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8A8657B3-5D60-4A49-A99B-32A83C75CB1C}" xr6:coauthVersionLast="45" xr6:coauthVersionMax="45" xr10:uidLastSave="{00000000-0000-0000-0000-000000000000}"/>
  <bookViews>
    <workbookView xWindow="-120" yWindow="-120" windowWidth="29040" windowHeight="15840" tabRatio="927" activeTab="1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externalReferences>
    <externalReference r:id="rId11"/>
  </externalReference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2645" i="2" l="1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H2887" i="2"/>
  <c r="O2887" i="2" s="1"/>
  <c r="R2887" i="2" s="1"/>
  <c r="F2887" i="2"/>
  <c r="K2887" i="2" s="1"/>
  <c r="W2887" i="2" s="1"/>
  <c r="E2887" i="2"/>
  <c r="J2887" i="2" s="1"/>
  <c r="V2887" i="2" s="1"/>
  <c r="D2887" i="2"/>
  <c r="I2887" i="2" s="1"/>
  <c r="U2887" i="2" s="1"/>
  <c r="H2886" i="2"/>
  <c r="O2886" i="2" s="1"/>
  <c r="R2886" i="2" s="1"/>
  <c r="F2886" i="2"/>
  <c r="K2886" i="2" s="1"/>
  <c r="W2886" i="2" s="1"/>
  <c r="E2886" i="2"/>
  <c r="J2886" i="2" s="1"/>
  <c r="V2886" i="2" s="1"/>
  <c r="D2886" i="2"/>
  <c r="I2886" i="2" s="1"/>
  <c r="U2886" i="2" s="1"/>
  <c r="H2885" i="2"/>
  <c r="O2885" i="2" s="1"/>
  <c r="R2885" i="2" s="1"/>
  <c r="F2885" i="2"/>
  <c r="K2885" i="2" s="1"/>
  <c r="W2885" i="2" s="1"/>
  <c r="E2885" i="2"/>
  <c r="J2885" i="2" s="1"/>
  <c r="V2885" i="2" s="1"/>
  <c r="D2885" i="2"/>
  <c r="I2885" i="2" s="1"/>
  <c r="U2885" i="2" s="1"/>
  <c r="H2884" i="2"/>
  <c r="O2884" i="2" s="1"/>
  <c r="R2884" i="2" s="1"/>
  <c r="F2884" i="2"/>
  <c r="K2884" i="2" s="1"/>
  <c r="W2884" i="2" s="1"/>
  <c r="E2884" i="2"/>
  <c r="J2884" i="2" s="1"/>
  <c r="V2884" i="2" s="1"/>
  <c r="D2884" i="2"/>
  <c r="I2884" i="2" s="1"/>
  <c r="U2884" i="2" s="1"/>
  <c r="H2883" i="2"/>
  <c r="O2883" i="2" s="1"/>
  <c r="R2883" i="2" s="1"/>
  <c r="F2883" i="2"/>
  <c r="K2883" i="2" s="1"/>
  <c r="W2883" i="2" s="1"/>
  <c r="E2883" i="2"/>
  <c r="J2883" i="2" s="1"/>
  <c r="V2883" i="2" s="1"/>
  <c r="D2883" i="2"/>
  <c r="I2883" i="2" s="1"/>
  <c r="U2883" i="2" s="1"/>
  <c r="H2882" i="2"/>
  <c r="O2882" i="2" s="1"/>
  <c r="R2882" i="2" s="1"/>
  <c r="F2882" i="2"/>
  <c r="K2882" i="2" s="1"/>
  <c r="W2882" i="2" s="1"/>
  <c r="E2882" i="2"/>
  <c r="J2882" i="2" s="1"/>
  <c r="V2882" i="2" s="1"/>
  <c r="D2882" i="2"/>
  <c r="I2882" i="2" s="1"/>
  <c r="U2882" i="2" s="1"/>
  <c r="H2881" i="2"/>
  <c r="O2881" i="2" s="1"/>
  <c r="R2881" i="2" s="1"/>
  <c r="F2881" i="2"/>
  <c r="K2881" i="2" s="1"/>
  <c r="W2881" i="2" s="1"/>
  <c r="E2881" i="2"/>
  <c r="J2881" i="2" s="1"/>
  <c r="V2881" i="2" s="1"/>
  <c r="D2881" i="2"/>
  <c r="I2881" i="2" s="1"/>
  <c r="U2881" i="2" s="1"/>
  <c r="H2880" i="2"/>
  <c r="O2880" i="2" s="1"/>
  <c r="R2880" i="2" s="1"/>
  <c r="F2880" i="2"/>
  <c r="K2880" i="2" s="1"/>
  <c r="W2880" i="2" s="1"/>
  <c r="E2880" i="2"/>
  <c r="J2880" i="2" s="1"/>
  <c r="V2880" i="2" s="1"/>
  <c r="D2880" i="2"/>
  <c r="I2880" i="2" s="1"/>
  <c r="U2880" i="2" s="1"/>
  <c r="H2879" i="2"/>
  <c r="O2879" i="2" s="1"/>
  <c r="R2879" i="2" s="1"/>
  <c r="F2879" i="2"/>
  <c r="K2879" i="2" s="1"/>
  <c r="W2879" i="2" s="1"/>
  <c r="E2879" i="2"/>
  <c r="J2879" i="2" s="1"/>
  <c r="V2879" i="2" s="1"/>
  <c r="D2879" i="2"/>
  <c r="I2879" i="2" s="1"/>
  <c r="U2879" i="2" s="1"/>
  <c r="H2878" i="2"/>
  <c r="O2878" i="2" s="1"/>
  <c r="R2878" i="2" s="1"/>
  <c r="F2878" i="2"/>
  <c r="K2878" i="2" s="1"/>
  <c r="W2878" i="2" s="1"/>
  <c r="E2878" i="2"/>
  <c r="J2878" i="2" s="1"/>
  <c r="V2878" i="2" s="1"/>
  <c r="D2878" i="2"/>
  <c r="I2878" i="2" s="1"/>
  <c r="U2878" i="2" s="1"/>
  <c r="H2877" i="2"/>
  <c r="O2877" i="2" s="1"/>
  <c r="R2877" i="2" s="1"/>
  <c r="F2877" i="2"/>
  <c r="K2877" i="2" s="1"/>
  <c r="W2877" i="2" s="1"/>
  <c r="E2877" i="2"/>
  <c r="J2877" i="2" s="1"/>
  <c r="V2877" i="2" s="1"/>
  <c r="D2877" i="2"/>
  <c r="I2877" i="2" s="1"/>
  <c r="U2877" i="2" s="1"/>
  <c r="H2876" i="2"/>
  <c r="O2876" i="2" s="1"/>
  <c r="R2876" i="2" s="1"/>
  <c r="F2876" i="2"/>
  <c r="K2876" i="2" s="1"/>
  <c r="W2876" i="2" s="1"/>
  <c r="E2876" i="2"/>
  <c r="J2876" i="2" s="1"/>
  <c r="V2876" i="2" s="1"/>
  <c r="D2876" i="2"/>
  <c r="I2876" i="2" s="1"/>
  <c r="U2876" i="2" s="1"/>
  <c r="H2875" i="2"/>
  <c r="O2875" i="2" s="1"/>
  <c r="R2875" i="2" s="1"/>
  <c r="F2875" i="2"/>
  <c r="K2875" i="2" s="1"/>
  <c r="W2875" i="2" s="1"/>
  <c r="E2875" i="2"/>
  <c r="J2875" i="2" s="1"/>
  <c r="V2875" i="2" s="1"/>
  <c r="D2875" i="2"/>
  <c r="I2875" i="2" s="1"/>
  <c r="U2875" i="2" s="1"/>
  <c r="H2874" i="2"/>
  <c r="O2874" i="2" s="1"/>
  <c r="R2874" i="2" s="1"/>
  <c r="F2874" i="2"/>
  <c r="K2874" i="2" s="1"/>
  <c r="W2874" i="2" s="1"/>
  <c r="E2874" i="2"/>
  <c r="J2874" i="2" s="1"/>
  <c r="V2874" i="2" s="1"/>
  <c r="D2874" i="2"/>
  <c r="I2874" i="2" s="1"/>
  <c r="U2874" i="2" s="1"/>
  <c r="H2873" i="2"/>
  <c r="O2873" i="2" s="1"/>
  <c r="R2873" i="2" s="1"/>
  <c r="F2873" i="2"/>
  <c r="K2873" i="2" s="1"/>
  <c r="W2873" i="2" s="1"/>
  <c r="E2873" i="2"/>
  <c r="J2873" i="2" s="1"/>
  <c r="V2873" i="2" s="1"/>
  <c r="D2873" i="2"/>
  <c r="I2873" i="2" s="1"/>
  <c r="U2873" i="2" s="1"/>
  <c r="H2872" i="2"/>
  <c r="O2872" i="2" s="1"/>
  <c r="R2872" i="2" s="1"/>
  <c r="F2872" i="2"/>
  <c r="K2872" i="2" s="1"/>
  <c r="W2872" i="2" s="1"/>
  <c r="E2872" i="2"/>
  <c r="J2872" i="2" s="1"/>
  <c r="V2872" i="2" s="1"/>
  <c r="D2872" i="2"/>
  <c r="I2872" i="2" s="1"/>
  <c r="U2872" i="2" s="1"/>
  <c r="H2871" i="2"/>
  <c r="O2871" i="2" s="1"/>
  <c r="R2871" i="2" s="1"/>
  <c r="F2871" i="2"/>
  <c r="K2871" i="2" s="1"/>
  <c r="W2871" i="2" s="1"/>
  <c r="E2871" i="2"/>
  <c r="J2871" i="2" s="1"/>
  <c r="V2871" i="2" s="1"/>
  <c r="D2871" i="2"/>
  <c r="I2871" i="2" s="1"/>
  <c r="U2871" i="2" s="1"/>
  <c r="H2870" i="2"/>
  <c r="O2870" i="2" s="1"/>
  <c r="R2870" i="2" s="1"/>
  <c r="F2870" i="2"/>
  <c r="K2870" i="2" s="1"/>
  <c r="W2870" i="2" s="1"/>
  <c r="E2870" i="2"/>
  <c r="J2870" i="2" s="1"/>
  <c r="V2870" i="2" s="1"/>
  <c r="D2870" i="2"/>
  <c r="I2870" i="2" s="1"/>
  <c r="U2870" i="2" s="1"/>
  <c r="H2869" i="2"/>
  <c r="O2869" i="2" s="1"/>
  <c r="R2869" i="2" s="1"/>
  <c r="F2869" i="2"/>
  <c r="K2869" i="2" s="1"/>
  <c r="W2869" i="2" s="1"/>
  <c r="E2869" i="2"/>
  <c r="J2869" i="2" s="1"/>
  <c r="V2869" i="2" s="1"/>
  <c r="D2869" i="2"/>
  <c r="I2869" i="2" s="1"/>
  <c r="U2869" i="2" s="1"/>
  <c r="H2868" i="2"/>
  <c r="O2868" i="2" s="1"/>
  <c r="R2868" i="2" s="1"/>
  <c r="F2868" i="2"/>
  <c r="K2868" i="2" s="1"/>
  <c r="W2868" i="2" s="1"/>
  <c r="E2868" i="2"/>
  <c r="J2868" i="2" s="1"/>
  <c r="V2868" i="2" s="1"/>
  <c r="D2868" i="2"/>
  <c r="I2868" i="2" s="1"/>
  <c r="U2868" i="2" s="1"/>
  <c r="H2867" i="2"/>
  <c r="O2867" i="2" s="1"/>
  <c r="R2867" i="2" s="1"/>
  <c r="F2867" i="2"/>
  <c r="K2867" i="2" s="1"/>
  <c r="W2867" i="2" s="1"/>
  <c r="E2867" i="2"/>
  <c r="J2867" i="2" s="1"/>
  <c r="V2867" i="2" s="1"/>
  <c r="D2867" i="2"/>
  <c r="I2867" i="2" s="1"/>
  <c r="U2867" i="2" s="1"/>
  <c r="H2866" i="2"/>
  <c r="O2866" i="2" s="1"/>
  <c r="R2866" i="2" s="1"/>
  <c r="F2866" i="2"/>
  <c r="K2866" i="2" s="1"/>
  <c r="W2866" i="2" s="1"/>
  <c r="E2866" i="2"/>
  <c r="J2866" i="2" s="1"/>
  <c r="V2866" i="2" s="1"/>
  <c r="D2866" i="2"/>
  <c r="I2866" i="2" s="1"/>
  <c r="U2866" i="2" s="1"/>
  <c r="H2865" i="2"/>
  <c r="O2865" i="2" s="1"/>
  <c r="R2865" i="2" s="1"/>
  <c r="F2865" i="2"/>
  <c r="K2865" i="2" s="1"/>
  <c r="W2865" i="2" s="1"/>
  <c r="E2865" i="2"/>
  <c r="J2865" i="2" s="1"/>
  <c r="V2865" i="2" s="1"/>
  <c r="D2865" i="2"/>
  <c r="I2865" i="2" s="1"/>
  <c r="U2865" i="2" s="1"/>
  <c r="H2864" i="2"/>
  <c r="O2864" i="2" s="1"/>
  <c r="R2864" i="2" s="1"/>
  <c r="F2864" i="2"/>
  <c r="K2864" i="2" s="1"/>
  <c r="W2864" i="2" s="1"/>
  <c r="E2864" i="2"/>
  <c r="J2864" i="2" s="1"/>
  <c r="V2864" i="2" s="1"/>
  <c r="D2864" i="2"/>
  <c r="I2864" i="2" s="1"/>
  <c r="U2864" i="2" s="1"/>
  <c r="H2863" i="2"/>
  <c r="O2863" i="2" s="1"/>
  <c r="R2863" i="2" s="1"/>
  <c r="F2863" i="2"/>
  <c r="K2863" i="2" s="1"/>
  <c r="W2863" i="2" s="1"/>
  <c r="E2863" i="2"/>
  <c r="J2863" i="2" s="1"/>
  <c r="V2863" i="2" s="1"/>
  <c r="D2863" i="2"/>
  <c r="I2863" i="2" s="1"/>
  <c r="U2863" i="2" s="1"/>
  <c r="H2862" i="2"/>
  <c r="O2862" i="2" s="1"/>
  <c r="R2862" i="2" s="1"/>
  <c r="F2862" i="2"/>
  <c r="K2862" i="2" s="1"/>
  <c r="W2862" i="2" s="1"/>
  <c r="E2862" i="2"/>
  <c r="J2862" i="2" s="1"/>
  <c r="V2862" i="2" s="1"/>
  <c r="D2862" i="2"/>
  <c r="I2862" i="2" s="1"/>
  <c r="U2862" i="2" s="1"/>
  <c r="H2861" i="2"/>
  <c r="O2861" i="2" s="1"/>
  <c r="R2861" i="2" s="1"/>
  <c r="F2861" i="2"/>
  <c r="K2861" i="2" s="1"/>
  <c r="W2861" i="2" s="1"/>
  <c r="E2861" i="2"/>
  <c r="J2861" i="2" s="1"/>
  <c r="V2861" i="2" s="1"/>
  <c r="D2861" i="2"/>
  <c r="I2861" i="2" s="1"/>
  <c r="U2861" i="2" s="1"/>
  <c r="H2860" i="2"/>
  <c r="O2860" i="2" s="1"/>
  <c r="R2860" i="2" s="1"/>
  <c r="F2860" i="2"/>
  <c r="K2860" i="2" s="1"/>
  <c r="W2860" i="2" s="1"/>
  <c r="E2860" i="2"/>
  <c r="J2860" i="2" s="1"/>
  <c r="V2860" i="2" s="1"/>
  <c r="D2860" i="2"/>
  <c r="I2860" i="2" s="1"/>
  <c r="U2860" i="2" s="1"/>
  <c r="H2859" i="2"/>
  <c r="F2859" i="2"/>
  <c r="E2859" i="2"/>
  <c r="J2859" i="2" s="1"/>
  <c r="V2859" i="2" s="1"/>
  <c r="D2859" i="2"/>
  <c r="I2859" i="2" s="1"/>
  <c r="U2859" i="2" s="1"/>
  <c r="O2858" i="2"/>
  <c r="R2858" i="2" s="1"/>
  <c r="H2858" i="2"/>
  <c r="F2858" i="2"/>
  <c r="E2858" i="2"/>
  <c r="D2858" i="2"/>
  <c r="I2858" i="2" s="1"/>
  <c r="U2858" i="2" s="1"/>
  <c r="H2857" i="2"/>
  <c r="O2857" i="2" s="1"/>
  <c r="R2857" i="2" s="1"/>
  <c r="F2857" i="2"/>
  <c r="E2857" i="2"/>
  <c r="D2857" i="2"/>
  <c r="H2856" i="2"/>
  <c r="F2856" i="2"/>
  <c r="K2856" i="2" s="1"/>
  <c r="W2856" i="2" s="1"/>
  <c r="E2856" i="2"/>
  <c r="J2856" i="2" s="1"/>
  <c r="V2856" i="2" s="1"/>
  <c r="D2856" i="2"/>
  <c r="O2855" i="2"/>
  <c r="R2855" i="2" s="1"/>
  <c r="H2855" i="2"/>
  <c r="F2855" i="2"/>
  <c r="K2855" i="2" s="1"/>
  <c r="W2855" i="2" s="1"/>
  <c r="E2855" i="2"/>
  <c r="J2855" i="2" s="1"/>
  <c r="V2855" i="2" s="1"/>
  <c r="D2855" i="2"/>
  <c r="I2855" i="2" s="1"/>
  <c r="U2855" i="2" s="1"/>
  <c r="O2854" i="2"/>
  <c r="R2854" i="2" s="1"/>
  <c r="H2854" i="2"/>
  <c r="F2854" i="2"/>
  <c r="E2854" i="2"/>
  <c r="D2854" i="2"/>
  <c r="I2854" i="2" s="1"/>
  <c r="U2854" i="2" s="1"/>
  <c r="H2853" i="2"/>
  <c r="O2853" i="2" s="1"/>
  <c r="R2853" i="2" s="1"/>
  <c r="F2853" i="2"/>
  <c r="E2853" i="2"/>
  <c r="D2853" i="2"/>
  <c r="H2852" i="2"/>
  <c r="F2852" i="2"/>
  <c r="K2852" i="2" s="1"/>
  <c r="W2852" i="2" s="1"/>
  <c r="E2852" i="2"/>
  <c r="J2852" i="2" s="1"/>
  <c r="V2852" i="2" s="1"/>
  <c r="D2852" i="2"/>
  <c r="O2851" i="2"/>
  <c r="R2851" i="2" s="1"/>
  <c r="H2851" i="2"/>
  <c r="F2851" i="2"/>
  <c r="K2851" i="2" s="1"/>
  <c r="W2851" i="2" s="1"/>
  <c r="E2851" i="2"/>
  <c r="J2851" i="2" s="1"/>
  <c r="V2851" i="2" s="1"/>
  <c r="D2851" i="2"/>
  <c r="I2851" i="2" s="1"/>
  <c r="U2851" i="2" s="1"/>
  <c r="O2850" i="2"/>
  <c r="R2850" i="2" s="1"/>
  <c r="H2850" i="2"/>
  <c r="F2850" i="2"/>
  <c r="E2850" i="2"/>
  <c r="D2850" i="2"/>
  <c r="I2850" i="2" s="1"/>
  <c r="U2850" i="2" s="1"/>
  <c r="H2849" i="2"/>
  <c r="O2849" i="2" s="1"/>
  <c r="R2849" i="2" s="1"/>
  <c r="F2849" i="2"/>
  <c r="E2849" i="2"/>
  <c r="D2849" i="2"/>
  <c r="H2848" i="2"/>
  <c r="F2848" i="2"/>
  <c r="K2848" i="2" s="1"/>
  <c r="W2848" i="2" s="1"/>
  <c r="E2848" i="2"/>
  <c r="J2848" i="2" s="1"/>
  <c r="V2848" i="2" s="1"/>
  <c r="D2848" i="2"/>
  <c r="O2847" i="2"/>
  <c r="R2847" i="2" s="1"/>
  <c r="H2847" i="2"/>
  <c r="F2847" i="2"/>
  <c r="K2847" i="2" s="1"/>
  <c r="W2847" i="2" s="1"/>
  <c r="E2847" i="2"/>
  <c r="J2847" i="2" s="1"/>
  <c r="V2847" i="2" s="1"/>
  <c r="D2847" i="2"/>
  <c r="I2847" i="2" s="1"/>
  <c r="U2847" i="2" s="1"/>
  <c r="O2846" i="2"/>
  <c r="R2846" i="2" s="1"/>
  <c r="H2846" i="2"/>
  <c r="F2846" i="2"/>
  <c r="E2846" i="2"/>
  <c r="D2846" i="2"/>
  <c r="I2846" i="2" s="1"/>
  <c r="U2846" i="2" s="1"/>
  <c r="H2845" i="2"/>
  <c r="O2845" i="2" s="1"/>
  <c r="R2845" i="2" s="1"/>
  <c r="F2845" i="2"/>
  <c r="E2845" i="2"/>
  <c r="D2845" i="2"/>
  <c r="H2844" i="2"/>
  <c r="F2844" i="2"/>
  <c r="K2844" i="2" s="1"/>
  <c r="W2844" i="2" s="1"/>
  <c r="E2844" i="2"/>
  <c r="J2844" i="2" s="1"/>
  <c r="V2844" i="2" s="1"/>
  <c r="D2844" i="2"/>
  <c r="O2843" i="2"/>
  <c r="R2843" i="2" s="1"/>
  <c r="H2843" i="2"/>
  <c r="F2843" i="2"/>
  <c r="K2843" i="2" s="1"/>
  <c r="W2843" i="2" s="1"/>
  <c r="E2843" i="2"/>
  <c r="J2843" i="2" s="1"/>
  <c r="V2843" i="2" s="1"/>
  <c r="D2843" i="2"/>
  <c r="I2843" i="2" s="1"/>
  <c r="U2843" i="2" s="1"/>
  <c r="O2842" i="2"/>
  <c r="R2842" i="2" s="1"/>
  <c r="H2842" i="2"/>
  <c r="F2842" i="2"/>
  <c r="E2842" i="2"/>
  <c r="D2842" i="2"/>
  <c r="I2842" i="2" s="1"/>
  <c r="U2842" i="2" s="1"/>
  <c r="R2841" i="2"/>
  <c r="O2841" i="2"/>
  <c r="H2841" i="2"/>
  <c r="F2841" i="2"/>
  <c r="K2841" i="2" s="1"/>
  <c r="W2841" i="2" s="1"/>
  <c r="E2841" i="2"/>
  <c r="J2841" i="2" s="1"/>
  <c r="V2841" i="2" s="1"/>
  <c r="D2841" i="2"/>
  <c r="K2840" i="2"/>
  <c r="W2840" i="2" s="1"/>
  <c r="H2840" i="2"/>
  <c r="O2840" i="2" s="1"/>
  <c r="R2840" i="2" s="1"/>
  <c r="F2840" i="2"/>
  <c r="E2840" i="2"/>
  <c r="D2840" i="2"/>
  <c r="I2840" i="2" s="1"/>
  <c r="U2840" i="2" s="1"/>
  <c r="R2839" i="2"/>
  <c r="O2839" i="2"/>
  <c r="H2839" i="2"/>
  <c r="F2839" i="2"/>
  <c r="K2839" i="2" s="1"/>
  <c r="W2839" i="2" s="1"/>
  <c r="E2839" i="2"/>
  <c r="J2839" i="2" s="1"/>
  <c r="V2839" i="2" s="1"/>
  <c r="D2839" i="2"/>
  <c r="K2838" i="2"/>
  <c r="W2838" i="2" s="1"/>
  <c r="H2838" i="2"/>
  <c r="O2838" i="2" s="1"/>
  <c r="R2838" i="2" s="1"/>
  <c r="F2838" i="2"/>
  <c r="E2838" i="2"/>
  <c r="D2838" i="2"/>
  <c r="I2838" i="2" s="1"/>
  <c r="U2838" i="2" s="1"/>
  <c r="R2837" i="2"/>
  <c r="O2837" i="2"/>
  <c r="H2837" i="2"/>
  <c r="F2837" i="2"/>
  <c r="K2837" i="2" s="1"/>
  <c r="W2837" i="2" s="1"/>
  <c r="E2837" i="2"/>
  <c r="J2837" i="2" s="1"/>
  <c r="V2837" i="2" s="1"/>
  <c r="D2837" i="2"/>
  <c r="K2836" i="2"/>
  <c r="W2836" i="2" s="1"/>
  <c r="H2836" i="2"/>
  <c r="O2836" i="2" s="1"/>
  <c r="R2836" i="2" s="1"/>
  <c r="F2836" i="2"/>
  <c r="E2836" i="2"/>
  <c r="D2836" i="2"/>
  <c r="I2836" i="2" s="1"/>
  <c r="U2836" i="2" s="1"/>
  <c r="R2835" i="2"/>
  <c r="O2835" i="2"/>
  <c r="H2835" i="2"/>
  <c r="F2835" i="2"/>
  <c r="K2835" i="2" s="1"/>
  <c r="W2835" i="2" s="1"/>
  <c r="E2835" i="2"/>
  <c r="J2835" i="2" s="1"/>
  <c r="V2835" i="2" s="1"/>
  <c r="D2835" i="2"/>
  <c r="K2834" i="2"/>
  <c r="W2834" i="2" s="1"/>
  <c r="H2834" i="2"/>
  <c r="O2834" i="2" s="1"/>
  <c r="R2834" i="2" s="1"/>
  <c r="F2834" i="2"/>
  <c r="E2834" i="2"/>
  <c r="D2834" i="2"/>
  <c r="I2834" i="2" s="1"/>
  <c r="U2834" i="2" s="1"/>
  <c r="R2833" i="2"/>
  <c r="O2833" i="2"/>
  <c r="H2833" i="2"/>
  <c r="F2833" i="2"/>
  <c r="K2833" i="2" s="1"/>
  <c r="W2833" i="2" s="1"/>
  <c r="E2833" i="2"/>
  <c r="J2833" i="2" s="1"/>
  <c r="V2833" i="2" s="1"/>
  <c r="D2833" i="2"/>
  <c r="K2832" i="2"/>
  <c r="W2832" i="2" s="1"/>
  <c r="H2832" i="2"/>
  <c r="O2832" i="2" s="1"/>
  <c r="R2832" i="2" s="1"/>
  <c r="F2832" i="2"/>
  <c r="E2832" i="2"/>
  <c r="D2832" i="2"/>
  <c r="I2832" i="2" s="1"/>
  <c r="U2832" i="2" s="1"/>
  <c r="H2831" i="2"/>
  <c r="O2831" i="2" s="1"/>
  <c r="R2831" i="2" s="1"/>
  <c r="F2831" i="2"/>
  <c r="K2831" i="2" s="1"/>
  <c r="W2831" i="2" s="1"/>
  <c r="E2831" i="2"/>
  <c r="D2831" i="2"/>
  <c r="H2830" i="2"/>
  <c r="O2830" i="2" s="1"/>
  <c r="R2830" i="2" s="1"/>
  <c r="F2830" i="2"/>
  <c r="K2830" i="2" s="1"/>
  <c r="W2830" i="2" s="1"/>
  <c r="E2830" i="2"/>
  <c r="J2830" i="2" s="1"/>
  <c r="V2830" i="2" s="1"/>
  <c r="D2830" i="2"/>
  <c r="I2830" i="2" s="1"/>
  <c r="U2830" i="2" s="1"/>
  <c r="H2829" i="2"/>
  <c r="O2829" i="2" s="1"/>
  <c r="R2829" i="2" s="1"/>
  <c r="F2829" i="2"/>
  <c r="K2829" i="2" s="1"/>
  <c r="W2829" i="2" s="1"/>
  <c r="E2829" i="2"/>
  <c r="J2829" i="2" s="1"/>
  <c r="V2829" i="2" s="1"/>
  <c r="D2829" i="2"/>
  <c r="I2829" i="2" s="1"/>
  <c r="U2829" i="2" s="1"/>
  <c r="H2828" i="2"/>
  <c r="O2828" i="2" s="1"/>
  <c r="R2828" i="2" s="1"/>
  <c r="F2828" i="2"/>
  <c r="K2828" i="2" s="1"/>
  <c r="W2828" i="2" s="1"/>
  <c r="E2828" i="2"/>
  <c r="J2828" i="2" s="1"/>
  <c r="V2828" i="2" s="1"/>
  <c r="D2828" i="2"/>
  <c r="I2828" i="2" s="1"/>
  <c r="U2828" i="2" s="1"/>
  <c r="H2827" i="2"/>
  <c r="O2827" i="2" s="1"/>
  <c r="R2827" i="2" s="1"/>
  <c r="F2827" i="2"/>
  <c r="K2827" i="2" s="1"/>
  <c r="W2827" i="2" s="1"/>
  <c r="E2827" i="2"/>
  <c r="J2827" i="2" s="1"/>
  <c r="V2827" i="2" s="1"/>
  <c r="D2827" i="2"/>
  <c r="I2827" i="2" s="1"/>
  <c r="U2827" i="2" s="1"/>
  <c r="H2826" i="2"/>
  <c r="F2826" i="2"/>
  <c r="K2826" i="2" s="1"/>
  <c r="W2826" i="2" s="1"/>
  <c r="E2826" i="2"/>
  <c r="J2826" i="2" s="1"/>
  <c r="V2826" i="2" s="1"/>
  <c r="D2826" i="2"/>
  <c r="O2825" i="2"/>
  <c r="R2825" i="2" s="1"/>
  <c r="H2825" i="2"/>
  <c r="F2825" i="2"/>
  <c r="K2825" i="2" s="1"/>
  <c r="W2825" i="2" s="1"/>
  <c r="E2825" i="2"/>
  <c r="J2825" i="2" s="1"/>
  <c r="V2825" i="2" s="1"/>
  <c r="D2825" i="2"/>
  <c r="I2825" i="2" s="1"/>
  <c r="U2825" i="2" s="1"/>
  <c r="H2824" i="2"/>
  <c r="F2824" i="2"/>
  <c r="E2824" i="2"/>
  <c r="D2824" i="2"/>
  <c r="H2823" i="2"/>
  <c r="O2823" i="2" s="1"/>
  <c r="R2823" i="2" s="1"/>
  <c r="F2823" i="2"/>
  <c r="K2823" i="2" s="1"/>
  <c r="W2823" i="2" s="1"/>
  <c r="E2823" i="2"/>
  <c r="D2823" i="2"/>
  <c r="H2822" i="2"/>
  <c r="F2822" i="2"/>
  <c r="K2822" i="2" s="1"/>
  <c r="W2822" i="2" s="1"/>
  <c r="E2822" i="2"/>
  <c r="J2822" i="2" s="1"/>
  <c r="V2822" i="2" s="1"/>
  <c r="D2822" i="2"/>
  <c r="O2821" i="2"/>
  <c r="R2821" i="2" s="1"/>
  <c r="H2821" i="2"/>
  <c r="F2821" i="2"/>
  <c r="K2821" i="2" s="1"/>
  <c r="W2821" i="2" s="1"/>
  <c r="E2821" i="2"/>
  <c r="J2821" i="2" s="1"/>
  <c r="V2821" i="2" s="1"/>
  <c r="D2821" i="2"/>
  <c r="I2821" i="2" s="1"/>
  <c r="U2821" i="2" s="1"/>
  <c r="H2820" i="2"/>
  <c r="F2820" i="2"/>
  <c r="E2820" i="2"/>
  <c r="D2820" i="2"/>
  <c r="H2819" i="2"/>
  <c r="O2819" i="2" s="1"/>
  <c r="R2819" i="2" s="1"/>
  <c r="F2819" i="2"/>
  <c r="K2819" i="2" s="1"/>
  <c r="W2819" i="2" s="1"/>
  <c r="E2819" i="2"/>
  <c r="D2819" i="2"/>
  <c r="H2818" i="2"/>
  <c r="F2818" i="2"/>
  <c r="K2818" i="2" s="1"/>
  <c r="W2818" i="2" s="1"/>
  <c r="E2818" i="2"/>
  <c r="J2818" i="2" s="1"/>
  <c r="V2818" i="2" s="1"/>
  <c r="D2818" i="2"/>
  <c r="O2817" i="2"/>
  <c r="R2817" i="2" s="1"/>
  <c r="H2817" i="2"/>
  <c r="F2817" i="2"/>
  <c r="K2817" i="2" s="1"/>
  <c r="W2817" i="2" s="1"/>
  <c r="E2817" i="2"/>
  <c r="J2817" i="2" s="1"/>
  <c r="V2817" i="2" s="1"/>
  <c r="D2817" i="2"/>
  <c r="I2817" i="2" s="1"/>
  <c r="U2817" i="2" s="1"/>
  <c r="H2816" i="2"/>
  <c r="F2816" i="2"/>
  <c r="E2816" i="2"/>
  <c r="D2816" i="2"/>
  <c r="H2815" i="2"/>
  <c r="O2815" i="2" s="1"/>
  <c r="R2815" i="2" s="1"/>
  <c r="F2815" i="2"/>
  <c r="K2815" i="2" s="1"/>
  <c r="W2815" i="2" s="1"/>
  <c r="E2815" i="2"/>
  <c r="D2815" i="2"/>
  <c r="H2814" i="2"/>
  <c r="F2814" i="2"/>
  <c r="K2814" i="2" s="1"/>
  <c r="W2814" i="2" s="1"/>
  <c r="E2814" i="2"/>
  <c r="J2814" i="2" s="1"/>
  <c r="V2814" i="2" s="1"/>
  <c r="D2814" i="2"/>
  <c r="O2813" i="2"/>
  <c r="R2813" i="2" s="1"/>
  <c r="H2813" i="2"/>
  <c r="F2813" i="2"/>
  <c r="K2813" i="2" s="1"/>
  <c r="W2813" i="2" s="1"/>
  <c r="E2813" i="2"/>
  <c r="J2813" i="2" s="1"/>
  <c r="V2813" i="2" s="1"/>
  <c r="D2813" i="2"/>
  <c r="I2813" i="2" s="1"/>
  <c r="U2813" i="2" s="1"/>
  <c r="H2812" i="2"/>
  <c r="F2812" i="2"/>
  <c r="E2812" i="2"/>
  <c r="D2812" i="2"/>
  <c r="O2811" i="2"/>
  <c r="R2811" i="2" s="1"/>
  <c r="H2811" i="2"/>
  <c r="F2811" i="2"/>
  <c r="K2811" i="2" s="1"/>
  <c r="W2811" i="2" s="1"/>
  <c r="E2811" i="2"/>
  <c r="J2811" i="2" s="1"/>
  <c r="V2811" i="2" s="1"/>
  <c r="D2811" i="2"/>
  <c r="H2810" i="2"/>
  <c r="O2810" i="2" s="1"/>
  <c r="R2810" i="2" s="1"/>
  <c r="F2810" i="2"/>
  <c r="E2810" i="2"/>
  <c r="D2810" i="2"/>
  <c r="O2809" i="2"/>
  <c r="R2809" i="2" s="1"/>
  <c r="H2809" i="2"/>
  <c r="F2809" i="2"/>
  <c r="K2809" i="2" s="1"/>
  <c r="W2809" i="2" s="1"/>
  <c r="E2809" i="2"/>
  <c r="J2809" i="2" s="1"/>
  <c r="V2809" i="2" s="1"/>
  <c r="D2809" i="2"/>
  <c r="H2808" i="2"/>
  <c r="O2808" i="2" s="1"/>
  <c r="R2808" i="2" s="1"/>
  <c r="F2808" i="2"/>
  <c r="E2808" i="2"/>
  <c r="D2808" i="2"/>
  <c r="O2807" i="2"/>
  <c r="R2807" i="2" s="1"/>
  <c r="H2807" i="2"/>
  <c r="F2807" i="2"/>
  <c r="K2807" i="2" s="1"/>
  <c r="W2807" i="2" s="1"/>
  <c r="E2807" i="2"/>
  <c r="J2807" i="2" s="1"/>
  <c r="V2807" i="2" s="1"/>
  <c r="D2807" i="2"/>
  <c r="Q2806" i="2"/>
  <c r="T2806" i="2" s="1"/>
  <c r="H2806" i="2"/>
  <c r="P2806" i="2" s="1"/>
  <c r="S2806" i="2" s="1"/>
  <c r="F2806" i="2"/>
  <c r="K2806" i="2" s="1"/>
  <c r="W2806" i="2" s="1"/>
  <c r="E2806" i="2"/>
  <c r="J2806" i="2" s="1"/>
  <c r="V2806" i="2" s="1"/>
  <c r="D2806" i="2"/>
  <c r="I2806" i="2" s="1"/>
  <c r="U2806" i="2" s="1"/>
  <c r="Q2805" i="2"/>
  <c r="T2805" i="2" s="1"/>
  <c r="H2805" i="2"/>
  <c r="P2805" i="2" s="1"/>
  <c r="S2805" i="2" s="1"/>
  <c r="F2805" i="2"/>
  <c r="K2805" i="2" s="1"/>
  <c r="W2805" i="2" s="1"/>
  <c r="E2805" i="2"/>
  <c r="J2805" i="2" s="1"/>
  <c r="V2805" i="2" s="1"/>
  <c r="D2805" i="2"/>
  <c r="I2805" i="2" s="1"/>
  <c r="U2805" i="2" s="1"/>
  <c r="Q2804" i="2"/>
  <c r="T2804" i="2" s="1"/>
  <c r="H2804" i="2"/>
  <c r="P2804" i="2" s="1"/>
  <c r="S2804" i="2" s="1"/>
  <c r="F2804" i="2"/>
  <c r="K2804" i="2" s="1"/>
  <c r="W2804" i="2" s="1"/>
  <c r="E2804" i="2"/>
  <c r="J2804" i="2" s="1"/>
  <c r="V2804" i="2" s="1"/>
  <c r="D2804" i="2"/>
  <c r="I2804" i="2" s="1"/>
  <c r="U2804" i="2" s="1"/>
  <c r="Q2803" i="2"/>
  <c r="T2803" i="2" s="1"/>
  <c r="H2803" i="2"/>
  <c r="P2803" i="2" s="1"/>
  <c r="S2803" i="2" s="1"/>
  <c r="F2803" i="2"/>
  <c r="K2803" i="2" s="1"/>
  <c r="W2803" i="2" s="1"/>
  <c r="E2803" i="2"/>
  <c r="J2803" i="2" s="1"/>
  <c r="V2803" i="2" s="1"/>
  <c r="D2803" i="2"/>
  <c r="I2803" i="2" s="1"/>
  <c r="U2803" i="2" s="1"/>
  <c r="Q2802" i="2"/>
  <c r="T2802" i="2" s="1"/>
  <c r="H2802" i="2"/>
  <c r="P2802" i="2" s="1"/>
  <c r="S2802" i="2" s="1"/>
  <c r="F2802" i="2"/>
  <c r="K2802" i="2" s="1"/>
  <c r="W2802" i="2" s="1"/>
  <c r="E2802" i="2"/>
  <c r="J2802" i="2" s="1"/>
  <c r="V2802" i="2" s="1"/>
  <c r="D2802" i="2"/>
  <c r="I2802" i="2" s="1"/>
  <c r="U2802" i="2" s="1"/>
  <c r="Q2801" i="2"/>
  <c r="T2801" i="2" s="1"/>
  <c r="J2801" i="2"/>
  <c r="V2801" i="2" s="1"/>
  <c r="H2801" i="2"/>
  <c r="P2801" i="2" s="1"/>
  <c r="S2801" i="2" s="1"/>
  <c r="F2801" i="2"/>
  <c r="K2801" i="2" s="1"/>
  <c r="W2801" i="2" s="1"/>
  <c r="E2801" i="2"/>
  <c r="D2801" i="2"/>
  <c r="I2801" i="2" s="1"/>
  <c r="U2801" i="2" s="1"/>
  <c r="U2800" i="2"/>
  <c r="Q2800" i="2"/>
  <c r="T2800" i="2" s="1"/>
  <c r="H2800" i="2"/>
  <c r="P2800" i="2" s="1"/>
  <c r="S2800" i="2" s="1"/>
  <c r="F2800" i="2"/>
  <c r="K2800" i="2" s="1"/>
  <c r="W2800" i="2" s="1"/>
  <c r="E2800" i="2"/>
  <c r="J2800" i="2" s="1"/>
  <c r="V2800" i="2" s="1"/>
  <c r="D2800" i="2"/>
  <c r="I2800" i="2" s="1"/>
  <c r="Q2799" i="2"/>
  <c r="T2799" i="2" s="1"/>
  <c r="J2799" i="2"/>
  <c r="V2799" i="2" s="1"/>
  <c r="H2799" i="2"/>
  <c r="P2799" i="2" s="1"/>
  <c r="S2799" i="2" s="1"/>
  <c r="F2799" i="2"/>
  <c r="K2799" i="2" s="1"/>
  <c r="W2799" i="2" s="1"/>
  <c r="E2799" i="2"/>
  <c r="D2799" i="2"/>
  <c r="I2799" i="2" s="1"/>
  <c r="U2799" i="2" s="1"/>
  <c r="Q2798" i="2"/>
  <c r="T2798" i="2" s="1"/>
  <c r="H2798" i="2"/>
  <c r="P2798" i="2" s="1"/>
  <c r="S2798" i="2" s="1"/>
  <c r="F2798" i="2"/>
  <c r="K2798" i="2" s="1"/>
  <c r="W2798" i="2" s="1"/>
  <c r="E2798" i="2"/>
  <c r="J2798" i="2" s="1"/>
  <c r="V2798" i="2" s="1"/>
  <c r="D2798" i="2"/>
  <c r="I2798" i="2" s="1"/>
  <c r="U2798" i="2" s="1"/>
  <c r="Q2797" i="2"/>
  <c r="T2797" i="2" s="1"/>
  <c r="J2797" i="2"/>
  <c r="V2797" i="2" s="1"/>
  <c r="H2797" i="2"/>
  <c r="P2797" i="2" s="1"/>
  <c r="S2797" i="2" s="1"/>
  <c r="F2797" i="2"/>
  <c r="K2797" i="2" s="1"/>
  <c r="W2797" i="2" s="1"/>
  <c r="E2797" i="2"/>
  <c r="D2797" i="2"/>
  <c r="I2797" i="2" s="1"/>
  <c r="U2797" i="2" s="1"/>
  <c r="Q2796" i="2"/>
  <c r="T2796" i="2" s="1"/>
  <c r="H2796" i="2"/>
  <c r="P2796" i="2" s="1"/>
  <c r="S2796" i="2" s="1"/>
  <c r="F2796" i="2"/>
  <c r="K2796" i="2" s="1"/>
  <c r="W2796" i="2" s="1"/>
  <c r="E2796" i="2"/>
  <c r="J2796" i="2" s="1"/>
  <c r="V2796" i="2" s="1"/>
  <c r="D2796" i="2"/>
  <c r="I2796" i="2" s="1"/>
  <c r="U2796" i="2" s="1"/>
  <c r="Q2795" i="2"/>
  <c r="T2795" i="2" s="1"/>
  <c r="J2795" i="2"/>
  <c r="V2795" i="2" s="1"/>
  <c r="H2795" i="2"/>
  <c r="P2795" i="2" s="1"/>
  <c r="S2795" i="2" s="1"/>
  <c r="F2795" i="2"/>
  <c r="K2795" i="2" s="1"/>
  <c r="W2795" i="2" s="1"/>
  <c r="E2795" i="2"/>
  <c r="D2795" i="2"/>
  <c r="I2795" i="2" s="1"/>
  <c r="U2795" i="2" s="1"/>
  <c r="Q2794" i="2"/>
  <c r="T2794" i="2" s="1"/>
  <c r="H2794" i="2"/>
  <c r="P2794" i="2" s="1"/>
  <c r="S2794" i="2" s="1"/>
  <c r="F2794" i="2"/>
  <c r="K2794" i="2" s="1"/>
  <c r="W2794" i="2" s="1"/>
  <c r="E2794" i="2"/>
  <c r="J2794" i="2" s="1"/>
  <c r="V2794" i="2" s="1"/>
  <c r="D2794" i="2"/>
  <c r="I2794" i="2" s="1"/>
  <c r="U2794" i="2" s="1"/>
  <c r="Q2793" i="2"/>
  <c r="T2793" i="2" s="1"/>
  <c r="J2793" i="2"/>
  <c r="V2793" i="2" s="1"/>
  <c r="H2793" i="2"/>
  <c r="P2793" i="2" s="1"/>
  <c r="S2793" i="2" s="1"/>
  <c r="F2793" i="2"/>
  <c r="K2793" i="2" s="1"/>
  <c r="W2793" i="2" s="1"/>
  <c r="E2793" i="2"/>
  <c r="D2793" i="2"/>
  <c r="I2793" i="2" s="1"/>
  <c r="U2793" i="2" s="1"/>
  <c r="Q2792" i="2"/>
  <c r="T2792" i="2" s="1"/>
  <c r="H2792" i="2"/>
  <c r="P2792" i="2" s="1"/>
  <c r="S2792" i="2" s="1"/>
  <c r="F2792" i="2"/>
  <c r="K2792" i="2" s="1"/>
  <c r="W2792" i="2" s="1"/>
  <c r="E2792" i="2"/>
  <c r="J2792" i="2" s="1"/>
  <c r="V2792" i="2" s="1"/>
  <c r="D2792" i="2"/>
  <c r="I2792" i="2" s="1"/>
  <c r="U2792" i="2" s="1"/>
  <c r="Q2791" i="2"/>
  <c r="T2791" i="2" s="1"/>
  <c r="J2791" i="2"/>
  <c r="V2791" i="2" s="1"/>
  <c r="H2791" i="2"/>
  <c r="P2791" i="2" s="1"/>
  <c r="S2791" i="2" s="1"/>
  <c r="F2791" i="2"/>
  <c r="K2791" i="2" s="1"/>
  <c r="W2791" i="2" s="1"/>
  <c r="E2791" i="2"/>
  <c r="D2791" i="2"/>
  <c r="I2791" i="2" s="1"/>
  <c r="U2791" i="2" s="1"/>
  <c r="Q2790" i="2"/>
  <c r="T2790" i="2" s="1"/>
  <c r="H2790" i="2"/>
  <c r="P2790" i="2" s="1"/>
  <c r="S2790" i="2" s="1"/>
  <c r="F2790" i="2"/>
  <c r="K2790" i="2" s="1"/>
  <c r="W2790" i="2" s="1"/>
  <c r="E2790" i="2"/>
  <c r="J2790" i="2" s="1"/>
  <c r="V2790" i="2" s="1"/>
  <c r="D2790" i="2"/>
  <c r="I2790" i="2" s="1"/>
  <c r="U2790" i="2" s="1"/>
  <c r="Q2789" i="2"/>
  <c r="T2789" i="2" s="1"/>
  <c r="J2789" i="2"/>
  <c r="V2789" i="2" s="1"/>
  <c r="H2789" i="2"/>
  <c r="P2789" i="2" s="1"/>
  <c r="S2789" i="2" s="1"/>
  <c r="F2789" i="2"/>
  <c r="K2789" i="2" s="1"/>
  <c r="W2789" i="2" s="1"/>
  <c r="E2789" i="2"/>
  <c r="D2789" i="2"/>
  <c r="I2789" i="2" s="1"/>
  <c r="U2789" i="2" s="1"/>
  <c r="Q2788" i="2"/>
  <c r="T2788" i="2" s="1"/>
  <c r="H2788" i="2"/>
  <c r="P2788" i="2" s="1"/>
  <c r="S2788" i="2" s="1"/>
  <c r="F2788" i="2"/>
  <c r="K2788" i="2" s="1"/>
  <c r="W2788" i="2" s="1"/>
  <c r="E2788" i="2"/>
  <c r="J2788" i="2" s="1"/>
  <c r="V2788" i="2" s="1"/>
  <c r="D2788" i="2"/>
  <c r="I2788" i="2" s="1"/>
  <c r="U2788" i="2" s="1"/>
  <c r="Q2787" i="2"/>
  <c r="T2787" i="2" s="1"/>
  <c r="J2787" i="2"/>
  <c r="V2787" i="2" s="1"/>
  <c r="H2787" i="2"/>
  <c r="P2787" i="2" s="1"/>
  <c r="S2787" i="2" s="1"/>
  <c r="F2787" i="2"/>
  <c r="K2787" i="2" s="1"/>
  <c r="W2787" i="2" s="1"/>
  <c r="E2787" i="2"/>
  <c r="D2787" i="2"/>
  <c r="I2787" i="2" s="1"/>
  <c r="U2787" i="2" s="1"/>
  <c r="Q2786" i="2"/>
  <c r="T2786" i="2" s="1"/>
  <c r="H2786" i="2"/>
  <c r="P2786" i="2" s="1"/>
  <c r="S2786" i="2" s="1"/>
  <c r="F2786" i="2"/>
  <c r="K2786" i="2" s="1"/>
  <c r="W2786" i="2" s="1"/>
  <c r="E2786" i="2"/>
  <c r="J2786" i="2" s="1"/>
  <c r="V2786" i="2" s="1"/>
  <c r="D2786" i="2"/>
  <c r="I2786" i="2" s="1"/>
  <c r="U2786" i="2" s="1"/>
  <c r="Q2785" i="2"/>
  <c r="T2785" i="2" s="1"/>
  <c r="J2785" i="2"/>
  <c r="V2785" i="2" s="1"/>
  <c r="H2785" i="2"/>
  <c r="P2785" i="2" s="1"/>
  <c r="S2785" i="2" s="1"/>
  <c r="F2785" i="2"/>
  <c r="K2785" i="2" s="1"/>
  <c r="W2785" i="2" s="1"/>
  <c r="E2785" i="2"/>
  <c r="D2785" i="2"/>
  <c r="I2785" i="2" s="1"/>
  <c r="U2785" i="2" s="1"/>
  <c r="Q2784" i="2"/>
  <c r="T2784" i="2" s="1"/>
  <c r="H2784" i="2"/>
  <c r="P2784" i="2" s="1"/>
  <c r="S2784" i="2" s="1"/>
  <c r="F2784" i="2"/>
  <c r="K2784" i="2" s="1"/>
  <c r="W2784" i="2" s="1"/>
  <c r="E2784" i="2"/>
  <c r="J2784" i="2" s="1"/>
  <c r="V2784" i="2" s="1"/>
  <c r="D2784" i="2"/>
  <c r="I2784" i="2" s="1"/>
  <c r="U2784" i="2" s="1"/>
  <c r="Q2783" i="2"/>
  <c r="T2783" i="2" s="1"/>
  <c r="J2783" i="2"/>
  <c r="V2783" i="2" s="1"/>
  <c r="H2783" i="2"/>
  <c r="P2783" i="2" s="1"/>
  <c r="S2783" i="2" s="1"/>
  <c r="F2783" i="2"/>
  <c r="K2783" i="2" s="1"/>
  <c r="W2783" i="2" s="1"/>
  <c r="E2783" i="2"/>
  <c r="D2783" i="2"/>
  <c r="I2783" i="2" s="1"/>
  <c r="U2783" i="2" s="1"/>
  <c r="Q2782" i="2"/>
  <c r="T2782" i="2" s="1"/>
  <c r="H2782" i="2"/>
  <c r="P2782" i="2" s="1"/>
  <c r="S2782" i="2" s="1"/>
  <c r="F2782" i="2"/>
  <c r="K2782" i="2" s="1"/>
  <c r="W2782" i="2" s="1"/>
  <c r="E2782" i="2"/>
  <c r="J2782" i="2" s="1"/>
  <c r="V2782" i="2" s="1"/>
  <c r="D2782" i="2"/>
  <c r="I2782" i="2" s="1"/>
  <c r="U2782" i="2" s="1"/>
  <c r="Q2781" i="2"/>
  <c r="T2781" i="2" s="1"/>
  <c r="J2781" i="2"/>
  <c r="V2781" i="2" s="1"/>
  <c r="H2781" i="2"/>
  <c r="P2781" i="2" s="1"/>
  <c r="S2781" i="2" s="1"/>
  <c r="F2781" i="2"/>
  <c r="K2781" i="2" s="1"/>
  <c r="W2781" i="2" s="1"/>
  <c r="E2781" i="2"/>
  <c r="D2781" i="2"/>
  <c r="I2781" i="2" s="1"/>
  <c r="U2781" i="2" s="1"/>
  <c r="Q2780" i="2"/>
  <c r="T2780" i="2" s="1"/>
  <c r="H2780" i="2"/>
  <c r="P2780" i="2" s="1"/>
  <c r="S2780" i="2" s="1"/>
  <c r="F2780" i="2"/>
  <c r="K2780" i="2" s="1"/>
  <c r="W2780" i="2" s="1"/>
  <c r="E2780" i="2"/>
  <c r="J2780" i="2" s="1"/>
  <c r="V2780" i="2" s="1"/>
  <c r="D2780" i="2"/>
  <c r="I2780" i="2" s="1"/>
  <c r="U2780" i="2" s="1"/>
  <c r="Q2779" i="2"/>
  <c r="T2779" i="2" s="1"/>
  <c r="J2779" i="2"/>
  <c r="V2779" i="2" s="1"/>
  <c r="H2779" i="2"/>
  <c r="P2779" i="2" s="1"/>
  <c r="S2779" i="2" s="1"/>
  <c r="F2779" i="2"/>
  <c r="K2779" i="2" s="1"/>
  <c r="W2779" i="2" s="1"/>
  <c r="E2779" i="2"/>
  <c r="D2779" i="2"/>
  <c r="I2779" i="2" s="1"/>
  <c r="U2779" i="2" s="1"/>
  <c r="Q2778" i="2"/>
  <c r="T2778" i="2" s="1"/>
  <c r="H2778" i="2"/>
  <c r="P2778" i="2" s="1"/>
  <c r="S2778" i="2" s="1"/>
  <c r="F2778" i="2"/>
  <c r="K2778" i="2" s="1"/>
  <c r="W2778" i="2" s="1"/>
  <c r="E2778" i="2"/>
  <c r="J2778" i="2" s="1"/>
  <c r="V2778" i="2" s="1"/>
  <c r="D2778" i="2"/>
  <c r="I2778" i="2" s="1"/>
  <c r="U2778" i="2" s="1"/>
  <c r="Q2777" i="2"/>
  <c r="T2777" i="2" s="1"/>
  <c r="J2777" i="2"/>
  <c r="V2777" i="2" s="1"/>
  <c r="H2777" i="2"/>
  <c r="P2777" i="2" s="1"/>
  <c r="S2777" i="2" s="1"/>
  <c r="F2777" i="2"/>
  <c r="K2777" i="2" s="1"/>
  <c r="W2777" i="2" s="1"/>
  <c r="E2777" i="2"/>
  <c r="D2777" i="2"/>
  <c r="I2777" i="2" s="1"/>
  <c r="U2777" i="2" s="1"/>
  <c r="Q2776" i="2"/>
  <c r="T2776" i="2" s="1"/>
  <c r="H2776" i="2"/>
  <c r="P2776" i="2" s="1"/>
  <c r="S2776" i="2" s="1"/>
  <c r="F2776" i="2"/>
  <c r="K2776" i="2" s="1"/>
  <c r="W2776" i="2" s="1"/>
  <c r="E2776" i="2"/>
  <c r="J2776" i="2" s="1"/>
  <c r="V2776" i="2" s="1"/>
  <c r="D2776" i="2"/>
  <c r="I2776" i="2" s="1"/>
  <c r="U2776" i="2" s="1"/>
  <c r="Q2775" i="2"/>
  <c r="T2775" i="2" s="1"/>
  <c r="J2775" i="2"/>
  <c r="V2775" i="2" s="1"/>
  <c r="H2775" i="2"/>
  <c r="P2775" i="2" s="1"/>
  <c r="S2775" i="2" s="1"/>
  <c r="F2775" i="2"/>
  <c r="K2775" i="2" s="1"/>
  <c r="W2775" i="2" s="1"/>
  <c r="E2775" i="2"/>
  <c r="D2775" i="2"/>
  <c r="I2775" i="2" s="1"/>
  <c r="U2775" i="2" s="1"/>
  <c r="Q2774" i="2"/>
  <c r="T2774" i="2" s="1"/>
  <c r="H2774" i="2"/>
  <c r="P2774" i="2" s="1"/>
  <c r="S2774" i="2" s="1"/>
  <c r="F2774" i="2"/>
  <c r="K2774" i="2" s="1"/>
  <c r="W2774" i="2" s="1"/>
  <c r="E2774" i="2"/>
  <c r="J2774" i="2" s="1"/>
  <c r="V2774" i="2" s="1"/>
  <c r="D2774" i="2"/>
  <c r="I2774" i="2" s="1"/>
  <c r="U2774" i="2" s="1"/>
  <c r="Q2773" i="2"/>
  <c r="T2773" i="2" s="1"/>
  <c r="J2773" i="2"/>
  <c r="V2773" i="2" s="1"/>
  <c r="H2773" i="2"/>
  <c r="P2773" i="2" s="1"/>
  <c r="S2773" i="2" s="1"/>
  <c r="F2773" i="2"/>
  <c r="K2773" i="2" s="1"/>
  <c r="W2773" i="2" s="1"/>
  <c r="E2773" i="2"/>
  <c r="D2773" i="2"/>
  <c r="I2773" i="2" s="1"/>
  <c r="U2773" i="2" s="1"/>
  <c r="Q2772" i="2"/>
  <c r="T2772" i="2" s="1"/>
  <c r="H2772" i="2"/>
  <c r="P2772" i="2" s="1"/>
  <c r="S2772" i="2" s="1"/>
  <c r="F2772" i="2"/>
  <c r="K2772" i="2" s="1"/>
  <c r="W2772" i="2" s="1"/>
  <c r="E2772" i="2"/>
  <c r="J2772" i="2" s="1"/>
  <c r="V2772" i="2" s="1"/>
  <c r="D2772" i="2"/>
  <c r="I2772" i="2" s="1"/>
  <c r="U2772" i="2" s="1"/>
  <c r="Q2771" i="2"/>
  <c r="T2771" i="2" s="1"/>
  <c r="J2771" i="2"/>
  <c r="V2771" i="2" s="1"/>
  <c r="H2771" i="2"/>
  <c r="P2771" i="2" s="1"/>
  <c r="S2771" i="2" s="1"/>
  <c r="F2771" i="2"/>
  <c r="K2771" i="2" s="1"/>
  <c r="W2771" i="2" s="1"/>
  <c r="E2771" i="2"/>
  <c r="D2771" i="2"/>
  <c r="I2771" i="2" s="1"/>
  <c r="U2771" i="2" s="1"/>
  <c r="Q2770" i="2"/>
  <c r="T2770" i="2" s="1"/>
  <c r="H2770" i="2"/>
  <c r="P2770" i="2" s="1"/>
  <c r="S2770" i="2" s="1"/>
  <c r="F2770" i="2"/>
  <c r="K2770" i="2" s="1"/>
  <c r="W2770" i="2" s="1"/>
  <c r="E2770" i="2"/>
  <c r="J2770" i="2" s="1"/>
  <c r="V2770" i="2" s="1"/>
  <c r="D2770" i="2"/>
  <c r="I2770" i="2" s="1"/>
  <c r="U2770" i="2" s="1"/>
  <c r="Q2769" i="2"/>
  <c r="T2769" i="2" s="1"/>
  <c r="J2769" i="2"/>
  <c r="V2769" i="2" s="1"/>
  <c r="H2769" i="2"/>
  <c r="P2769" i="2" s="1"/>
  <c r="S2769" i="2" s="1"/>
  <c r="F2769" i="2"/>
  <c r="K2769" i="2" s="1"/>
  <c r="W2769" i="2" s="1"/>
  <c r="E2769" i="2"/>
  <c r="D2769" i="2"/>
  <c r="I2769" i="2" s="1"/>
  <c r="U2769" i="2" s="1"/>
  <c r="Q2768" i="2"/>
  <c r="T2768" i="2" s="1"/>
  <c r="H2768" i="2"/>
  <c r="P2768" i="2" s="1"/>
  <c r="S2768" i="2" s="1"/>
  <c r="F2768" i="2"/>
  <c r="K2768" i="2" s="1"/>
  <c r="W2768" i="2" s="1"/>
  <c r="E2768" i="2"/>
  <c r="J2768" i="2" s="1"/>
  <c r="V2768" i="2" s="1"/>
  <c r="D2768" i="2"/>
  <c r="I2768" i="2" s="1"/>
  <c r="U2768" i="2" s="1"/>
  <c r="Q2767" i="2"/>
  <c r="T2767" i="2" s="1"/>
  <c r="J2767" i="2"/>
  <c r="V2767" i="2" s="1"/>
  <c r="H2767" i="2"/>
  <c r="P2767" i="2" s="1"/>
  <c r="S2767" i="2" s="1"/>
  <c r="F2767" i="2"/>
  <c r="K2767" i="2" s="1"/>
  <c r="W2767" i="2" s="1"/>
  <c r="E2767" i="2"/>
  <c r="D2767" i="2"/>
  <c r="I2767" i="2" s="1"/>
  <c r="U2767" i="2" s="1"/>
  <c r="Q2766" i="2"/>
  <c r="T2766" i="2" s="1"/>
  <c r="H2766" i="2"/>
  <c r="P2766" i="2" s="1"/>
  <c r="S2766" i="2" s="1"/>
  <c r="F2766" i="2"/>
  <c r="K2766" i="2" s="1"/>
  <c r="W2766" i="2" s="1"/>
  <c r="E2766" i="2"/>
  <c r="J2766" i="2" s="1"/>
  <c r="V2766" i="2" s="1"/>
  <c r="D2766" i="2"/>
  <c r="I2766" i="2" s="1"/>
  <c r="U2766" i="2" s="1"/>
  <c r="Q2765" i="2"/>
  <c r="T2765" i="2" s="1"/>
  <c r="J2765" i="2"/>
  <c r="V2765" i="2" s="1"/>
  <c r="H2765" i="2"/>
  <c r="P2765" i="2" s="1"/>
  <c r="S2765" i="2" s="1"/>
  <c r="F2765" i="2"/>
  <c r="K2765" i="2" s="1"/>
  <c r="W2765" i="2" s="1"/>
  <c r="E2765" i="2"/>
  <c r="D2765" i="2"/>
  <c r="I2765" i="2" s="1"/>
  <c r="U2765" i="2" s="1"/>
  <c r="Q2764" i="2"/>
  <c r="T2764" i="2" s="1"/>
  <c r="H2764" i="2"/>
  <c r="P2764" i="2" s="1"/>
  <c r="S2764" i="2" s="1"/>
  <c r="F2764" i="2"/>
  <c r="K2764" i="2" s="1"/>
  <c r="W2764" i="2" s="1"/>
  <c r="E2764" i="2"/>
  <c r="J2764" i="2" s="1"/>
  <c r="V2764" i="2" s="1"/>
  <c r="D2764" i="2"/>
  <c r="I2764" i="2" s="1"/>
  <c r="U2764" i="2" s="1"/>
  <c r="U2763" i="2"/>
  <c r="Q2763" i="2"/>
  <c r="T2763" i="2" s="1"/>
  <c r="J2763" i="2"/>
  <c r="V2763" i="2" s="1"/>
  <c r="H2763" i="2"/>
  <c r="P2763" i="2" s="1"/>
  <c r="S2763" i="2" s="1"/>
  <c r="F2763" i="2"/>
  <c r="K2763" i="2" s="1"/>
  <c r="W2763" i="2" s="1"/>
  <c r="E2763" i="2"/>
  <c r="D2763" i="2"/>
  <c r="I2763" i="2" s="1"/>
  <c r="Q2762" i="2"/>
  <c r="T2762" i="2" s="1"/>
  <c r="H2762" i="2"/>
  <c r="P2762" i="2" s="1"/>
  <c r="S2762" i="2" s="1"/>
  <c r="F2762" i="2"/>
  <c r="K2762" i="2" s="1"/>
  <c r="W2762" i="2" s="1"/>
  <c r="E2762" i="2"/>
  <c r="J2762" i="2" s="1"/>
  <c r="V2762" i="2" s="1"/>
  <c r="D2762" i="2"/>
  <c r="I2762" i="2" s="1"/>
  <c r="U2762" i="2" s="1"/>
  <c r="R2761" i="2"/>
  <c r="Q2761" i="2"/>
  <c r="T2761" i="2" s="1"/>
  <c r="K2761" i="2"/>
  <c r="W2761" i="2" s="1"/>
  <c r="H2761" i="2"/>
  <c r="O2761" i="2" s="1"/>
  <c r="F2761" i="2"/>
  <c r="E2761" i="2"/>
  <c r="J2761" i="2" s="1"/>
  <c r="V2761" i="2" s="1"/>
  <c r="D2761" i="2"/>
  <c r="I2761" i="2" s="1"/>
  <c r="U2761" i="2" s="1"/>
  <c r="Q2760" i="2"/>
  <c r="T2760" i="2" s="1"/>
  <c r="P2760" i="2"/>
  <c r="S2760" i="2" s="1"/>
  <c r="H2760" i="2"/>
  <c r="O2760" i="2" s="1"/>
  <c r="R2760" i="2" s="1"/>
  <c r="F2760" i="2"/>
  <c r="K2760" i="2" s="1"/>
  <c r="W2760" i="2" s="1"/>
  <c r="E2760" i="2"/>
  <c r="J2760" i="2" s="1"/>
  <c r="V2760" i="2" s="1"/>
  <c r="D2760" i="2"/>
  <c r="I2760" i="2" s="1"/>
  <c r="U2760" i="2" s="1"/>
  <c r="U2759" i="2"/>
  <c r="Q2759" i="2"/>
  <c r="T2759" i="2" s="1"/>
  <c r="P2759" i="2"/>
  <c r="S2759" i="2" s="1"/>
  <c r="K2759" i="2"/>
  <c r="W2759" i="2" s="1"/>
  <c r="H2759" i="2"/>
  <c r="O2759" i="2" s="1"/>
  <c r="R2759" i="2" s="1"/>
  <c r="F2759" i="2"/>
  <c r="E2759" i="2"/>
  <c r="J2759" i="2" s="1"/>
  <c r="V2759" i="2" s="1"/>
  <c r="D2759" i="2"/>
  <c r="I2759" i="2" s="1"/>
  <c r="R2758" i="2"/>
  <c r="Q2758" i="2"/>
  <c r="T2758" i="2" s="1"/>
  <c r="P2758" i="2"/>
  <c r="S2758" i="2" s="1"/>
  <c r="J2758" i="2"/>
  <c r="V2758" i="2" s="1"/>
  <c r="H2758" i="2"/>
  <c r="O2758" i="2" s="1"/>
  <c r="F2758" i="2"/>
  <c r="K2758" i="2" s="1"/>
  <c r="W2758" i="2" s="1"/>
  <c r="E2758" i="2"/>
  <c r="D2758" i="2"/>
  <c r="I2758" i="2" s="1"/>
  <c r="U2758" i="2" s="1"/>
  <c r="U2757" i="2"/>
  <c r="Q2757" i="2"/>
  <c r="T2757" i="2" s="1"/>
  <c r="P2757" i="2"/>
  <c r="S2757" i="2" s="1"/>
  <c r="H2757" i="2"/>
  <c r="O2757" i="2" s="1"/>
  <c r="R2757" i="2" s="1"/>
  <c r="F2757" i="2"/>
  <c r="K2757" i="2" s="1"/>
  <c r="W2757" i="2" s="1"/>
  <c r="E2757" i="2"/>
  <c r="J2757" i="2" s="1"/>
  <c r="V2757" i="2" s="1"/>
  <c r="D2757" i="2"/>
  <c r="I2757" i="2" s="1"/>
  <c r="R2756" i="2"/>
  <c r="Q2756" i="2"/>
  <c r="T2756" i="2" s="1"/>
  <c r="P2756" i="2"/>
  <c r="S2756" i="2" s="1"/>
  <c r="H2756" i="2"/>
  <c r="O2756" i="2" s="1"/>
  <c r="F2756" i="2"/>
  <c r="K2756" i="2" s="1"/>
  <c r="W2756" i="2" s="1"/>
  <c r="E2756" i="2"/>
  <c r="J2756" i="2" s="1"/>
  <c r="V2756" i="2" s="1"/>
  <c r="D2756" i="2"/>
  <c r="I2756" i="2" s="1"/>
  <c r="U2756" i="2" s="1"/>
  <c r="U2755" i="2"/>
  <c r="Q2755" i="2"/>
  <c r="T2755" i="2" s="1"/>
  <c r="P2755" i="2"/>
  <c r="S2755" i="2" s="1"/>
  <c r="K2755" i="2"/>
  <c r="W2755" i="2" s="1"/>
  <c r="H2755" i="2"/>
  <c r="O2755" i="2" s="1"/>
  <c r="R2755" i="2" s="1"/>
  <c r="F2755" i="2"/>
  <c r="E2755" i="2"/>
  <c r="J2755" i="2" s="1"/>
  <c r="V2755" i="2" s="1"/>
  <c r="D2755" i="2"/>
  <c r="I2755" i="2" s="1"/>
  <c r="R2754" i="2"/>
  <c r="Q2754" i="2"/>
  <c r="T2754" i="2" s="1"/>
  <c r="P2754" i="2"/>
  <c r="S2754" i="2" s="1"/>
  <c r="J2754" i="2"/>
  <c r="V2754" i="2" s="1"/>
  <c r="H2754" i="2"/>
  <c r="O2754" i="2" s="1"/>
  <c r="F2754" i="2"/>
  <c r="K2754" i="2" s="1"/>
  <c r="W2754" i="2" s="1"/>
  <c r="E2754" i="2"/>
  <c r="D2754" i="2"/>
  <c r="I2754" i="2" s="1"/>
  <c r="U2754" i="2" s="1"/>
  <c r="U2753" i="2"/>
  <c r="Q2753" i="2"/>
  <c r="T2753" i="2" s="1"/>
  <c r="P2753" i="2"/>
  <c r="S2753" i="2" s="1"/>
  <c r="H2753" i="2"/>
  <c r="O2753" i="2" s="1"/>
  <c r="R2753" i="2" s="1"/>
  <c r="F2753" i="2"/>
  <c r="K2753" i="2" s="1"/>
  <c r="W2753" i="2" s="1"/>
  <c r="E2753" i="2"/>
  <c r="J2753" i="2" s="1"/>
  <c r="V2753" i="2" s="1"/>
  <c r="D2753" i="2"/>
  <c r="I2753" i="2" s="1"/>
  <c r="R2752" i="2"/>
  <c r="Q2752" i="2"/>
  <c r="T2752" i="2" s="1"/>
  <c r="P2752" i="2"/>
  <c r="S2752" i="2" s="1"/>
  <c r="H2752" i="2"/>
  <c r="O2752" i="2" s="1"/>
  <c r="F2752" i="2"/>
  <c r="K2752" i="2" s="1"/>
  <c r="W2752" i="2" s="1"/>
  <c r="E2752" i="2"/>
  <c r="J2752" i="2" s="1"/>
  <c r="V2752" i="2" s="1"/>
  <c r="D2752" i="2"/>
  <c r="I2752" i="2" s="1"/>
  <c r="U2752" i="2" s="1"/>
  <c r="U2751" i="2"/>
  <c r="Q2751" i="2"/>
  <c r="T2751" i="2" s="1"/>
  <c r="P2751" i="2"/>
  <c r="S2751" i="2" s="1"/>
  <c r="K2751" i="2"/>
  <c r="W2751" i="2" s="1"/>
  <c r="H2751" i="2"/>
  <c r="O2751" i="2" s="1"/>
  <c r="R2751" i="2" s="1"/>
  <c r="F2751" i="2"/>
  <c r="E2751" i="2"/>
  <c r="J2751" i="2" s="1"/>
  <c r="V2751" i="2" s="1"/>
  <c r="D2751" i="2"/>
  <c r="I2751" i="2" s="1"/>
  <c r="R2750" i="2"/>
  <c r="Q2750" i="2"/>
  <c r="T2750" i="2" s="1"/>
  <c r="P2750" i="2"/>
  <c r="S2750" i="2" s="1"/>
  <c r="J2750" i="2"/>
  <c r="V2750" i="2" s="1"/>
  <c r="H2750" i="2"/>
  <c r="O2750" i="2" s="1"/>
  <c r="F2750" i="2"/>
  <c r="K2750" i="2" s="1"/>
  <c r="W2750" i="2" s="1"/>
  <c r="E2750" i="2"/>
  <c r="D2750" i="2"/>
  <c r="I2750" i="2" s="1"/>
  <c r="U2750" i="2" s="1"/>
  <c r="U2749" i="2"/>
  <c r="Q2749" i="2"/>
  <c r="T2749" i="2" s="1"/>
  <c r="P2749" i="2"/>
  <c r="S2749" i="2" s="1"/>
  <c r="H2749" i="2"/>
  <c r="O2749" i="2" s="1"/>
  <c r="R2749" i="2" s="1"/>
  <c r="F2749" i="2"/>
  <c r="K2749" i="2" s="1"/>
  <c r="W2749" i="2" s="1"/>
  <c r="E2749" i="2"/>
  <c r="J2749" i="2" s="1"/>
  <c r="V2749" i="2" s="1"/>
  <c r="D2749" i="2"/>
  <c r="I2749" i="2" s="1"/>
  <c r="R2748" i="2"/>
  <c r="Q2748" i="2"/>
  <c r="T2748" i="2" s="1"/>
  <c r="P2748" i="2"/>
  <c r="S2748" i="2" s="1"/>
  <c r="H2748" i="2"/>
  <c r="O2748" i="2" s="1"/>
  <c r="F2748" i="2"/>
  <c r="K2748" i="2" s="1"/>
  <c r="W2748" i="2" s="1"/>
  <c r="E2748" i="2"/>
  <c r="J2748" i="2" s="1"/>
  <c r="V2748" i="2" s="1"/>
  <c r="D2748" i="2"/>
  <c r="I2748" i="2" s="1"/>
  <c r="U2748" i="2" s="1"/>
  <c r="U2747" i="2"/>
  <c r="Q2747" i="2"/>
  <c r="T2747" i="2" s="1"/>
  <c r="P2747" i="2"/>
  <c r="S2747" i="2" s="1"/>
  <c r="K2747" i="2"/>
  <c r="W2747" i="2" s="1"/>
  <c r="H2747" i="2"/>
  <c r="O2747" i="2" s="1"/>
  <c r="R2747" i="2" s="1"/>
  <c r="F2747" i="2"/>
  <c r="E2747" i="2"/>
  <c r="J2747" i="2" s="1"/>
  <c r="V2747" i="2" s="1"/>
  <c r="D2747" i="2"/>
  <c r="I2747" i="2" s="1"/>
  <c r="R2746" i="2"/>
  <c r="Q2746" i="2"/>
  <c r="T2746" i="2" s="1"/>
  <c r="P2746" i="2"/>
  <c r="S2746" i="2" s="1"/>
  <c r="J2746" i="2"/>
  <c r="V2746" i="2" s="1"/>
  <c r="H2746" i="2"/>
  <c r="O2746" i="2" s="1"/>
  <c r="F2746" i="2"/>
  <c r="K2746" i="2" s="1"/>
  <c r="W2746" i="2" s="1"/>
  <c r="E2746" i="2"/>
  <c r="D2746" i="2"/>
  <c r="I2746" i="2" s="1"/>
  <c r="U2746" i="2" s="1"/>
  <c r="U2745" i="2"/>
  <c r="Q2745" i="2"/>
  <c r="T2745" i="2" s="1"/>
  <c r="P2745" i="2"/>
  <c r="S2745" i="2" s="1"/>
  <c r="H2745" i="2"/>
  <c r="O2745" i="2" s="1"/>
  <c r="R2745" i="2" s="1"/>
  <c r="F2745" i="2"/>
  <c r="K2745" i="2" s="1"/>
  <c r="W2745" i="2" s="1"/>
  <c r="E2745" i="2"/>
  <c r="J2745" i="2" s="1"/>
  <c r="V2745" i="2" s="1"/>
  <c r="D2745" i="2"/>
  <c r="I2745" i="2" s="1"/>
  <c r="R2744" i="2"/>
  <c r="Q2744" i="2"/>
  <c r="T2744" i="2" s="1"/>
  <c r="P2744" i="2"/>
  <c r="S2744" i="2" s="1"/>
  <c r="H2744" i="2"/>
  <c r="O2744" i="2" s="1"/>
  <c r="F2744" i="2"/>
  <c r="K2744" i="2" s="1"/>
  <c r="W2744" i="2" s="1"/>
  <c r="E2744" i="2"/>
  <c r="J2744" i="2" s="1"/>
  <c r="V2744" i="2" s="1"/>
  <c r="D2744" i="2"/>
  <c r="I2744" i="2" s="1"/>
  <c r="U2744" i="2" s="1"/>
  <c r="U2743" i="2"/>
  <c r="Q2743" i="2"/>
  <c r="T2743" i="2" s="1"/>
  <c r="P2743" i="2"/>
  <c r="S2743" i="2" s="1"/>
  <c r="K2743" i="2"/>
  <c r="W2743" i="2" s="1"/>
  <c r="H2743" i="2"/>
  <c r="O2743" i="2" s="1"/>
  <c r="R2743" i="2" s="1"/>
  <c r="F2743" i="2"/>
  <c r="E2743" i="2"/>
  <c r="J2743" i="2" s="1"/>
  <c r="V2743" i="2" s="1"/>
  <c r="D2743" i="2"/>
  <c r="I2743" i="2" s="1"/>
  <c r="R2742" i="2"/>
  <c r="Q2742" i="2"/>
  <c r="T2742" i="2" s="1"/>
  <c r="P2742" i="2"/>
  <c r="S2742" i="2" s="1"/>
  <c r="J2742" i="2"/>
  <c r="V2742" i="2" s="1"/>
  <c r="H2742" i="2"/>
  <c r="O2742" i="2" s="1"/>
  <c r="F2742" i="2"/>
  <c r="K2742" i="2" s="1"/>
  <c r="W2742" i="2" s="1"/>
  <c r="E2742" i="2"/>
  <c r="D2742" i="2"/>
  <c r="I2742" i="2" s="1"/>
  <c r="U2742" i="2" s="1"/>
  <c r="U2741" i="2"/>
  <c r="Q2741" i="2"/>
  <c r="T2741" i="2" s="1"/>
  <c r="P2741" i="2"/>
  <c r="S2741" i="2" s="1"/>
  <c r="H2741" i="2"/>
  <c r="O2741" i="2" s="1"/>
  <c r="R2741" i="2" s="1"/>
  <c r="F2741" i="2"/>
  <c r="K2741" i="2" s="1"/>
  <c r="W2741" i="2" s="1"/>
  <c r="E2741" i="2"/>
  <c r="J2741" i="2" s="1"/>
  <c r="V2741" i="2" s="1"/>
  <c r="D2741" i="2"/>
  <c r="I2741" i="2" s="1"/>
  <c r="R2740" i="2"/>
  <c r="Q2740" i="2"/>
  <c r="T2740" i="2" s="1"/>
  <c r="P2740" i="2"/>
  <c r="S2740" i="2" s="1"/>
  <c r="H2740" i="2"/>
  <c r="O2740" i="2" s="1"/>
  <c r="F2740" i="2"/>
  <c r="K2740" i="2" s="1"/>
  <c r="W2740" i="2" s="1"/>
  <c r="E2740" i="2"/>
  <c r="J2740" i="2" s="1"/>
  <c r="V2740" i="2" s="1"/>
  <c r="D2740" i="2"/>
  <c r="I2740" i="2" s="1"/>
  <c r="U2740" i="2" s="1"/>
  <c r="U2739" i="2"/>
  <c r="Q2739" i="2"/>
  <c r="T2739" i="2" s="1"/>
  <c r="P2739" i="2"/>
  <c r="S2739" i="2" s="1"/>
  <c r="K2739" i="2"/>
  <c r="W2739" i="2" s="1"/>
  <c r="H2739" i="2"/>
  <c r="O2739" i="2" s="1"/>
  <c r="R2739" i="2" s="1"/>
  <c r="F2739" i="2"/>
  <c r="E2739" i="2"/>
  <c r="J2739" i="2" s="1"/>
  <c r="V2739" i="2" s="1"/>
  <c r="D2739" i="2"/>
  <c r="I2739" i="2" s="1"/>
  <c r="R2738" i="2"/>
  <c r="Q2738" i="2"/>
  <c r="T2738" i="2" s="1"/>
  <c r="P2738" i="2"/>
  <c r="S2738" i="2" s="1"/>
  <c r="J2738" i="2"/>
  <c r="V2738" i="2" s="1"/>
  <c r="H2738" i="2"/>
  <c r="O2738" i="2" s="1"/>
  <c r="F2738" i="2"/>
  <c r="K2738" i="2" s="1"/>
  <c r="W2738" i="2" s="1"/>
  <c r="E2738" i="2"/>
  <c r="D2738" i="2"/>
  <c r="I2738" i="2" s="1"/>
  <c r="U2738" i="2" s="1"/>
  <c r="U2737" i="2"/>
  <c r="Q2737" i="2"/>
  <c r="T2737" i="2" s="1"/>
  <c r="P2737" i="2"/>
  <c r="S2737" i="2" s="1"/>
  <c r="H2737" i="2"/>
  <c r="O2737" i="2" s="1"/>
  <c r="R2737" i="2" s="1"/>
  <c r="F2737" i="2"/>
  <c r="K2737" i="2" s="1"/>
  <c r="W2737" i="2" s="1"/>
  <c r="E2737" i="2"/>
  <c r="J2737" i="2" s="1"/>
  <c r="V2737" i="2" s="1"/>
  <c r="D2737" i="2"/>
  <c r="I2737" i="2" s="1"/>
  <c r="R2736" i="2"/>
  <c r="Q2736" i="2"/>
  <c r="T2736" i="2" s="1"/>
  <c r="P2736" i="2"/>
  <c r="S2736" i="2" s="1"/>
  <c r="H2736" i="2"/>
  <c r="O2736" i="2" s="1"/>
  <c r="F2736" i="2"/>
  <c r="K2736" i="2" s="1"/>
  <c r="W2736" i="2" s="1"/>
  <c r="E2736" i="2"/>
  <c r="J2736" i="2" s="1"/>
  <c r="V2736" i="2" s="1"/>
  <c r="D2736" i="2"/>
  <c r="I2736" i="2" s="1"/>
  <c r="U2736" i="2" s="1"/>
  <c r="U2735" i="2"/>
  <c r="Q2735" i="2"/>
  <c r="T2735" i="2" s="1"/>
  <c r="P2735" i="2"/>
  <c r="S2735" i="2" s="1"/>
  <c r="K2735" i="2"/>
  <c r="W2735" i="2" s="1"/>
  <c r="H2735" i="2"/>
  <c r="O2735" i="2" s="1"/>
  <c r="R2735" i="2" s="1"/>
  <c r="F2735" i="2"/>
  <c r="E2735" i="2"/>
  <c r="J2735" i="2" s="1"/>
  <c r="V2735" i="2" s="1"/>
  <c r="D2735" i="2"/>
  <c r="I2735" i="2" s="1"/>
  <c r="R2734" i="2"/>
  <c r="Q2734" i="2"/>
  <c r="T2734" i="2" s="1"/>
  <c r="P2734" i="2"/>
  <c r="S2734" i="2" s="1"/>
  <c r="J2734" i="2"/>
  <c r="V2734" i="2" s="1"/>
  <c r="H2734" i="2"/>
  <c r="O2734" i="2" s="1"/>
  <c r="F2734" i="2"/>
  <c r="K2734" i="2" s="1"/>
  <c r="W2734" i="2" s="1"/>
  <c r="E2734" i="2"/>
  <c r="D2734" i="2"/>
  <c r="I2734" i="2" s="1"/>
  <c r="U2734" i="2" s="1"/>
  <c r="U2733" i="2"/>
  <c r="Q2733" i="2"/>
  <c r="T2733" i="2" s="1"/>
  <c r="P2733" i="2"/>
  <c r="S2733" i="2" s="1"/>
  <c r="H2733" i="2"/>
  <c r="O2733" i="2" s="1"/>
  <c r="R2733" i="2" s="1"/>
  <c r="F2733" i="2"/>
  <c r="K2733" i="2" s="1"/>
  <c r="W2733" i="2" s="1"/>
  <c r="E2733" i="2"/>
  <c r="J2733" i="2" s="1"/>
  <c r="V2733" i="2" s="1"/>
  <c r="D2733" i="2"/>
  <c r="I2733" i="2" s="1"/>
  <c r="R2732" i="2"/>
  <c r="Q2732" i="2"/>
  <c r="T2732" i="2" s="1"/>
  <c r="P2732" i="2"/>
  <c r="S2732" i="2" s="1"/>
  <c r="H2732" i="2"/>
  <c r="O2732" i="2" s="1"/>
  <c r="F2732" i="2"/>
  <c r="K2732" i="2" s="1"/>
  <c r="W2732" i="2" s="1"/>
  <c r="E2732" i="2"/>
  <c r="J2732" i="2" s="1"/>
  <c r="V2732" i="2" s="1"/>
  <c r="D2732" i="2"/>
  <c r="I2732" i="2" s="1"/>
  <c r="U2732" i="2" s="1"/>
  <c r="U2731" i="2"/>
  <c r="Q2731" i="2"/>
  <c r="T2731" i="2" s="1"/>
  <c r="P2731" i="2"/>
  <c r="S2731" i="2" s="1"/>
  <c r="K2731" i="2"/>
  <c r="W2731" i="2" s="1"/>
  <c r="H2731" i="2"/>
  <c r="O2731" i="2" s="1"/>
  <c r="R2731" i="2" s="1"/>
  <c r="F2731" i="2"/>
  <c r="E2731" i="2"/>
  <c r="J2731" i="2" s="1"/>
  <c r="V2731" i="2" s="1"/>
  <c r="D2731" i="2"/>
  <c r="I2731" i="2" s="1"/>
  <c r="R2730" i="2"/>
  <c r="Q2730" i="2"/>
  <c r="T2730" i="2" s="1"/>
  <c r="P2730" i="2"/>
  <c r="S2730" i="2" s="1"/>
  <c r="J2730" i="2"/>
  <c r="V2730" i="2" s="1"/>
  <c r="H2730" i="2"/>
  <c r="O2730" i="2" s="1"/>
  <c r="F2730" i="2"/>
  <c r="K2730" i="2" s="1"/>
  <c r="W2730" i="2" s="1"/>
  <c r="E2730" i="2"/>
  <c r="D2730" i="2"/>
  <c r="I2730" i="2" s="1"/>
  <c r="U2730" i="2" s="1"/>
  <c r="U2729" i="2"/>
  <c r="Q2729" i="2"/>
  <c r="T2729" i="2" s="1"/>
  <c r="P2729" i="2"/>
  <c r="S2729" i="2" s="1"/>
  <c r="H2729" i="2"/>
  <c r="O2729" i="2" s="1"/>
  <c r="R2729" i="2" s="1"/>
  <c r="F2729" i="2"/>
  <c r="K2729" i="2" s="1"/>
  <c r="W2729" i="2" s="1"/>
  <c r="E2729" i="2"/>
  <c r="J2729" i="2" s="1"/>
  <c r="V2729" i="2" s="1"/>
  <c r="D2729" i="2"/>
  <c r="I2729" i="2" s="1"/>
  <c r="Q2728" i="2"/>
  <c r="T2728" i="2" s="1"/>
  <c r="P2728" i="2"/>
  <c r="S2728" i="2" s="1"/>
  <c r="H2728" i="2"/>
  <c r="O2728" i="2" s="1"/>
  <c r="R2728" i="2" s="1"/>
  <c r="F2728" i="2"/>
  <c r="K2728" i="2" s="1"/>
  <c r="W2728" i="2" s="1"/>
  <c r="E2728" i="2"/>
  <c r="J2728" i="2" s="1"/>
  <c r="V2728" i="2" s="1"/>
  <c r="D2728" i="2"/>
  <c r="I2728" i="2" s="1"/>
  <c r="U2728" i="2" s="1"/>
  <c r="Q2727" i="2"/>
  <c r="T2727" i="2" s="1"/>
  <c r="P2727" i="2"/>
  <c r="S2727" i="2" s="1"/>
  <c r="H2727" i="2"/>
  <c r="O2727" i="2" s="1"/>
  <c r="R2727" i="2" s="1"/>
  <c r="F2727" i="2"/>
  <c r="K2727" i="2" s="1"/>
  <c r="W2727" i="2" s="1"/>
  <c r="E2727" i="2"/>
  <c r="J2727" i="2" s="1"/>
  <c r="V2727" i="2" s="1"/>
  <c r="D2727" i="2"/>
  <c r="I2727" i="2" s="1"/>
  <c r="U2727" i="2" s="1"/>
  <c r="R2726" i="2"/>
  <c r="Q2726" i="2"/>
  <c r="T2726" i="2" s="1"/>
  <c r="P2726" i="2"/>
  <c r="S2726" i="2" s="1"/>
  <c r="H2726" i="2"/>
  <c r="O2726" i="2" s="1"/>
  <c r="F2726" i="2"/>
  <c r="K2726" i="2" s="1"/>
  <c r="W2726" i="2" s="1"/>
  <c r="E2726" i="2"/>
  <c r="J2726" i="2" s="1"/>
  <c r="V2726" i="2" s="1"/>
  <c r="D2726" i="2"/>
  <c r="I2726" i="2" s="1"/>
  <c r="U2726" i="2" s="1"/>
  <c r="T2725" i="2"/>
  <c r="R2725" i="2"/>
  <c r="Q2725" i="2"/>
  <c r="P2725" i="2"/>
  <c r="S2725" i="2" s="1"/>
  <c r="H2725" i="2"/>
  <c r="O2725" i="2" s="1"/>
  <c r="F2725" i="2"/>
  <c r="K2725" i="2" s="1"/>
  <c r="W2725" i="2" s="1"/>
  <c r="E2725" i="2"/>
  <c r="J2725" i="2" s="1"/>
  <c r="V2725" i="2" s="1"/>
  <c r="D2725" i="2"/>
  <c r="I2725" i="2" s="1"/>
  <c r="U2725" i="2" s="1"/>
  <c r="P2724" i="2"/>
  <c r="S2724" i="2" s="1"/>
  <c r="H2724" i="2"/>
  <c r="Q2724" i="2" s="1"/>
  <c r="T2724" i="2" s="1"/>
  <c r="F2724" i="2"/>
  <c r="K2724" i="2" s="1"/>
  <c r="W2724" i="2" s="1"/>
  <c r="E2724" i="2"/>
  <c r="J2724" i="2" s="1"/>
  <c r="V2724" i="2" s="1"/>
  <c r="D2724" i="2"/>
  <c r="I2724" i="2" s="1"/>
  <c r="U2724" i="2" s="1"/>
  <c r="P2723" i="2"/>
  <c r="S2723" i="2" s="1"/>
  <c r="H2723" i="2"/>
  <c r="Q2723" i="2" s="1"/>
  <c r="T2723" i="2" s="1"/>
  <c r="F2723" i="2"/>
  <c r="K2723" i="2" s="1"/>
  <c r="W2723" i="2" s="1"/>
  <c r="E2723" i="2"/>
  <c r="J2723" i="2" s="1"/>
  <c r="V2723" i="2" s="1"/>
  <c r="D2723" i="2"/>
  <c r="I2723" i="2" s="1"/>
  <c r="U2723" i="2" s="1"/>
  <c r="P2722" i="2"/>
  <c r="S2722" i="2" s="1"/>
  <c r="H2722" i="2"/>
  <c r="Q2722" i="2" s="1"/>
  <c r="T2722" i="2" s="1"/>
  <c r="F2722" i="2"/>
  <c r="K2722" i="2" s="1"/>
  <c r="W2722" i="2" s="1"/>
  <c r="E2722" i="2"/>
  <c r="J2722" i="2" s="1"/>
  <c r="V2722" i="2" s="1"/>
  <c r="D2722" i="2"/>
  <c r="I2722" i="2" s="1"/>
  <c r="U2722" i="2" s="1"/>
  <c r="P2721" i="2"/>
  <c r="S2721" i="2" s="1"/>
  <c r="H2721" i="2"/>
  <c r="Q2721" i="2" s="1"/>
  <c r="T2721" i="2" s="1"/>
  <c r="F2721" i="2"/>
  <c r="K2721" i="2" s="1"/>
  <c r="W2721" i="2" s="1"/>
  <c r="E2721" i="2"/>
  <c r="J2721" i="2" s="1"/>
  <c r="V2721" i="2" s="1"/>
  <c r="D2721" i="2"/>
  <c r="I2721" i="2" s="1"/>
  <c r="U2721" i="2" s="1"/>
  <c r="T2720" i="2"/>
  <c r="P2720" i="2"/>
  <c r="S2720" i="2" s="1"/>
  <c r="H2720" i="2"/>
  <c r="Q2720" i="2" s="1"/>
  <c r="F2720" i="2"/>
  <c r="K2720" i="2" s="1"/>
  <c r="W2720" i="2" s="1"/>
  <c r="E2720" i="2"/>
  <c r="J2720" i="2" s="1"/>
  <c r="V2720" i="2" s="1"/>
  <c r="D2720" i="2"/>
  <c r="I2720" i="2" s="1"/>
  <c r="U2720" i="2" s="1"/>
  <c r="T2719" i="2"/>
  <c r="P2719" i="2"/>
  <c r="S2719" i="2" s="1"/>
  <c r="H2719" i="2"/>
  <c r="Q2719" i="2" s="1"/>
  <c r="F2719" i="2"/>
  <c r="K2719" i="2" s="1"/>
  <c r="W2719" i="2" s="1"/>
  <c r="E2719" i="2"/>
  <c r="D2719" i="2"/>
  <c r="I2719" i="2" s="1"/>
  <c r="U2719" i="2" s="1"/>
  <c r="T2718" i="2"/>
  <c r="P2718" i="2"/>
  <c r="S2718" i="2" s="1"/>
  <c r="O2718" i="2"/>
  <c r="R2718" i="2" s="1"/>
  <c r="H2718" i="2"/>
  <c r="Q2718" i="2" s="1"/>
  <c r="F2718" i="2"/>
  <c r="K2718" i="2" s="1"/>
  <c r="W2718" i="2" s="1"/>
  <c r="E2718" i="2"/>
  <c r="J2718" i="2" s="1"/>
  <c r="V2718" i="2" s="1"/>
  <c r="D2718" i="2"/>
  <c r="I2718" i="2" s="1"/>
  <c r="U2718" i="2" s="1"/>
  <c r="T2717" i="2"/>
  <c r="H2717" i="2"/>
  <c r="Q2717" i="2" s="1"/>
  <c r="F2717" i="2"/>
  <c r="K2717" i="2" s="1"/>
  <c r="W2717" i="2" s="1"/>
  <c r="E2717" i="2"/>
  <c r="D2717" i="2"/>
  <c r="I2717" i="2" s="1"/>
  <c r="U2717" i="2" s="1"/>
  <c r="K2716" i="2"/>
  <c r="W2716" i="2" s="1"/>
  <c r="H2716" i="2"/>
  <c r="Q2716" i="2" s="1"/>
  <c r="T2716" i="2" s="1"/>
  <c r="F2716" i="2"/>
  <c r="E2716" i="2"/>
  <c r="J2716" i="2" s="1"/>
  <c r="V2716" i="2" s="1"/>
  <c r="D2716" i="2"/>
  <c r="I2716" i="2" s="1"/>
  <c r="U2716" i="2" s="1"/>
  <c r="T2715" i="2"/>
  <c r="O2715" i="2"/>
  <c r="R2715" i="2" s="1"/>
  <c r="H2715" i="2"/>
  <c r="Q2715" i="2" s="1"/>
  <c r="F2715" i="2"/>
  <c r="K2715" i="2" s="1"/>
  <c r="W2715" i="2" s="1"/>
  <c r="E2715" i="2"/>
  <c r="J2715" i="2" s="1"/>
  <c r="V2715" i="2" s="1"/>
  <c r="D2715" i="2"/>
  <c r="I2715" i="2" s="1"/>
  <c r="U2715" i="2" s="1"/>
  <c r="H2714" i="2"/>
  <c r="Q2714" i="2" s="1"/>
  <c r="T2714" i="2" s="1"/>
  <c r="F2714" i="2"/>
  <c r="K2714" i="2" s="1"/>
  <c r="W2714" i="2" s="1"/>
  <c r="E2714" i="2"/>
  <c r="D2714" i="2"/>
  <c r="I2714" i="2" s="1"/>
  <c r="U2714" i="2" s="1"/>
  <c r="H2713" i="2"/>
  <c r="Q2713" i="2" s="1"/>
  <c r="T2713" i="2" s="1"/>
  <c r="F2713" i="2"/>
  <c r="K2713" i="2" s="1"/>
  <c r="W2713" i="2" s="1"/>
  <c r="E2713" i="2"/>
  <c r="D2713" i="2"/>
  <c r="I2713" i="2" s="1"/>
  <c r="U2713" i="2" s="1"/>
  <c r="K2712" i="2"/>
  <c r="W2712" i="2" s="1"/>
  <c r="H2712" i="2"/>
  <c r="Q2712" i="2" s="1"/>
  <c r="T2712" i="2" s="1"/>
  <c r="F2712" i="2"/>
  <c r="E2712" i="2"/>
  <c r="J2712" i="2" s="1"/>
  <c r="V2712" i="2" s="1"/>
  <c r="D2712" i="2"/>
  <c r="I2712" i="2" s="1"/>
  <c r="U2712" i="2" s="1"/>
  <c r="Q2711" i="2"/>
  <c r="T2711" i="2" s="1"/>
  <c r="H2711" i="2"/>
  <c r="P2711" i="2" s="1"/>
  <c r="S2711" i="2" s="1"/>
  <c r="F2711" i="2"/>
  <c r="K2711" i="2" s="1"/>
  <c r="W2711" i="2" s="1"/>
  <c r="E2711" i="2"/>
  <c r="J2711" i="2" s="1"/>
  <c r="V2711" i="2" s="1"/>
  <c r="D2711" i="2"/>
  <c r="I2711" i="2" s="1"/>
  <c r="U2711" i="2" s="1"/>
  <c r="Q2710" i="2"/>
  <c r="T2710" i="2" s="1"/>
  <c r="H2710" i="2"/>
  <c r="P2710" i="2" s="1"/>
  <c r="S2710" i="2" s="1"/>
  <c r="F2710" i="2"/>
  <c r="K2710" i="2" s="1"/>
  <c r="W2710" i="2" s="1"/>
  <c r="E2710" i="2"/>
  <c r="J2710" i="2" s="1"/>
  <c r="V2710" i="2" s="1"/>
  <c r="D2710" i="2"/>
  <c r="I2710" i="2" s="1"/>
  <c r="U2710" i="2" s="1"/>
  <c r="Q2709" i="2"/>
  <c r="T2709" i="2" s="1"/>
  <c r="H2709" i="2"/>
  <c r="P2709" i="2" s="1"/>
  <c r="S2709" i="2" s="1"/>
  <c r="F2709" i="2"/>
  <c r="K2709" i="2" s="1"/>
  <c r="W2709" i="2" s="1"/>
  <c r="E2709" i="2"/>
  <c r="J2709" i="2" s="1"/>
  <c r="V2709" i="2" s="1"/>
  <c r="D2709" i="2"/>
  <c r="I2709" i="2" s="1"/>
  <c r="U2709" i="2" s="1"/>
  <c r="Q2708" i="2"/>
  <c r="T2708" i="2" s="1"/>
  <c r="H2708" i="2"/>
  <c r="P2708" i="2" s="1"/>
  <c r="S2708" i="2" s="1"/>
  <c r="F2708" i="2"/>
  <c r="K2708" i="2" s="1"/>
  <c r="W2708" i="2" s="1"/>
  <c r="E2708" i="2"/>
  <c r="J2708" i="2" s="1"/>
  <c r="V2708" i="2" s="1"/>
  <c r="D2708" i="2"/>
  <c r="I2708" i="2" s="1"/>
  <c r="U2708" i="2" s="1"/>
  <c r="Q2707" i="2"/>
  <c r="T2707" i="2" s="1"/>
  <c r="H2707" i="2"/>
  <c r="P2707" i="2" s="1"/>
  <c r="S2707" i="2" s="1"/>
  <c r="F2707" i="2"/>
  <c r="K2707" i="2" s="1"/>
  <c r="W2707" i="2" s="1"/>
  <c r="E2707" i="2"/>
  <c r="J2707" i="2" s="1"/>
  <c r="V2707" i="2" s="1"/>
  <c r="D2707" i="2"/>
  <c r="I2707" i="2" s="1"/>
  <c r="U2707" i="2" s="1"/>
  <c r="Q2706" i="2"/>
  <c r="T2706" i="2" s="1"/>
  <c r="H2706" i="2"/>
  <c r="P2706" i="2" s="1"/>
  <c r="S2706" i="2" s="1"/>
  <c r="F2706" i="2"/>
  <c r="K2706" i="2" s="1"/>
  <c r="W2706" i="2" s="1"/>
  <c r="E2706" i="2"/>
  <c r="J2706" i="2" s="1"/>
  <c r="V2706" i="2" s="1"/>
  <c r="D2706" i="2"/>
  <c r="I2706" i="2" s="1"/>
  <c r="U2706" i="2" s="1"/>
  <c r="Q2705" i="2"/>
  <c r="T2705" i="2" s="1"/>
  <c r="H2705" i="2"/>
  <c r="P2705" i="2" s="1"/>
  <c r="S2705" i="2" s="1"/>
  <c r="F2705" i="2"/>
  <c r="K2705" i="2" s="1"/>
  <c r="W2705" i="2" s="1"/>
  <c r="E2705" i="2"/>
  <c r="J2705" i="2" s="1"/>
  <c r="V2705" i="2" s="1"/>
  <c r="D2705" i="2"/>
  <c r="I2705" i="2" s="1"/>
  <c r="U2705" i="2" s="1"/>
  <c r="Q2704" i="2"/>
  <c r="T2704" i="2" s="1"/>
  <c r="H2704" i="2"/>
  <c r="P2704" i="2" s="1"/>
  <c r="S2704" i="2" s="1"/>
  <c r="F2704" i="2"/>
  <c r="K2704" i="2" s="1"/>
  <c r="W2704" i="2" s="1"/>
  <c r="E2704" i="2"/>
  <c r="J2704" i="2" s="1"/>
  <c r="V2704" i="2" s="1"/>
  <c r="D2704" i="2"/>
  <c r="I2704" i="2" s="1"/>
  <c r="U2704" i="2" s="1"/>
  <c r="Q2703" i="2"/>
  <c r="T2703" i="2" s="1"/>
  <c r="H2703" i="2"/>
  <c r="P2703" i="2" s="1"/>
  <c r="S2703" i="2" s="1"/>
  <c r="F2703" i="2"/>
  <c r="K2703" i="2" s="1"/>
  <c r="W2703" i="2" s="1"/>
  <c r="E2703" i="2"/>
  <c r="J2703" i="2" s="1"/>
  <c r="V2703" i="2" s="1"/>
  <c r="D2703" i="2"/>
  <c r="I2703" i="2" s="1"/>
  <c r="U2703" i="2" s="1"/>
  <c r="Q2702" i="2"/>
  <c r="T2702" i="2" s="1"/>
  <c r="H2702" i="2"/>
  <c r="P2702" i="2" s="1"/>
  <c r="S2702" i="2" s="1"/>
  <c r="F2702" i="2"/>
  <c r="K2702" i="2" s="1"/>
  <c r="W2702" i="2" s="1"/>
  <c r="E2702" i="2"/>
  <c r="J2702" i="2" s="1"/>
  <c r="V2702" i="2" s="1"/>
  <c r="D2702" i="2"/>
  <c r="I2702" i="2" s="1"/>
  <c r="U2702" i="2" s="1"/>
  <c r="Q2701" i="2"/>
  <c r="T2701" i="2" s="1"/>
  <c r="H2701" i="2"/>
  <c r="P2701" i="2" s="1"/>
  <c r="S2701" i="2" s="1"/>
  <c r="F2701" i="2"/>
  <c r="K2701" i="2" s="1"/>
  <c r="W2701" i="2" s="1"/>
  <c r="E2701" i="2"/>
  <c r="J2701" i="2" s="1"/>
  <c r="V2701" i="2" s="1"/>
  <c r="D2701" i="2"/>
  <c r="I2701" i="2" s="1"/>
  <c r="U2701" i="2" s="1"/>
  <c r="Q2700" i="2"/>
  <c r="T2700" i="2" s="1"/>
  <c r="H2700" i="2"/>
  <c r="P2700" i="2" s="1"/>
  <c r="S2700" i="2" s="1"/>
  <c r="F2700" i="2"/>
  <c r="K2700" i="2" s="1"/>
  <c r="W2700" i="2" s="1"/>
  <c r="E2700" i="2"/>
  <c r="J2700" i="2" s="1"/>
  <c r="V2700" i="2" s="1"/>
  <c r="D2700" i="2"/>
  <c r="I2700" i="2" s="1"/>
  <c r="U2700" i="2" s="1"/>
  <c r="Q2699" i="2"/>
  <c r="T2699" i="2" s="1"/>
  <c r="H2699" i="2"/>
  <c r="P2699" i="2" s="1"/>
  <c r="S2699" i="2" s="1"/>
  <c r="F2699" i="2"/>
  <c r="K2699" i="2" s="1"/>
  <c r="W2699" i="2" s="1"/>
  <c r="E2699" i="2"/>
  <c r="J2699" i="2" s="1"/>
  <c r="V2699" i="2" s="1"/>
  <c r="D2699" i="2"/>
  <c r="I2699" i="2" s="1"/>
  <c r="U2699" i="2" s="1"/>
  <c r="Q2698" i="2"/>
  <c r="T2698" i="2" s="1"/>
  <c r="H2698" i="2"/>
  <c r="P2698" i="2" s="1"/>
  <c r="S2698" i="2" s="1"/>
  <c r="F2698" i="2"/>
  <c r="K2698" i="2" s="1"/>
  <c r="W2698" i="2" s="1"/>
  <c r="E2698" i="2"/>
  <c r="J2698" i="2" s="1"/>
  <c r="V2698" i="2" s="1"/>
  <c r="D2698" i="2"/>
  <c r="I2698" i="2" s="1"/>
  <c r="U2698" i="2" s="1"/>
  <c r="Q2697" i="2"/>
  <c r="T2697" i="2" s="1"/>
  <c r="H2697" i="2"/>
  <c r="P2697" i="2" s="1"/>
  <c r="S2697" i="2" s="1"/>
  <c r="F2697" i="2"/>
  <c r="K2697" i="2" s="1"/>
  <c r="W2697" i="2" s="1"/>
  <c r="E2697" i="2"/>
  <c r="J2697" i="2" s="1"/>
  <c r="V2697" i="2" s="1"/>
  <c r="D2697" i="2"/>
  <c r="I2697" i="2" s="1"/>
  <c r="U2697" i="2" s="1"/>
  <c r="Q2696" i="2"/>
  <c r="T2696" i="2" s="1"/>
  <c r="H2696" i="2"/>
  <c r="P2696" i="2" s="1"/>
  <c r="S2696" i="2" s="1"/>
  <c r="F2696" i="2"/>
  <c r="K2696" i="2" s="1"/>
  <c r="W2696" i="2" s="1"/>
  <c r="E2696" i="2"/>
  <c r="J2696" i="2" s="1"/>
  <c r="V2696" i="2" s="1"/>
  <c r="D2696" i="2"/>
  <c r="I2696" i="2" s="1"/>
  <c r="U2696" i="2" s="1"/>
  <c r="Q2695" i="2"/>
  <c r="T2695" i="2" s="1"/>
  <c r="H2695" i="2"/>
  <c r="P2695" i="2" s="1"/>
  <c r="S2695" i="2" s="1"/>
  <c r="F2695" i="2"/>
  <c r="K2695" i="2" s="1"/>
  <c r="W2695" i="2" s="1"/>
  <c r="E2695" i="2"/>
  <c r="J2695" i="2" s="1"/>
  <c r="V2695" i="2" s="1"/>
  <c r="D2695" i="2"/>
  <c r="I2695" i="2" s="1"/>
  <c r="U2695" i="2" s="1"/>
  <c r="Q2694" i="2"/>
  <c r="T2694" i="2" s="1"/>
  <c r="H2694" i="2"/>
  <c r="P2694" i="2" s="1"/>
  <c r="S2694" i="2" s="1"/>
  <c r="F2694" i="2"/>
  <c r="K2694" i="2" s="1"/>
  <c r="W2694" i="2" s="1"/>
  <c r="E2694" i="2"/>
  <c r="J2694" i="2" s="1"/>
  <c r="V2694" i="2" s="1"/>
  <c r="D2694" i="2"/>
  <c r="I2694" i="2" s="1"/>
  <c r="U2694" i="2" s="1"/>
  <c r="Q2693" i="2"/>
  <c r="T2693" i="2" s="1"/>
  <c r="H2693" i="2"/>
  <c r="P2693" i="2" s="1"/>
  <c r="S2693" i="2" s="1"/>
  <c r="F2693" i="2"/>
  <c r="K2693" i="2" s="1"/>
  <c r="W2693" i="2" s="1"/>
  <c r="E2693" i="2"/>
  <c r="J2693" i="2" s="1"/>
  <c r="V2693" i="2" s="1"/>
  <c r="D2693" i="2"/>
  <c r="I2693" i="2" s="1"/>
  <c r="U2693" i="2" s="1"/>
  <c r="Q2692" i="2"/>
  <c r="T2692" i="2" s="1"/>
  <c r="H2692" i="2"/>
  <c r="P2692" i="2" s="1"/>
  <c r="S2692" i="2" s="1"/>
  <c r="F2692" i="2"/>
  <c r="K2692" i="2" s="1"/>
  <c r="W2692" i="2" s="1"/>
  <c r="E2692" i="2"/>
  <c r="J2692" i="2" s="1"/>
  <c r="V2692" i="2" s="1"/>
  <c r="D2692" i="2"/>
  <c r="I2692" i="2" s="1"/>
  <c r="U2692" i="2" s="1"/>
  <c r="Q2691" i="2"/>
  <c r="T2691" i="2" s="1"/>
  <c r="H2691" i="2"/>
  <c r="P2691" i="2" s="1"/>
  <c r="S2691" i="2" s="1"/>
  <c r="F2691" i="2"/>
  <c r="K2691" i="2" s="1"/>
  <c r="W2691" i="2" s="1"/>
  <c r="E2691" i="2"/>
  <c r="J2691" i="2" s="1"/>
  <c r="V2691" i="2" s="1"/>
  <c r="D2691" i="2"/>
  <c r="I2691" i="2" s="1"/>
  <c r="U2691" i="2" s="1"/>
  <c r="Q2690" i="2"/>
  <c r="T2690" i="2" s="1"/>
  <c r="H2690" i="2"/>
  <c r="P2690" i="2" s="1"/>
  <c r="S2690" i="2" s="1"/>
  <c r="F2690" i="2"/>
  <c r="K2690" i="2" s="1"/>
  <c r="W2690" i="2" s="1"/>
  <c r="E2690" i="2"/>
  <c r="J2690" i="2" s="1"/>
  <c r="V2690" i="2" s="1"/>
  <c r="D2690" i="2"/>
  <c r="I2690" i="2" s="1"/>
  <c r="U2690" i="2" s="1"/>
  <c r="Q2689" i="2"/>
  <c r="T2689" i="2" s="1"/>
  <c r="H2689" i="2"/>
  <c r="P2689" i="2" s="1"/>
  <c r="S2689" i="2" s="1"/>
  <c r="F2689" i="2"/>
  <c r="K2689" i="2" s="1"/>
  <c r="W2689" i="2" s="1"/>
  <c r="E2689" i="2"/>
  <c r="J2689" i="2" s="1"/>
  <c r="V2689" i="2" s="1"/>
  <c r="D2689" i="2"/>
  <c r="I2689" i="2" s="1"/>
  <c r="U2689" i="2" s="1"/>
  <c r="Q2688" i="2"/>
  <c r="T2688" i="2" s="1"/>
  <c r="H2688" i="2"/>
  <c r="P2688" i="2" s="1"/>
  <c r="S2688" i="2" s="1"/>
  <c r="F2688" i="2"/>
  <c r="K2688" i="2" s="1"/>
  <c r="W2688" i="2" s="1"/>
  <c r="E2688" i="2"/>
  <c r="J2688" i="2" s="1"/>
  <c r="V2688" i="2" s="1"/>
  <c r="D2688" i="2"/>
  <c r="I2688" i="2" s="1"/>
  <c r="U2688" i="2" s="1"/>
  <c r="Q2687" i="2"/>
  <c r="T2687" i="2" s="1"/>
  <c r="H2687" i="2"/>
  <c r="P2687" i="2" s="1"/>
  <c r="S2687" i="2" s="1"/>
  <c r="F2687" i="2"/>
  <c r="K2687" i="2" s="1"/>
  <c r="W2687" i="2" s="1"/>
  <c r="E2687" i="2"/>
  <c r="J2687" i="2" s="1"/>
  <c r="V2687" i="2" s="1"/>
  <c r="D2687" i="2"/>
  <c r="I2687" i="2" s="1"/>
  <c r="U2687" i="2" s="1"/>
  <c r="Q2686" i="2"/>
  <c r="T2686" i="2" s="1"/>
  <c r="H2686" i="2"/>
  <c r="P2686" i="2" s="1"/>
  <c r="S2686" i="2" s="1"/>
  <c r="F2686" i="2"/>
  <c r="K2686" i="2" s="1"/>
  <c r="W2686" i="2" s="1"/>
  <c r="E2686" i="2"/>
  <c r="J2686" i="2" s="1"/>
  <c r="V2686" i="2" s="1"/>
  <c r="D2686" i="2"/>
  <c r="I2686" i="2" s="1"/>
  <c r="U2686" i="2" s="1"/>
  <c r="Q2685" i="2"/>
  <c r="T2685" i="2" s="1"/>
  <c r="H2685" i="2"/>
  <c r="P2685" i="2" s="1"/>
  <c r="S2685" i="2" s="1"/>
  <c r="F2685" i="2"/>
  <c r="K2685" i="2" s="1"/>
  <c r="W2685" i="2" s="1"/>
  <c r="E2685" i="2"/>
  <c r="J2685" i="2" s="1"/>
  <c r="V2685" i="2" s="1"/>
  <c r="D2685" i="2"/>
  <c r="I2685" i="2" s="1"/>
  <c r="U2685" i="2" s="1"/>
  <c r="Q2684" i="2"/>
  <c r="T2684" i="2" s="1"/>
  <c r="H2684" i="2"/>
  <c r="P2684" i="2" s="1"/>
  <c r="S2684" i="2" s="1"/>
  <c r="F2684" i="2"/>
  <c r="K2684" i="2" s="1"/>
  <c r="W2684" i="2" s="1"/>
  <c r="E2684" i="2"/>
  <c r="J2684" i="2" s="1"/>
  <c r="V2684" i="2" s="1"/>
  <c r="D2684" i="2"/>
  <c r="I2684" i="2" s="1"/>
  <c r="U2684" i="2" s="1"/>
  <c r="Q2683" i="2"/>
  <c r="T2683" i="2" s="1"/>
  <c r="H2683" i="2"/>
  <c r="P2683" i="2" s="1"/>
  <c r="S2683" i="2" s="1"/>
  <c r="F2683" i="2"/>
  <c r="K2683" i="2" s="1"/>
  <c r="W2683" i="2" s="1"/>
  <c r="E2683" i="2"/>
  <c r="J2683" i="2" s="1"/>
  <c r="V2683" i="2" s="1"/>
  <c r="D2683" i="2"/>
  <c r="I2683" i="2" s="1"/>
  <c r="U2683" i="2" s="1"/>
  <c r="Q2682" i="2"/>
  <c r="T2682" i="2" s="1"/>
  <c r="H2682" i="2"/>
  <c r="P2682" i="2" s="1"/>
  <c r="S2682" i="2" s="1"/>
  <c r="F2682" i="2"/>
  <c r="K2682" i="2" s="1"/>
  <c r="W2682" i="2" s="1"/>
  <c r="E2682" i="2"/>
  <c r="J2682" i="2" s="1"/>
  <c r="V2682" i="2" s="1"/>
  <c r="D2682" i="2"/>
  <c r="I2682" i="2" s="1"/>
  <c r="U2682" i="2" s="1"/>
  <c r="Q2681" i="2"/>
  <c r="T2681" i="2" s="1"/>
  <c r="H2681" i="2"/>
  <c r="P2681" i="2" s="1"/>
  <c r="S2681" i="2" s="1"/>
  <c r="F2681" i="2"/>
  <c r="K2681" i="2" s="1"/>
  <c r="W2681" i="2" s="1"/>
  <c r="E2681" i="2"/>
  <c r="J2681" i="2" s="1"/>
  <c r="V2681" i="2" s="1"/>
  <c r="D2681" i="2"/>
  <c r="I2681" i="2" s="1"/>
  <c r="U2681" i="2" s="1"/>
  <c r="Q2680" i="2"/>
  <c r="T2680" i="2" s="1"/>
  <c r="H2680" i="2"/>
  <c r="P2680" i="2" s="1"/>
  <c r="S2680" i="2" s="1"/>
  <c r="F2680" i="2"/>
  <c r="K2680" i="2" s="1"/>
  <c r="W2680" i="2" s="1"/>
  <c r="E2680" i="2"/>
  <c r="J2680" i="2" s="1"/>
  <c r="V2680" i="2" s="1"/>
  <c r="D2680" i="2"/>
  <c r="I2680" i="2" s="1"/>
  <c r="U2680" i="2" s="1"/>
  <c r="Q2679" i="2"/>
  <c r="T2679" i="2" s="1"/>
  <c r="H2679" i="2"/>
  <c r="P2679" i="2" s="1"/>
  <c r="S2679" i="2" s="1"/>
  <c r="F2679" i="2"/>
  <c r="K2679" i="2" s="1"/>
  <c r="W2679" i="2" s="1"/>
  <c r="E2679" i="2"/>
  <c r="J2679" i="2" s="1"/>
  <c r="V2679" i="2" s="1"/>
  <c r="D2679" i="2"/>
  <c r="I2679" i="2" s="1"/>
  <c r="U2679" i="2" s="1"/>
  <c r="Q2678" i="2"/>
  <c r="T2678" i="2" s="1"/>
  <c r="H2678" i="2"/>
  <c r="P2678" i="2" s="1"/>
  <c r="S2678" i="2" s="1"/>
  <c r="F2678" i="2"/>
  <c r="K2678" i="2" s="1"/>
  <c r="W2678" i="2" s="1"/>
  <c r="E2678" i="2"/>
  <c r="J2678" i="2" s="1"/>
  <c r="V2678" i="2" s="1"/>
  <c r="D2678" i="2"/>
  <c r="I2678" i="2" s="1"/>
  <c r="U2678" i="2" s="1"/>
  <c r="Q2677" i="2"/>
  <c r="T2677" i="2" s="1"/>
  <c r="H2677" i="2"/>
  <c r="P2677" i="2" s="1"/>
  <c r="S2677" i="2" s="1"/>
  <c r="F2677" i="2"/>
  <c r="K2677" i="2" s="1"/>
  <c r="W2677" i="2" s="1"/>
  <c r="E2677" i="2"/>
  <c r="J2677" i="2" s="1"/>
  <c r="V2677" i="2" s="1"/>
  <c r="D2677" i="2"/>
  <c r="I2677" i="2" s="1"/>
  <c r="U2677" i="2" s="1"/>
  <c r="Q2676" i="2"/>
  <c r="T2676" i="2" s="1"/>
  <c r="H2676" i="2"/>
  <c r="P2676" i="2" s="1"/>
  <c r="S2676" i="2" s="1"/>
  <c r="F2676" i="2"/>
  <c r="K2676" i="2" s="1"/>
  <c r="W2676" i="2" s="1"/>
  <c r="E2676" i="2"/>
  <c r="J2676" i="2" s="1"/>
  <c r="V2676" i="2" s="1"/>
  <c r="D2676" i="2"/>
  <c r="I2676" i="2" s="1"/>
  <c r="U2676" i="2" s="1"/>
  <c r="Q2675" i="2"/>
  <c r="T2675" i="2" s="1"/>
  <c r="H2675" i="2"/>
  <c r="P2675" i="2" s="1"/>
  <c r="S2675" i="2" s="1"/>
  <c r="F2675" i="2"/>
  <c r="K2675" i="2" s="1"/>
  <c r="W2675" i="2" s="1"/>
  <c r="E2675" i="2"/>
  <c r="J2675" i="2" s="1"/>
  <c r="V2675" i="2" s="1"/>
  <c r="D2675" i="2"/>
  <c r="I2675" i="2" s="1"/>
  <c r="U2675" i="2" s="1"/>
  <c r="Q2674" i="2"/>
  <c r="T2674" i="2" s="1"/>
  <c r="H2674" i="2"/>
  <c r="P2674" i="2" s="1"/>
  <c r="S2674" i="2" s="1"/>
  <c r="F2674" i="2"/>
  <c r="K2674" i="2" s="1"/>
  <c r="W2674" i="2" s="1"/>
  <c r="E2674" i="2"/>
  <c r="J2674" i="2" s="1"/>
  <c r="V2674" i="2" s="1"/>
  <c r="D2674" i="2"/>
  <c r="I2674" i="2" s="1"/>
  <c r="U2674" i="2" s="1"/>
  <c r="Q2673" i="2"/>
  <c r="T2673" i="2" s="1"/>
  <c r="H2673" i="2"/>
  <c r="P2673" i="2" s="1"/>
  <c r="S2673" i="2" s="1"/>
  <c r="F2673" i="2"/>
  <c r="K2673" i="2" s="1"/>
  <c r="W2673" i="2" s="1"/>
  <c r="E2673" i="2"/>
  <c r="J2673" i="2" s="1"/>
  <c r="V2673" i="2" s="1"/>
  <c r="D2673" i="2"/>
  <c r="I2673" i="2" s="1"/>
  <c r="U2673" i="2" s="1"/>
  <c r="Q2672" i="2"/>
  <c r="T2672" i="2" s="1"/>
  <c r="H2672" i="2"/>
  <c r="P2672" i="2" s="1"/>
  <c r="S2672" i="2" s="1"/>
  <c r="F2672" i="2"/>
  <c r="K2672" i="2" s="1"/>
  <c r="W2672" i="2" s="1"/>
  <c r="E2672" i="2"/>
  <c r="J2672" i="2" s="1"/>
  <c r="V2672" i="2" s="1"/>
  <c r="D2672" i="2"/>
  <c r="I2672" i="2" s="1"/>
  <c r="U2672" i="2" s="1"/>
  <c r="Q2671" i="2"/>
  <c r="T2671" i="2" s="1"/>
  <c r="H2671" i="2"/>
  <c r="P2671" i="2" s="1"/>
  <c r="S2671" i="2" s="1"/>
  <c r="F2671" i="2"/>
  <c r="K2671" i="2" s="1"/>
  <c r="W2671" i="2" s="1"/>
  <c r="E2671" i="2"/>
  <c r="J2671" i="2" s="1"/>
  <c r="V2671" i="2" s="1"/>
  <c r="D2671" i="2"/>
  <c r="I2671" i="2" s="1"/>
  <c r="U2671" i="2" s="1"/>
  <c r="Q2670" i="2"/>
  <c r="T2670" i="2" s="1"/>
  <c r="H2670" i="2"/>
  <c r="P2670" i="2" s="1"/>
  <c r="S2670" i="2" s="1"/>
  <c r="F2670" i="2"/>
  <c r="K2670" i="2" s="1"/>
  <c r="W2670" i="2" s="1"/>
  <c r="E2670" i="2"/>
  <c r="J2670" i="2" s="1"/>
  <c r="V2670" i="2" s="1"/>
  <c r="D2670" i="2"/>
  <c r="I2670" i="2" s="1"/>
  <c r="U2670" i="2" s="1"/>
  <c r="Q2669" i="2"/>
  <c r="T2669" i="2" s="1"/>
  <c r="H2669" i="2"/>
  <c r="P2669" i="2" s="1"/>
  <c r="S2669" i="2" s="1"/>
  <c r="F2669" i="2"/>
  <c r="K2669" i="2" s="1"/>
  <c r="W2669" i="2" s="1"/>
  <c r="E2669" i="2"/>
  <c r="J2669" i="2" s="1"/>
  <c r="V2669" i="2" s="1"/>
  <c r="D2669" i="2"/>
  <c r="I2669" i="2" s="1"/>
  <c r="U2669" i="2" s="1"/>
  <c r="Q2668" i="2"/>
  <c r="T2668" i="2" s="1"/>
  <c r="H2668" i="2"/>
  <c r="P2668" i="2" s="1"/>
  <c r="S2668" i="2" s="1"/>
  <c r="F2668" i="2"/>
  <c r="K2668" i="2" s="1"/>
  <c r="W2668" i="2" s="1"/>
  <c r="E2668" i="2"/>
  <c r="J2668" i="2" s="1"/>
  <c r="V2668" i="2" s="1"/>
  <c r="D2668" i="2"/>
  <c r="I2668" i="2" s="1"/>
  <c r="U2668" i="2" s="1"/>
  <c r="Q2667" i="2"/>
  <c r="T2667" i="2" s="1"/>
  <c r="H2667" i="2"/>
  <c r="P2667" i="2" s="1"/>
  <c r="S2667" i="2" s="1"/>
  <c r="F2667" i="2"/>
  <c r="K2667" i="2" s="1"/>
  <c r="W2667" i="2" s="1"/>
  <c r="E2667" i="2"/>
  <c r="J2667" i="2" s="1"/>
  <c r="V2667" i="2" s="1"/>
  <c r="D2667" i="2"/>
  <c r="I2667" i="2" s="1"/>
  <c r="U2667" i="2" s="1"/>
  <c r="Q2666" i="2"/>
  <c r="T2666" i="2" s="1"/>
  <c r="H2666" i="2"/>
  <c r="P2666" i="2" s="1"/>
  <c r="S2666" i="2" s="1"/>
  <c r="F2666" i="2"/>
  <c r="K2666" i="2" s="1"/>
  <c r="W2666" i="2" s="1"/>
  <c r="E2666" i="2"/>
  <c r="J2666" i="2" s="1"/>
  <c r="V2666" i="2" s="1"/>
  <c r="D2666" i="2"/>
  <c r="I2666" i="2" s="1"/>
  <c r="U2666" i="2" s="1"/>
  <c r="Q2665" i="2"/>
  <c r="T2665" i="2" s="1"/>
  <c r="H2665" i="2"/>
  <c r="P2665" i="2" s="1"/>
  <c r="S2665" i="2" s="1"/>
  <c r="F2665" i="2"/>
  <c r="K2665" i="2" s="1"/>
  <c r="W2665" i="2" s="1"/>
  <c r="E2665" i="2"/>
  <c r="J2665" i="2" s="1"/>
  <c r="V2665" i="2" s="1"/>
  <c r="D2665" i="2"/>
  <c r="I2665" i="2" s="1"/>
  <c r="U2665" i="2" s="1"/>
  <c r="Q2664" i="2"/>
  <c r="T2664" i="2" s="1"/>
  <c r="H2664" i="2"/>
  <c r="P2664" i="2" s="1"/>
  <c r="S2664" i="2" s="1"/>
  <c r="F2664" i="2"/>
  <c r="K2664" i="2" s="1"/>
  <c r="W2664" i="2" s="1"/>
  <c r="E2664" i="2"/>
  <c r="J2664" i="2" s="1"/>
  <c r="V2664" i="2" s="1"/>
  <c r="D2664" i="2"/>
  <c r="I2664" i="2" s="1"/>
  <c r="U2664" i="2" s="1"/>
  <c r="Q2663" i="2"/>
  <c r="T2663" i="2" s="1"/>
  <c r="H2663" i="2"/>
  <c r="P2663" i="2" s="1"/>
  <c r="S2663" i="2" s="1"/>
  <c r="F2663" i="2"/>
  <c r="K2663" i="2" s="1"/>
  <c r="W2663" i="2" s="1"/>
  <c r="E2663" i="2"/>
  <c r="J2663" i="2" s="1"/>
  <c r="V2663" i="2" s="1"/>
  <c r="D2663" i="2"/>
  <c r="I2663" i="2" s="1"/>
  <c r="U2663" i="2" s="1"/>
  <c r="Q2662" i="2"/>
  <c r="T2662" i="2" s="1"/>
  <c r="J2662" i="2"/>
  <c r="V2662" i="2" s="1"/>
  <c r="H2662" i="2"/>
  <c r="P2662" i="2" s="1"/>
  <c r="S2662" i="2" s="1"/>
  <c r="F2662" i="2"/>
  <c r="K2662" i="2" s="1"/>
  <c r="W2662" i="2" s="1"/>
  <c r="E2662" i="2"/>
  <c r="D2662" i="2"/>
  <c r="I2662" i="2" s="1"/>
  <c r="U2662" i="2" s="1"/>
  <c r="U2661" i="2"/>
  <c r="Q2661" i="2"/>
  <c r="T2661" i="2" s="1"/>
  <c r="H2661" i="2"/>
  <c r="P2661" i="2" s="1"/>
  <c r="S2661" i="2" s="1"/>
  <c r="F2661" i="2"/>
  <c r="K2661" i="2" s="1"/>
  <c r="W2661" i="2" s="1"/>
  <c r="E2661" i="2"/>
  <c r="J2661" i="2" s="1"/>
  <c r="V2661" i="2" s="1"/>
  <c r="D2661" i="2"/>
  <c r="I2661" i="2" s="1"/>
  <c r="H2660" i="2"/>
  <c r="F2660" i="2"/>
  <c r="K2660" i="2" s="1"/>
  <c r="W2660" i="2" s="1"/>
  <c r="E2660" i="2"/>
  <c r="J2660" i="2" s="1"/>
  <c r="V2660" i="2" s="1"/>
  <c r="D2660" i="2"/>
  <c r="I2660" i="2" s="1"/>
  <c r="U2660" i="2" s="1"/>
  <c r="H2659" i="2"/>
  <c r="Q2659" i="2" s="1"/>
  <c r="T2659" i="2" s="1"/>
  <c r="F2659" i="2"/>
  <c r="K2659" i="2" s="1"/>
  <c r="W2659" i="2" s="1"/>
  <c r="E2659" i="2"/>
  <c r="J2659" i="2" s="1"/>
  <c r="V2659" i="2" s="1"/>
  <c r="D2659" i="2"/>
  <c r="I2659" i="2" s="1"/>
  <c r="U2659" i="2" s="1"/>
  <c r="H2658" i="2"/>
  <c r="Q2658" i="2" s="1"/>
  <c r="T2658" i="2" s="1"/>
  <c r="F2658" i="2"/>
  <c r="K2658" i="2" s="1"/>
  <c r="W2658" i="2" s="1"/>
  <c r="E2658" i="2"/>
  <c r="J2658" i="2" s="1"/>
  <c r="V2658" i="2" s="1"/>
  <c r="D2658" i="2"/>
  <c r="I2658" i="2" s="1"/>
  <c r="U2658" i="2" s="1"/>
  <c r="H2657" i="2"/>
  <c r="Q2657" i="2" s="1"/>
  <c r="T2657" i="2" s="1"/>
  <c r="F2657" i="2"/>
  <c r="K2657" i="2" s="1"/>
  <c r="W2657" i="2" s="1"/>
  <c r="E2657" i="2"/>
  <c r="J2657" i="2" s="1"/>
  <c r="V2657" i="2" s="1"/>
  <c r="D2657" i="2"/>
  <c r="I2657" i="2" s="1"/>
  <c r="U2657" i="2" s="1"/>
  <c r="H2656" i="2"/>
  <c r="Q2656" i="2" s="1"/>
  <c r="T2656" i="2" s="1"/>
  <c r="F2656" i="2"/>
  <c r="K2656" i="2" s="1"/>
  <c r="W2656" i="2" s="1"/>
  <c r="E2656" i="2"/>
  <c r="J2656" i="2" s="1"/>
  <c r="V2656" i="2" s="1"/>
  <c r="D2656" i="2"/>
  <c r="I2656" i="2" s="1"/>
  <c r="U2656" i="2" s="1"/>
  <c r="H2655" i="2"/>
  <c r="Q2655" i="2" s="1"/>
  <c r="T2655" i="2" s="1"/>
  <c r="F2655" i="2"/>
  <c r="K2655" i="2" s="1"/>
  <c r="W2655" i="2" s="1"/>
  <c r="E2655" i="2"/>
  <c r="J2655" i="2" s="1"/>
  <c r="V2655" i="2" s="1"/>
  <c r="D2655" i="2"/>
  <c r="I2655" i="2" s="1"/>
  <c r="U2655" i="2" s="1"/>
  <c r="H2654" i="2"/>
  <c r="Q2654" i="2" s="1"/>
  <c r="T2654" i="2" s="1"/>
  <c r="F2654" i="2"/>
  <c r="K2654" i="2" s="1"/>
  <c r="W2654" i="2" s="1"/>
  <c r="E2654" i="2"/>
  <c r="J2654" i="2" s="1"/>
  <c r="V2654" i="2" s="1"/>
  <c r="D2654" i="2"/>
  <c r="I2654" i="2" s="1"/>
  <c r="U2654" i="2" s="1"/>
  <c r="H2653" i="2"/>
  <c r="Q2653" i="2" s="1"/>
  <c r="T2653" i="2" s="1"/>
  <c r="F2653" i="2"/>
  <c r="K2653" i="2" s="1"/>
  <c r="W2653" i="2" s="1"/>
  <c r="E2653" i="2"/>
  <c r="J2653" i="2" s="1"/>
  <c r="V2653" i="2" s="1"/>
  <c r="D2653" i="2"/>
  <c r="I2653" i="2" s="1"/>
  <c r="U2653" i="2" s="1"/>
  <c r="H2652" i="2"/>
  <c r="Q2652" i="2" s="1"/>
  <c r="T2652" i="2" s="1"/>
  <c r="F2652" i="2"/>
  <c r="K2652" i="2" s="1"/>
  <c r="W2652" i="2" s="1"/>
  <c r="E2652" i="2"/>
  <c r="J2652" i="2" s="1"/>
  <c r="V2652" i="2" s="1"/>
  <c r="D2652" i="2"/>
  <c r="I2652" i="2" s="1"/>
  <c r="U2652" i="2" s="1"/>
  <c r="H2651" i="2"/>
  <c r="Q2651" i="2" s="1"/>
  <c r="T2651" i="2" s="1"/>
  <c r="F2651" i="2"/>
  <c r="K2651" i="2" s="1"/>
  <c r="W2651" i="2" s="1"/>
  <c r="E2651" i="2"/>
  <c r="J2651" i="2" s="1"/>
  <c r="V2651" i="2" s="1"/>
  <c r="D2651" i="2"/>
  <c r="I2651" i="2" s="1"/>
  <c r="U2651" i="2" s="1"/>
  <c r="H2650" i="2"/>
  <c r="Q2650" i="2" s="1"/>
  <c r="T2650" i="2" s="1"/>
  <c r="F2650" i="2"/>
  <c r="K2650" i="2" s="1"/>
  <c r="W2650" i="2" s="1"/>
  <c r="E2650" i="2"/>
  <c r="J2650" i="2" s="1"/>
  <c r="V2650" i="2" s="1"/>
  <c r="D2650" i="2"/>
  <c r="I2650" i="2" s="1"/>
  <c r="U2650" i="2" s="1"/>
  <c r="H2649" i="2"/>
  <c r="Q2649" i="2" s="1"/>
  <c r="T2649" i="2" s="1"/>
  <c r="F2649" i="2"/>
  <c r="K2649" i="2" s="1"/>
  <c r="W2649" i="2" s="1"/>
  <c r="E2649" i="2"/>
  <c r="J2649" i="2" s="1"/>
  <c r="V2649" i="2" s="1"/>
  <c r="D2649" i="2"/>
  <c r="I2649" i="2" s="1"/>
  <c r="U2649" i="2" s="1"/>
  <c r="H2648" i="2"/>
  <c r="Q2648" i="2" s="1"/>
  <c r="T2648" i="2" s="1"/>
  <c r="F2648" i="2"/>
  <c r="K2648" i="2" s="1"/>
  <c r="W2648" i="2" s="1"/>
  <c r="E2648" i="2"/>
  <c r="J2648" i="2" s="1"/>
  <c r="V2648" i="2" s="1"/>
  <c r="D2648" i="2"/>
  <c r="I2648" i="2" s="1"/>
  <c r="U2648" i="2" s="1"/>
  <c r="H2647" i="2"/>
  <c r="Q2647" i="2" s="1"/>
  <c r="T2647" i="2" s="1"/>
  <c r="F2647" i="2"/>
  <c r="K2647" i="2" s="1"/>
  <c r="W2647" i="2" s="1"/>
  <c r="E2647" i="2"/>
  <c r="J2647" i="2" s="1"/>
  <c r="V2647" i="2" s="1"/>
  <c r="D2647" i="2"/>
  <c r="I2647" i="2" s="1"/>
  <c r="U2647" i="2" s="1"/>
  <c r="H2646" i="2"/>
  <c r="Q2646" i="2" s="1"/>
  <c r="T2646" i="2" s="1"/>
  <c r="F2646" i="2"/>
  <c r="K2646" i="2" s="1"/>
  <c r="W2646" i="2" s="1"/>
  <c r="E2646" i="2"/>
  <c r="J2646" i="2" s="1"/>
  <c r="V2646" i="2" s="1"/>
  <c r="D2646" i="2"/>
  <c r="I2646" i="2" s="1"/>
  <c r="U2646" i="2" s="1"/>
  <c r="H2645" i="2"/>
  <c r="Q2645" i="2" s="1"/>
  <c r="T2645" i="2" s="1"/>
  <c r="F2645" i="2"/>
  <c r="K2645" i="2" s="1"/>
  <c r="W2645" i="2" s="1"/>
  <c r="E2645" i="2"/>
  <c r="J2645" i="2" s="1"/>
  <c r="V2645" i="2" s="1"/>
  <c r="D2645" i="2"/>
  <c r="I2645" i="2" s="1"/>
  <c r="U2645" i="2" s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Y2887" i="1"/>
  <c r="G2887" i="1"/>
  <c r="O2887" i="1" s="1"/>
  <c r="F2887" i="1"/>
  <c r="L2887" i="1" s="1"/>
  <c r="N2887" i="1" s="1"/>
  <c r="D2887" i="1"/>
  <c r="H2887" i="1" s="1"/>
  <c r="P2887" i="1" s="1"/>
  <c r="C2887" i="1"/>
  <c r="Y2886" i="1"/>
  <c r="G2886" i="1"/>
  <c r="O2886" i="1" s="1"/>
  <c r="F2886" i="1"/>
  <c r="L2886" i="1" s="1"/>
  <c r="N2886" i="1" s="1"/>
  <c r="D2886" i="1"/>
  <c r="H2886" i="1" s="1"/>
  <c r="P2886" i="1" s="1"/>
  <c r="C2886" i="1"/>
  <c r="Y2885" i="1"/>
  <c r="G2885" i="1"/>
  <c r="O2885" i="1" s="1"/>
  <c r="F2885" i="1"/>
  <c r="L2885" i="1" s="1"/>
  <c r="N2885" i="1" s="1"/>
  <c r="D2885" i="1"/>
  <c r="H2885" i="1" s="1"/>
  <c r="P2885" i="1" s="1"/>
  <c r="C2885" i="1"/>
  <c r="Y2884" i="1"/>
  <c r="G2884" i="1"/>
  <c r="O2884" i="1" s="1"/>
  <c r="F2884" i="1"/>
  <c r="L2884" i="1" s="1"/>
  <c r="N2884" i="1" s="1"/>
  <c r="D2884" i="1"/>
  <c r="H2884" i="1" s="1"/>
  <c r="P2884" i="1" s="1"/>
  <c r="C2884" i="1"/>
  <c r="Y2883" i="1"/>
  <c r="G2883" i="1"/>
  <c r="O2883" i="1" s="1"/>
  <c r="F2883" i="1"/>
  <c r="L2883" i="1" s="1"/>
  <c r="N2883" i="1" s="1"/>
  <c r="D2883" i="1"/>
  <c r="H2883" i="1" s="1"/>
  <c r="P2883" i="1" s="1"/>
  <c r="C2883" i="1"/>
  <c r="Y2882" i="1"/>
  <c r="G2882" i="1"/>
  <c r="O2882" i="1" s="1"/>
  <c r="F2882" i="1"/>
  <c r="L2882" i="1" s="1"/>
  <c r="N2882" i="1" s="1"/>
  <c r="D2882" i="1"/>
  <c r="H2882" i="1" s="1"/>
  <c r="P2882" i="1" s="1"/>
  <c r="C2882" i="1"/>
  <c r="Y2881" i="1"/>
  <c r="G2881" i="1"/>
  <c r="O2881" i="1" s="1"/>
  <c r="F2881" i="1"/>
  <c r="L2881" i="1" s="1"/>
  <c r="N2881" i="1" s="1"/>
  <c r="D2881" i="1"/>
  <c r="H2881" i="1" s="1"/>
  <c r="P2881" i="1" s="1"/>
  <c r="C2881" i="1"/>
  <c r="Y2880" i="1"/>
  <c r="G2880" i="1"/>
  <c r="O2880" i="1" s="1"/>
  <c r="F2880" i="1"/>
  <c r="L2880" i="1" s="1"/>
  <c r="N2880" i="1" s="1"/>
  <c r="D2880" i="1"/>
  <c r="H2880" i="1" s="1"/>
  <c r="P2880" i="1" s="1"/>
  <c r="C2880" i="1"/>
  <c r="Y2879" i="1"/>
  <c r="H2879" i="1"/>
  <c r="P2879" i="1" s="1"/>
  <c r="G2879" i="1"/>
  <c r="O2879" i="1" s="1"/>
  <c r="F2879" i="1"/>
  <c r="L2879" i="1" s="1"/>
  <c r="N2879" i="1" s="1"/>
  <c r="D2879" i="1"/>
  <c r="C2879" i="1"/>
  <c r="Y2878" i="1"/>
  <c r="H2878" i="1"/>
  <c r="P2878" i="1" s="1"/>
  <c r="G2878" i="1"/>
  <c r="O2878" i="1" s="1"/>
  <c r="F2878" i="1"/>
  <c r="L2878" i="1" s="1"/>
  <c r="N2878" i="1" s="1"/>
  <c r="D2878" i="1"/>
  <c r="C2878" i="1"/>
  <c r="Y2877" i="1"/>
  <c r="H2877" i="1"/>
  <c r="P2877" i="1" s="1"/>
  <c r="G2877" i="1"/>
  <c r="O2877" i="1" s="1"/>
  <c r="F2877" i="1"/>
  <c r="L2877" i="1" s="1"/>
  <c r="N2877" i="1" s="1"/>
  <c r="D2877" i="1"/>
  <c r="C2877" i="1"/>
  <c r="Y2876" i="1"/>
  <c r="H2876" i="1"/>
  <c r="P2876" i="1" s="1"/>
  <c r="G2876" i="1"/>
  <c r="O2876" i="1" s="1"/>
  <c r="F2876" i="1"/>
  <c r="L2876" i="1" s="1"/>
  <c r="N2876" i="1" s="1"/>
  <c r="D2876" i="1"/>
  <c r="C2876" i="1"/>
  <c r="Y2875" i="1"/>
  <c r="H2875" i="1"/>
  <c r="P2875" i="1" s="1"/>
  <c r="G2875" i="1"/>
  <c r="O2875" i="1" s="1"/>
  <c r="F2875" i="1"/>
  <c r="L2875" i="1" s="1"/>
  <c r="N2875" i="1" s="1"/>
  <c r="D2875" i="1"/>
  <c r="C2875" i="1"/>
  <c r="Y2874" i="1"/>
  <c r="H2874" i="1"/>
  <c r="P2874" i="1" s="1"/>
  <c r="G2874" i="1"/>
  <c r="O2874" i="1" s="1"/>
  <c r="F2874" i="1"/>
  <c r="L2874" i="1" s="1"/>
  <c r="N2874" i="1" s="1"/>
  <c r="D2874" i="1"/>
  <c r="C2874" i="1"/>
  <c r="Y2873" i="1"/>
  <c r="H2873" i="1"/>
  <c r="P2873" i="1" s="1"/>
  <c r="G2873" i="1"/>
  <c r="O2873" i="1" s="1"/>
  <c r="F2873" i="1"/>
  <c r="L2873" i="1" s="1"/>
  <c r="N2873" i="1" s="1"/>
  <c r="D2873" i="1"/>
  <c r="C2873" i="1"/>
  <c r="Y2872" i="1"/>
  <c r="H2872" i="1"/>
  <c r="P2872" i="1" s="1"/>
  <c r="G2872" i="1"/>
  <c r="O2872" i="1" s="1"/>
  <c r="F2872" i="1"/>
  <c r="L2872" i="1" s="1"/>
  <c r="N2872" i="1" s="1"/>
  <c r="D2872" i="1"/>
  <c r="C2872" i="1"/>
  <c r="Y2871" i="1"/>
  <c r="H2871" i="1"/>
  <c r="P2871" i="1" s="1"/>
  <c r="G2871" i="1"/>
  <c r="O2871" i="1" s="1"/>
  <c r="F2871" i="1"/>
  <c r="L2871" i="1" s="1"/>
  <c r="N2871" i="1" s="1"/>
  <c r="D2871" i="1"/>
  <c r="C2871" i="1"/>
  <c r="Y2870" i="1"/>
  <c r="H2870" i="1"/>
  <c r="P2870" i="1" s="1"/>
  <c r="G2870" i="1"/>
  <c r="O2870" i="1" s="1"/>
  <c r="F2870" i="1"/>
  <c r="L2870" i="1" s="1"/>
  <c r="N2870" i="1" s="1"/>
  <c r="D2870" i="1"/>
  <c r="C2870" i="1"/>
  <c r="Y2869" i="1"/>
  <c r="H2869" i="1"/>
  <c r="P2869" i="1" s="1"/>
  <c r="G2869" i="1"/>
  <c r="O2869" i="1" s="1"/>
  <c r="F2869" i="1"/>
  <c r="L2869" i="1" s="1"/>
  <c r="N2869" i="1" s="1"/>
  <c r="D2869" i="1"/>
  <c r="C2869" i="1"/>
  <c r="Y2868" i="1"/>
  <c r="H2868" i="1"/>
  <c r="P2868" i="1" s="1"/>
  <c r="G2868" i="1"/>
  <c r="O2868" i="1" s="1"/>
  <c r="F2868" i="1"/>
  <c r="L2868" i="1" s="1"/>
  <c r="N2868" i="1" s="1"/>
  <c r="D2868" i="1"/>
  <c r="C2868" i="1"/>
  <c r="Y2867" i="1"/>
  <c r="H2867" i="1"/>
  <c r="P2867" i="1" s="1"/>
  <c r="G2867" i="1"/>
  <c r="O2867" i="1" s="1"/>
  <c r="F2867" i="1"/>
  <c r="L2867" i="1" s="1"/>
  <c r="N2867" i="1" s="1"/>
  <c r="D2867" i="1"/>
  <c r="C2867" i="1"/>
  <c r="Y2866" i="1"/>
  <c r="H2866" i="1"/>
  <c r="P2866" i="1" s="1"/>
  <c r="G2866" i="1"/>
  <c r="O2866" i="1" s="1"/>
  <c r="F2866" i="1"/>
  <c r="L2866" i="1" s="1"/>
  <c r="N2866" i="1" s="1"/>
  <c r="D2866" i="1"/>
  <c r="C2866" i="1"/>
  <c r="Y2865" i="1"/>
  <c r="H2865" i="1"/>
  <c r="P2865" i="1" s="1"/>
  <c r="G2865" i="1"/>
  <c r="O2865" i="1" s="1"/>
  <c r="F2865" i="1"/>
  <c r="L2865" i="1" s="1"/>
  <c r="N2865" i="1" s="1"/>
  <c r="D2865" i="1"/>
  <c r="C2865" i="1"/>
  <c r="Y2864" i="1"/>
  <c r="H2864" i="1"/>
  <c r="P2864" i="1" s="1"/>
  <c r="G2864" i="1"/>
  <c r="O2864" i="1" s="1"/>
  <c r="F2864" i="1"/>
  <c r="L2864" i="1" s="1"/>
  <c r="N2864" i="1" s="1"/>
  <c r="D2864" i="1"/>
  <c r="C2864" i="1"/>
  <c r="Y2863" i="1"/>
  <c r="H2863" i="1"/>
  <c r="P2863" i="1" s="1"/>
  <c r="G2863" i="1"/>
  <c r="O2863" i="1" s="1"/>
  <c r="F2863" i="1"/>
  <c r="L2863" i="1" s="1"/>
  <c r="N2863" i="1" s="1"/>
  <c r="D2863" i="1"/>
  <c r="C2863" i="1"/>
  <c r="Y2862" i="1"/>
  <c r="H2862" i="1"/>
  <c r="P2862" i="1" s="1"/>
  <c r="G2862" i="1"/>
  <c r="O2862" i="1" s="1"/>
  <c r="F2862" i="1"/>
  <c r="L2862" i="1" s="1"/>
  <c r="N2862" i="1" s="1"/>
  <c r="D2862" i="1"/>
  <c r="C2862" i="1"/>
  <c r="Y2861" i="1"/>
  <c r="H2861" i="1"/>
  <c r="P2861" i="1" s="1"/>
  <c r="G2861" i="1"/>
  <c r="O2861" i="1" s="1"/>
  <c r="F2861" i="1"/>
  <c r="L2861" i="1" s="1"/>
  <c r="N2861" i="1" s="1"/>
  <c r="D2861" i="1"/>
  <c r="C2861" i="1"/>
  <c r="Y2860" i="1"/>
  <c r="H2860" i="1"/>
  <c r="P2860" i="1" s="1"/>
  <c r="G2860" i="1"/>
  <c r="O2860" i="1" s="1"/>
  <c r="F2860" i="1"/>
  <c r="L2860" i="1" s="1"/>
  <c r="N2860" i="1" s="1"/>
  <c r="D2860" i="1"/>
  <c r="C2860" i="1"/>
  <c r="Y2859" i="1"/>
  <c r="H2859" i="1"/>
  <c r="P2859" i="1" s="1"/>
  <c r="G2859" i="1"/>
  <c r="O2859" i="1" s="1"/>
  <c r="F2859" i="1"/>
  <c r="L2859" i="1" s="1"/>
  <c r="N2859" i="1" s="1"/>
  <c r="D2859" i="1"/>
  <c r="C2859" i="1"/>
  <c r="Y2858" i="1"/>
  <c r="H2858" i="1"/>
  <c r="P2858" i="1" s="1"/>
  <c r="G2858" i="1"/>
  <c r="O2858" i="1" s="1"/>
  <c r="F2858" i="1"/>
  <c r="L2858" i="1" s="1"/>
  <c r="N2858" i="1" s="1"/>
  <c r="D2858" i="1"/>
  <c r="C2858" i="1"/>
  <c r="Y2857" i="1"/>
  <c r="H2857" i="1"/>
  <c r="P2857" i="1" s="1"/>
  <c r="G2857" i="1"/>
  <c r="O2857" i="1" s="1"/>
  <c r="F2857" i="1"/>
  <c r="L2857" i="1" s="1"/>
  <c r="N2857" i="1" s="1"/>
  <c r="D2857" i="1"/>
  <c r="C2857" i="1"/>
  <c r="Y2856" i="1"/>
  <c r="H2856" i="1"/>
  <c r="P2856" i="1" s="1"/>
  <c r="G2856" i="1"/>
  <c r="O2856" i="1" s="1"/>
  <c r="F2856" i="1"/>
  <c r="L2856" i="1" s="1"/>
  <c r="N2856" i="1" s="1"/>
  <c r="D2856" i="1"/>
  <c r="C2856" i="1"/>
  <c r="Y2855" i="1"/>
  <c r="H2855" i="1"/>
  <c r="P2855" i="1" s="1"/>
  <c r="G2855" i="1"/>
  <c r="O2855" i="1" s="1"/>
  <c r="F2855" i="1"/>
  <c r="L2855" i="1" s="1"/>
  <c r="N2855" i="1" s="1"/>
  <c r="D2855" i="1"/>
  <c r="C2855" i="1"/>
  <c r="Y2854" i="1"/>
  <c r="H2854" i="1"/>
  <c r="P2854" i="1" s="1"/>
  <c r="G2854" i="1"/>
  <c r="O2854" i="1" s="1"/>
  <c r="F2854" i="1"/>
  <c r="L2854" i="1" s="1"/>
  <c r="N2854" i="1" s="1"/>
  <c r="D2854" i="1"/>
  <c r="C2854" i="1"/>
  <c r="Y2853" i="1"/>
  <c r="H2853" i="1"/>
  <c r="P2853" i="1" s="1"/>
  <c r="G2853" i="1"/>
  <c r="O2853" i="1" s="1"/>
  <c r="F2853" i="1"/>
  <c r="L2853" i="1" s="1"/>
  <c r="N2853" i="1" s="1"/>
  <c r="D2853" i="1"/>
  <c r="C2853" i="1"/>
  <c r="Y2852" i="1"/>
  <c r="H2852" i="1"/>
  <c r="P2852" i="1" s="1"/>
  <c r="G2852" i="1"/>
  <c r="O2852" i="1" s="1"/>
  <c r="F2852" i="1"/>
  <c r="L2852" i="1" s="1"/>
  <c r="N2852" i="1" s="1"/>
  <c r="D2852" i="1"/>
  <c r="C2852" i="1"/>
  <c r="Y2851" i="1"/>
  <c r="H2851" i="1"/>
  <c r="P2851" i="1" s="1"/>
  <c r="G2851" i="1"/>
  <c r="O2851" i="1" s="1"/>
  <c r="F2851" i="1"/>
  <c r="L2851" i="1" s="1"/>
  <c r="N2851" i="1" s="1"/>
  <c r="D2851" i="1"/>
  <c r="C2851" i="1"/>
  <c r="Y2850" i="1"/>
  <c r="H2850" i="1"/>
  <c r="P2850" i="1" s="1"/>
  <c r="G2850" i="1"/>
  <c r="O2850" i="1" s="1"/>
  <c r="F2850" i="1"/>
  <c r="L2850" i="1" s="1"/>
  <c r="N2850" i="1" s="1"/>
  <c r="D2850" i="1"/>
  <c r="C2850" i="1"/>
  <c r="Y2849" i="1"/>
  <c r="H2849" i="1"/>
  <c r="P2849" i="1" s="1"/>
  <c r="G2849" i="1"/>
  <c r="O2849" i="1" s="1"/>
  <c r="F2849" i="1"/>
  <c r="L2849" i="1" s="1"/>
  <c r="N2849" i="1" s="1"/>
  <c r="D2849" i="1"/>
  <c r="C2849" i="1"/>
  <c r="F2848" i="1"/>
  <c r="K2848" i="1" s="1"/>
  <c r="M2848" i="1" s="1"/>
  <c r="D2848" i="1"/>
  <c r="C2848" i="1"/>
  <c r="Y2847" i="1"/>
  <c r="F2847" i="1"/>
  <c r="K2847" i="1" s="1"/>
  <c r="M2847" i="1" s="1"/>
  <c r="D2847" i="1"/>
  <c r="C2847" i="1"/>
  <c r="Y2846" i="1"/>
  <c r="F2846" i="1"/>
  <c r="K2846" i="1" s="1"/>
  <c r="M2846" i="1" s="1"/>
  <c r="D2846" i="1"/>
  <c r="C2846" i="1"/>
  <c r="Y2845" i="1"/>
  <c r="K2845" i="1"/>
  <c r="M2845" i="1" s="1"/>
  <c r="F2845" i="1"/>
  <c r="L2845" i="1" s="1"/>
  <c r="N2845" i="1" s="1"/>
  <c r="D2845" i="1"/>
  <c r="H2845" i="1" s="1"/>
  <c r="P2845" i="1" s="1"/>
  <c r="C2845" i="1"/>
  <c r="Y2844" i="1"/>
  <c r="K2844" i="1"/>
  <c r="M2844" i="1" s="1"/>
  <c r="F2844" i="1"/>
  <c r="L2844" i="1" s="1"/>
  <c r="N2844" i="1" s="1"/>
  <c r="D2844" i="1"/>
  <c r="H2844" i="1" s="1"/>
  <c r="P2844" i="1" s="1"/>
  <c r="C2844" i="1"/>
  <c r="Y2843" i="1"/>
  <c r="K2843" i="1"/>
  <c r="M2843" i="1" s="1"/>
  <c r="F2843" i="1"/>
  <c r="L2843" i="1" s="1"/>
  <c r="N2843" i="1" s="1"/>
  <c r="D2843" i="1"/>
  <c r="H2843" i="1" s="1"/>
  <c r="P2843" i="1" s="1"/>
  <c r="C2843" i="1"/>
  <c r="Y2842" i="1"/>
  <c r="K2842" i="1"/>
  <c r="M2842" i="1" s="1"/>
  <c r="F2842" i="1"/>
  <c r="L2842" i="1" s="1"/>
  <c r="N2842" i="1" s="1"/>
  <c r="D2842" i="1"/>
  <c r="H2842" i="1" s="1"/>
  <c r="P2842" i="1" s="1"/>
  <c r="C2842" i="1"/>
  <c r="Y2841" i="1"/>
  <c r="K2841" i="1"/>
  <c r="M2841" i="1" s="1"/>
  <c r="F2841" i="1"/>
  <c r="L2841" i="1" s="1"/>
  <c r="N2841" i="1" s="1"/>
  <c r="D2841" i="1"/>
  <c r="H2841" i="1" s="1"/>
  <c r="P2841" i="1" s="1"/>
  <c r="C2841" i="1"/>
  <c r="Y2840" i="1"/>
  <c r="K2840" i="1"/>
  <c r="M2840" i="1" s="1"/>
  <c r="F2840" i="1"/>
  <c r="L2840" i="1" s="1"/>
  <c r="N2840" i="1" s="1"/>
  <c r="D2840" i="1"/>
  <c r="H2840" i="1" s="1"/>
  <c r="P2840" i="1" s="1"/>
  <c r="C2840" i="1"/>
  <c r="Y2839" i="1"/>
  <c r="K2839" i="1"/>
  <c r="M2839" i="1" s="1"/>
  <c r="F2839" i="1"/>
  <c r="L2839" i="1" s="1"/>
  <c r="N2839" i="1" s="1"/>
  <c r="D2839" i="1"/>
  <c r="H2839" i="1" s="1"/>
  <c r="P2839" i="1" s="1"/>
  <c r="C2839" i="1"/>
  <c r="Y2838" i="1"/>
  <c r="K2838" i="1"/>
  <c r="M2838" i="1" s="1"/>
  <c r="F2838" i="1"/>
  <c r="L2838" i="1" s="1"/>
  <c r="N2838" i="1" s="1"/>
  <c r="D2838" i="1"/>
  <c r="H2838" i="1" s="1"/>
  <c r="P2838" i="1" s="1"/>
  <c r="C2838" i="1"/>
  <c r="Y2837" i="1"/>
  <c r="K2837" i="1"/>
  <c r="M2837" i="1" s="1"/>
  <c r="F2837" i="1"/>
  <c r="L2837" i="1" s="1"/>
  <c r="N2837" i="1" s="1"/>
  <c r="D2837" i="1"/>
  <c r="H2837" i="1" s="1"/>
  <c r="P2837" i="1" s="1"/>
  <c r="C2837" i="1"/>
  <c r="Y2836" i="1"/>
  <c r="K2836" i="1"/>
  <c r="M2836" i="1" s="1"/>
  <c r="F2836" i="1"/>
  <c r="L2836" i="1" s="1"/>
  <c r="N2836" i="1" s="1"/>
  <c r="D2836" i="1"/>
  <c r="H2836" i="1" s="1"/>
  <c r="P2836" i="1" s="1"/>
  <c r="C2836" i="1"/>
  <c r="Y2835" i="1"/>
  <c r="K2835" i="1"/>
  <c r="M2835" i="1" s="1"/>
  <c r="F2835" i="1"/>
  <c r="L2835" i="1" s="1"/>
  <c r="N2835" i="1" s="1"/>
  <c r="D2835" i="1"/>
  <c r="H2835" i="1" s="1"/>
  <c r="P2835" i="1" s="1"/>
  <c r="C2835" i="1"/>
  <c r="Y2834" i="1"/>
  <c r="K2834" i="1"/>
  <c r="M2834" i="1" s="1"/>
  <c r="F2834" i="1"/>
  <c r="L2834" i="1" s="1"/>
  <c r="N2834" i="1" s="1"/>
  <c r="D2834" i="1"/>
  <c r="H2834" i="1" s="1"/>
  <c r="P2834" i="1" s="1"/>
  <c r="C2834" i="1"/>
  <c r="Y2833" i="1"/>
  <c r="K2833" i="1"/>
  <c r="M2833" i="1" s="1"/>
  <c r="F2833" i="1"/>
  <c r="L2833" i="1" s="1"/>
  <c r="N2833" i="1" s="1"/>
  <c r="D2833" i="1"/>
  <c r="H2833" i="1" s="1"/>
  <c r="P2833" i="1" s="1"/>
  <c r="C2833" i="1"/>
  <c r="Y2832" i="1"/>
  <c r="K2832" i="1"/>
  <c r="M2832" i="1" s="1"/>
  <c r="F2832" i="1"/>
  <c r="L2832" i="1" s="1"/>
  <c r="N2832" i="1" s="1"/>
  <c r="D2832" i="1"/>
  <c r="H2832" i="1" s="1"/>
  <c r="P2832" i="1" s="1"/>
  <c r="C2832" i="1"/>
  <c r="Y2831" i="1"/>
  <c r="K2831" i="1"/>
  <c r="M2831" i="1" s="1"/>
  <c r="F2831" i="1"/>
  <c r="L2831" i="1" s="1"/>
  <c r="N2831" i="1" s="1"/>
  <c r="D2831" i="1"/>
  <c r="H2831" i="1" s="1"/>
  <c r="P2831" i="1" s="1"/>
  <c r="C2831" i="1"/>
  <c r="Y2830" i="1"/>
  <c r="K2830" i="1"/>
  <c r="M2830" i="1" s="1"/>
  <c r="F2830" i="1"/>
  <c r="L2830" i="1" s="1"/>
  <c r="N2830" i="1" s="1"/>
  <c r="D2830" i="1"/>
  <c r="H2830" i="1" s="1"/>
  <c r="P2830" i="1" s="1"/>
  <c r="C2830" i="1"/>
  <c r="Y2829" i="1"/>
  <c r="O2829" i="1"/>
  <c r="K2829" i="1"/>
  <c r="M2829" i="1" s="1"/>
  <c r="G2829" i="1"/>
  <c r="F2829" i="1"/>
  <c r="L2829" i="1" s="1"/>
  <c r="N2829" i="1" s="1"/>
  <c r="D2829" i="1"/>
  <c r="H2829" i="1" s="1"/>
  <c r="P2829" i="1" s="1"/>
  <c r="C2829" i="1"/>
  <c r="Y2828" i="1"/>
  <c r="O2828" i="1"/>
  <c r="K2828" i="1"/>
  <c r="M2828" i="1" s="1"/>
  <c r="G2828" i="1"/>
  <c r="F2828" i="1"/>
  <c r="L2828" i="1" s="1"/>
  <c r="N2828" i="1" s="1"/>
  <c r="D2828" i="1"/>
  <c r="H2828" i="1" s="1"/>
  <c r="P2828" i="1" s="1"/>
  <c r="C2828" i="1"/>
  <c r="Y2827" i="1"/>
  <c r="O2827" i="1"/>
  <c r="K2827" i="1"/>
  <c r="M2827" i="1" s="1"/>
  <c r="G2827" i="1"/>
  <c r="F2827" i="1"/>
  <c r="L2827" i="1" s="1"/>
  <c r="N2827" i="1" s="1"/>
  <c r="D2827" i="1"/>
  <c r="H2827" i="1" s="1"/>
  <c r="P2827" i="1" s="1"/>
  <c r="C2827" i="1"/>
  <c r="Y2826" i="1"/>
  <c r="K2826" i="1"/>
  <c r="M2826" i="1" s="1"/>
  <c r="F2826" i="1"/>
  <c r="L2826" i="1" s="1"/>
  <c r="N2826" i="1" s="1"/>
  <c r="D2826" i="1"/>
  <c r="H2826" i="1" s="1"/>
  <c r="P2826" i="1" s="1"/>
  <c r="C2826" i="1"/>
  <c r="Y2825" i="1"/>
  <c r="K2825" i="1"/>
  <c r="M2825" i="1" s="1"/>
  <c r="F2825" i="1"/>
  <c r="L2825" i="1" s="1"/>
  <c r="N2825" i="1" s="1"/>
  <c r="D2825" i="1"/>
  <c r="H2825" i="1" s="1"/>
  <c r="P2825" i="1" s="1"/>
  <c r="C2825" i="1"/>
  <c r="Y2824" i="1"/>
  <c r="K2824" i="1"/>
  <c r="M2824" i="1" s="1"/>
  <c r="F2824" i="1"/>
  <c r="L2824" i="1" s="1"/>
  <c r="N2824" i="1" s="1"/>
  <c r="D2824" i="1"/>
  <c r="H2824" i="1" s="1"/>
  <c r="P2824" i="1" s="1"/>
  <c r="C2824" i="1"/>
  <c r="Y2823" i="1"/>
  <c r="K2823" i="1"/>
  <c r="M2823" i="1" s="1"/>
  <c r="F2823" i="1"/>
  <c r="L2823" i="1" s="1"/>
  <c r="N2823" i="1" s="1"/>
  <c r="D2823" i="1"/>
  <c r="H2823" i="1" s="1"/>
  <c r="P2823" i="1" s="1"/>
  <c r="C2823" i="1"/>
  <c r="Y2822" i="1"/>
  <c r="K2822" i="1"/>
  <c r="M2822" i="1" s="1"/>
  <c r="F2822" i="1"/>
  <c r="L2822" i="1" s="1"/>
  <c r="N2822" i="1" s="1"/>
  <c r="D2822" i="1"/>
  <c r="H2822" i="1" s="1"/>
  <c r="P2822" i="1" s="1"/>
  <c r="C2822" i="1"/>
  <c r="G2822" i="1" s="1"/>
  <c r="O2822" i="1" s="1"/>
  <c r="Y2821" i="1"/>
  <c r="K2821" i="1"/>
  <c r="M2821" i="1" s="1"/>
  <c r="F2821" i="1"/>
  <c r="L2821" i="1" s="1"/>
  <c r="N2821" i="1" s="1"/>
  <c r="D2821" i="1"/>
  <c r="H2821" i="1" s="1"/>
  <c r="P2821" i="1" s="1"/>
  <c r="C2821" i="1"/>
  <c r="G2821" i="1" s="1"/>
  <c r="O2821" i="1" s="1"/>
  <c r="Y2820" i="1"/>
  <c r="K2820" i="1"/>
  <c r="M2820" i="1" s="1"/>
  <c r="F2820" i="1"/>
  <c r="L2820" i="1" s="1"/>
  <c r="N2820" i="1" s="1"/>
  <c r="D2820" i="1"/>
  <c r="H2820" i="1" s="1"/>
  <c r="P2820" i="1" s="1"/>
  <c r="C2820" i="1"/>
  <c r="G2820" i="1" s="1"/>
  <c r="O2820" i="1" s="1"/>
  <c r="Y2819" i="1"/>
  <c r="O2819" i="1"/>
  <c r="K2819" i="1"/>
  <c r="M2819" i="1" s="1"/>
  <c r="G2819" i="1"/>
  <c r="F2819" i="1"/>
  <c r="L2819" i="1" s="1"/>
  <c r="N2819" i="1" s="1"/>
  <c r="D2819" i="1"/>
  <c r="H2819" i="1" s="1"/>
  <c r="P2819" i="1" s="1"/>
  <c r="C2819" i="1"/>
  <c r="Y2818" i="1"/>
  <c r="O2818" i="1"/>
  <c r="K2818" i="1"/>
  <c r="M2818" i="1" s="1"/>
  <c r="G2818" i="1"/>
  <c r="F2818" i="1"/>
  <c r="L2818" i="1" s="1"/>
  <c r="N2818" i="1" s="1"/>
  <c r="D2818" i="1"/>
  <c r="H2818" i="1" s="1"/>
  <c r="P2818" i="1" s="1"/>
  <c r="C2818" i="1"/>
  <c r="Y2817" i="1"/>
  <c r="K2817" i="1"/>
  <c r="M2817" i="1" s="1"/>
  <c r="F2817" i="1"/>
  <c r="L2817" i="1" s="1"/>
  <c r="N2817" i="1" s="1"/>
  <c r="D2817" i="1"/>
  <c r="H2817" i="1" s="1"/>
  <c r="P2817" i="1" s="1"/>
  <c r="C2817" i="1"/>
  <c r="Y2816" i="1"/>
  <c r="K2816" i="1"/>
  <c r="M2816" i="1" s="1"/>
  <c r="F2816" i="1"/>
  <c r="L2816" i="1" s="1"/>
  <c r="N2816" i="1" s="1"/>
  <c r="D2816" i="1"/>
  <c r="H2816" i="1" s="1"/>
  <c r="P2816" i="1" s="1"/>
  <c r="C2816" i="1"/>
  <c r="G2816" i="1" s="1"/>
  <c r="O2816" i="1" s="1"/>
  <c r="Y2815" i="1"/>
  <c r="K2815" i="1"/>
  <c r="M2815" i="1" s="1"/>
  <c r="F2815" i="1"/>
  <c r="L2815" i="1" s="1"/>
  <c r="N2815" i="1" s="1"/>
  <c r="D2815" i="1"/>
  <c r="H2815" i="1" s="1"/>
  <c r="P2815" i="1" s="1"/>
  <c r="C2815" i="1"/>
  <c r="G2815" i="1" s="1"/>
  <c r="O2815" i="1" s="1"/>
  <c r="Y2814" i="1"/>
  <c r="K2814" i="1"/>
  <c r="M2814" i="1" s="1"/>
  <c r="F2814" i="1"/>
  <c r="L2814" i="1" s="1"/>
  <c r="N2814" i="1" s="1"/>
  <c r="D2814" i="1"/>
  <c r="H2814" i="1" s="1"/>
  <c r="P2814" i="1" s="1"/>
  <c r="C2814" i="1"/>
  <c r="G2814" i="1" s="1"/>
  <c r="O2814" i="1" s="1"/>
  <c r="Y2813" i="1"/>
  <c r="O2813" i="1"/>
  <c r="K2813" i="1"/>
  <c r="M2813" i="1" s="1"/>
  <c r="G2813" i="1"/>
  <c r="F2813" i="1"/>
  <c r="L2813" i="1" s="1"/>
  <c r="N2813" i="1" s="1"/>
  <c r="D2813" i="1"/>
  <c r="H2813" i="1" s="1"/>
  <c r="P2813" i="1" s="1"/>
  <c r="C2813" i="1"/>
  <c r="Y2812" i="1"/>
  <c r="K2812" i="1"/>
  <c r="M2812" i="1" s="1"/>
  <c r="F2812" i="1"/>
  <c r="L2812" i="1" s="1"/>
  <c r="N2812" i="1" s="1"/>
  <c r="D2812" i="1"/>
  <c r="H2812" i="1" s="1"/>
  <c r="P2812" i="1" s="1"/>
  <c r="C2812" i="1"/>
  <c r="G2812" i="1" s="1"/>
  <c r="O2812" i="1" s="1"/>
  <c r="Y2811" i="1"/>
  <c r="K2811" i="1"/>
  <c r="M2811" i="1" s="1"/>
  <c r="F2811" i="1"/>
  <c r="L2811" i="1" s="1"/>
  <c r="N2811" i="1" s="1"/>
  <c r="D2811" i="1"/>
  <c r="H2811" i="1" s="1"/>
  <c r="P2811" i="1" s="1"/>
  <c r="C2811" i="1"/>
  <c r="Y2810" i="1"/>
  <c r="F2810" i="1"/>
  <c r="L2810" i="1" s="1"/>
  <c r="N2810" i="1" s="1"/>
  <c r="D2810" i="1"/>
  <c r="H2810" i="1" s="1"/>
  <c r="P2810" i="1" s="1"/>
  <c r="C2810" i="1"/>
  <c r="Y2809" i="1"/>
  <c r="F2809" i="1"/>
  <c r="L2809" i="1" s="1"/>
  <c r="N2809" i="1" s="1"/>
  <c r="D2809" i="1"/>
  <c r="H2809" i="1" s="1"/>
  <c r="P2809" i="1" s="1"/>
  <c r="C2809" i="1"/>
  <c r="G2809" i="1" s="1"/>
  <c r="O2809" i="1" s="1"/>
  <c r="Y2808" i="1"/>
  <c r="F2808" i="1"/>
  <c r="L2808" i="1" s="1"/>
  <c r="N2808" i="1" s="1"/>
  <c r="D2808" i="1"/>
  <c r="H2808" i="1" s="1"/>
  <c r="P2808" i="1" s="1"/>
  <c r="C2808" i="1"/>
  <c r="G2808" i="1" s="1"/>
  <c r="O2808" i="1" s="1"/>
  <c r="Y2807" i="1"/>
  <c r="F2807" i="1"/>
  <c r="L2807" i="1" s="1"/>
  <c r="N2807" i="1" s="1"/>
  <c r="D2807" i="1"/>
  <c r="H2807" i="1" s="1"/>
  <c r="P2807" i="1" s="1"/>
  <c r="C2807" i="1"/>
  <c r="G2807" i="1" s="1"/>
  <c r="O2807" i="1" s="1"/>
  <c r="Y2806" i="1"/>
  <c r="G2806" i="1"/>
  <c r="O2806" i="1" s="1"/>
  <c r="F2806" i="1"/>
  <c r="D2806" i="1"/>
  <c r="C2806" i="1"/>
  <c r="Y2805" i="1"/>
  <c r="G2805" i="1"/>
  <c r="O2805" i="1" s="1"/>
  <c r="F2805" i="1"/>
  <c r="H2805" i="1" s="1"/>
  <c r="P2805" i="1" s="1"/>
  <c r="D2805" i="1"/>
  <c r="C2805" i="1"/>
  <c r="Y2804" i="1"/>
  <c r="G2804" i="1"/>
  <c r="O2804" i="1" s="1"/>
  <c r="F2804" i="1"/>
  <c r="H2804" i="1" s="1"/>
  <c r="P2804" i="1" s="1"/>
  <c r="D2804" i="1"/>
  <c r="C2804" i="1"/>
  <c r="Y2803" i="1"/>
  <c r="G2803" i="1"/>
  <c r="O2803" i="1" s="1"/>
  <c r="F2803" i="1"/>
  <c r="H2803" i="1" s="1"/>
  <c r="P2803" i="1" s="1"/>
  <c r="D2803" i="1"/>
  <c r="C2803" i="1"/>
  <c r="Y2802" i="1"/>
  <c r="G2802" i="1"/>
  <c r="O2802" i="1" s="1"/>
  <c r="F2802" i="1"/>
  <c r="H2802" i="1" s="1"/>
  <c r="P2802" i="1" s="1"/>
  <c r="D2802" i="1"/>
  <c r="C2802" i="1"/>
  <c r="Y2801" i="1"/>
  <c r="G2801" i="1"/>
  <c r="O2801" i="1" s="1"/>
  <c r="F2801" i="1"/>
  <c r="H2801" i="1" s="1"/>
  <c r="P2801" i="1" s="1"/>
  <c r="D2801" i="1"/>
  <c r="C2801" i="1"/>
  <c r="Y2800" i="1"/>
  <c r="G2800" i="1"/>
  <c r="O2800" i="1" s="1"/>
  <c r="F2800" i="1"/>
  <c r="H2800" i="1" s="1"/>
  <c r="P2800" i="1" s="1"/>
  <c r="D2800" i="1"/>
  <c r="C2800" i="1"/>
  <c r="Y2799" i="1"/>
  <c r="G2799" i="1"/>
  <c r="O2799" i="1" s="1"/>
  <c r="F2799" i="1"/>
  <c r="H2799" i="1" s="1"/>
  <c r="P2799" i="1" s="1"/>
  <c r="D2799" i="1"/>
  <c r="C2799" i="1"/>
  <c r="Y2798" i="1"/>
  <c r="G2798" i="1"/>
  <c r="O2798" i="1" s="1"/>
  <c r="F2798" i="1"/>
  <c r="H2798" i="1" s="1"/>
  <c r="P2798" i="1" s="1"/>
  <c r="D2798" i="1"/>
  <c r="C2798" i="1"/>
  <c r="Y2797" i="1"/>
  <c r="G2797" i="1"/>
  <c r="O2797" i="1" s="1"/>
  <c r="F2797" i="1"/>
  <c r="H2797" i="1" s="1"/>
  <c r="P2797" i="1" s="1"/>
  <c r="D2797" i="1"/>
  <c r="C2797" i="1"/>
  <c r="Y2796" i="1"/>
  <c r="G2796" i="1"/>
  <c r="O2796" i="1" s="1"/>
  <c r="F2796" i="1"/>
  <c r="H2796" i="1" s="1"/>
  <c r="P2796" i="1" s="1"/>
  <c r="D2796" i="1"/>
  <c r="C2796" i="1"/>
  <c r="Y2795" i="1"/>
  <c r="G2795" i="1"/>
  <c r="O2795" i="1" s="1"/>
  <c r="F2795" i="1"/>
  <c r="H2795" i="1" s="1"/>
  <c r="P2795" i="1" s="1"/>
  <c r="D2795" i="1"/>
  <c r="C2795" i="1"/>
  <c r="Y2794" i="1"/>
  <c r="G2794" i="1"/>
  <c r="O2794" i="1" s="1"/>
  <c r="F2794" i="1"/>
  <c r="H2794" i="1" s="1"/>
  <c r="P2794" i="1" s="1"/>
  <c r="D2794" i="1"/>
  <c r="C2794" i="1"/>
  <c r="Y2793" i="1"/>
  <c r="G2793" i="1"/>
  <c r="O2793" i="1" s="1"/>
  <c r="F2793" i="1"/>
  <c r="H2793" i="1" s="1"/>
  <c r="P2793" i="1" s="1"/>
  <c r="D2793" i="1"/>
  <c r="C2793" i="1"/>
  <c r="Y2792" i="1"/>
  <c r="G2792" i="1"/>
  <c r="O2792" i="1" s="1"/>
  <c r="F2792" i="1"/>
  <c r="H2792" i="1" s="1"/>
  <c r="P2792" i="1" s="1"/>
  <c r="D2792" i="1"/>
  <c r="C2792" i="1"/>
  <c r="Y2791" i="1"/>
  <c r="G2791" i="1"/>
  <c r="O2791" i="1" s="1"/>
  <c r="F2791" i="1"/>
  <c r="H2791" i="1" s="1"/>
  <c r="P2791" i="1" s="1"/>
  <c r="D2791" i="1"/>
  <c r="C2791" i="1"/>
  <c r="Y2790" i="1"/>
  <c r="G2790" i="1"/>
  <c r="O2790" i="1" s="1"/>
  <c r="F2790" i="1"/>
  <c r="H2790" i="1" s="1"/>
  <c r="P2790" i="1" s="1"/>
  <c r="D2790" i="1"/>
  <c r="C2790" i="1"/>
  <c r="Y2789" i="1"/>
  <c r="G2789" i="1"/>
  <c r="O2789" i="1" s="1"/>
  <c r="F2789" i="1"/>
  <c r="H2789" i="1" s="1"/>
  <c r="P2789" i="1" s="1"/>
  <c r="D2789" i="1"/>
  <c r="C2789" i="1"/>
  <c r="Y2788" i="1"/>
  <c r="G2788" i="1"/>
  <c r="O2788" i="1" s="1"/>
  <c r="F2788" i="1"/>
  <c r="H2788" i="1" s="1"/>
  <c r="P2788" i="1" s="1"/>
  <c r="D2788" i="1"/>
  <c r="C2788" i="1"/>
  <c r="Y2787" i="1"/>
  <c r="G2787" i="1"/>
  <c r="O2787" i="1" s="1"/>
  <c r="F2787" i="1"/>
  <c r="H2787" i="1" s="1"/>
  <c r="P2787" i="1" s="1"/>
  <c r="D2787" i="1"/>
  <c r="C2787" i="1"/>
  <c r="Y2786" i="1"/>
  <c r="G2786" i="1"/>
  <c r="O2786" i="1" s="1"/>
  <c r="F2786" i="1"/>
  <c r="H2786" i="1" s="1"/>
  <c r="P2786" i="1" s="1"/>
  <c r="D2786" i="1"/>
  <c r="C2786" i="1"/>
  <c r="Y2785" i="1"/>
  <c r="G2785" i="1"/>
  <c r="O2785" i="1" s="1"/>
  <c r="F2785" i="1"/>
  <c r="H2785" i="1" s="1"/>
  <c r="P2785" i="1" s="1"/>
  <c r="D2785" i="1"/>
  <c r="C2785" i="1"/>
  <c r="Y2784" i="1"/>
  <c r="G2784" i="1"/>
  <c r="O2784" i="1" s="1"/>
  <c r="F2784" i="1"/>
  <c r="H2784" i="1" s="1"/>
  <c r="P2784" i="1" s="1"/>
  <c r="D2784" i="1"/>
  <c r="C2784" i="1"/>
  <c r="Y2783" i="1"/>
  <c r="G2783" i="1"/>
  <c r="O2783" i="1" s="1"/>
  <c r="F2783" i="1"/>
  <c r="L2783" i="1" s="1"/>
  <c r="N2783" i="1" s="1"/>
  <c r="D2783" i="1"/>
  <c r="H2783" i="1" s="1"/>
  <c r="P2783" i="1" s="1"/>
  <c r="C2783" i="1"/>
  <c r="Y2782" i="1"/>
  <c r="G2782" i="1"/>
  <c r="O2782" i="1" s="1"/>
  <c r="F2782" i="1"/>
  <c r="L2782" i="1" s="1"/>
  <c r="N2782" i="1" s="1"/>
  <c r="D2782" i="1"/>
  <c r="H2782" i="1" s="1"/>
  <c r="P2782" i="1" s="1"/>
  <c r="C2782" i="1"/>
  <c r="Y2781" i="1"/>
  <c r="G2781" i="1"/>
  <c r="O2781" i="1" s="1"/>
  <c r="F2781" i="1"/>
  <c r="L2781" i="1" s="1"/>
  <c r="N2781" i="1" s="1"/>
  <c r="D2781" i="1"/>
  <c r="H2781" i="1" s="1"/>
  <c r="P2781" i="1" s="1"/>
  <c r="C2781" i="1"/>
  <c r="Y2780" i="1"/>
  <c r="G2780" i="1"/>
  <c r="O2780" i="1" s="1"/>
  <c r="F2780" i="1"/>
  <c r="L2780" i="1" s="1"/>
  <c r="N2780" i="1" s="1"/>
  <c r="D2780" i="1"/>
  <c r="H2780" i="1" s="1"/>
  <c r="P2780" i="1" s="1"/>
  <c r="C2780" i="1"/>
  <c r="Y2779" i="1"/>
  <c r="G2779" i="1"/>
  <c r="O2779" i="1" s="1"/>
  <c r="F2779" i="1"/>
  <c r="L2779" i="1" s="1"/>
  <c r="N2779" i="1" s="1"/>
  <c r="D2779" i="1"/>
  <c r="H2779" i="1" s="1"/>
  <c r="P2779" i="1" s="1"/>
  <c r="C2779" i="1"/>
  <c r="Y2778" i="1"/>
  <c r="G2778" i="1"/>
  <c r="O2778" i="1" s="1"/>
  <c r="F2778" i="1"/>
  <c r="L2778" i="1" s="1"/>
  <c r="N2778" i="1" s="1"/>
  <c r="D2778" i="1"/>
  <c r="H2778" i="1" s="1"/>
  <c r="P2778" i="1" s="1"/>
  <c r="C2778" i="1"/>
  <c r="Y2777" i="1"/>
  <c r="G2777" i="1"/>
  <c r="O2777" i="1" s="1"/>
  <c r="F2777" i="1"/>
  <c r="L2777" i="1" s="1"/>
  <c r="N2777" i="1" s="1"/>
  <c r="D2777" i="1"/>
  <c r="H2777" i="1" s="1"/>
  <c r="P2777" i="1" s="1"/>
  <c r="C2777" i="1"/>
  <c r="Y2776" i="1"/>
  <c r="G2776" i="1"/>
  <c r="O2776" i="1" s="1"/>
  <c r="F2776" i="1"/>
  <c r="L2776" i="1" s="1"/>
  <c r="N2776" i="1" s="1"/>
  <c r="D2776" i="1"/>
  <c r="H2776" i="1" s="1"/>
  <c r="P2776" i="1" s="1"/>
  <c r="C2776" i="1"/>
  <c r="Y2775" i="1"/>
  <c r="G2775" i="1"/>
  <c r="O2775" i="1" s="1"/>
  <c r="F2775" i="1"/>
  <c r="L2775" i="1" s="1"/>
  <c r="N2775" i="1" s="1"/>
  <c r="D2775" i="1"/>
  <c r="H2775" i="1" s="1"/>
  <c r="P2775" i="1" s="1"/>
  <c r="C2775" i="1"/>
  <c r="Y2774" i="1"/>
  <c r="G2774" i="1"/>
  <c r="O2774" i="1" s="1"/>
  <c r="F2774" i="1"/>
  <c r="L2774" i="1" s="1"/>
  <c r="N2774" i="1" s="1"/>
  <c r="D2774" i="1"/>
  <c r="H2774" i="1" s="1"/>
  <c r="P2774" i="1" s="1"/>
  <c r="C2774" i="1"/>
  <c r="Y2773" i="1"/>
  <c r="G2773" i="1"/>
  <c r="O2773" i="1" s="1"/>
  <c r="F2773" i="1"/>
  <c r="L2773" i="1" s="1"/>
  <c r="N2773" i="1" s="1"/>
  <c r="D2773" i="1"/>
  <c r="H2773" i="1" s="1"/>
  <c r="P2773" i="1" s="1"/>
  <c r="C2773" i="1"/>
  <c r="Y2772" i="1"/>
  <c r="G2772" i="1"/>
  <c r="O2772" i="1" s="1"/>
  <c r="F2772" i="1"/>
  <c r="L2772" i="1" s="1"/>
  <c r="N2772" i="1" s="1"/>
  <c r="D2772" i="1"/>
  <c r="H2772" i="1" s="1"/>
  <c r="P2772" i="1" s="1"/>
  <c r="C2772" i="1"/>
  <c r="Y2771" i="1"/>
  <c r="G2771" i="1"/>
  <c r="O2771" i="1" s="1"/>
  <c r="F2771" i="1"/>
  <c r="L2771" i="1" s="1"/>
  <c r="N2771" i="1" s="1"/>
  <c r="D2771" i="1"/>
  <c r="H2771" i="1" s="1"/>
  <c r="P2771" i="1" s="1"/>
  <c r="C2771" i="1"/>
  <c r="Y2770" i="1"/>
  <c r="G2770" i="1"/>
  <c r="O2770" i="1" s="1"/>
  <c r="F2770" i="1"/>
  <c r="L2770" i="1" s="1"/>
  <c r="N2770" i="1" s="1"/>
  <c r="D2770" i="1"/>
  <c r="H2770" i="1" s="1"/>
  <c r="P2770" i="1" s="1"/>
  <c r="C2770" i="1"/>
  <c r="Y2769" i="1"/>
  <c r="G2769" i="1"/>
  <c r="O2769" i="1" s="1"/>
  <c r="F2769" i="1"/>
  <c r="L2769" i="1" s="1"/>
  <c r="N2769" i="1" s="1"/>
  <c r="D2769" i="1"/>
  <c r="H2769" i="1" s="1"/>
  <c r="P2769" i="1" s="1"/>
  <c r="C2769" i="1"/>
  <c r="Y2768" i="1"/>
  <c r="G2768" i="1"/>
  <c r="O2768" i="1" s="1"/>
  <c r="F2768" i="1"/>
  <c r="L2768" i="1" s="1"/>
  <c r="N2768" i="1" s="1"/>
  <c r="D2768" i="1"/>
  <c r="H2768" i="1" s="1"/>
  <c r="P2768" i="1" s="1"/>
  <c r="C2768" i="1"/>
  <c r="Y2767" i="1"/>
  <c r="G2767" i="1"/>
  <c r="O2767" i="1" s="1"/>
  <c r="F2767" i="1"/>
  <c r="L2767" i="1" s="1"/>
  <c r="N2767" i="1" s="1"/>
  <c r="D2767" i="1"/>
  <c r="H2767" i="1" s="1"/>
  <c r="P2767" i="1" s="1"/>
  <c r="C2767" i="1"/>
  <c r="Y2766" i="1"/>
  <c r="G2766" i="1"/>
  <c r="O2766" i="1" s="1"/>
  <c r="F2766" i="1"/>
  <c r="L2766" i="1" s="1"/>
  <c r="N2766" i="1" s="1"/>
  <c r="D2766" i="1"/>
  <c r="H2766" i="1" s="1"/>
  <c r="P2766" i="1" s="1"/>
  <c r="C2766" i="1"/>
  <c r="Y2765" i="1"/>
  <c r="G2765" i="1"/>
  <c r="O2765" i="1" s="1"/>
  <c r="F2765" i="1"/>
  <c r="L2765" i="1" s="1"/>
  <c r="N2765" i="1" s="1"/>
  <c r="D2765" i="1"/>
  <c r="H2765" i="1" s="1"/>
  <c r="P2765" i="1" s="1"/>
  <c r="C2765" i="1"/>
  <c r="Y2764" i="1"/>
  <c r="F2764" i="1"/>
  <c r="K2764" i="1" s="1"/>
  <c r="M2764" i="1" s="1"/>
  <c r="D2764" i="1"/>
  <c r="C2764" i="1"/>
  <c r="Y2763" i="1"/>
  <c r="K2763" i="1"/>
  <c r="M2763" i="1" s="1"/>
  <c r="F2763" i="1"/>
  <c r="G2763" i="1" s="1"/>
  <c r="O2763" i="1" s="1"/>
  <c r="D2763" i="1"/>
  <c r="C2763" i="1"/>
  <c r="Y2762" i="1"/>
  <c r="H2762" i="1"/>
  <c r="P2762" i="1" s="1"/>
  <c r="F2762" i="1"/>
  <c r="L2762" i="1" s="1"/>
  <c r="N2762" i="1" s="1"/>
  <c r="D2762" i="1"/>
  <c r="C2762" i="1"/>
  <c r="G2762" i="1" s="1"/>
  <c r="O2762" i="1" s="1"/>
  <c r="Y2761" i="1"/>
  <c r="H2761" i="1"/>
  <c r="P2761" i="1" s="1"/>
  <c r="F2761" i="1"/>
  <c r="L2761" i="1" s="1"/>
  <c r="N2761" i="1" s="1"/>
  <c r="D2761" i="1"/>
  <c r="C2761" i="1"/>
  <c r="G2761" i="1" s="1"/>
  <c r="O2761" i="1" s="1"/>
  <c r="Y2760" i="1"/>
  <c r="H2760" i="1"/>
  <c r="P2760" i="1" s="1"/>
  <c r="F2760" i="1"/>
  <c r="L2760" i="1" s="1"/>
  <c r="N2760" i="1" s="1"/>
  <c r="D2760" i="1"/>
  <c r="C2760" i="1"/>
  <c r="G2760" i="1" s="1"/>
  <c r="O2760" i="1" s="1"/>
  <c r="Y2759" i="1"/>
  <c r="H2759" i="1"/>
  <c r="P2759" i="1" s="1"/>
  <c r="F2759" i="1"/>
  <c r="L2759" i="1" s="1"/>
  <c r="N2759" i="1" s="1"/>
  <c r="D2759" i="1"/>
  <c r="C2759" i="1"/>
  <c r="G2759" i="1" s="1"/>
  <c r="O2759" i="1" s="1"/>
  <c r="Y2758" i="1"/>
  <c r="H2758" i="1"/>
  <c r="P2758" i="1" s="1"/>
  <c r="F2758" i="1"/>
  <c r="L2758" i="1" s="1"/>
  <c r="N2758" i="1" s="1"/>
  <c r="D2758" i="1"/>
  <c r="C2758" i="1"/>
  <c r="G2758" i="1" s="1"/>
  <c r="O2758" i="1" s="1"/>
  <c r="Y2757" i="1"/>
  <c r="H2757" i="1"/>
  <c r="P2757" i="1" s="1"/>
  <c r="F2757" i="1"/>
  <c r="L2757" i="1" s="1"/>
  <c r="N2757" i="1" s="1"/>
  <c r="D2757" i="1"/>
  <c r="C2757" i="1"/>
  <c r="G2757" i="1" s="1"/>
  <c r="O2757" i="1" s="1"/>
  <c r="Y2756" i="1"/>
  <c r="H2756" i="1"/>
  <c r="P2756" i="1" s="1"/>
  <c r="F2756" i="1"/>
  <c r="L2756" i="1" s="1"/>
  <c r="N2756" i="1" s="1"/>
  <c r="D2756" i="1"/>
  <c r="C2756" i="1"/>
  <c r="G2756" i="1" s="1"/>
  <c r="O2756" i="1" s="1"/>
  <c r="Y2755" i="1"/>
  <c r="H2755" i="1"/>
  <c r="P2755" i="1" s="1"/>
  <c r="F2755" i="1"/>
  <c r="L2755" i="1" s="1"/>
  <c r="N2755" i="1" s="1"/>
  <c r="D2755" i="1"/>
  <c r="C2755" i="1"/>
  <c r="G2755" i="1" s="1"/>
  <c r="O2755" i="1" s="1"/>
  <c r="Y2754" i="1"/>
  <c r="H2754" i="1"/>
  <c r="P2754" i="1" s="1"/>
  <c r="F2754" i="1"/>
  <c r="L2754" i="1" s="1"/>
  <c r="N2754" i="1" s="1"/>
  <c r="D2754" i="1"/>
  <c r="C2754" i="1"/>
  <c r="G2754" i="1" s="1"/>
  <c r="O2754" i="1" s="1"/>
  <c r="Y2753" i="1"/>
  <c r="H2753" i="1"/>
  <c r="P2753" i="1" s="1"/>
  <c r="F2753" i="1"/>
  <c r="L2753" i="1" s="1"/>
  <c r="N2753" i="1" s="1"/>
  <c r="D2753" i="1"/>
  <c r="C2753" i="1"/>
  <c r="G2753" i="1" s="1"/>
  <c r="O2753" i="1" s="1"/>
  <c r="Y2752" i="1"/>
  <c r="H2752" i="1"/>
  <c r="P2752" i="1" s="1"/>
  <c r="F2752" i="1"/>
  <c r="L2752" i="1" s="1"/>
  <c r="N2752" i="1" s="1"/>
  <c r="D2752" i="1"/>
  <c r="C2752" i="1"/>
  <c r="G2752" i="1" s="1"/>
  <c r="O2752" i="1" s="1"/>
  <c r="M2751" i="1"/>
  <c r="K2751" i="1"/>
  <c r="G2751" i="1"/>
  <c r="O2751" i="1" s="1"/>
  <c r="F2751" i="1"/>
  <c r="L2751" i="1" s="1"/>
  <c r="N2751" i="1" s="1"/>
  <c r="D2751" i="1"/>
  <c r="H2751" i="1" s="1"/>
  <c r="P2751" i="1" s="1"/>
  <c r="C2751" i="1"/>
  <c r="Y2750" i="1"/>
  <c r="M2750" i="1"/>
  <c r="K2750" i="1"/>
  <c r="G2750" i="1"/>
  <c r="O2750" i="1" s="1"/>
  <c r="F2750" i="1"/>
  <c r="L2750" i="1" s="1"/>
  <c r="N2750" i="1" s="1"/>
  <c r="D2750" i="1"/>
  <c r="H2750" i="1" s="1"/>
  <c r="P2750" i="1" s="1"/>
  <c r="C2750" i="1"/>
  <c r="Y2749" i="1"/>
  <c r="M2749" i="1"/>
  <c r="K2749" i="1"/>
  <c r="G2749" i="1"/>
  <c r="O2749" i="1" s="1"/>
  <c r="F2749" i="1"/>
  <c r="L2749" i="1" s="1"/>
  <c r="N2749" i="1" s="1"/>
  <c r="D2749" i="1"/>
  <c r="H2749" i="1" s="1"/>
  <c r="P2749" i="1" s="1"/>
  <c r="C2749" i="1"/>
  <c r="Y2748" i="1"/>
  <c r="M2748" i="1"/>
  <c r="K2748" i="1"/>
  <c r="G2748" i="1"/>
  <c r="O2748" i="1" s="1"/>
  <c r="F2748" i="1"/>
  <c r="L2748" i="1" s="1"/>
  <c r="N2748" i="1" s="1"/>
  <c r="D2748" i="1"/>
  <c r="H2748" i="1" s="1"/>
  <c r="P2748" i="1" s="1"/>
  <c r="C2748" i="1"/>
  <c r="Y2747" i="1"/>
  <c r="M2747" i="1"/>
  <c r="K2747" i="1"/>
  <c r="G2747" i="1"/>
  <c r="O2747" i="1" s="1"/>
  <c r="F2747" i="1"/>
  <c r="L2747" i="1" s="1"/>
  <c r="N2747" i="1" s="1"/>
  <c r="D2747" i="1"/>
  <c r="H2747" i="1" s="1"/>
  <c r="P2747" i="1" s="1"/>
  <c r="C2747" i="1"/>
  <c r="Y2746" i="1"/>
  <c r="M2746" i="1"/>
  <c r="K2746" i="1"/>
  <c r="G2746" i="1"/>
  <c r="O2746" i="1" s="1"/>
  <c r="F2746" i="1"/>
  <c r="L2746" i="1" s="1"/>
  <c r="N2746" i="1" s="1"/>
  <c r="D2746" i="1"/>
  <c r="H2746" i="1" s="1"/>
  <c r="P2746" i="1" s="1"/>
  <c r="C2746" i="1"/>
  <c r="Y2745" i="1"/>
  <c r="M2745" i="1"/>
  <c r="K2745" i="1"/>
  <c r="G2745" i="1"/>
  <c r="O2745" i="1" s="1"/>
  <c r="F2745" i="1"/>
  <c r="L2745" i="1" s="1"/>
  <c r="N2745" i="1" s="1"/>
  <c r="D2745" i="1"/>
  <c r="H2745" i="1" s="1"/>
  <c r="P2745" i="1" s="1"/>
  <c r="C2745" i="1"/>
  <c r="Y2744" i="1"/>
  <c r="M2744" i="1"/>
  <c r="K2744" i="1"/>
  <c r="G2744" i="1"/>
  <c r="O2744" i="1" s="1"/>
  <c r="F2744" i="1"/>
  <c r="L2744" i="1" s="1"/>
  <c r="N2744" i="1" s="1"/>
  <c r="D2744" i="1"/>
  <c r="H2744" i="1" s="1"/>
  <c r="P2744" i="1" s="1"/>
  <c r="C2744" i="1"/>
  <c r="Y2743" i="1"/>
  <c r="M2743" i="1"/>
  <c r="K2743" i="1"/>
  <c r="G2743" i="1"/>
  <c r="O2743" i="1" s="1"/>
  <c r="F2743" i="1"/>
  <c r="L2743" i="1" s="1"/>
  <c r="N2743" i="1" s="1"/>
  <c r="D2743" i="1"/>
  <c r="H2743" i="1" s="1"/>
  <c r="P2743" i="1" s="1"/>
  <c r="C2743" i="1"/>
  <c r="Y2742" i="1"/>
  <c r="M2742" i="1"/>
  <c r="K2742" i="1"/>
  <c r="G2742" i="1"/>
  <c r="O2742" i="1" s="1"/>
  <c r="F2742" i="1"/>
  <c r="L2742" i="1" s="1"/>
  <c r="N2742" i="1" s="1"/>
  <c r="D2742" i="1"/>
  <c r="H2742" i="1" s="1"/>
  <c r="P2742" i="1" s="1"/>
  <c r="C2742" i="1"/>
  <c r="Y2741" i="1"/>
  <c r="M2741" i="1"/>
  <c r="K2741" i="1"/>
  <c r="G2741" i="1"/>
  <c r="O2741" i="1" s="1"/>
  <c r="F2741" i="1"/>
  <c r="L2741" i="1" s="1"/>
  <c r="N2741" i="1" s="1"/>
  <c r="D2741" i="1"/>
  <c r="H2741" i="1" s="1"/>
  <c r="P2741" i="1" s="1"/>
  <c r="C2741" i="1"/>
  <c r="Y2740" i="1"/>
  <c r="M2740" i="1"/>
  <c r="K2740" i="1"/>
  <c r="G2740" i="1"/>
  <c r="O2740" i="1" s="1"/>
  <c r="F2740" i="1"/>
  <c r="L2740" i="1" s="1"/>
  <c r="N2740" i="1" s="1"/>
  <c r="D2740" i="1"/>
  <c r="H2740" i="1" s="1"/>
  <c r="P2740" i="1" s="1"/>
  <c r="C2740" i="1"/>
  <c r="Y2739" i="1"/>
  <c r="M2739" i="1"/>
  <c r="K2739" i="1"/>
  <c r="G2739" i="1"/>
  <c r="O2739" i="1" s="1"/>
  <c r="F2739" i="1"/>
  <c r="L2739" i="1" s="1"/>
  <c r="N2739" i="1" s="1"/>
  <c r="D2739" i="1"/>
  <c r="H2739" i="1" s="1"/>
  <c r="P2739" i="1" s="1"/>
  <c r="C2739" i="1"/>
  <c r="Y2738" i="1"/>
  <c r="M2738" i="1"/>
  <c r="K2738" i="1"/>
  <c r="G2738" i="1"/>
  <c r="O2738" i="1" s="1"/>
  <c r="F2738" i="1"/>
  <c r="L2738" i="1" s="1"/>
  <c r="N2738" i="1" s="1"/>
  <c r="D2738" i="1"/>
  <c r="H2738" i="1" s="1"/>
  <c r="P2738" i="1" s="1"/>
  <c r="C2738" i="1"/>
  <c r="Y2737" i="1"/>
  <c r="M2737" i="1"/>
  <c r="K2737" i="1"/>
  <c r="G2737" i="1"/>
  <c r="O2737" i="1" s="1"/>
  <c r="F2737" i="1"/>
  <c r="L2737" i="1" s="1"/>
  <c r="N2737" i="1" s="1"/>
  <c r="D2737" i="1"/>
  <c r="H2737" i="1" s="1"/>
  <c r="P2737" i="1" s="1"/>
  <c r="C2737" i="1"/>
  <c r="Y2736" i="1"/>
  <c r="M2736" i="1"/>
  <c r="K2736" i="1"/>
  <c r="G2736" i="1"/>
  <c r="O2736" i="1" s="1"/>
  <c r="F2736" i="1"/>
  <c r="L2736" i="1" s="1"/>
  <c r="N2736" i="1" s="1"/>
  <c r="D2736" i="1"/>
  <c r="H2736" i="1" s="1"/>
  <c r="P2736" i="1" s="1"/>
  <c r="C2736" i="1"/>
  <c r="Y2735" i="1"/>
  <c r="M2735" i="1"/>
  <c r="K2735" i="1"/>
  <c r="G2735" i="1"/>
  <c r="O2735" i="1" s="1"/>
  <c r="F2735" i="1"/>
  <c r="L2735" i="1" s="1"/>
  <c r="N2735" i="1" s="1"/>
  <c r="D2735" i="1"/>
  <c r="H2735" i="1" s="1"/>
  <c r="P2735" i="1" s="1"/>
  <c r="C2735" i="1"/>
  <c r="Y2734" i="1"/>
  <c r="M2734" i="1"/>
  <c r="K2734" i="1"/>
  <c r="G2734" i="1"/>
  <c r="O2734" i="1" s="1"/>
  <c r="F2734" i="1"/>
  <c r="L2734" i="1" s="1"/>
  <c r="N2734" i="1" s="1"/>
  <c r="D2734" i="1"/>
  <c r="H2734" i="1" s="1"/>
  <c r="P2734" i="1" s="1"/>
  <c r="C2734" i="1"/>
  <c r="Y2733" i="1"/>
  <c r="M2733" i="1"/>
  <c r="K2733" i="1"/>
  <c r="G2733" i="1"/>
  <c r="O2733" i="1" s="1"/>
  <c r="F2733" i="1"/>
  <c r="L2733" i="1" s="1"/>
  <c r="N2733" i="1" s="1"/>
  <c r="D2733" i="1"/>
  <c r="H2733" i="1" s="1"/>
  <c r="P2733" i="1" s="1"/>
  <c r="C2733" i="1"/>
  <c r="Y2732" i="1"/>
  <c r="M2732" i="1"/>
  <c r="K2732" i="1"/>
  <c r="G2732" i="1"/>
  <c r="O2732" i="1" s="1"/>
  <c r="F2732" i="1"/>
  <c r="L2732" i="1" s="1"/>
  <c r="N2732" i="1" s="1"/>
  <c r="D2732" i="1"/>
  <c r="H2732" i="1" s="1"/>
  <c r="P2732" i="1" s="1"/>
  <c r="C2732" i="1"/>
  <c r="Y2731" i="1"/>
  <c r="M2731" i="1"/>
  <c r="K2731" i="1"/>
  <c r="G2731" i="1"/>
  <c r="O2731" i="1" s="1"/>
  <c r="F2731" i="1"/>
  <c r="L2731" i="1" s="1"/>
  <c r="N2731" i="1" s="1"/>
  <c r="D2731" i="1"/>
  <c r="H2731" i="1" s="1"/>
  <c r="P2731" i="1" s="1"/>
  <c r="C2731" i="1"/>
  <c r="Y2730" i="1"/>
  <c r="M2730" i="1"/>
  <c r="K2730" i="1"/>
  <c r="G2730" i="1"/>
  <c r="O2730" i="1" s="1"/>
  <c r="F2730" i="1"/>
  <c r="L2730" i="1" s="1"/>
  <c r="N2730" i="1" s="1"/>
  <c r="D2730" i="1"/>
  <c r="H2730" i="1" s="1"/>
  <c r="P2730" i="1" s="1"/>
  <c r="C2730" i="1"/>
  <c r="Y2729" i="1"/>
  <c r="M2729" i="1"/>
  <c r="K2729" i="1"/>
  <c r="G2729" i="1"/>
  <c r="O2729" i="1" s="1"/>
  <c r="F2729" i="1"/>
  <c r="L2729" i="1" s="1"/>
  <c r="N2729" i="1" s="1"/>
  <c r="D2729" i="1"/>
  <c r="H2729" i="1" s="1"/>
  <c r="P2729" i="1" s="1"/>
  <c r="C2729" i="1"/>
  <c r="Y2728" i="1"/>
  <c r="M2728" i="1"/>
  <c r="K2728" i="1"/>
  <c r="G2728" i="1"/>
  <c r="O2728" i="1" s="1"/>
  <c r="F2728" i="1"/>
  <c r="L2728" i="1" s="1"/>
  <c r="N2728" i="1" s="1"/>
  <c r="D2728" i="1"/>
  <c r="H2728" i="1" s="1"/>
  <c r="P2728" i="1" s="1"/>
  <c r="C2728" i="1"/>
  <c r="Y2727" i="1"/>
  <c r="M2727" i="1"/>
  <c r="K2727" i="1"/>
  <c r="G2727" i="1"/>
  <c r="O2727" i="1" s="1"/>
  <c r="F2727" i="1"/>
  <c r="L2727" i="1" s="1"/>
  <c r="N2727" i="1" s="1"/>
  <c r="D2727" i="1"/>
  <c r="H2727" i="1" s="1"/>
  <c r="P2727" i="1" s="1"/>
  <c r="C2727" i="1"/>
  <c r="Y2726" i="1"/>
  <c r="M2726" i="1"/>
  <c r="K2726" i="1"/>
  <c r="G2726" i="1"/>
  <c r="O2726" i="1" s="1"/>
  <c r="F2726" i="1"/>
  <c r="L2726" i="1" s="1"/>
  <c r="N2726" i="1" s="1"/>
  <c r="D2726" i="1"/>
  <c r="H2726" i="1" s="1"/>
  <c r="P2726" i="1" s="1"/>
  <c r="C2726" i="1"/>
  <c r="Y2725" i="1"/>
  <c r="M2725" i="1"/>
  <c r="K2725" i="1"/>
  <c r="G2725" i="1"/>
  <c r="O2725" i="1" s="1"/>
  <c r="F2725" i="1"/>
  <c r="L2725" i="1" s="1"/>
  <c r="N2725" i="1" s="1"/>
  <c r="D2725" i="1"/>
  <c r="H2725" i="1" s="1"/>
  <c r="P2725" i="1" s="1"/>
  <c r="C2725" i="1"/>
  <c r="Y2724" i="1"/>
  <c r="M2724" i="1"/>
  <c r="K2724" i="1"/>
  <c r="G2724" i="1"/>
  <c r="O2724" i="1" s="1"/>
  <c r="F2724" i="1"/>
  <c r="L2724" i="1" s="1"/>
  <c r="N2724" i="1" s="1"/>
  <c r="D2724" i="1"/>
  <c r="H2724" i="1" s="1"/>
  <c r="P2724" i="1" s="1"/>
  <c r="C2724" i="1"/>
  <c r="Y2723" i="1"/>
  <c r="M2723" i="1"/>
  <c r="K2723" i="1"/>
  <c r="G2723" i="1"/>
  <c r="O2723" i="1" s="1"/>
  <c r="F2723" i="1"/>
  <c r="L2723" i="1" s="1"/>
  <c r="N2723" i="1" s="1"/>
  <c r="D2723" i="1"/>
  <c r="H2723" i="1" s="1"/>
  <c r="P2723" i="1" s="1"/>
  <c r="C2723" i="1"/>
  <c r="Y2722" i="1"/>
  <c r="M2722" i="1"/>
  <c r="K2722" i="1"/>
  <c r="G2722" i="1"/>
  <c r="O2722" i="1" s="1"/>
  <c r="F2722" i="1"/>
  <c r="L2722" i="1" s="1"/>
  <c r="N2722" i="1" s="1"/>
  <c r="D2722" i="1"/>
  <c r="H2722" i="1" s="1"/>
  <c r="P2722" i="1" s="1"/>
  <c r="C2722" i="1"/>
  <c r="Y2721" i="1"/>
  <c r="M2721" i="1"/>
  <c r="K2721" i="1"/>
  <c r="G2721" i="1"/>
  <c r="O2721" i="1" s="1"/>
  <c r="F2721" i="1"/>
  <c r="L2721" i="1" s="1"/>
  <c r="N2721" i="1" s="1"/>
  <c r="D2721" i="1"/>
  <c r="H2721" i="1" s="1"/>
  <c r="P2721" i="1" s="1"/>
  <c r="C2721" i="1"/>
  <c r="Y2720" i="1"/>
  <c r="M2720" i="1"/>
  <c r="K2720" i="1"/>
  <c r="G2720" i="1"/>
  <c r="O2720" i="1" s="1"/>
  <c r="F2720" i="1"/>
  <c r="L2720" i="1" s="1"/>
  <c r="N2720" i="1" s="1"/>
  <c r="D2720" i="1"/>
  <c r="H2720" i="1" s="1"/>
  <c r="P2720" i="1" s="1"/>
  <c r="C2720" i="1"/>
  <c r="Y2719" i="1"/>
  <c r="M2719" i="1"/>
  <c r="K2719" i="1"/>
  <c r="G2719" i="1"/>
  <c r="O2719" i="1" s="1"/>
  <c r="F2719" i="1"/>
  <c r="L2719" i="1" s="1"/>
  <c r="N2719" i="1" s="1"/>
  <c r="D2719" i="1"/>
  <c r="H2719" i="1" s="1"/>
  <c r="P2719" i="1" s="1"/>
  <c r="C2719" i="1"/>
  <c r="Y2718" i="1"/>
  <c r="M2718" i="1"/>
  <c r="K2718" i="1"/>
  <c r="G2718" i="1"/>
  <c r="O2718" i="1" s="1"/>
  <c r="F2718" i="1"/>
  <c r="L2718" i="1" s="1"/>
  <c r="N2718" i="1" s="1"/>
  <c r="D2718" i="1"/>
  <c r="H2718" i="1" s="1"/>
  <c r="P2718" i="1" s="1"/>
  <c r="C2718" i="1"/>
  <c r="Y2717" i="1"/>
  <c r="M2717" i="1"/>
  <c r="K2717" i="1"/>
  <c r="G2717" i="1"/>
  <c r="O2717" i="1" s="1"/>
  <c r="F2717" i="1"/>
  <c r="L2717" i="1" s="1"/>
  <c r="N2717" i="1" s="1"/>
  <c r="D2717" i="1"/>
  <c r="H2717" i="1" s="1"/>
  <c r="P2717" i="1" s="1"/>
  <c r="C2717" i="1"/>
  <c r="Y2716" i="1"/>
  <c r="M2716" i="1"/>
  <c r="K2716" i="1"/>
  <c r="G2716" i="1"/>
  <c r="O2716" i="1" s="1"/>
  <c r="F2716" i="1"/>
  <c r="L2716" i="1" s="1"/>
  <c r="N2716" i="1" s="1"/>
  <c r="D2716" i="1"/>
  <c r="H2716" i="1" s="1"/>
  <c r="P2716" i="1" s="1"/>
  <c r="C2716" i="1"/>
  <c r="Y2715" i="1"/>
  <c r="M2715" i="1"/>
  <c r="K2715" i="1"/>
  <c r="G2715" i="1"/>
  <c r="O2715" i="1" s="1"/>
  <c r="F2715" i="1"/>
  <c r="L2715" i="1" s="1"/>
  <c r="N2715" i="1" s="1"/>
  <c r="D2715" i="1"/>
  <c r="H2715" i="1" s="1"/>
  <c r="P2715" i="1" s="1"/>
  <c r="C2715" i="1"/>
  <c r="Y2714" i="1"/>
  <c r="M2714" i="1"/>
  <c r="K2714" i="1"/>
  <c r="G2714" i="1"/>
  <c r="O2714" i="1" s="1"/>
  <c r="F2714" i="1"/>
  <c r="L2714" i="1" s="1"/>
  <c r="N2714" i="1" s="1"/>
  <c r="D2714" i="1"/>
  <c r="H2714" i="1" s="1"/>
  <c r="P2714" i="1" s="1"/>
  <c r="C2714" i="1"/>
  <c r="Y2713" i="1"/>
  <c r="M2713" i="1"/>
  <c r="K2713" i="1"/>
  <c r="G2713" i="1"/>
  <c r="O2713" i="1" s="1"/>
  <c r="F2713" i="1"/>
  <c r="L2713" i="1" s="1"/>
  <c r="N2713" i="1" s="1"/>
  <c r="D2713" i="1"/>
  <c r="H2713" i="1" s="1"/>
  <c r="P2713" i="1" s="1"/>
  <c r="C2713" i="1"/>
  <c r="Y2712" i="1"/>
  <c r="M2712" i="1"/>
  <c r="K2712" i="1"/>
  <c r="G2712" i="1"/>
  <c r="O2712" i="1" s="1"/>
  <c r="F2712" i="1"/>
  <c r="L2712" i="1" s="1"/>
  <c r="N2712" i="1" s="1"/>
  <c r="D2712" i="1"/>
  <c r="H2712" i="1" s="1"/>
  <c r="P2712" i="1" s="1"/>
  <c r="C2712" i="1"/>
  <c r="Y2711" i="1"/>
  <c r="M2711" i="1"/>
  <c r="K2711" i="1"/>
  <c r="G2711" i="1"/>
  <c r="O2711" i="1" s="1"/>
  <c r="F2711" i="1"/>
  <c r="L2711" i="1" s="1"/>
  <c r="N2711" i="1" s="1"/>
  <c r="D2711" i="1"/>
  <c r="H2711" i="1" s="1"/>
  <c r="P2711" i="1" s="1"/>
  <c r="C2711" i="1"/>
  <c r="Y2710" i="1"/>
  <c r="M2710" i="1"/>
  <c r="K2710" i="1"/>
  <c r="G2710" i="1"/>
  <c r="O2710" i="1" s="1"/>
  <c r="F2710" i="1"/>
  <c r="L2710" i="1" s="1"/>
  <c r="N2710" i="1" s="1"/>
  <c r="D2710" i="1"/>
  <c r="H2710" i="1" s="1"/>
  <c r="P2710" i="1" s="1"/>
  <c r="C2710" i="1"/>
  <c r="Y2709" i="1"/>
  <c r="M2709" i="1"/>
  <c r="K2709" i="1"/>
  <c r="G2709" i="1"/>
  <c r="O2709" i="1" s="1"/>
  <c r="F2709" i="1"/>
  <c r="L2709" i="1" s="1"/>
  <c r="N2709" i="1" s="1"/>
  <c r="D2709" i="1"/>
  <c r="H2709" i="1" s="1"/>
  <c r="P2709" i="1" s="1"/>
  <c r="C2709" i="1"/>
  <c r="Y2708" i="1"/>
  <c r="M2708" i="1"/>
  <c r="K2708" i="1"/>
  <c r="G2708" i="1"/>
  <c r="O2708" i="1" s="1"/>
  <c r="F2708" i="1"/>
  <c r="L2708" i="1" s="1"/>
  <c r="N2708" i="1" s="1"/>
  <c r="D2708" i="1"/>
  <c r="H2708" i="1" s="1"/>
  <c r="P2708" i="1" s="1"/>
  <c r="C2708" i="1"/>
  <c r="Y2707" i="1"/>
  <c r="M2707" i="1"/>
  <c r="K2707" i="1"/>
  <c r="G2707" i="1"/>
  <c r="O2707" i="1" s="1"/>
  <c r="F2707" i="1"/>
  <c r="L2707" i="1" s="1"/>
  <c r="N2707" i="1" s="1"/>
  <c r="D2707" i="1"/>
  <c r="H2707" i="1" s="1"/>
  <c r="P2707" i="1" s="1"/>
  <c r="C2707" i="1"/>
  <c r="Y2706" i="1"/>
  <c r="M2706" i="1"/>
  <c r="K2706" i="1"/>
  <c r="G2706" i="1"/>
  <c r="O2706" i="1" s="1"/>
  <c r="F2706" i="1"/>
  <c r="L2706" i="1" s="1"/>
  <c r="N2706" i="1" s="1"/>
  <c r="D2706" i="1"/>
  <c r="H2706" i="1" s="1"/>
  <c r="P2706" i="1" s="1"/>
  <c r="C2706" i="1"/>
  <c r="Y2705" i="1"/>
  <c r="M2705" i="1"/>
  <c r="K2705" i="1"/>
  <c r="G2705" i="1"/>
  <c r="O2705" i="1" s="1"/>
  <c r="F2705" i="1"/>
  <c r="L2705" i="1" s="1"/>
  <c r="N2705" i="1" s="1"/>
  <c r="D2705" i="1"/>
  <c r="H2705" i="1" s="1"/>
  <c r="P2705" i="1" s="1"/>
  <c r="C2705" i="1"/>
  <c r="Y2704" i="1"/>
  <c r="M2704" i="1"/>
  <c r="K2704" i="1"/>
  <c r="G2704" i="1"/>
  <c r="O2704" i="1" s="1"/>
  <c r="F2704" i="1"/>
  <c r="L2704" i="1" s="1"/>
  <c r="N2704" i="1" s="1"/>
  <c r="D2704" i="1"/>
  <c r="H2704" i="1" s="1"/>
  <c r="P2704" i="1" s="1"/>
  <c r="C2704" i="1"/>
  <c r="Y2703" i="1"/>
  <c r="M2703" i="1"/>
  <c r="K2703" i="1"/>
  <c r="G2703" i="1"/>
  <c r="O2703" i="1" s="1"/>
  <c r="F2703" i="1"/>
  <c r="L2703" i="1" s="1"/>
  <c r="N2703" i="1" s="1"/>
  <c r="D2703" i="1"/>
  <c r="H2703" i="1" s="1"/>
  <c r="P2703" i="1" s="1"/>
  <c r="C2703" i="1"/>
  <c r="Y2702" i="1"/>
  <c r="M2702" i="1"/>
  <c r="K2702" i="1"/>
  <c r="G2702" i="1"/>
  <c r="O2702" i="1" s="1"/>
  <c r="F2702" i="1"/>
  <c r="L2702" i="1" s="1"/>
  <c r="N2702" i="1" s="1"/>
  <c r="D2702" i="1"/>
  <c r="H2702" i="1" s="1"/>
  <c r="P2702" i="1" s="1"/>
  <c r="C2702" i="1"/>
  <c r="Y2701" i="1"/>
  <c r="M2701" i="1"/>
  <c r="K2701" i="1"/>
  <c r="G2701" i="1"/>
  <c r="O2701" i="1" s="1"/>
  <c r="F2701" i="1"/>
  <c r="L2701" i="1" s="1"/>
  <c r="N2701" i="1" s="1"/>
  <c r="D2701" i="1"/>
  <c r="H2701" i="1" s="1"/>
  <c r="P2701" i="1" s="1"/>
  <c r="C2701" i="1"/>
  <c r="Y2700" i="1"/>
  <c r="M2700" i="1"/>
  <c r="K2700" i="1"/>
  <c r="G2700" i="1"/>
  <c r="O2700" i="1" s="1"/>
  <c r="F2700" i="1"/>
  <c r="L2700" i="1" s="1"/>
  <c r="N2700" i="1" s="1"/>
  <c r="D2700" i="1"/>
  <c r="H2700" i="1" s="1"/>
  <c r="P2700" i="1" s="1"/>
  <c r="C2700" i="1"/>
  <c r="Y2699" i="1"/>
  <c r="M2699" i="1"/>
  <c r="K2699" i="1"/>
  <c r="G2699" i="1"/>
  <c r="O2699" i="1" s="1"/>
  <c r="F2699" i="1"/>
  <c r="L2699" i="1" s="1"/>
  <c r="N2699" i="1" s="1"/>
  <c r="D2699" i="1"/>
  <c r="H2699" i="1" s="1"/>
  <c r="P2699" i="1" s="1"/>
  <c r="C2699" i="1"/>
  <c r="Y2698" i="1"/>
  <c r="M2698" i="1"/>
  <c r="K2698" i="1"/>
  <c r="G2698" i="1"/>
  <c r="O2698" i="1" s="1"/>
  <c r="F2698" i="1"/>
  <c r="L2698" i="1" s="1"/>
  <c r="N2698" i="1" s="1"/>
  <c r="D2698" i="1"/>
  <c r="H2698" i="1" s="1"/>
  <c r="P2698" i="1" s="1"/>
  <c r="C2698" i="1"/>
  <c r="Y2697" i="1"/>
  <c r="M2697" i="1"/>
  <c r="K2697" i="1"/>
  <c r="G2697" i="1"/>
  <c r="O2697" i="1" s="1"/>
  <c r="F2697" i="1"/>
  <c r="L2697" i="1" s="1"/>
  <c r="N2697" i="1" s="1"/>
  <c r="D2697" i="1"/>
  <c r="H2697" i="1" s="1"/>
  <c r="P2697" i="1" s="1"/>
  <c r="C2697" i="1"/>
  <c r="Y2696" i="1"/>
  <c r="O2696" i="1"/>
  <c r="M2696" i="1"/>
  <c r="K2696" i="1"/>
  <c r="G2696" i="1"/>
  <c r="F2696" i="1"/>
  <c r="L2696" i="1" s="1"/>
  <c r="N2696" i="1" s="1"/>
  <c r="D2696" i="1"/>
  <c r="H2696" i="1" s="1"/>
  <c r="P2696" i="1" s="1"/>
  <c r="C2696" i="1"/>
  <c r="Y2695" i="1"/>
  <c r="O2695" i="1"/>
  <c r="M2695" i="1"/>
  <c r="K2695" i="1"/>
  <c r="G2695" i="1"/>
  <c r="F2695" i="1"/>
  <c r="L2695" i="1" s="1"/>
  <c r="N2695" i="1" s="1"/>
  <c r="D2695" i="1"/>
  <c r="H2695" i="1" s="1"/>
  <c r="P2695" i="1" s="1"/>
  <c r="C2695" i="1"/>
  <c r="Y2694" i="1"/>
  <c r="O2694" i="1"/>
  <c r="M2694" i="1"/>
  <c r="K2694" i="1"/>
  <c r="G2694" i="1"/>
  <c r="F2694" i="1"/>
  <c r="L2694" i="1" s="1"/>
  <c r="N2694" i="1" s="1"/>
  <c r="D2694" i="1"/>
  <c r="H2694" i="1" s="1"/>
  <c r="P2694" i="1" s="1"/>
  <c r="C2694" i="1"/>
  <c r="Y2693" i="1"/>
  <c r="O2693" i="1"/>
  <c r="M2693" i="1"/>
  <c r="K2693" i="1"/>
  <c r="G2693" i="1"/>
  <c r="F2693" i="1"/>
  <c r="L2693" i="1" s="1"/>
  <c r="N2693" i="1" s="1"/>
  <c r="D2693" i="1"/>
  <c r="H2693" i="1" s="1"/>
  <c r="P2693" i="1" s="1"/>
  <c r="C2693" i="1"/>
  <c r="Y2692" i="1"/>
  <c r="O2692" i="1"/>
  <c r="M2692" i="1"/>
  <c r="K2692" i="1"/>
  <c r="G2692" i="1"/>
  <c r="F2692" i="1"/>
  <c r="L2692" i="1" s="1"/>
  <c r="N2692" i="1" s="1"/>
  <c r="D2692" i="1"/>
  <c r="H2692" i="1" s="1"/>
  <c r="P2692" i="1" s="1"/>
  <c r="C2692" i="1"/>
  <c r="Y2691" i="1"/>
  <c r="F2691" i="1"/>
  <c r="L2691" i="1" s="1"/>
  <c r="N2691" i="1" s="1"/>
  <c r="D2691" i="1"/>
  <c r="C2691" i="1"/>
  <c r="Y2690" i="1"/>
  <c r="P2690" i="1"/>
  <c r="L2690" i="1"/>
  <c r="N2690" i="1" s="1"/>
  <c r="K2690" i="1"/>
  <c r="M2690" i="1" s="1"/>
  <c r="G2690" i="1"/>
  <c r="O2690" i="1" s="1"/>
  <c r="F2690" i="1"/>
  <c r="D2690" i="1"/>
  <c r="H2690" i="1" s="1"/>
  <c r="C2690" i="1"/>
  <c r="Y2689" i="1"/>
  <c r="F2689" i="1"/>
  <c r="L2689" i="1" s="1"/>
  <c r="N2689" i="1" s="1"/>
  <c r="D2689" i="1"/>
  <c r="C2689" i="1"/>
  <c r="Y2688" i="1"/>
  <c r="P2688" i="1"/>
  <c r="L2688" i="1"/>
  <c r="N2688" i="1" s="1"/>
  <c r="K2688" i="1"/>
  <c r="M2688" i="1" s="1"/>
  <c r="G2688" i="1"/>
  <c r="O2688" i="1" s="1"/>
  <c r="F2688" i="1"/>
  <c r="D2688" i="1"/>
  <c r="H2688" i="1" s="1"/>
  <c r="C2688" i="1"/>
  <c r="Y2687" i="1"/>
  <c r="F2687" i="1"/>
  <c r="L2687" i="1" s="1"/>
  <c r="N2687" i="1" s="1"/>
  <c r="D2687" i="1"/>
  <c r="C2687" i="1"/>
  <c r="Y2686" i="1"/>
  <c r="P2686" i="1"/>
  <c r="L2686" i="1"/>
  <c r="N2686" i="1" s="1"/>
  <c r="K2686" i="1"/>
  <c r="M2686" i="1" s="1"/>
  <c r="G2686" i="1"/>
  <c r="O2686" i="1" s="1"/>
  <c r="F2686" i="1"/>
  <c r="D2686" i="1"/>
  <c r="H2686" i="1" s="1"/>
  <c r="C2686" i="1"/>
  <c r="Y2685" i="1"/>
  <c r="F2685" i="1"/>
  <c r="L2685" i="1" s="1"/>
  <c r="N2685" i="1" s="1"/>
  <c r="D2685" i="1"/>
  <c r="C2685" i="1"/>
  <c r="Y2684" i="1"/>
  <c r="P2684" i="1"/>
  <c r="L2684" i="1"/>
  <c r="N2684" i="1" s="1"/>
  <c r="K2684" i="1"/>
  <c r="M2684" i="1" s="1"/>
  <c r="G2684" i="1"/>
  <c r="O2684" i="1" s="1"/>
  <c r="F2684" i="1"/>
  <c r="D2684" i="1"/>
  <c r="H2684" i="1" s="1"/>
  <c r="C2684" i="1"/>
  <c r="Y2683" i="1"/>
  <c r="F2683" i="1"/>
  <c r="L2683" i="1" s="1"/>
  <c r="N2683" i="1" s="1"/>
  <c r="D2683" i="1"/>
  <c r="C2683" i="1"/>
  <c r="Y2682" i="1"/>
  <c r="F2682" i="1"/>
  <c r="L2682" i="1" s="1"/>
  <c r="N2682" i="1" s="1"/>
  <c r="D2682" i="1"/>
  <c r="H2682" i="1" s="1"/>
  <c r="P2682" i="1" s="1"/>
  <c r="C2682" i="1"/>
  <c r="Y2681" i="1"/>
  <c r="F2681" i="1"/>
  <c r="L2681" i="1" s="1"/>
  <c r="N2681" i="1" s="1"/>
  <c r="D2681" i="1"/>
  <c r="H2681" i="1" s="1"/>
  <c r="P2681" i="1" s="1"/>
  <c r="C2681" i="1"/>
  <c r="Y2680" i="1"/>
  <c r="F2680" i="1"/>
  <c r="L2680" i="1" s="1"/>
  <c r="N2680" i="1" s="1"/>
  <c r="D2680" i="1"/>
  <c r="H2680" i="1" s="1"/>
  <c r="P2680" i="1" s="1"/>
  <c r="C2680" i="1"/>
  <c r="Y2679" i="1"/>
  <c r="F2679" i="1"/>
  <c r="L2679" i="1" s="1"/>
  <c r="N2679" i="1" s="1"/>
  <c r="D2679" i="1"/>
  <c r="H2679" i="1" s="1"/>
  <c r="P2679" i="1" s="1"/>
  <c r="C2679" i="1"/>
  <c r="Y2678" i="1"/>
  <c r="F2678" i="1"/>
  <c r="L2678" i="1" s="1"/>
  <c r="N2678" i="1" s="1"/>
  <c r="D2678" i="1"/>
  <c r="H2678" i="1" s="1"/>
  <c r="P2678" i="1" s="1"/>
  <c r="C2678" i="1"/>
  <c r="Y2677" i="1"/>
  <c r="F2677" i="1"/>
  <c r="L2677" i="1" s="1"/>
  <c r="N2677" i="1" s="1"/>
  <c r="D2677" i="1"/>
  <c r="H2677" i="1" s="1"/>
  <c r="P2677" i="1" s="1"/>
  <c r="C2677" i="1"/>
  <c r="Y2676" i="1"/>
  <c r="F2676" i="1"/>
  <c r="K2676" i="1" s="1"/>
  <c r="M2676" i="1" s="1"/>
  <c r="D2676" i="1"/>
  <c r="H2676" i="1" s="1"/>
  <c r="P2676" i="1" s="1"/>
  <c r="C2676" i="1"/>
  <c r="Y2675" i="1"/>
  <c r="K2675" i="1"/>
  <c r="M2675" i="1" s="1"/>
  <c r="F2675" i="1"/>
  <c r="L2675" i="1" s="1"/>
  <c r="N2675" i="1" s="1"/>
  <c r="D2675" i="1"/>
  <c r="H2675" i="1" s="1"/>
  <c r="P2675" i="1" s="1"/>
  <c r="C2675" i="1"/>
  <c r="Y2674" i="1"/>
  <c r="K2674" i="1"/>
  <c r="M2674" i="1" s="1"/>
  <c r="F2674" i="1"/>
  <c r="L2674" i="1" s="1"/>
  <c r="N2674" i="1" s="1"/>
  <c r="D2674" i="1"/>
  <c r="H2674" i="1" s="1"/>
  <c r="P2674" i="1" s="1"/>
  <c r="C2674" i="1"/>
  <c r="Y2673" i="1"/>
  <c r="K2673" i="1"/>
  <c r="M2673" i="1" s="1"/>
  <c r="F2673" i="1"/>
  <c r="L2673" i="1" s="1"/>
  <c r="N2673" i="1" s="1"/>
  <c r="D2673" i="1"/>
  <c r="H2673" i="1" s="1"/>
  <c r="P2673" i="1" s="1"/>
  <c r="C2673" i="1"/>
  <c r="Y2672" i="1"/>
  <c r="K2672" i="1"/>
  <c r="M2672" i="1" s="1"/>
  <c r="F2672" i="1"/>
  <c r="L2672" i="1" s="1"/>
  <c r="N2672" i="1" s="1"/>
  <c r="D2672" i="1"/>
  <c r="H2672" i="1" s="1"/>
  <c r="P2672" i="1" s="1"/>
  <c r="C2672" i="1"/>
  <c r="Y2671" i="1"/>
  <c r="K2671" i="1"/>
  <c r="M2671" i="1" s="1"/>
  <c r="F2671" i="1"/>
  <c r="L2671" i="1" s="1"/>
  <c r="N2671" i="1" s="1"/>
  <c r="D2671" i="1"/>
  <c r="H2671" i="1" s="1"/>
  <c r="P2671" i="1" s="1"/>
  <c r="C2671" i="1"/>
  <c r="Y2670" i="1"/>
  <c r="K2670" i="1"/>
  <c r="M2670" i="1" s="1"/>
  <c r="F2670" i="1"/>
  <c r="L2670" i="1" s="1"/>
  <c r="N2670" i="1" s="1"/>
  <c r="D2670" i="1"/>
  <c r="H2670" i="1" s="1"/>
  <c r="P2670" i="1" s="1"/>
  <c r="C2670" i="1"/>
  <c r="Y2669" i="1"/>
  <c r="K2669" i="1"/>
  <c r="M2669" i="1" s="1"/>
  <c r="F2669" i="1"/>
  <c r="L2669" i="1" s="1"/>
  <c r="N2669" i="1" s="1"/>
  <c r="D2669" i="1"/>
  <c r="H2669" i="1" s="1"/>
  <c r="P2669" i="1" s="1"/>
  <c r="C2669" i="1"/>
  <c r="Y2668" i="1"/>
  <c r="K2668" i="1"/>
  <c r="M2668" i="1" s="1"/>
  <c r="F2668" i="1"/>
  <c r="L2668" i="1" s="1"/>
  <c r="N2668" i="1" s="1"/>
  <c r="D2668" i="1"/>
  <c r="H2668" i="1" s="1"/>
  <c r="P2668" i="1" s="1"/>
  <c r="C2668" i="1"/>
  <c r="Y2667" i="1"/>
  <c r="K2667" i="1"/>
  <c r="M2667" i="1" s="1"/>
  <c r="F2667" i="1"/>
  <c r="L2667" i="1" s="1"/>
  <c r="N2667" i="1" s="1"/>
  <c r="D2667" i="1"/>
  <c r="H2667" i="1" s="1"/>
  <c r="P2667" i="1" s="1"/>
  <c r="C2667" i="1"/>
  <c r="Y2666" i="1"/>
  <c r="K2666" i="1"/>
  <c r="M2666" i="1" s="1"/>
  <c r="F2666" i="1"/>
  <c r="L2666" i="1" s="1"/>
  <c r="N2666" i="1" s="1"/>
  <c r="D2666" i="1"/>
  <c r="H2666" i="1" s="1"/>
  <c r="P2666" i="1" s="1"/>
  <c r="C2666" i="1"/>
  <c r="Y2665" i="1"/>
  <c r="K2665" i="1"/>
  <c r="M2665" i="1" s="1"/>
  <c r="F2665" i="1"/>
  <c r="G2665" i="1" s="1"/>
  <c r="O2665" i="1" s="1"/>
  <c r="D2665" i="1"/>
  <c r="H2665" i="1" s="1"/>
  <c r="P2665" i="1" s="1"/>
  <c r="C2665" i="1"/>
  <c r="Y2664" i="1"/>
  <c r="K2664" i="1"/>
  <c r="M2664" i="1" s="1"/>
  <c r="F2664" i="1"/>
  <c r="G2664" i="1" s="1"/>
  <c r="O2664" i="1" s="1"/>
  <c r="D2664" i="1"/>
  <c r="H2664" i="1" s="1"/>
  <c r="P2664" i="1" s="1"/>
  <c r="C2664" i="1"/>
  <c r="Y2663" i="1"/>
  <c r="K2663" i="1"/>
  <c r="M2663" i="1" s="1"/>
  <c r="F2663" i="1"/>
  <c r="L2663" i="1" s="1"/>
  <c r="N2663" i="1" s="1"/>
  <c r="D2663" i="1"/>
  <c r="H2663" i="1" s="1"/>
  <c r="P2663" i="1" s="1"/>
  <c r="C2663" i="1"/>
  <c r="Y2662" i="1"/>
  <c r="K2662" i="1"/>
  <c r="M2662" i="1" s="1"/>
  <c r="F2662" i="1"/>
  <c r="G2662" i="1" s="1"/>
  <c r="O2662" i="1" s="1"/>
  <c r="D2662" i="1"/>
  <c r="H2662" i="1" s="1"/>
  <c r="P2662" i="1" s="1"/>
  <c r="C2662" i="1"/>
  <c r="Y2661" i="1"/>
  <c r="K2661" i="1"/>
  <c r="M2661" i="1" s="1"/>
  <c r="F2661" i="1"/>
  <c r="L2661" i="1" s="1"/>
  <c r="N2661" i="1" s="1"/>
  <c r="D2661" i="1"/>
  <c r="H2661" i="1" s="1"/>
  <c r="P2661" i="1" s="1"/>
  <c r="C2661" i="1"/>
  <c r="Y2660" i="1"/>
  <c r="K2660" i="1"/>
  <c r="M2660" i="1" s="1"/>
  <c r="F2660" i="1"/>
  <c r="L2660" i="1" s="1"/>
  <c r="N2660" i="1" s="1"/>
  <c r="D2660" i="1"/>
  <c r="H2660" i="1" s="1"/>
  <c r="P2660" i="1" s="1"/>
  <c r="C2660" i="1"/>
  <c r="Y2659" i="1"/>
  <c r="K2659" i="1"/>
  <c r="M2659" i="1" s="1"/>
  <c r="F2659" i="1"/>
  <c r="L2659" i="1" s="1"/>
  <c r="N2659" i="1" s="1"/>
  <c r="D2659" i="1"/>
  <c r="H2659" i="1" s="1"/>
  <c r="P2659" i="1" s="1"/>
  <c r="C2659" i="1"/>
  <c r="Y2658" i="1"/>
  <c r="K2658" i="1"/>
  <c r="M2658" i="1" s="1"/>
  <c r="F2658" i="1"/>
  <c r="L2658" i="1" s="1"/>
  <c r="N2658" i="1" s="1"/>
  <c r="D2658" i="1"/>
  <c r="H2658" i="1" s="1"/>
  <c r="P2658" i="1" s="1"/>
  <c r="C2658" i="1"/>
  <c r="Y2657" i="1"/>
  <c r="K2657" i="1"/>
  <c r="M2657" i="1" s="1"/>
  <c r="F2657" i="1"/>
  <c r="L2657" i="1" s="1"/>
  <c r="N2657" i="1" s="1"/>
  <c r="D2657" i="1"/>
  <c r="H2657" i="1" s="1"/>
  <c r="P2657" i="1" s="1"/>
  <c r="C2657" i="1"/>
  <c r="Y2656" i="1"/>
  <c r="K2656" i="1"/>
  <c r="M2656" i="1" s="1"/>
  <c r="F2656" i="1"/>
  <c r="G2656" i="1" s="1"/>
  <c r="O2656" i="1" s="1"/>
  <c r="D2656" i="1"/>
  <c r="H2656" i="1" s="1"/>
  <c r="P2656" i="1" s="1"/>
  <c r="C2656" i="1"/>
  <c r="Y2655" i="1"/>
  <c r="K2655" i="1"/>
  <c r="M2655" i="1" s="1"/>
  <c r="F2655" i="1"/>
  <c r="G2655" i="1" s="1"/>
  <c r="O2655" i="1" s="1"/>
  <c r="D2655" i="1"/>
  <c r="H2655" i="1" s="1"/>
  <c r="P2655" i="1" s="1"/>
  <c r="C2655" i="1"/>
  <c r="Y2654" i="1"/>
  <c r="K2654" i="1"/>
  <c r="M2654" i="1" s="1"/>
  <c r="F2654" i="1"/>
  <c r="L2654" i="1" s="1"/>
  <c r="N2654" i="1" s="1"/>
  <c r="D2654" i="1"/>
  <c r="H2654" i="1" s="1"/>
  <c r="P2654" i="1" s="1"/>
  <c r="C2654" i="1"/>
  <c r="Y2653" i="1"/>
  <c r="K2653" i="1"/>
  <c r="M2653" i="1" s="1"/>
  <c r="F2653" i="1"/>
  <c r="G2653" i="1" s="1"/>
  <c r="O2653" i="1" s="1"/>
  <c r="D2653" i="1"/>
  <c r="H2653" i="1" s="1"/>
  <c r="P2653" i="1" s="1"/>
  <c r="C2653" i="1"/>
  <c r="Y2652" i="1"/>
  <c r="K2652" i="1"/>
  <c r="M2652" i="1" s="1"/>
  <c r="F2652" i="1"/>
  <c r="L2652" i="1" s="1"/>
  <c r="N2652" i="1" s="1"/>
  <c r="D2652" i="1"/>
  <c r="H2652" i="1" s="1"/>
  <c r="P2652" i="1" s="1"/>
  <c r="C2652" i="1"/>
  <c r="Y2651" i="1"/>
  <c r="K2651" i="1"/>
  <c r="M2651" i="1" s="1"/>
  <c r="F2651" i="1"/>
  <c r="G2651" i="1" s="1"/>
  <c r="O2651" i="1" s="1"/>
  <c r="D2651" i="1"/>
  <c r="H2651" i="1" s="1"/>
  <c r="P2651" i="1" s="1"/>
  <c r="C2651" i="1"/>
  <c r="Y2650" i="1"/>
  <c r="K2650" i="1"/>
  <c r="M2650" i="1" s="1"/>
  <c r="F2650" i="1"/>
  <c r="L2650" i="1" s="1"/>
  <c r="N2650" i="1" s="1"/>
  <c r="D2650" i="1"/>
  <c r="H2650" i="1" s="1"/>
  <c r="P2650" i="1" s="1"/>
  <c r="C2650" i="1"/>
  <c r="Y2649" i="1"/>
  <c r="K2649" i="1"/>
  <c r="M2649" i="1" s="1"/>
  <c r="F2649" i="1"/>
  <c r="L2649" i="1" s="1"/>
  <c r="N2649" i="1" s="1"/>
  <c r="D2649" i="1"/>
  <c r="H2649" i="1" s="1"/>
  <c r="P2649" i="1" s="1"/>
  <c r="C2649" i="1"/>
  <c r="Y2648" i="1"/>
  <c r="K2648" i="1"/>
  <c r="M2648" i="1" s="1"/>
  <c r="F2648" i="1"/>
  <c r="L2648" i="1" s="1"/>
  <c r="N2648" i="1" s="1"/>
  <c r="D2648" i="1"/>
  <c r="H2648" i="1" s="1"/>
  <c r="P2648" i="1" s="1"/>
  <c r="C2648" i="1"/>
  <c r="Y2647" i="1"/>
  <c r="K2647" i="1"/>
  <c r="M2647" i="1" s="1"/>
  <c r="F2647" i="1"/>
  <c r="G2647" i="1" s="1"/>
  <c r="O2647" i="1" s="1"/>
  <c r="D2647" i="1"/>
  <c r="H2647" i="1" s="1"/>
  <c r="P2647" i="1" s="1"/>
  <c r="C2647" i="1"/>
  <c r="Y2646" i="1"/>
  <c r="K2646" i="1"/>
  <c r="M2646" i="1" s="1"/>
  <c r="F2646" i="1"/>
  <c r="L2646" i="1" s="1"/>
  <c r="N2646" i="1" s="1"/>
  <c r="D2646" i="1"/>
  <c r="H2646" i="1" s="1"/>
  <c r="P2646" i="1" s="1"/>
  <c r="C2646" i="1"/>
  <c r="Y2645" i="1"/>
  <c r="K2645" i="1"/>
  <c r="M2645" i="1" s="1"/>
  <c r="F2645" i="1"/>
  <c r="L2645" i="1" s="1"/>
  <c r="N2645" i="1" s="1"/>
  <c r="D2645" i="1"/>
  <c r="H2645" i="1" s="1"/>
  <c r="P2645" i="1" s="1"/>
  <c r="C2645" i="1"/>
  <c r="O2645" i="2" l="1"/>
  <c r="R2645" i="2" s="1"/>
  <c r="O2646" i="2"/>
  <c r="R2646" i="2" s="1"/>
  <c r="O2647" i="2"/>
  <c r="R2647" i="2" s="1"/>
  <c r="O2648" i="2"/>
  <c r="R2648" i="2" s="1"/>
  <c r="O2649" i="2"/>
  <c r="R2649" i="2" s="1"/>
  <c r="O2650" i="2"/>
  <c r="R2650" i="2" s="1"/>
  <c r="O2651" i="2"/>
  <c r="R2651" i="2" s="1"/>
  <c r="O2652" i="2"/>
  <c r="R2652" i="2" s="1"/>
  <c r="O2653" i="2"/>
  <c r="R2653" i="2" s="1"/>
  <c r="O2654" i="2"/>
  <c r="R2654" i="2" s="1"/>
  <c r="O2655" i="2"/>
  <c r="R2655" i="2" s="1"/>
  <c r="O2656" i="2"/>
  <c r="R2656" i="2" s="1"/>
  <c r="O2657" i="2"/>
  <c r="R2657" i="2" s="1"/>
  <c r="O2658" i="2"/>
  <c r="R2658" i="2" s="1"/>
  <c r="O2659" i="2"/>
  <c r="R2659" i="2" s="1"/>
  <c r="P2660" i="2"/>
  <c r="S2660" i="2" s="1"/>
  <c r="O2660" i="2"/>
  <c r="R2660" i="2" s="1"/>
  <c r="Q2660" i="2"/>
  <c r="T2660" i="2" s="1"/>
  <c r="P2645" i="2"/>
  <c r="S2645" i="2" s="1"/>
  <c r="P2646" i="2"/>
  <c r="S2646" i="2" s="1"/>
  <c r="P2647" i="2"/>
  <c r="S2647" i="2" s="1"/>
  <c r="P2648" i="2"/>
  <c r="S2648" i="2" s="1"/>
  <c r="P2649" i="2"/>
  <c r="S2649" i="2" s="1"/>
  <c r="P2650" i="2"/>
  <c r="S2650" i="2" s="1"/>
  <c r="P2651" i="2"/>
  <c r="S2651" i="2" s="1"/>
  <c r="P2652" i="2"/>
  <c r="S2652" i="2" s="1"/>
  <c r="P2653" i="2"/>
  <c r="S2653" i="2" s="1"/>
  <c r="P2654" i="2"/>
  <c r="S2654" i="2" s="1"/>
  <c r="P2655" i="2"/>
  <c r="S2655" i="2" s="1"/>
  <c r="P2656" i="2"/>
  <c r="S2656" i="2" s="1"/>
  <c r="P2657" i="2"/>
  <c r="S2657" i="2" s="1"/>
  <c r="P2658" i="2"/>
  <c r="S2658" i="2" s="1"/>
  <c r="P2659" i="2"/>
  <c r="S2659" i="2" s="1"/>
  <c r="O2712" i="2"/>
  <c r="R2712" i="2" s="1"/>
  <c r="J2713" i="2"/>
  <c r="V2713" i="2" s="1"/>
  <c r="P2715" i="2"/>
  <c r="S2715" i="2" s="1"/>
  <c r="O2716" i="2"/>
  <c r="R2716" i="2" s="1"/>
  <c r="J2717" i="2"/>
  <c r="V2717" i="2" s="1"/>
  <c r="O2717" i="2"/>
  <c r="R2717" i="2" s="1"/>
  <c r="J2719" i="2"/>
  <c r="V2719" i="2" s="1"/>
  <c r="O2719" i="2"/>
  <c r="R2719" i="2" s="1"/>
  <c r="O2661" i="2"/>
  <c r="R2661" i="2" s="1"/>
  <c r="O2662" i="2"/>
  <c r="R2662" i="2" s="1"/>
  <c r="O2663" i="2"/>
  <c r="R2663" i="2" s="1"/>
  <c r="O2664" i="2"/>
  <c r="R2664" i="2" s="1"/>
  <c r="O2665" i="2"/>
  <c r="R2665" i="2" s="1"/>
  <c r="O2666" i="2"/>
  <c r="R2666" i="2" s="1"/>
  <c r="O2667" i="2"/>
  <c r="R2667" i="2" s="1"/>
  <c r="O2668" i="2"/>
  <c r="R2668" i="2" s="1"/>
  <c r="O2669" i="2"/>
  <c r="R2669" i="2" s="1"/>
  <c r="O2670" i="2"/>
  <c r="R2670" i="2" s="1"/>
  <c r="O2671" i="2"/>
  <c r="R2671" i="2" s="1"/>
  <c r="O2672" i="2"/>
  <c r="R2672" i="2" s="1"/>
  <c r="O2673" i="2"/>
  <c r="R2673" i="2" s="1"/>
  <c r="O2674" i="2"/>
  <c r="R2674" i="2" s="1"/>
  <c r="O2675" i="2"/>
  <c r="R2675" i="2" s="1"/>
  <c r="O2676" i="2"/>
  <c r="R2676" i="2" s="1"/>
  <c r="O2677" i="2"/>
  <c r="R2677" i="2" s="1"/>
  <c r="O2678" i="2"/>
  <c r="R2678" i="2" s="1"/>
  <c r="O2679" i="2"/>
  <c r="R2679" i="2" s="1"/>
  <c r="O2680" i="2"/>
  <c r="R2680" i="2" s="1"/>
  <c r="O2681" i="2"/>
  <c r="R2681" i="2" s="1"/>
  <c r="O2682" i="2"/>
  <c r="R2682" i="2" s="1"/>
  <c r="O2683" i="2"/>
  <c r="R2683" i="2" s="1"/>
  <c r="O2684" i="2"/>
  <c r="R2684" i="2" s="1"/>
  <c r="O2685" i="2"/>
  <c r="R2685" i="2" s="1"/>
  <c r="O2686" i="2"/>
  <c r="R2686" i="2" s="1"/>
  <c r="O2687" i="2"/>
  <c r="R2687" i="2" s="1"/>
  <c r="O2688" i="2"/>
  <c r="R2688" i="2" s="1"/>
  <c r="O2689" i="2"/>
  <c r="R2689" i="2" s="1"/>
  <c r="O2690" i="2"/>
  <c r="R2690" i="2" s="1"/>
  <c r="O2691" i="2"/>
  <c r="R2691" i="2" s="1"/>
  <c r="O2692" i="2"/>
  <c r="R2692" i="2" s="1"/>
  <c r="O2693" i="2"/>
  <c r="R2693" i="2" s="1"/>
  <c r="O2694" i="2"/>
  <c r="R2694" i="2" s="1"/>
  <c r="O2695" i="2"/>
  <c r="R2695" i="2" s="1"/>
  <c r="O2696" i="2"/>
  <c r="R2696" i="2" s="1"/>
  <c r="O2697" i="2"/>
  <c r="R2697" i="2" s="1"/>
  <c r="O2698" i="2"/>
  <c r="R2698" i="2" s="1"/>
  <c r="O2699" i="2"/>
  <c r="R2699" i="2" s="1"/>
  <c r="O2700" i="2"/>
  <c r="R2700" i="2" s="1"/>
  <c r="O2701" i="2"/>
  <c r="R2701" i="2" s="1"/>
  <c r="O2702" i="2"/>
  <c r="R2702" i="2" s="1"/>
  <c r="O2703" i="2"/>
  <c r="R2703" i="2" s="1"/>
  <c r="O2704" i="2"/>
  <c r="R2704" i="2" s="1"/>
  <c r="O2705" i="2"/>
  <c r="R2705" i="2" s="1"/>
  <c r="O2706" i="2"/>
  <c r="R2706" i="2" s="1"/>
  <c r="O2707" i="2"/>
  <c r="R2707" i="2" s="1"/>
  <c r="O2708" i="2"/>
  <c r="R2708" i="2" s="1"/>
  <c r="O2709" i="2"/>
  <c r="R2709" i="2" s="1"/>
  <c r="O2710" i="2"/>
  <c r="R2710" i="2" s="1"/>
  <c r="O2711" i="2"/>
  <c r="R2711" i="2" s="1"/>
  <c r="P2712" i="2"/>
  <c r="S2712" i="2" s="1"/>
  <c r="O2713" i="2"/>
  <c r="R2713" i="2" s="1"/>
  <c r="J2714" i="2"/>
  <c r="V2714" i="2" s="1"/>
  <c r="P2716" i="2"/>
  <c r="S2716" i="2" s="1"/>
  <c r="P2717" i="2"/>
  <c r="S2717" i="2" s="1"/>
  <c r="P2713" i="2"/>
  <c r="S2713" i="2" s="1"/>
  <c r="O2714" i="2"/>
  <c r="R2714" i="2" s="1"/>
  <c r="P2714" i="2"/>
  <c r="S2714" i="2" s="1"/>
  <c r="O2720" i="2"/>
  <c r="R2720" i="2" s="1"/>
  <c r="O2721" i="2"/>
  <c r="R2721" i="2" s="1"/>
  <c r="O2722" i="2"/>
  <c r="R2722" i="2" s="1"/>
  <c r="O2723" i="2"/>
  <c r="R2723" i="2" s="1"/>
  <c r="O2724" i="2"/>
  <c r="R2724" i="2" s="1"/>
  <c r="P2761" i="2"/>
  <c r="S2761" i="2" s="1"/>
  <c r="O2762" i="2"/>
  <c r="R2762" i="2" s="1"/>
  <c r="O2763" i="2"/>
  <c r="R2763" i="2" s="1"/>
  <c r="O2764" i="2"/>
  <c r="R2764" i="2" s="1"/>
  <c r="O2765" i="2"/>
  <c r="R2765" i="2" s="1"/>
  <c r="O2766" i="2"/>
  <c r="R2766" i="2" s="1"/>
  <c r="O2767" i="2"/>
  <c r="R2767" i="2" s="1"/>
  <c r="O2768" i="2"/>
  <c r="R2768" i="2" s="1"/>
  <c r="O2769" i="2"/>
  <c r="R2769" i="2" s="1"/>
  <c r="O2770" i="2"/>
  <c r="R2770" i="2" s="1"/>
  <c r="O2771" i="2"/>
  <c r="R2771" i="2" s="1"/>
  <c r="O2772" i="2"/>
  <c r="R2772" i="2" s="1"/>
  <c r="O2773" i="2"/>
  <c r="R2773" i="2" s="1"/>
  <c r="O2774" i="2"/>
  <c r="R2774" i="2" s="1"/>
  <c r="O2775" i="2"/>
  <c r="R2775" i="2" s="1"/>
  <c r="O2776" i="2"/>
  <c r="R2776" i="2" s="1"/>
  <c r="O2777" i="2"/>
  <c r="R2777" i="2" s="1"/>
  <c r="O2778" i="2"/>
  <c r="R2778" i="2" s="1"/>
  <c r="O2779" i="2"/>
  <c r="R2779" i="2" s="1"/>
  <c r="O2780" i="2"/>
  <c r="R2780" i="2" s="1"/>
  <c r="O2781" i="2"/>
  <c r="R2781" i="2" s="1"/>
  <c r="O2782" i="2"/>
  <c r="R2782" i="2" s="1"/>
  <c r="O2783" i="2"/>
  <c r="R2783" i="2" s="1"/>
  <c r="O2784" i="2"/>
  <c r="R2784" i="2" s="1"/>
  <c r="O2785" i="2"/>
  <c r="R2785" i="2" s="1"/>
  <c r="O2786" i="2"/>
  <c r="R2786" i="2" s="1"/>
  <c r="O2787" i="2"/>
  <c r="R2787" i="2" s="1"/>
  <c r="O2788" i="2"/>
  <c r="R2788" i="2" s="1"/>
  <c r="O2789" i="2"/>
  <c r="R2789" i="2" s="1"/>
  <c r="O2790" i="2"/>
  <c r="R2790" i="2" s="1"/>
  <c r="O2791" i="2"/>
  <c r="R2791" i="2" s="1"/>
  <c r="O2792" i="2"/>
  <c r="R2792" i="2" s="1"/>
  <c r="O2793" i="2"/>
  <c r="R2793" i="2" s="1"/>
  <c r="O2794" i="2"/>
  <c r="R2794" i="2" s="1"/>
  <c r="O2795" i="2"/>
  <c r="R2795" i="2" s="1"/>
  <c r="O2796" i="2"/>
  <c r="R2796" i="2" s="1"/>
  <c r="O2797" i="2"/>
  <c r="R2797" i="2" s="1"/>
  <c r="O2798" i="2"/>
  <c r="R2798" i="2" s="1"/>
  <c r="O2799" i="2"/>
  <c r="R2799" i="2" s="1"/>
  <c r="O2800" i="2"/>
  <c r="R2800" i="2" s="1"/>
  <c r="O2801" i="2"/>
  <c r="R2801" i="2" s="1"/>
  <c r="O2802" i="2"/>
  <c r="R2802" i="2" s="1"/>
  <c r="O2803" i="2"/>
  <c r="R2803" i="2" s="1"/>
  <c r="O2804" i="2"/>
  <c r="R2804" i="2" s="1"/>
  <c r="O2805" i="2"/>
  <c r="R2805" i="2" s="1"/>
  <c r="O2806" i="2"/>
  <c r="R2806" i="2" s="1"/>
  <c r="Q2807" i="2"/>
  <c r="T2807" i="2" s="1"/>
  <c r="P2807" i="2"/>
  <c r="S2807" i="2" s="1"/>
  <c r="J2808" i="2"/>
  <c r="V2808" i="2" s="1"/>
  <c r="Q2809" i="2"/>
  <c r="T2809" i="2" s="1"/>
  <c r="P2809" i="2"/>
  <c r="S2809" i="2" s="1"/>
  <c r="J2810" i="2"/>
  <c r="V2810" i="2" s="1"/>
  <c r="Q2811" i="2"/>
  <c r="T2811" i="2" s="1"/>
  <c r="P2811" i="2"/>
  <c r="S2811" i="2" s="1"/>
  <c r="J2812" i="2"/>
  <c r="V2812" i="2" s="1"/>
  <c r="Q2814" i="2"/>
  <c r="T2814" i="2" s="1"/>
  <c r="P2814" i="2"/>
  <c r="S2814" i="2" s="1"/>
  <c r="I2815" i="2"/>
  <c r="U2815" i="2" s="1"/>
  <c r="J2816" i="2"/>
  <c r="V2816" i="2" s="1"/>
  <c r="Q2818" i="2"/>
  <c r="T2818" i="2" s="1"/>
  <c r="P2818" i="2"/>
  <c r="S2818" i="2" s="1"/>
  <c r="I2819" i="2"/>
  <c r="U2819" i="2" s="1"/>
  <c r="J2820" i="2"/>
  <c r="V2820" i="2" s="1"/>
  <c r="Q2822" i="2"/>
  <c r="T2822" i="2" s="1"/>
  <c r="P2822" i="2"/>
  <c r="S2822" i="2" s="1"/>
  <c r="I2823" i="2"/>
  <c r="U2823" i="2" s="1"/>
  <c r="J2824" i="2"/>
  <c r="V2824" i="2" s="1"/>
  <c r="Q2826" i="2"/>
  <c r="T2826" i="2" s="1"/>
  <c r="P2826" i="2"/>
  <c r="S2826" i="2" s="1"/>
  <c r="I2807" i="2"/>
  <c r="U2807" i="2" s="1"/>
  <c r="I2809" i="2"/>
  <c r="U2809" i="2" s="1"/>
  <c r="I2811" i="2"/>
  <c r="U2811" i="2" s="1"/>
  <c r="K2812" i="2"/>
  <c r="W2812" i="2" s="1"/>
  <c r="Q2813" i="2"/>
  <c r="T2813" i="2" s="1"/>
  <c r="P2813" i="2"/>
  <c r="S2813" i="2" s="1"/>
  <c r="I2814" i="2"/>
  <c r="U2814" i="2" s="1"/>
  <c r="O2814" i="2"/>
  <c r="R2814" i="2" s="1"/>
  <c r="J2815" i="2"/>
  <c r="V2815" i="2" s="1"/>
  <c r="K2816" i="2"/>
  <c r="W2816" i="2" s="1"/>
  <c r="Q2817" i="2"/>
  <c r="T2817" i="2" s="1"/>
  <c r="P2817" i="2"/>
  <c r="S2817" i="2" s="1"/>
  <c r="I2818" i="2"/>
  <c r="U2818" i="2" s="1"/>
  <c r="O2818" i="2"/>
  <c r="R2818" i="2" s="1"/>
  <c r="J2819" i="2"/>
  <c r="V2819" i="2" s="1"/>
  <c r="K2820" i="2"/>
  <c r="W2820" i="2" s="1"/>
  <c r="Q2821" i="2"/>
  <c r="T2821" i="2" s="1"/>
  <c r="P2821" i="2"/>
  <c r="S2821" i="2" s="1"/>
  <c r="I2822" i="2"/>
  <c r="U2822" i="2" s="1"/>
  <c r="O2822" i="2"/>
  <c r="R2822" i="2" s="1"/>
  <c r="J2823" i="2"/>
  <c r="V2823" i="2" s="1"/>
  <c r="K2824" i="2"/>
  <c r="W2824" i="2" s="1"/>
  <c r="Q2825" i="2"/>
  <c r="T2825" i="2" s="1"/>
  <c r="P2825" i="2"/>
  <c r="S2825" i="2" s="1"/>
  <c r="I2826" i="2"/>
  <c r="U2826" i="2" s="1"/>
  <c r="O2826" i="2"/>
  <c r="R2826" i="2" s="1"/>
  <c r="Q2808" i="2"/>
  <c r="T2808" i="2" s="1"/>
  <c r="P2808" i="2"/>
  <c r="S2808" i="2" s="1"/>
  <c r="Q2810" i="2"/>
  <c r="T2810" i="2" s="1"/>
  <c r="P2810" i="2"/>
  <c r="S2810" i="2" s="1"/>
  <c r="Q2812" i="2"/>
  <c r="T2812" i="2" s="1"/>
  <c r="P2812" i="2"/>
  <c r="S2812" i="2" s="1"/>
  <c r="Q2816" i="2"/>
  <c r="T2816" i="2" s="1"/>
  <c r="P2816" i="2"/>
  <c r="S2816" i="2" s="1"/>
  <c r="Q2820" i="2"/>
  <c r="T2820" i="2" s="1"/>
  <c r="P2820" i="2"/>
  <c r="S2820" i="2" s="1"/>
  <c r="Q2824" i="2"/>
  <c r="T2824" i="2" s="1"/>
  <c r="P2824" i="2"/>
  <c r="S2824" i="2" s="1"/>
  <c r="I2808" i="2"/>
  <c r="U2808" i="2" s="1"/>
  <c r="K2808" i="2"/>
  <c r="W2808" i="2" s="1"/>
  <c r="I2810" i="2"/>
  <c r="U2810" i="2" s="1"/>
  <c r="K2810" i="2"/>
  <c r="W2810" i="2" s="1"/>
  <c r="I2812" i="2"/>
  <c r="U2812" i="2" s="1"/>
  <c r="O2812" i="2"/>
  <c r="R2812" i="2" s="1"/>
  <c r="Q2815" i="2"/>
  <c r="T2815" i="2" s="1"/>
  <c r="P2815" i="2"/>
  <c r="S2815" i="2" s="1"/>
  <c r="I2816" i="2"/>
  <c r="U2816" i="2" s="1"/>
  <c r="O2816" i="2"/>
  <c r="R2816" i="2" s="1"/>
  <c r="Q2819" i="2"/>
  <c r="T2819" i="2" s="1"/>
  <c r="P2819" i="2"/>
  <c r="S2819" i="2" s="1"/>
  <c r="I2820" i="2"/>
  <c r="U2820" i="2" s="1"/>
  <c r="O2820" i="2"/>
  <c r="R2820" i="2" s="1"/>
  <c r="Q2823" i="2"/>
  <c r="T2823" i="2" s="1"/>
  <c r="P2823" i="2"/>
  <c r="S2823" i="2" s="1"/>
  <c r="I2824" i="2"/>
  <c r="U2824" i="2" s="1"/>
  <c r="O2824" i="2"/>
  <c r="R2824" i="2" s="1"/>
  <c r="P2827" i="2"/>
  <c r="S2827" i="2" s="1"/>
  <c r="P2828" i="2"/>
  <c r="S2828" i="2" s="1"/>
  <c r="P2829" i="2"/>
  <c r="S2829" i="2" s="1"/>
  <c r="P2830" i="2"/>
  <c r="S2830" i="2" s="1"/>
  <c r="I2831" i="2"/>
  <c r="U2831" i="2" s="1"/>
  <c r="J2831" i="2"/>
  <c r="V2831" i="2" s="1"/>
  <c r="J2832" i="2"/>
  <c r="V2832" i="2" s="1"/>
  <c r="Q2833" i="2"/>
  <c r="T2833" i="2" s="1"/>
  <c r="P2833" i="2"/>
  <c r="S2833" i="2" s="1"/>
  <c r="J2834" i="2"/>
  <c r="V2834" i="2" s="1"/>
  <c r="Q2835" i="2"/>
  <c r="T2835" i="2" s="1"/>
  <c r="P2835" i="2"/>
  <c r="S2835" i="2" s="1"/>
  <c r="J2836" i="2"/>
  <c r="V2836" i="2" s="1"/>
  <c r="Q2837" i="2"/>
  <c r="T2837" i="2" s="1"/>
  <c r="P2837" i="2"/>
  <c r="S2837" i="2" s="1"/>
  <c r="J2838" i="2"/>
  <c r="V2838" i="2" s="1"/>
  <c r="Q2839" i="2"/>
  <c r="T2839" i="2" s="1"/>
  <c r="P2839" i="2"/>
  <c r="S2839" i="2" s="1"/>
  <c r="J2840" i="2"/>
  <c r="V2840" i="2" s="1"/>
  <c r="Q2841" i="2"/>
  <c r="T2841" i="2" s="1"/>
  <c r="P2841" i="2"/>
  <c r="S2841" i="2" s="1"/>
  <c r="J2842" i="2"/>
  <c r="V2842" i="2" s="1"/>
  <c r="Q2844" i="2"/>
  <c r="T2844" i="2" s="1"/>
  <c r="P2844" i="2"/>
  <c r="S2844" i="2" s="1"/>
  <c r="I2845" i="2"/>
  <c r="U2845" i="2" s="1"/>
  <c r="J2846" i="2"/>
  <c r="V2846" i="2" s="1"/>
  <c r="Q2848" i="2"/>
  <c r="T2848" i="2" s="1"/>
  <c r="P2848" i="2"/>
  <c r="S2848" i="2" s="1"/>
  <c r="I2849" i="2"/>
  <c r="U2849" i="2" s="1"/>
  <c r="J2850" i="2"/>
  <c r="V2850" i="2" s="1"/>
  <c r="Q2852" i="2"/>
  <c r="T2852" i="2" s="1"/>
  <c r="P2852" i="2"/>
  <c r="S2852" i="2" s="1"/>
  <c r="I2853" i="2"/>
  <c r="U2853" i="2" s="1"/>
  <c r="J2854" i="2"/>
  <c r="V2854" i="2" s="1"/>
  <c r="Q2856" i="2"/>
  <c r="T2856" i="2" s="1"/>
  <c r="P2856" i="2"/>
  <c r="S2856" i="2" s="1"/>
  <c r="I2857" i="2"/>
  <c r="U2857" i="2" s="1"/>
  <c r="J2858" i="2"/>
  <c r="V2858" i="2" s="1"/>
  <c r="K2859" i="2"/>
  <c r="W2859" i="2" s="1"/>
  <c r="Q2827" i="2"/>
  <c r="T2827" i="2" s="1"/>
  <c r="Q2828" i="2"/>
  <c r="T2828" i="2" s="1"/>
  <c r="Q2829" i="2"/>
  <c r="T2829" i="2" s="1"/>
  <c r="Q2830" i="2"/>
  <c r="T2830" i="2" s="1"/>
  <c r="I2833" i="2"/>
  <c r="U2833" i="2" s="1"/>
  <c r="I2835" i="2"/>
  <c r="U2835" i="2" s="1"/>
  <c r="I2837" i="2"/>
  <c r="U2837" i="2" s="1"/>
  <c r="I2839" i="2"/>
  <c r="U2839" i="2" s="1"/>
  <c r="I2841" i="2"/>
  <c r="U2841" i="2" s="1"/>
  <c r="K2842" i="2"/>
  <c r="W2842" i="2" s="1"/>
  <c r="Q2843" i="2"/>
  <c r="T2843" i="2" s="1"/>
  <c r="P2843" i="2"/>
  <c r="S2843" i="2" s="1"/>
  <c r="I2844" i="2"/>
  <c r="U2844" i="2" s="1"/>
  <c r="O2844" i="2"/>
  <c r="R2844" i="2" s="1"/>
  <c r="J2845" i="2"/>
  <c r="V2845" i="2" s="1"/>
  <c r="K2846" i="2"/>
  <c r="W2846" i="2" s="1"/>
  <c r="Q2847" i="2"/>
  <c r="T2847" i="2" s="1"/>
  <c r="P2847" i="2"/>
  <c r="S2847" i="2" s="1"/>
  <c r="I2848" i="2"/>
  <c r="U2848" i="2" s="1"/>
  <c r="O2848" i="2"/>
  <c r="R2848" i="2" s="1"/>
  <c r="J2849" i="2"/>
  <c r="V2849" i="2" s="1"/>
  <c r="K2850" i="2"/>
  <c r="W2850" i="2" s="1"/>
  <c r="Q2851" i="2"/>
  <c r="T2851" i="2" s="1"/>
  <c r="P2851" i="2"/>
  <c r="S2851" i="2" s="1"/>
  <c r="I2852" i="2"/>
  <c r="U2852" i="2" s="1"/>
  <c r="O2852" i="2"/>
  <c r="R2852" i="2" s="1"/>
  <c r="J2853" i="2"/>
  <c r="V2853" i="2" s="1"/>
  <c r="K2854" i="2"/>
  <c r="W2854" i="2" s="1"/>
  <c r="Q2855" i="2"/>
  <c r="T2855" i="2" s="1"/>
  <c r="P2855" i="2"/>
  <c r="S2855" i="2" s="1"/>
  <c r="I2856" i="2"/>
  <c r="U2856" i="2" s="1"/>
  <c r="O2856" i="2"/>
  <c r="R2856" i="2" s="1"/>
  <c r="J2857" i="2"/>
  <c r="V2857" i="2" s="1"/>
  <c r="K2858" i="2"/>
  <c r="W2858" i="2" s="1"/>
  <c r="Q2859" i="2"/>
  <c r="T2859" i="2" s="1"/>
  <c r="P2859" i="2"/>
  <c r="S2859" i="2" s="1"/>
  <c r="Q2832" i="2"/>
  <c r="T2832" i="2" s="1"/>
  <c r="P2832" i="2"/>
  <c r="S2832" i="2" s="1"/>
  <c r="Q2834" i="2"/>
  <c r="T2834" i="2" s="1"/>
  <c r="P2834" i="2"/>
  <c r="S2834" i="2" s="1"/>
  <c r="Q2836" i="2"/>
  <c r="T2836" i="2" s="1"/>
  <c r="P2836" i="2"/>
  <c r="S2836" i="2" s="1"/>
  <c r="Q2838" i="2"/>
  <c r="T2838" i="2" s="1"/>
  <c r="P2838" i="2"/>
  <c r="S2838" i="2" s="1"/>
  <c r="Q2840" i="2"/>
  <c r="T2840" i="2" s="1"/>
  <c r="P2840" i="2"/>
  <c r="S2840" i="2" s="1"/>
  <c r="Q2842" i="2"/>
  <c r="T2842" i="2" s="1"/>
  <c r="P2842" i="2"/>
  <c r="S2842" i="2" s="1"/>
  <c r="K2845" i="2"/>
  <c r="W2845" i="2" s="1"/>
  <c r="Q2846" i="2"/>
  <c r="T2846" i="2" s="1"/>
  <c r="P2846" i="2"/>
  <c r="S2846" i="2" s="1"/>
  <c r="K2849" i="2"/>
  <c r="W2849" i="2" s="1"/>
  <c r="Q2850" i="2"/>
  <c r="T2850" i="2" s="1"/>
  <c r="P2850" i="2"/>
  <c r="S2850" i="2" s="1"/>
  <c r="K2853" i="2"/>
  <c r="W2853" i="2" s="1"/>
  <c r="Q2854" i="2"/>
  <c r="T2854" i="2" s="1"/>
  <c r="P2854" i="2"/>
  <c r="S2854" i="2" s="1"/>
  <c r="K2857" i="2"/>
  <c r="W2857" i="2" s="1"/>
  <c r="Q2858" i="2"/>
  <c r="T2858" i="2" s="1"/>
  <c r="P2858" i="2"/>
  <c r="S2858" i="2" s="1"/>
  <c r="O2859" i="2"/>
  <c r="R2859" i="2" s="1"/>
  <c r="Q2831" i="2"/>
  <c r="T2831" i="2" s="1"/>
  <c r="P2831" i="2"/>
  <c r="S2831" i="2" s="1"/>
  <c r="Q2845" i="2"/>
  <c r="T2845" i="2" s="1"/>
  <c r="P2845" i="2"/>
  <c r="S2845" i="2" s="1"/>
  <c r="Q2849" i="2"/>
  <c r="T2849" i="2" s="1"/>
  <c r="P2849" i="2"/>
  <c r="S2849" i="2" s="1"/>
  <c r="Q2853" i="2"/>
  <c r="T2853" i="2" s="1"/>
  <c r="P2853" i="2"/>
  <c r="S2853" i="2" s="1"/>
  <c r="Q2857" i="2"/>
  <c r="T2857" i="2" s="1"/>
  <c r="P2857" i="2"/>
  <c r="S2857" i="2" s="1"/>
  <c r="P2860" i="2"/>
  <c r="S2860" i="2" s="1"/>
  <c r="P2861" i="2"/>
  <c r="S2861" i="2" s="1"/>
  <c r="P2862" i="2"/>
  <c r="S2862" i="2" s="1"/>
  <c r="P2863" i="2"/>
  <c r="S2863" i="2" s="1"/>
  <c r="P2864" i="2"/>
  <c r="S2864" i="2" s="1"/>
  <c r="P2865" i="2"/>
  <c r="S2865" i="2" s="1"/>
  <c r="P2866" i="2"/>
  <c r="S2866" i="2" s="1"/>
  <c r="P2867" i="2"/>
  <c r="S2867" i="2" s="1"/>
  <c r="P2868" i="2"/>
  <c r="S2868" i="2" s="1"/>
  <c r="P2869" i="2"/>
  <c r="S2869" i="2" s="1"/>
  <c r="P2870" i="2"/>
  <c r="S2870" i="2" s="1"/>
  <c r="P2871" i="2"/>
  <c r="S2871" i="2" s="1"/>
  <c r="P2872" i="2"/>
  <c r="S2872" i="2" s="1"/>
  <c r="P2873" i="2"/>
  <c r="S2873" i="2" s="1"/>
  <c r="P2874" i="2"/>
  <c r="S2874" i="2" s="1"/>
  <c r="P2875" i="2"/>
  <c r="S2875" i="2" s="1"/>
  <c r="P2876" i="2"/>
  <c r="S2876" i="2" s="1"/>
  <c r="P2877" i="2"/>
  <c r="S2877" i="2" s="1"/>
  <c r="P2878" i="2"/>
  <c r="S2878" i="2" s="1"/>
  <c r="P2879" i="2"/>
  <c r="S2879" i="2" s="1"/>
  <c r="P2880" i="2"/>
  <c r="S2880" i="2" s="1"/>
  <c r="P2881" i="2"/>
  <c r="S2881" i="2" s="1"/>
  <c r="P2882" i="2"/>
  <c r="S2882" i="2" s="1"/>
  <c r="P2883" i="2"/>
  <c r="S2883" i="2" s="1"/>
  <c r="P2884" i="2"/>
  <c r="S2884" i="2" s="1"/>
  <c r="P2885" i="2"/>
  <c r="S2885" i="2" s="1"/>
  <c r="P2886" i="2"/>
  <c r="S2886" i="2" s="1"/>
  <c r="P2887" i="2"/>
  <c r="S2887" i="2" s="1"/>
  <c r="Q2860" i="2"/>
  <c r="T2860" i="2" s="1"/>
  <c r="Q2861" i="2"/>
  <c r="T2861" i="2" s="1"/>
  <c r="Q2862" i="2"/>
  <c r="T2862" i="2" s="1"/>
  <c r="Q2863" i="2"/>
  <c r="T2863" i="2" s="1"/>
  <c r="Q2864" i="2"/>
  <c r="T2864" i="2" s="1"/>
  <c r="Q2865" i="2"/>
  <c r="T2865" i="2" s="1"/>
  <c r="Q2866" i="2"/>
  <c r="T2866" i="2" s="1"/>
  <c r="Q2867" i="2"/>
  <c r="T2867" i="2" s="1"/>
  <c r="Q2868" i="2"/>
  <c r="T2868" i="2" s="1"/>
  <c r="Q2869" i="2"/>
  <c r="T2869" i="2" s="1"/>
  <c r="Q2870" i="2"/>
  <c r="T2870" i="2" s="1"/>
  <c r="Q2871" i="2"/>
  <c r="T2871" i="2" s="1"/>
  <c r="Q2872" i="2"/>
  <c r="T2872" i="2" s="1"/>
  <c r="Q2873" i="2"/>
  <c r="T2873" i="2" s="1"/>
  <c r="Q2874" i="2"/>
  <c r="T2874" i="2" s="1"/>
  <c r="Q2875" i="2"/>
  <c r="T2875" i="2" s="1"/>
  <c r="Q2876" i="2"/>
  <c r="T2876" i="2" s="1"/>
  <c r="Q2877" i="2"/>
  <c r="T2877" i="2" s="1"/>
  <c r="Q2878" i="2"/>
  <c r="T2878" i="2" s="1"/>
  <c r="Q2879" i="2"/>
  <c r="T2879" i="2" s="1"/>
  <c r="Q2880" i="2"/>
  <c r="T2880" i="2" s="1"/>
  <c r="Q2881" i="2"/>
  <c r="T2881" i="2" s="1"/>
  <c r="Q2882" i="2"/>
  <c r="T2882" i="2" s="1"/>
  <c r="Q2883" i="2"/>
  <c r="T2883" i="2" s="1"/>
  <c r="Q2884" i="2"/>
  <c r="T2884" i="2" s="1"/>
  <c r="Q2885" i="2"/>
  <c r="T2885" i="2" s="1"/>
  <c r="Q2886" i="2"/>
  <c r="T2886" i="2" s="1"/>
  <c r="Q2887" i="2"/>
  <c r="T2887" i="2" s="1"/>
  <c r="L2662" i="1"/>
  <c r="N2662" i="1" s="1"/>
  <c r="L2664" i="1"/>
  <c r="N2664" i="1" s="1"/>
  <c r="L2665" i="1"/>
  <c r="N2665" i="1" s="1"/>
  <c r="G2645" i="1"/>
  <c r="O2645" i="1" s="1"/>
  <c r="G2646" i="1"/>
  <c r="O2646" i="1" s="1"/>
  <c r="G2648" i="1"/>
  <c r="O2648" i="1" s="1"/>
  <c r="G2650" i="1"/>
  <c r="O2650" i="1" s="1"/>
  <c r="G2652" i="1"/>
  <c r="O2652" i="1" s="1"/>
  <c r="G2654" i="1"/>
  <c r="O2654" i="1" s="1"/>
  <c r="G2658" i="1"/>
  <c r="O2658" i="1" s="1"/>
  <c r="G2659" i="1"/>
  <c r="O2659" i="1" s="1"/>
  <c r="G2660" i="1"/>
  <c r="O2660" i="1" s="1"/>
  <c r="G2661" i="1"/>
  <c r="O2661" i="1" s="1"/>
  <c r="G2663" i="1"/>
  <c r="O2663" i="1" s="1"/>
  <c r="G2666" i="1"/>
  <c r="O2666" i="1" s="1"/>
  <c r="G2667" i="1"/>
  <c r="O2667" i="1" s="1"/>
  <c r="G2668" i="1"/>
  <c r="O2668" i="1" s="1"/>
  <c r="G2669" i="1"/>
  <c r="O2669" i="1" s="1"/>
  <c r="G2670" i="1"/>
  <c r="O2670" i="1" s="1"/>
  <c r="G2671" i="1"/>
  <c r="O2671" i="1" s="1"/>
  <c r="G2672" i="1"/>
  <c r="O2672" i="1" s="1"/>
  <c r="G2673" i="1"/>
  <c r="O2673" i="1" s="1"/>
  <c r="G2674" i="1"/>
  <c r="O2674" i="1" s="1"/>
  <c r="G2675" i="1"/>
  <c r="O2675" i="1" s="1"/>
  <c r="G2676" i="1"/>
  <c r="O2676" i="1" s="1"/>
  <c r="G2677" i="1"/>
  <c r="O2677" i="1" s="1"/>
  <c r="G2678" i="1"/>
  <c r="O2678" i="1" s="1"/>
  <c r="G2679" i="1"/>
  <c r="O2679" i="1" s="1"/>
  <c r="G2680" i="1"/>
  <c r="O2680" i="1" s="1"/>
  <c r="G2681" i="1"/>
  <c r="O2681" i="1" s="1"/>
  <c r="G2682" i="1"/>
  <c r="O2682" i="1" s="1"/>
  <c r="G2683" i="1"/>
  <c r="O2683" i="1" s="1"/>
  <c r="G2685" i="1"/>
  <c r="O2685" i="1" s="1"/>
  <c r="G2687" i="1"/>
  <c r="O2687" i="1" s="1"/>
  <c r="G2689" i="1"/>
  <c r="O2689" i="1" s="1"/>
  <c r="G2691" i="1"/>
  <c r="O2691" i="1" s="1"/>
  <c r="L2647" i="1"/>
  <c r="N2647" i="1" s="1"/>
  <c r="L2651" i="1"/>
  <c r="N2651" i="1" s="1"/>
  <c r="L2653" i="1"/>
  <c r="N2653" i="1" s="1"/>
  <c r="L2655" i="1"/>
  <c r="N2655" i="1" s="1"/>
  <c r="L2656" i="1"/>
  <c r="N2656" i="1" s="1"/>
  <c r="L2676" i="1"/>
  <c r="N2676" i="1" s="1"/>
  <c r="G2649" i="1"/>
  <c r="O2649" i="1" s="1"/>
  <c r="G2657" i="1"/>
  <c r="O2657" i="1" s="1"/>
  <c r="K2683" i="1"/>
  <c r="M2683" i="1" s="1"/>
  <c r="K2685" i="1"/>
  <c r="M2685" i="1" s="1"/>
  <c r="K2687" i="1"/>
  <c r="M2687" i="1" s="1"/>
  <c r="K2689" i="1"/>
  <c r="M2689" i="1" s="1"/>
  <c r="K2691" i="1"/>
  <c r="M2691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H2683" i="1"/>
  <c r="P2683" i="1" s="1"/>
  <c r="H2685" i="1"/>
  <c r="P2685" i="1" s="1"/>
  <c r="H2687" i="1"/>
  <c r="P2687" i="1" s="1"/>
  <c r="H2689" i="1"/>
  <c r="P2689" i="1" s="1"/>
  <c r="H2691" i="1"/>
  <c r="P269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H2763" i="1"/>
  <c r="P2763" i="1" s="1"/>
  <c r="L2763" i="1"/>
  <c r="N2763" i="1" s="1"/>
  <c r="G2764" i="1"/>
  <c r="O2764" i="1" s="1"/>
  <c r="L2764" i="1"/>
  <c r="N2764" i="1" s="1"/>
  <c r="H2764" i="1"/>
  <c r="P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H2806" i="1"/>
  <c r="P2806" i="1" s="1"/>
  <c r="L2784" i="1"/>
  <c r="N2784" i="1" s="1"/>
  <c r="L2785" i="1"/>
  <c r="N2785" i="1" s="1"/>
  <c r="L2786" i="1"/>
  <c r="N2786" i="1" s="1"/>
  <c r="L2787" i="1"/>
  <c r="N2787" i="1" s="1"/>
  <c r="L2788" i="1"/>
  <c r="N2788" i="1" s="1"/>
  <c r="L2789" i="1"/>
  <c r="N2789" i="1" s="1"/>
  <c r="L2790" i="1"/>
  <c r="N2790" i="1" s="1"/>
  <c r="L2791" i="1"/>
  <c r="N2791" i="1" s="1"/>
  <c r="L2792" i="1"/>
  <c r="N2792" i="1" s="1"/>
  <c r="L2793" i="1"/>
  <c r="N2793" i="1" s="1"/>
  <c r="L2794" i="1"/>
  <c r="N2794" i="1" s="1"/>
  <c r="L2795" i="1"/>
  <c r="N2795" i="1" s="1"/>
  <c r="L2796" i="1"/>
  <c r="N2796" i="1" s="1"/>
  <c r="L2797" i="1"/>
  <c r="N2797" i="1" s="1"/>
  <c r="L2798" i="1"/>
  <c r="N2798" i="1" s="1"/>
  <c r="L2799" i="1"/>
  <c r="N2799" i="1" s="1"/>
  <c r="L2800" i="1"/>
  <c r="N2800" i="1" s="1"/>
  <c r="L2801" i="1"/>
  <c r="N2801" i="1" s="1"/>
  <c r="L2802" i="1"/>
  <c r="N2802" i="1" s="1"/>
  <c r="L2803" i="1"/>
  <c r="N2803" i="1" s="1"/>
  <c r="L2804" i="1"/>
  <c r="N2804" i="1" s="1"/>
  <c r="L2805" i="1"/>
  <c r="N2805" i="1" s="1"/>
  <c r="L2806" i="1"/>
  <c r="N2806" i="1" s="1"/>
  <c r="K2806" i="1"/>
  <c r="M2806" i="1" s="1"/>
  <c r="G2810" i="1"/>
  <c r="O2810" i="1" s="1"/>
  <c r="G2811" i="1"/>
  <c r="O2811" i="1" s="1"/>
  <c r="G2817" i="1"/>
  <c r="O2817" i="1" s="1"/>
  <c r="G2823" i="1"/>
  <c r="O2823" i="1" s="1"/>
  <c r="G2824" i="1"/>
  <c r="O2824" i="1" s="1"/>
  <c r="G2825" i="1"/>
  <c r="O2825" i="1" s="1"/>
  <c r="G2826" i="1"/>
  <c r="O2826" i="1" s="1"/>
  <c r="G2830" i="1"/>
  <c r="O2830" i="1" s="1"/>
  <c r="G2831" i="1"/>
  <c r="O2831" i="1" s="1"/>
  <c r="G2832" i="1"/>
  <c r="O2832" i="1" s="1"/>
  <c r="G2833" i="1"/>
  <c r="O2833" i="1" s="1"/>
  <c r="G2834" i="1"/>
  <c r="O2834" i="1" s="1"/>
  <c r="G2835" i="1"/>
  <c r="O2835" i="1" s="1"/>
  <c r="G2836" i="1"/>
  <c r="O2836" i="1" s="1"/>
  <c r="G2837" i="1"/>
  <c r="O2837" i="1" s="1"/>
  <c r="G2838" i="1"/>
  <c r="O2838" i="1" s="1"/>
  <c r="G2839" i="1"/>
  <c r="O2839" i="1" s="1"/>
  <c r="G2840" i="1"/>
  <c r="O2840" i="1" s="1"/>
  <c r="G2841" i="1"/>
  <c r="O2841" i="1" s="1"/>
  <c r="G2842" i="1"/>
  <c r="O2842" i="1" s="1"/>
  <c r="G2843" i="1"/>
  <c r="O2843" i="1" s="1"/>
  <c r="G2844" i="1"/>
  <c r="O2844" i="1" s="1"/>
  <c r="G2845" i="1"/>
  <c r="O2845" i="1" s="1"/>
  <c r="L2846" i="1"/>
  <c r="N2846" i="1" s="1"/>
  <c r="L2847" i="1"/>
  <c r="N2847" i="1" s="1"/>
  <c r="L2848" i="1"/>
  <c r="N2848" i="1" s="1"/>
  <c r="H2846" i="1"/>
  <c r="P2846" i="1" s="1"/>
  <c r="H2847" i="1"/>
  <c r="P2847" i="1" s="1"/>
  <c r="H2848" i="1"/>
  <c r="P2848" i="1" s="1"/>
  <c r="K2807" i="1"/>
  <c r="M2807" i="1" s="1"/>
  <c r="K2808" i="1"/>
  <c r="M2808" i="1" s="1"/>
  <c r="K2809" i="1"/>
  <c r="M2809" i="1" s="1"/>
  <c r="K2810" i="1"/>
  <c r="M2810" i="1" s="1"/>
  <c r="G2846" i="1"/>
  <c r="O2846" i="1" s="1"/>
  <c r="G2847" i="1"/>
  <c r="O2847" i="1" s="1"/>
  <c r="G2848" i="1"/>
  <c r="O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H2644" i="2"/>
  <c r="O2644" i="2" s="1"/>
  <c r="R2644" i="2" s="1"/>
  <c r="F2644" i="2"/>
  <c r="K2644" i="2" s="1"/>
  <c r="W2644" i="2" s="1"/>
  <c r="E2644" i="2"/>
  <c r="J2644" i="2" s="1"/>
  <c r="V2644" i="2" s="1"/>
  <c r="D2644" i="2"/>
  <c r="I2644" i="2" s="1"/>
  <c r="U2644" i="2" s="1"/>
  <c r="H2643" i="2"/>
  <c r="O2643" i="2" s="1"/>
  <c r="R2643" i="2" s="1"/>
  <c r="F2643" i="2"/>
  <c r="K2643" i="2" s="1"/>
  <c r="W2643" i="2" s="1"/>
  <c r="E2643" i="2"/>
  <c r="J2643" i="2" s="1"/>
  <c r="V2643" i="2" s="1"/>
  <c r="D2643" i="2"/>
  <c r="I2643" i="2" s="1"/>
  <c r="U2643" i="2" s="1"/>
  <c r="H2642" i="2"/>
  <c r="O2642" i="2" s="1"/>
  <c r="R2642" i="2" s="1"/>
  <c r="F2642" i="2"/>
  <c r="K2642" i="2" s="1"/>
  <c r="W2642" i="2" s="1"/>
  <c r="E2642" i="2"/>
  <c r="J2642" i="2" s="1"/>
  <c r="V2642" i="2" s="1"/>
  <c r="D2642" i="2"/>
  <c r="I2642" i="2" s="1"/>
  <c r="U2642" i="2" s="1"/>
  <c r="H2641" i="2"/>
  <c r="O2641" i="2" s="1"/>
  <c r="R2641" i="2" s="1"/>
  <c r="F2641" i="2"/>
  <c r="K2641" i="2" s="1"/>
  <c r="W2641" i="2" s="1"/>
  <c r="E2641" i="2"/>
  <c r="J2641" i="2" s="1"/>
  <c r="V2641" i="2" s="1"/>
  <c r="D2641" i="2"/>
  <c r="I2641" i="2" s="1"/>
  <c r="U2641" i="2" s="1"/>
  <c r="H2640" i="2"/>
  <c r="O2640" i="2" s="1"/>
  <c r="R2640" i="2" s="1"/>
  <c r="F2640" i="2"/>
  <c r="K2640" i="2" s="1"/>
  <c r="W2640" i="2" s="1"/>
  <c r="E2640" i="2"/>
  <c r="J2640" i="2" s="1"/>
  <c r="V2640" i="2" s="1"/>
  <c r="D2640" i="2"/>
  <c r="I2640" i="2" s="1"/>
  <c r="U2640" i="2" s="1"/>
  <c r="H2639" i="2"/>
  <c r="O2639" i="2" s="1"/>
  <c r="R2639" i="2" s="1"/>
  <c r="F2639" i="2"/>
  <c r="K2639" i="2" s="1"/>
  <c r="W2639" i="2" s="1"/>
  <c r="E2639" i="2"/>
  <c r="J2639" i="2" s="1"/>
  <c r="V2639" i="2" s="1"/>
  <c r="D2639" i="2"/>
  <c r="I2639" i="2" s="1"/>
  <c r="U2639" i="2" s="1"/>
  <c r="H2638" i="2"/>
  <c r="O2638" i="2" s="1"/>
  <c r="R2638" i="2" s="1"/>
  <c r="F2638" i="2"/>
  <c r="K2638" i="2" s="1"/>
  <c r="W2638" i="2" s="1"/>
  <c r="E2638" i="2"/>
  <c r="J2638" i="2" s="1"/>
  <c r="V2638" i="2" s="1"/>
  <c r="D2638" i="2"/>
  <c r="I2638" i="2" s="1"/>
  <c r="U2638" i="2" s="1"/>
  <c r="H2637" i="2"/>
  <c r="O2637" i="2" s="1"/>
  <c r="R2637" i="2" s="1"/>
  <c r="F2637" i="2"/>
  <c r="K2637" i="2" s="1"/>
  <c r="W2637" i="2" s="1"/>
  <c r="E2637" i="2"/>
  <c r="J2637" i="2" s="1"/>
  <c r="V2637" i="2" s="1"/>
  <c r="D2637" i="2"/>
  <c r="I2637" i="2" s="1"/>
  <c r="U2637" i="2" s="1"/>
  <c r="H2636" i="2"/>
  <c r="O2636" i="2" s="1"/>
  <c r="R2636" i="2" s="1"/>
  <c r="F2636" i="2"/>
  <c r="K2636" i="2" s="1"/>
  <c r="W2636" i="2" s="1"/>
  <c r="E2636" i="2"/>
  <c r="J2636" i="2" s="1"/>
  <c r="V2636" i="2" s="1"/>
  <c r="D2636" i="2"/>
  <c r="I2636" i="2" s="1"/>
  <c r="U2636" i="2" s="1"/>
  <c r="H2635" i="2"/>
  <c r="O2635" i="2" s="1"/>
  <c r="R2635" i="2" s="1"/>
  <c r="F2635" i="2"/>
  <c r="K2635" i="2" s="1"/>
  <c r="W2635" i="2" s="1"/>
  <c r="E2635" i="2"/>
  <c r="J2635" i="2" s="1"/>
  <c r="V2635" i="2" s="1"/>
  <c r="D2635" i="2"/>
  <c r="I2635" i="2" s="1"/>
  <c r="U2635" i="2" s="1"/>
  <c r="H2634" i="2"/>
  <c r="O2634" i="2" s="1"/>
  <c r="R2634" i="2" s="1"/>
  <c r="F2634" i="2"/>
  <c r="K2634" i="2" s="1"/>
  <c r="W2634" i="2" s="1"/>
  <c r="E2634" i="2"/>
  <c r="J2634" i="2" s="1"/>
  <c r="V2634" i="2" s="1"/>
  <c r="D2634" i="2"/>
  <c r="I2634" i="2" s="1"/>
  <c r="U2634" i="2" s="1"/>
  <c r="H2633" i="2"/>
  <c r="O2633" i="2" s="1"/>
  <c r="R2633" i="2" s="1"/>
  <c r="F2633" i="2"/>
  <c r="K2633" i="2" s="1"/>
  <c r="W2633" i="2" s="1"/>
  <c r="E2633" i="2"/>
  <c r="J2633" i="2" s="1"/>
  <c r="V2633" i="2" s="1"/>
  <c r="D2633" i="2"/>
  <c r="I2633" i="2" s="1"/>
  <c r="U2633" i="2" s="1"/>
  <c r="H2632" i="2"/>
  <c r="O2632" i="2" s="1"/>
  <c r="R2632" i="2" s="1"/>
  <c r="F2632" i="2"/>
  <c r="K2632" i="2" s="1"/>
  <c r="W2632" i="2" s="1"/>
  <c r="E2632" i="2"/>
  <c r="J2632" i="2" s="1"/>
  <c r="V2632" i="2" s="1"/>
  <c r="D2632" i="2"/>
  <c r="I2632" i="2" s="1"/>
  <c r="U2632" i="2" s="1"/>
  <c r="H2631" i="2"/>
  <c r="O2631" i="2" s="1"/>
  <c r="R2631" i="2" s="1"/>
  <c r="F2631" i="2"/>
  <c r="K2631" i="2" s="1"/>
  <c r="W2631" i="2" s="1"/>
  <c r="E2631" i="2"/>
  <c r="J2631" i="2" s="1"/>
  <c r="V2631" i="2" s="1"/>
  <c r="D2631" i="2"/>
  <c r="I2631" i="2" s="1"/>
  <c r="U2631" i="2" s="1"/>
  <c r="H2630" i="2"/>
  <c r="O2630" i="2" s="1"/>
  <c r="R2630" i="2" s="1"/>
  <c r="F2630" i="2"/>
  <c r="K2630" i="2" s="1"/>
  <c r="W2630" i="2" s="1"/>
  <c r="E2630" i="2"/>
  <c r="J2630" i="2" s="1"/>
  <c r="V2630" i="2" s="1"/>
  <c r="D2630" i="2"/>
  <c r="I2630" i="2" s="1"/>
  <c r="U2630" i="2" s="1"/>
  <c r="H2629" i="2"/>
  <c r="O2629" i="2" s="1"/>
  <c r="R2629" i="2" s="1"/>
  <c r="F2629" i="2"/>
  <c r="K2629" i="2" s="1"/>
  <c r="W2629" i="2" s="1"/>
  <c r="E2629" i="2"/>
  <c r="J2629" i="2" s="1"/>
  <c r="V2629" i="2" s="1"/>
  <c r="D2629" i="2"/>
  <c r="I2629" i="2" s="1"/>
  <c r="U2629" i="2" s="1"/>
  <c r="H2628" i="2"/>
  <c r="O2628" i="2" s="1"/>
  <c r="R2628" i="2" s="1"/>
  <c r="F2628" i="2"/>
  <c r="K2628" i="2" s="1"/>
  <c r="W2628" i="2" s="1"/>
  <c r="E2628" i="2"/>
  <c r="J2628" i="2" s="1"/>
  <c r="V2628" i="2" s="1"/>
  <c r="D2628" i="2"/>
  <c r="I2628" i="2" s="1"/>
  <c r="U2628" i="2" s="1"/>
  <c r="H2627" i="2"/>
  <c r="O2627" i="2" s="1"/>
  <c r="R2627" i="2" s="1"/>
  <c r="F2627" i="2"/>
  <c r="K2627" i="2" s="1"/>
  <c r="W2627" i="2" s="1"/>
  <c r="E2627" i="2"/>
  <c r="J2627" i="2" s="1"/>
  <c r="V2627" i="2" s="1"/>
  <c r="D2627" i="2"/>
  <c r="I2627" i="2" s="1"/>
  <c r="U2627" i="2" s="1"/>
  <c r="H2626" i="2"/>
  <c r="O2626" i="2" s="1"/>
  <c r="R2626" i="2" s="1"/>
  <c r="F2626" i="2"/>
  <c r="K2626" i="2" s="1"/>
  <c r="W2626" i="2" s="1"/>
  <c r="E2626" i="2"/>
  <c r="J2626" i="2" s="1"/>
  <c r="V2626" i="2" s="1"/>
  <c r="D2626" i="2"/>
  <c r="I2626" i="2" s="1"/>
  <c r="U2626" i="2" s="1"/>
  <c r="H2625" i="2"/>
  <c r="O2625" i="2" s="1"/>
  <c r="R2625" i="2" s="1"/>
  <c r="F2625" i="2"/>
  <c r="K2625" i="2" s="1"/>
  <c r="W2625" i="2" s="1"/>
  <c r="E2625" i="2"/>
  <c r="J2625" i="2" s="1"/>
  <c r="V2625" i="2" s="1"/>
  <c r="D2625" i="2"/>
  <c r="I2625" i="2" s="1"/>
  <c r="U2625" i="2" s="1"/>
  <c r="H2624" i="2"/>
  <c r="O2624" i="2" s="1"/>
  <c r="R2624" i="2" s="1"/>
  <c r="F2624" i="2"/>
  <c r="K2624" i="2" s="1"/>
  <c r="W2624" i="2" s="1"/>
  <c r="E2624" i="2"/>
  <c r="J2624" i="2" s="1"/>
  <c r="V2624" i="2" s="1"/>
  <c r="D2624" i="2"/>
  <c r="I2624" i="2" s="1"/>
  <c r="U2624" i="2" s="1"/>
  <c r="H2623" i="2"/>
  <c r="O2623" i="2" s="1"/>
  <c r="R2623" i="2" s="1"/>
  <c r="F2623" i="2"/>
  <c r="K2623" i="2" s="1"/>
  <c r="W2623" i="2" s="1"/>
  <c r="E2623" i="2"/>
  <c r="J2623" i="2" s="1"/>
  <c r="V2623" i="2" s="1"/>
  <c r="D2623" i="2"/>
  <c r="I2623" i="2" s="1"/>
  <c r="U2623" i="2" s="1"/>
  <c r="H2622" i="2"/>
  <c r="O2622" i="2" s="1"/>
  <c r="R2622" i="2" s="1"/>
  <c r="F2622" i="2"/>
  <c r="K2622" i="2" s="1"/>
  <c r="W2622" i="2" s="1"/>
  <c r="E2622" i="2"/>
  <c r="J2622" i="2" s="1"/>
  <c r="V2622" i="2" s="1"/>
  <c r="D2622" i="2"/>
  <c r="I2622" i="2" s="1"/>
  <c r="U2622" i="2" s="1"/>
  <c r="H2621" i="2"/>
  <c r="O2621" i="2" s="1"/>
  <c r="R2621" i="2" s="1"/>
  <c r="F2621" i="2"/>
  <c r="K2621" i="2" s="1"/>
  <c r="W2621" i="2" s="1"/>
  <c r="E2621" i="2"/>
  <c r="J2621" i="2" s="1"/>
  <c r="V2621" i="2" s="1"/>
  <c r="D2621" i="2"/>
  <c r="I2621" i="2" s="1"/>
  <c r="U2621" i="2" s="1"/>
  <c r="H2620" i="2"/>
  <c r="O2620" i="2" s="1"/>
  <c r="R2620" i="2" s="1"/>
  <c r="F2620" i="2"/>
  <c r="K2620" i="2" s="1"/>
  <c r="W2620" i="2" s="1"/>
  <c r="E2620" i="2"/>
  <c r="J2620" i="2" s="1"/>
  <c r="V2620" i="2" s="1"/>
  <c r="D2620" i="2"/>
  <c r="I2620" i="2" s="1"/>
  <c r="U2620" i="2" s="1"/>
  <c r="H2619" i="2"/>
  <c r="O2619" i="2" s="1"/>
  <c r="R2619" i="2" s="1"/>
  <c r="F2619" i="2"/>
  <c r="K2619" i="2" s="1"/>
  <c r="W2619" i="2" s="1"/>
  <c r="E2619" i="2"/>
  <c r="J2619" i="2" s="1"/>
  <c r="V2619" i="2" s="1"/>
  <c r="D2619" i="2"/>
  <c r="I2619" i="2" s="1"/>
  <c r="U2619" i="2" s="1"/>
  <c r="H2618" i="2"/>
  <c r="O2618" i="2" s="1"/>
  <c r="R2618" i="2" s="1"/>
  <c r="F2618" i="2"/>
  <c r="K2618" i="2" s="1"/>
  <c r="W2618" i="2" s="1"/>
  <c r="E2618" i="2"/>
  <c r="J2618" i="2" s="1"/>
  <c r="V2618" i="2" s="1"/>
  <c r="D2618" i="2"/>
  <c r="I2618" i="2" s="1"/>
  <c r="U2618" i="2" s="1"/>
  <c r="H2617" i="2"/>
  <c r="O2617" i="2" s="1"/>
  <c r="R2617" i="2" s="1"/>
  <c r="F2617" i="2"/>
  <c r="K2617" i="2" s="1"/>
  <c r="W2617" i="2" s="1"/>
  <c r="E2617" i="2"/>
  <c r="J2617" i="2" s="1"/>
  <c r="V2617" i="2" s="1"/>
  <c r="D2617" i="2"/>
  <c r="I2617" i="2" s="1"/>
  <c r="U2617" i="2" s="1"/>
  <c r="Q2616" i="2"/>
  <c r="T2616" i="2" s="1"/>
  <c r="P2616" i="2"/>
  <c r="S2616" i="2" s="1"/>
  <c r="H2616" i="2"/>
  <c r="O2616" i="2" s="1"/>
  <c r="R2616" i="2" s="1"/>
  <c r="F2616" i="2"/>
  <c r="K2616" i="2" s="1"/>
  <c r="W2616" i="2" s="1"/>
  <c r="E2616" i="2"/>
  <c r="J2616" i="2" s="1"/>
  <c r="V2616" i="2" s="1"/>
  <c r="D2616" i="2"/>
  <c r="I2616" i="2" s="1"/>
  <c r="U2616" i="2" s="1"/>
  <c r="Q2615" i="2"/>
  <c r="T2615" i="2" s="1"/>
  <c r="P2615" i="2"/>
  <c r="S2615" i="2" s="1"/>
  <c r="H2615" i="2"/>
  <c r="O2615" i="2" s="1"/>
  <c r="R2615" i="2" s="1"/>
  <c r="F2615" i="2"/>
  <c r="K2615" i="2" s="1"/>
  <c r="W2615" i="2" s="1"/>
  <c r="E2615" i="2"/>
  <c r="J2615" i="2" s="1"/>
  <c r="V2615" i="2" s="1"/>
  <c r="D2615" i="2"/>
  <c r="I2615" i="2" s="1"/>
  <c r="U2615" i="2" s="1"/>
  <c r="Q2614" i="2"/>
  <c r="T2614" i="2" s="1"/>
  <c r="P2614" i="2"/>
  <c r="S2614" i="2" s="1"/>
  <c r="H2614" i="2"/>
  <c r="O2614" i="2" s="1"/>
  <c r="R2614" i="2" s="1"/>
  <c r="F2614" i="2"/>
  <c r="K2614" i="2" s="1"/>
  <c r="W2614" i="2" s="1"/>
  <c r="E2614" i="2"/>
  <c r="J2614" i="2" s="1"/>
  <c r="V2614" i="2" s="1"/>
  <c r="D2614" i="2"/>
  <c r="I2614" i="2" s="1"/>
  <c r="U2614" i="2" s="1"/>
  <c r="Q2613" i="2"/>
  <c r="T2613" i="2" s="1"/>
  <c r="P2613" i="2"/>
  <c r="S2613" i="2" s="1"/>
  <c r="H2613" i="2"/>
  <c r="O2613" i="2" s="1"/>
  <c r="R2613" i="2" s="1"/>
  <c r="F2613" i="2"/>
  <c r="K2613" i="2" s="1"/>
  <c r="W2613" i="2" s="1"/>
  <c r="E2613" i="2"/>
  <c r="J2613" i="2" s="1"/>
  <c r="V2613" i="2" s="1"/>
  <c r="D2613" i="2"/>
  <c r="I2613" i="2" s="1"/>
  <c r="U2613" i="2" s="1"/>
  <c r="Q2612" i="2"/>
  <c r="T2612" i="2" s="1"/>
  <c r="P2612" i="2"/>
  <c r="S2612" i="2" s="1"/>
  <c r="H2612" i="2"/>
  <c r="O2612" i="2" s="1"/>
  <c r="R2612" i="2" s="1"/>
  <c r="F2612" i="2"/>
  <c r="K2612" i="2" s="1"/>
  <c r="W2612" i="2" s="1"/>
  <c r="E2612" i="2"/>
  <c r="J2612" i="2" s="1"/>
  <c r="V2612" i="2" s="1"/>
  <c r="D2612" i="2"/>
  <c r="I2612" i="2" s="1"/>
  <c r="U2612" i="2" s="1"/>
  <c r="Q2611" i="2"/>
  <c r="T2611" i="2" s="1"/>
  <c r="P2611" i="2"/>
  <c r="S2611" i="2" s="1"/>
  <c r="H2611" i="2"/>
  <c r="O2611" i="2" s="1"/>
  <c r="R2611" i="2" s="1"/>
  <c r="F2611" i="2"/>
  <c r="K2611" i="2" s="1"/>
  <c r="W2611" i="2" s="1"/>
  <c r="E2611" i="2"/>
  <c r="J2611" i="2" s="1"/>
  <c r="V2611" i="2" s="1"/>
  <c r="D2611" i="2"/>
  <c r="I2611" i="2" s="1"/>
  <c r="U2611" i="2" s="1"/>
  <c r="Q2610" i="2"/>
  <c r="T2610" i="2" s="1"/>
  <c r="P2610" i="2"/>
  <c r="S2610" i="2" s="1"/>
  <c r="H2610" i="2"/>
  <c r="O2610" i="2" s="1"/>
  <c r="R2610" i="2" s="1"/>
  <c r="F2610" i="2"/>
  <c r="K2610" i="2" s="1"/>
  <c r="W2610" i="2" s="1"/>
  <c r="E2610" i="2"/>
  <c r="J2610" i="2" s="1"/>
  <c r="V2610" i="2" s="1"/>
  <c r="D2610" i="2"/>
  <c r="I2610" i="2" s="1"/>
  <c r="U2610" i="2" s="1"/>
  <c r="Q2609" i="2"/>
  <c r="T2609" i="2" s="1"/>
  <c r="P2609" i="2"/>
  <c r="S2609" i="2" s="1"/>
  <c r="H2609" i="2"/>
  <c r="O2609" i="2" s="1"/>
  <c r="R2609" i="2" s="1"/>
  <c r="F2609" i="2"/>
  <c r="K2609" i="2" s="1"/>
  <c r="W2609" i="2" s="1"/>
  <c r="E2609" i="2"/>
  <c r="J2609" i="2" s="1"/>
  <c r="V2609" i="2" s="1"/>
  <c r="D2609" i="2"/>
  <c r="I2609" i="2" s="1"/>
  <c r="U2609" i="2" s="1"/>
  <c r="Q2608" i="2"/>
  <c r="T2608" i="2" s="1"/>
  <c r="P2608" i="2"/>
  <c r="S2608" i="2" s="1"/>
  <c r="H2608" i="2"/>
  <c r="O2608" i="2" s="1"/>
  <c r="R2608" i="2" s="1"/>
  <c r="F2608" i="2"/>
  <c r="K2608" i="2" s="1"/>
  <c r="W2608" i="2" s="1"/>
  <c r="E2608" i="2"/>
  <c r="J2608" i="2" s="1"/>
  <c r="V2608" i="2" s="1"/>
  <c r="D2608" i="2"/>
  <c r="I2608" i="2" s="1"/>
  <c r="U2608" i="2" s="1"/>
  <c r="T2607" i="2"/>
  <c r="Q2607" i="2"/>
  <c r="P2607" i="2"/>
  <c r="S2607" i="2" s="1"/>
  <c r="H2607" i="2"/>
  <c r="O2607" i="2" s="1"/>
  <c r="R2607" i="2" s="1"/>
  <c r="F2607" i="2"/>
  <c r="K2607" i="2" s="1"/>
  <c r="W2607" i="2" s="1"/>
  <c r="E2607" i="2"/>
  <c r="J2607" i="2" s="1"/>
  <c r="V2607" i="2" s="1"/>
  <c r="D2607" i="2"/>
  <c r="I2607" i="2" s="1"/>
  <c r="U2607" i="2" s="1"/>
  <c r="T2606" i="2"/>
  <c r="Q2606" i="2"/>
  <c r="P2606" i="2"/>
  <c r="S2606" i="2" s="1"/>
  <c r="H2606" i="2"/>
  <c r="O2606" i="2" s="1"/>
  <c r="R2606" i="2" s="1"/>
  <c r="F2606" i="2"/>
  <c r="K2606" i="2" s="1"/>
  <c r="W2606" i="2" s="1"/>
  <c r="E2606" i="2"/>
  <c r="J2606" i="2" s="1"/>
  <c r="V2606" i="2" s="1"/>
  <c r="D2606" i="2"/>
  <c r="I2606" i="2" s="1"/>
  <c r="U2606" i="2" s="1"/>
  <c r="T2605" i="2"/>
  <c r="Q2605" i="2"/>
  <c r="P2605" i="2"/>
  <c r="S2605" i="2" s="1"/>
  <c r="H2605" i="2"/>
  <c r="O2605" i="2" s="1"/>
  <c r="R2605" i="2" s="1"/>
  <c r="F2605" i="2"/>
  <c r="K2605" i="2" s="1"/>
  <c r="W2605" i="2" s="1"/>
  <c r="E2605" i="2"/>
  <c r="J2605" i="2" s="1"/>
  <c r="V2605" i="2" s="1"/>
  <c r="D2605" i="2"/>
  <c r="I2605" i="2" s="1"/>
  <c r="U2605" i="2" s="1"/>
  <c r="T2604" i="2"/>
  <c r="Q2604" i="2"/>
  <c r="P2604" i="2"/>
  <c r="S2604" i="2" s="1"/>
  <c r="H2604" i="2"/>
  <c r="O2604" i="2" s="1"/>
  <c r="R2604" i="2" s="1"/>
  <c r="F2604" i="2"/>
  <c r="K2604" i="2" s="1"/>
  <c r="W2604" i="2" s="1"/>
  <c r="E2604" i="2"/>
  <c r="J2604" i="2" s="1"/>
  <c r="V2604" i="2" s="1"/>
  <c r="D2604" i="2"/>
  <c r="I2604" i="2" s="1"/>
  <c r="U2604" i="2" s="1"/>
  <c r="T2603" i="2"/>
  <c r="Q2603" i="2"/>
  <c r="P2603" i="2"/>
  <c r="S2603" i="2" s="1"/>
  <c r="H2603" i="2"/>
  <c r="O2603" i="2" s="1"/>
  <c r="R2603" i="2" s="1"/>
  <c r="F2603" i="2"/>
  <c r="K2603" i="2" s="1"/>
  <c r="W2603" i="2" s="1"/>
  <c r="E2603" i="2"/>
  <c r="J2603" i="2" s="1"/>
  <c r="V2603" i="2" s="1"/>
  <c r="D2603" i="2"/>
  <c r="I2603" i="2" s="1"/>
  <c r="U2603" i="2" s="1"/>
  <c r="T2602" i="2"/>
  <c r="Q2602" i="2"/>
  <c r="P2602" i="2"/>
  <c r="S2602" i="2" s="1"/>
  <c r="H2602" i="2"/>
  <c r="O2602" i="2" s="1"/>
  <c r="R2602" i="2" s="1"/>
  <c r="F2602" i="2"/>
  <c r="K2602" i="2" s="1"/>
  <c r="W2602" i="2" s="1"/>
  <c r="E2602" i="2"/>
  <c r="J2602" i="2" s="1"/>
  <c r="V2602" i="2" s="1"/>
  <c r="D2602" i="2"/>
  <c r="I2602" i="2" s="1"/>
  <c r="U2602" i="2" s="1"/>
  <c r="T2601" i="2"/>
  <c r="Q2601" i="2"/>
  <c r="P2601" i="2"/>
  <c r="S2601" i="2" s="1"/>
  <c r="H2601" i="2"/>
  <c r="O2601" i="2" s="1"/>
  <c r="R2601" i="2" s="1"/>
  <c r="F2601" i="2"/>
  <c r="K2601" i="2" s="1"/>
  <c r="W2601" i="2" s="1"/>
  <c r="E2601" i="2"/>
  <c r="J2601" i="2" s="1"/>
  <c r="V2601" i="2" s="1"/>
  <c r="D2601" i="2"/>
  <c r="I2601" i="2" s="1"/>
  <c r="U2601" i="2" s="1"/>
  <c r="T2600" i="2"/>
  <c r="Q2600" i="2"/>
  <c r="P2600" i="2"/>
  <c r="S2600" i="2" s="1"/>
  <c r="H2600" i="2"/>
  <c r="O2600" i="2" s="1"/>
  <c r="R2600" i="2" s="1"/>
  <c r="F2600" i="2"/>
  <c r="K2600" i="2" s="1"/>
  <c r="W2600" i="2" s="1"/>
  <c r="E2600" i="2"/>
  <c r="J2600" i="2" s="1"/>
  <c r="V2600" i="2" s="1"/>
  <c r="D2600" i="2"/>
  <c r="I2600" i="2" s="1"/>
  <c r="U2600" i="2" s="1"/>
  <c r="T2599" i="2"/>
  <c r="Q2599" i="2"/>
  <c r="P2599" i="2"/>
  <c r="S2599" i="2" s="1"/>
  <c r="H2599" i="2"/>
  <c r="O2599" i="2" s="1"/>
  <c r="R2599" i="2" s="1"/>
  <c r="F2599" i="2"/>
  <c r="K2599" i="2" s="1"/>
  <c r="W2599" i="2" s="1"/>
  <c r="E2599" i="2"/>
  <c r="J2599" i="2" s="1"/>
  <c r="V2599" i="2" s="1"/>
  <c r="D2599" i="2"/>
  <c r="I2599" i="2" s="1"/>
  <c r="U2599" i="2" s="1"/>
  <c r="T2598" i="2"/>
  <c r="Q2598" i="2"/>
  <c r="P2598" i="2"/>
  <c r="S2598" i="2" s="1"/>
  <c r="H2598" i="2"/>
  <c r="O2598" i="2" s="1"/>
  <c r="R2598" i="2" s="1"/>
  <c r="F2598" i="2"/>
  <c r="K2598" i="2" s="1"/>
  <c r="W2598" i="2" s="1"/>
  <c r="E2598" i="2"/>
  <c r="J2598" i="2" s="1"/>
  <c r="V2598" i="2" s="1"/>
  <c r="D2598" i="2"/>
  <c r="I2598" i="2" s="1"/>
  <c r="U2598" i="2" s="1"/>
  <c r="T2597" i="2"/>
  <c r="Q2597" i="2"/>
  <c r="P2597" i="2"/>
  <c r="S2597" i="2" s="1"/>
  <c r="H2597" i="2"/>
  <c r="O2597" i="2" s="1"/>
  <c r="R2597" i="2" s="1"/>
  <c r="F2597" i="2"/>
  <c r="K2597" i="2" s="1"/>
  <c r="W2597" i="2" s="1"/>
  <c r="E2597" i="2"/>
  <c r="J2597" i="2" s="1"/>
  <c r="V2597" i="2" s="1"/>
  <c r="D2597" i="2"/>
  <c r="I2597" i="2" s="1"/>
  <c r="U2597" i="2" s="1"/>
  <c r="T2596" i="2"/>
  <c r="Q2596" i="2"/>
  <c r="P2596" i="2"/>
  <c r="S2596" i="2" s="1"/>
  <c r="H2596" i="2"/>
  <c r="O2596" i="2" s="1"/>
  <c r="R2596" i="2" s="1"/>
  <c r="F2596" i="2"/>
  <c r="K2596" i="2" s="1"/>
  <c r="W2596" i="2" s="1"/>
  <c r="E2596" i="2"/>
  <c r="J2596" i="2" s="1"/>
  <c r="V2596" i="2" s="1"/>
  <c r="D2596" i="2"/>
  <c r="I2596" i="2" s="1"/>
  <c r="U2596" i="2" s="1"/>
  <c r="T2595" i="2"/>
  <c r="Q2595" i="2"/>
  <c r="P2595" i="2"/>
  <c r="S2595" i="2" s="1"/>
  <c r="H2595" i="2"/>
  <c r="O2595" i="2" s="1"/>
  <c r="R2595" i="2" s="1"/>
  <c r="F2595" i="2"/>
  <c r="K2595" i="2" s="1"/>
  <c r="W2595" i="2" s="1"/>
  <c r="E2595" i="2"/>
  <c r="J2595" i="2" s="1"/>
  <c r="V2595" i="2" s="1"/>
  <c r="D2595" i="2"/>
  <c r="I2595" i="2" s="1"/>
  <c r="U2595" i="2" s="1"/>
  <c r="T2594" i="2"/>
  <c r="Q2594" i="2"/>
  <c r="P2594" i="2"/>
  <c r="S2594" i="2" s="1"/>
  <c r="H2594" i="2"/>
  <c r="O2594" i="2" s="1"/>
  <c r="R2594" i="2" s="1"/>
  <c r="F2594" i="2"/>
  <c r="K2594" i="2" s="1"/>
  <c r="W2594" i="2" s="1"/>
  <c r="E2594" i="2"/>
  <c r="J2594" i="2" s="1"/>
  <c r="V2594" i="2" s="1"/>
  <c r="D2594" i="2"/>
  <c r="I2594" i="2" s="1"/>
  <c r="U2594" i="2" s="1"/>
  <c r="T2593" i="2"/>
  <c r="Q2593" i="2"/>
  <c r="P2593" i="2"/>
  <c r="S2593" i="2" s="1"/>
  <c r="H2593" i="2"/>
  <c r="O2593" i="2" s="1"/>
  <c r="R2593" i="2" s="1"/>
  <c r="F2593" i="2"/>
  <c r="K2593" i="2" s="1"/>
  <c r="W2593" i="2" s="1"/>
  <c r="E2593" i="2"/>
  <c r="J2593" i="2" s="1"/>
  <c r="V2593" i="2" s="1"/>
  <c r="D2593" i="2"/>
  <c r="I2593" i="2" s="1"/>
  <c r="U2593" i="2" s="1"/>
  <c r="T2592" i="2"/>
  <c r="Q2592" i="2"/>
  <c r="P2592" i="2"/>
  <c r="S2592" i="2" s="1"/>
  <c r="H2592" i="2"/>
  <c r="O2592" i="2" s="1"/>
  <c r="R2592" i="2" s="1"/>
  <c r="F2592" i="2"/>
  <c r="K2592" i="2" s="1"/>
  <c r="W2592" i="2" s="1"/>
  <c r="E2592" i="2"/>
  <c r="J2592" i="2" s="1"/>
  <c r="V2592" i="2" s="1"/>
  <c r="D2592" i="2"/>
  <c r="I2592" i="2" s="1"/>
  <c r="U2592" i="2" s="1"/>
  <c r="T2591" i="2"/>
  <c r="Q2591" i="2"/>
  <c r="P2591" i="2"/>
  <c r="S2591" i="2" s="1"/>
  <c r="H2591" i="2"/>
  <c r="O2591" i="2" s="1"/>
  <c r="R2591" i="2" s="1"/>
  <c r="F2591" i="2"/>
  <c r="K2591" i="2" s="1"/>
  <c r="W2591" i="2" s="1"/>
  <c r="E2591" i="2"/>
  <c r="J2591" i="2" s="1"/>
  <c r="V2591" i="2" s="1"/>
  <c r="D2591" i="2"/>
  <c r="I2591" i="2" s="1"/>
  <c r="U2591" i="2" s="1"/>
  <c r="T2590" i="2"/>
  <c r="Q2590" i="2"/>
  <c r="P2590" i="2"/>
  <c r="S2590" i="2" s="1"/>
  <c r="H2590" i="2"/>
  <c r="O2590" i="2" s="1"/>
  <c r="R2590" i="2" s="1"/>
  <c r="F2590" i="2"/>
  <c r="K2590" i="2" s="1"/>
  <c r="W2590" i="2" s="1"/>
  <c r="E2590" i="2"/>
  <c r="J2590" i="2" s="1"/>
  <c r="V2590" i="2" s="1"/>
  <c r="D2590" i="2"/>
  <c r="I2590" i="2" s="1"/>
  <c r="U2590" i="2" s="1"/>
  <c r="T2589" i="2"/>
  <c r="Q2589" i="2"/>
  <c r="P2589" i="2"/>
  <c r="S2589" i="2" s="1"/>
  <c r="H2589" i="2"/>
  <c r="O2589" i="2" s="1"/>
  <c r="R2589" i="2" s="1"/>
  <c r="F2589" i="2"/>
  <c r="K2589" i="2" s="1"/>
  <c r="W2589" i="2" s="1"/>
  <c r="E2589" i="2"/>
  <c r="J2589" i="2" s="1"/>
  <c r="V2589" i="2" s="1"/>
  <c r="D2589" i="2"/>
  <c r="I2589" i="2" s="1"/>
  <c r="U2589" i="2" s="1"/>
  <c r="Q2588" i="2"/>
  <c r="T2588" i="2" s="1"/>
  <c r="P2588" i="2"/>
  <c r="S2588" i="2" s="1"/>
  <c r="H2588" i="2"/>
  <c r="O2588" i="2" s="1"/>
  <c r="R2588" i="2" s="1"/>
  <c r="F2588" i="2"/>
  <c r="K2588" i="2" s="1"/>
  <c r="W2588" i="2" s="1"/>
  <c r="E2588" i="2"/>
  <c r="J2588" i="2" s="1"/>
  <c r="V2588" i="2" s="1"/>
  <c r="D2588" i="2"/>
  <c r="I2588" i="2" s="1"/>
  <c r="U2588" i="2" s="1"/>
  <c r="T2587" i="2"/>
  <c r="Q2587" i="2"/>
  <c r="P2587" i="2"/>
  <c r="S2587" i="2" s="1"/>
  <c r="H2587" i="2"/>
  <c r="O2587" i="2" s="1"/>
  <c r="R2587" i="2" s="1"/>
  <c r="F2587" i="2"/>
  <c r="K2587" i="2" s="1"/>
  <c r="W2587" i="2" s="1"/>
  <c r="E2587" i="2"/>
  <c r="J2587" i="2" s="1"/>
  <c r="V2587" i="2" s="1"/>
  <c r="D2587" i="2"/>
  <c r="I2587" i="2" s="1"/>
  <c r="U2587" i="2" s="1"/>
  <c r="T2586" i="2"/>
  <c r="Q2586" i="2"/>
  <c r="P2586" i="2"/>
  <c r="S2586" i="2" s="1"/>
  <c r="H2586" i="2"/>
  <c r="O2586" i="2" s="1"/>
  <c r="R2586" i="2" s="1"/>
  <c r="F2586" i="2"/>
  <c r="K2586" i="2" s="1"/>
  <c r="W2586" i="2" s="1"/>
  <c r="E2586" i="2"/>
  <c r="J2586" i="2" s="1"/>
  <c r="V2586" i="2" s="1"/>
  <c r="D2586" i="2"/>
  <c r="I2586" i="2" s="1"/>
  <c r="U2586" i="2" s="1"/>
  <c r="T2585" i="2"/>
  <c r="Q2585" i="2"/>
  <c r="P2585" i="2"/>
  <c r="S2585" i="2" s="1"/>
  <c r="H2585" i="2"/>
  <c r="O2585" i="2" s="1"/>
  <c r="R2585" i="2" s="1"/>
  <c r="F2585" i="2"/>
  <c r="K2585" i="2" s="1"/>
  <c r="W2585" i="2" s="1"/>
  <c r="E2585" i="2"/>
  <c r="J2585" i="2" s="1"/>
  <c r="V2585" i="2" s="1"/>
  <c r="D2585" i="2"/>
  <c r="I2585" i="2" s="1"/>
  <c r="U2585" i="2" s="1"/>
  <c r="T2584" i="2"/>
  <c r="Q2584" i="2"/>
  <c r="P2584" i="2"/>
  <c r="S2584" i="2" s="1"/>
  <c r="H2584" i="2"/>
  <c r="O2584" i="2" s="1"/>
  <c r="R2584" i="2" s="1"/>
  <c r="F2584" i="2"/>
  <c r="K2584" i="2" s="1"/>
  <c r="W2584" i="2" s="1"/>
  <c r="E2584" i="2"/>
  <c r="J2584" i="2" s="1"/>
  <c r="V2584" i="2" s="1"/>
  <c r="D2584" i="2"/>
  <c r="I2584" i="2" s="1"/>
  <c r="U2584" i="2" s="1"/>
  <c r="T2583" i="2"/>
  <c r="Q2583" i="2"/>
  <c r="P2583" i="2"/>
  <c r="S2583" i="2" s="1"/>
  <c r="H2583" i="2"/>
  <c r="O2583" i="2" s="1"/>
  <c r="R2583" i="2" s="1"/>
  <c r="F2583" i="2"/>
  <c r="K2583" i="2" s="1"/>
  <c r="W2583" i="2" s="1"/>
  <c r="E2583" i="2"/>
  <c r="J2583" i="2" s="1"/>
  <c r="V2583" i="2" s="1"/>
  <c r="D2583" i="2"/>
  <c r="I2583" i="2" s="1"/>
  <c r="U2583" i="2" s="1"/>
  <c r="T2582" i="2"/>
  <c r="Q2582" i="2"/>
  <c r="P2582" i="2"/>
  <c r="S2582" i="2" s="1"/>
  <c r="H2582" i="2"/>
  <c r="O2582" i="2" s="1"/>
  <c r="R2582" i="2" s="1"/>
  <c r="F2582" i="2"/>
  <c r="K2582" i="2" s="1"/>
  <c r="W2582" i="2" s="1"/>
  <c r="E2582" i="2"/>
  <c r="J2582" i="2" s="1"/>
  <c r="V2582" i="2" s="1"/>
  <c r="D2582" i="2"/>
  <c r="I2582" i="2" s="1"/>
  <c r="U2582" i="2" s="1"/>
  <c r="T2581" i="2"/>
  <c r="Q2581" i="2"/>
  <c r="P2581" i="2"/>
  <c r="S2581" i="2" s="1"/>
  <c r="H2581" i="2"/>
  <c r="O2581" i="2" s="1"/>
  <c r="R2581" i="2" s="1"/>
  <c r="F2581" i="2"/>
  <c r="K2581" i="2" s="1"/>
  <c r="W2581" i="2" s="1"/>
  <c r="E2581" i="2"/>
  <c r="J2581" i="2" s="1"/>
  <c r="V2581" i="2" s="1"/>
  <c r="D2581" i="2"/>
  <c r="I2581" i="2" s="1"/>
  <c r="U2581" i="2" s="1"/>
  <c r="T2580" i="2"/>
  <c r="Q2580" i="2"/>
  <c r="P2580" i="2"/>
  <c r="S2580" i="2" s="1"/>
  <c r="H2580" i="2"/>
  <c r="O2580" i="2" s="1"/>
  <c r="R2580" i="2" s="1"/>
  <c r="F2580" i="2"/>
  <c r="K2580" i="2" s="1"/>
  <c r="W2580" i="2" s="1"/>
  <c r="E2580" i="2"/>
  <c r="J2580" i="2" s="1"/>
  <c r="V2580" i="2" s="1"/>
  <c r="D2580" i="2"/>
  <c r="I2580" i="2" s="1"/>
  <c r="U2580" i="2" s="1"/>
  <c r="T2579" i="2"/>
  <c r="Q2579" i="2"/>
  <c r="P2579" i="2"/>
  <c r="S2579" i="2" s="1"/>
  <c r="H2579" i="2"/>
  <c r="O2579" i="2" s="1"/>
  <c r="R2579" i="2" s="1"/>
  <c r="F2579" i="2"/>
  <c r="K2579" i="2" s="1"/>
  <c r="W2579" i="2" s="1"/>
  <c r="E2579" i="2"/>
  <c r="J2579" i="2" s="1"/>
  <c r="V2579" i="2" s="1"/>
  <c r="D2579" i="2"/>
  <c r="I2579" i="2" s="1"/>
  <c r="U2579" i="2" s="1"/>
  <c r="T2578" i="2"/>
  <c r="Q2578" i="2"/>
  <c r="P2578" i="2"/>
  <c r="S2578" i="2" s="1"/>
  <c r="H2578" i="2"/>
  <c r="O2578" i="2" s="1"/>
  <c r="R2578" i="2" s="1"/>
  <c r="F2578" i="2"/>
  <c r="K2578" i="2" s="1"/>
  <c r="W2578" i="2" s="1"/>
  <c r="E2578" i="2"/>
  <c r="J2578" i="2" s="1"/>
  <c r="V2578" i="2" s="1"/>
  <c r="D2578" i="2"/>
  <c r="I2578" i="2" s="1"/>
  <c r="U2578" i="2" s="1"/>
  <c r="T2577" i="2"/>
  <c r="Q2577" i="2"/>
  <c r="P2577" i="2"/>
  <c r="S2577" i="2" s="1"/>
  <c r="H2577" i="2"/>
  <c r="O2577" i="2" s="1"/>
  <c r="R2577" i="2" s="1"/>
  <c r="F2577" i="2"/>
  <c r="K2577" i="2" s="1"/>
  <c r="W2577" i="2" s="1"/>
  <c r="E2577" i="2"/>
  <c r="J2577" i="2" s="1"/>
  <c r="V2577" i="2" s="1"/>
  <c r="D2577" i="2"/>
  <c r="I2577" i="2" s="1"/>
  <c r="U2577" i="2" s="1"/>
  <c r="T2576" i="2"/>
  <c r="Q2576" i="2"/>
  <c r="P2576" i="2"/>
  <c r="S2576" i="2" s="1"/>
  <c r="H2576" i="2"/>
  <c r="O2576" i="2" s="1"/>
  <c r="R2576" i="2" s="1"/>
  <c r="F2576" i="2"/>
  <c r="K2576" i="2" s="1"/>
  <c r="W2576" i="2" s="1"/>
  <c r="E2576" i="2"/>
  <c r="J2576" i="2" s="1"/>
  <c r="V2576" i="2" s="1"/>
  <c r="D2576" i="2"/>
  <c r="I2576" i="2" s="1"/>
  <c r="U2576" i="2" s="1"/>
  <c r="T2575" i="2"/>
  <c r="Q2575" i="2"/>
  <c r="P2575" i="2"/>
  <c r="S2575" i="2" s="1"/>
  <c r="H2575" i="2"/>
  <c r="O2575" i="2" s="1"/>
  <c r="R2575" i="2" s="1"/>
  <c r="F2575" i="2"/>
  <c r="K2575" i="2" s="1"/>
  <c r="W2575" i="2" s="1"/>
  <c r="E2575" i="2"/>
  <c r="J2575" i="2" s="1"/>
  <c r="V2575" i="2" s="1"/>
  <c r="D2575" i="2"/>
  <c r="I2575" i="2" s="1"/>
  <c r="U2575" i="2" s="1"/>
  <c r="T2574" i="2"/>
  <c r="Q2574" i="2"/>
  <c r="P2574" i="2"/>
  <c r="S2574" i="2" s="1"/>
  <c r="H2574" i="2"/>
  <c r="O2574" i="2" s="1"/>
  <c r="R2574" i="2" s="1"/>
  <c r="F2574" i="2"/>
  <c r="K2574" i="2" s="1"/>
  <c r="W2574" i="2" s="1"/>
  <c r="E2574" i="2"/>
  <c r="J2574" i="2" s="1"/>
  <c r="V2574" i="2" s="1"/>
  <c r="D2574" i="2"/>
  <c r="I2574" i="2" s="1"/>
  <c r="U2574" i="2" s="1"/>
  <c r="Q2573" i="2"/>
  <c r="T2573" i="2" s="1"/>
  <c r="P2573" i="2"/>
  <c r="S2573" i="2" s="1"/>
  <c r="H2573" i="2"/>
  <c r="O2573" i="2" s="1"/>
  <c r="R2573" i="2" s="1"/>
  <c r="F2573" i="2"/>
  <c r="K2573" i="2" s="1"/>
  <c r="W2573" i="2" s="1"/>
  <c r="E2573" i="2"/>
  <c r="J2573" i="2" s="1"/>
  <c r="V2573" i="2" s="1"/>
  <c r="D2573" i="2"/>
  <c r="I2573" i="2" s="1"/>
  <c r="U2573" i="2" s="1"/>
  <c r="T2572" i="2"/>
  <c r="Q2572" i="2"/>
  <c r="P2572" i="2"/>
  <c r="S2572" i="2" s="1"/>
  <c r="H2572" i="2"/>
  <c r="O2572" i="2" s="1"/>
  <c r="R2572" i="2" s="1"/>
  <c r="F2572" i="2"/>
  <c r="K2572" i="2" s="1"/>
  <c r="W2572" i="2" s="1"/>
  <c r="E2572" i="2"/>
  <c r="J2572" i="2" s="1"/>
  <c r="V2572" i="2" s="1"/>
  <c r="D2572" i="2"/>
  <c r="I2572" i="2" s="1"/>
  <c r="U2572" i="2" s="1"/>
  <c r="T2571" i="2"/>
  <c r="Q2571" i="2"/>
  <c r="P2571" i="2"/>
  <c r="S2571" i="2" s="1"/>
  <c r="H2571" i="2"/>
  <c r="O2571" i="2" s="1"/>
  <c r="R2571" i="2" s="1"/>
  <c r="F2571" i="2"/>
  <c r="K2571" i="2" s="1"/>
  <c r="W2571" i="2" s="1"/>
  <c r="E2571" i="2"/>
  <c r="J2571" i="2" s="1"/>
  <c r="V2571" i="2" s="1"/>
  <c r="D2571" i="2"/>
  <c r="I2571" i="2" s="1"/>
  <c r="U2571" i="2" s="1"/>
  <c r="Q2570" i="2"/>
  <c r="T2570" i="2" s="1"/>
  <c r="P2570" i="2"/>
  <c r="S2570" i="2" s="1"/>
  <c r="H2570" i="2"/>
  <c r="O2570" i="2" s="1"/>
  <c r="R2570" i="2" s="1"/>
  <c r="F2570" i="2"/>
  <c r="K2570" i="2" s="1"/>
  <c r="W2570" i="2" s="1"/>
  <c r="E2570" i="2"/>
  <c r="J2570" i="2" s="1"/>
  <c r="V2570" i="2" s="1"/>
  <c r="D2570" i="2"/>
  <c r="I2570" i="2" s="1"/>
  <c r="U2570" i="2" s="1"/>
  <c r="R2569" i="2"/>
  <c r="Q2569" i="2"/>
  <c r="T2569" i="2" s="1"/>
  <c r="P2569" i="2"/>
  <c r="S2569" i="2" s="1"/>
  <c r="J2569" i="2"/>
  <c r="V2569" i="2" s="1"/>
  <c r="H2569" i="2"/>
  <c r="O2569" i="2" s="1"/>
  <c r="F2569" i="2"/>
  <c r="K2569" i="2" s="1"/>
  <c r="W2569" i="2" s="1"/>
  <c r="E2569" i="2"/>
  <c r="D2569" i="2"/>
  <c r="I2569" i="2" s="1"/>
  <c r="U2569" i="2" s="1"/>
  <c r="T2568" i="2"/>
  <c r="R2568" i="2"/>
  <c r="Q2568" i="2"/>
  <c r="P2568" i="2"/>
  <c r="S2568" i="2" s="1"/>
  <c r="K2568" i="2"/>
  <c r="W2568" i="2" s="1"/>
  <c r="H2568" i="2"/>
  <c r="O2568" i="2" s="1"/>
  <c r="F2568" i="2"/>
  <c r="E2568" i="2"/>
  <c r="J2568" i="2" s="1"/>
  <c r="V2568" i="2" s="1"/>
  <c r="D2568" i="2"/>
  <c r="I2568" i="2" s="1"/>
  <c r="U2568" i="2" s="1"/>
  <c r="T2567" i="2"/>
  <c r="Q2567" i="2"/>
  <c r="P2567" i="2"/>
  <c r="S2567" i="2" s="1"/>
  <c r="H2567" i="2"/>
  <c r="O2567" i="2" s="1"/>
  <c r="R2567" i="2" s="1"/>
  <c r="F2567" i="2"/>
  <c r="K2567" i="2" s="1"/>
  <c r="W2567" i="2" s="1"/>
  <c r="E2567" i="2"/>
  <c r="J2567" i="2" s="1"/>
  <c r="V2567" i="2" s="1"/>
  <c r="D2567" i="2"/>
  <c r="I2567" i="2" s="1"/>
  <c r="U2567" i="2" s="1"/>
  <c r="Q2566" i="2"/>
  <c r="T2566" i="2" s="1"/>
  <c r="P2566" i="2"/>
  <c r="S2566" i="2" s="1"/>
  <c r="H2566" i="2"/>
  <c r="O2566" i="2" s="1"/>
  <c r="R2566" i="2" s="1"/>
  <c r="F2566" i="2"/>
  <c r="K2566" i="2" s="1"/>
  <c r="W2566" i="2" s="1"/>
  <c r="E2566" i="2"/>
  <c r="J2566" i="2" s="1"/>
  <c r="V2566" i="2" s="1"/>
  <c r="D2566" i="2"/>
  <c r="I2566" i="2" s="1"/>
  <c r="U2566" i="2" s="1"/>
  <c r="R2565" i="2"/>
  <c r="Q2565" i="2"/>
  <c r="T2565" i="2" s="1"/>
  <c r="P2565" i="2"/>
  <c r="S2565" i="2" s="1"/>
  <c r="J2565" i="2"/>
  <c r="V2565" i="2" s="1"/>
  <c r="H2565" i="2"/>
  <c r="O2565" i="2" s="1"/>
  <c r="F2565" i="2"/>
  <c r="K2565" i="2" s="1"/>
  <c r="W2565" i="2" s="1"/>
  <c r="E2565" i="2"/>
  <c r="D2565" i="2"/>
  <c r="I2565" i="2" s="1"/>
  <c r="U2565" i="2" s="1"/>
  <c r="T2564" i="2"/>
  <c r="R2564" i="2"/>
  <c r="Q2564" i="2"/>
  <c r="P2564" i="2"/>
  <c r="S2564" i="2" s="1"/>
  <c r="H2564" i="2"/>
  <c r="O2564" i="2" s="1"/>
  <c r="F2564" i="2"/>
  <c r="K2564" i="2" s="1"/>
  <c r="W2564" i="2" s="1"/>
  <c r="E2564" i="2"/>
  <c r="J2564" i="2" s="1"/>
  <c r="V2564" i="2" s="1"/>
  <c r="D2564" i="2"/>
  <c r="I2564" i="2" s="1"/>
  <c r="U2564" i="2" s="1"/>
  <c r="T2563" i="2"/>
  <c r="Q2563" i="2"/>
  <c r="P2563" i="2"/>
  <c r="S2563" i="2" s="1"/>
  <c r="H2563" i="2"/>
  <c r="O2563" i="2" s="1"/>
  <c r="R2563" i="2" s="1"/>
  <c r="F2563" i="2"/>
  <c r="K2563" i="2" s="1"/>
  <c r="W2563" i="2" s="1"/>
  <c r="E2563" i="2"/>
  <c r="J2563" i="2" s="1"/>
  <c r="V2563" i="2" s="1"/>
  <c r="D2563" i="2"/>
  <c r="I2563" i="2" s="1"/>
  <c r="U2563" i="2" s="1"/>
  <c r="Q2562" i="2"/>
  <c r="T2562" i="2" s="1"/>
  <c r="P2562" i="2"/>
  <c r="S2562" i="2" s="1"/>
  <c r="H2562" i="2"/>
  <c r="O2562" i="2" s="1"/>
  <c r="R2562" i="2" s="1"/>
  <c r="F2562" i="2"/>
  <c r="K2562" i="2" s="1"/>
  <c r="W2562" i="2" s="1"/>
  <c r="E2562" i="2"/>
  <c r="J2562" i="2" s="1"/>
  <c r="V2562" i="2" s="1"/>
  <c r="D2562" i="2"/>
  <c r="I2562" i="2" s="1"/>
  <c r="U2562" i="2" s="1"/>
  <c r="R2561" i="2"/>
  <c r="Q2561" i="2"/>
  <c r="T2561" i="2" s="1"/>
  <c r="P2561" i="2"/>
  <c r="S2561" i="2" s="1"/>
  <c r="H2561" i="2"/>
  <c r="O2561" i="2" s="1"/>
  <c r="F2561" i="2"/>
  <c r="K2561" i="2" s="1"/>
  <c r="W2561" i="2" s="1"/>
  <c r="E2561" i="2"/>
  <c r="J2561" i="2" s="1"/>
  <c r="V2561" i="2" s="1"/>
  <c r="D2561" i="2"/>
  <c r="I2561" i="2" s="1"/>
  <c r="U2561" i="2" s="1"/>
  <c r="T2560" i="2"/>
  <c r="R2560" i="2"/>
  <c r="Q2560" i="2"/>
  <c r="P2560" i="2"/>
  <c r="S2560" i="2" s="1"/>
  <c r="H2560" i="2"/>
  <c r="O2560" i="2" s="1"/>
  <c r="F2560" i="2"/>
  <c r="K2560" i="2" s="1"/>
  <c r="W2560" i="2" s="1"/>
  <c r="E2560" i="2"/>
  <c r="J2560" i="2" s="1"/>
  <c r="V2560" i="2" s="1"/>
  <c r="D2560" i="2"/>
  <c r="I2560" i="2" s="1"/>
  <c r="U2560" i="2" s="1"/>
  <c r="T2559" i="2"/>
  <c r="Q2559" i="2"/>
  <c r="P2559" i="2"/>
  <c r="S2559" i="2" s="1"/>
  <c r="K2559" i="2"/>
  <c r="W2559" i="2" s="1"/>
  <c r="H2559" i="2"/>
  <c r="O2559" i="2" s="1"/>
  <c r="R2559" i="2" s="1"/>
  <c r="F2559" i="2"/>
  <c r="E2559" i="2"/>
  <c r="J2559" i="2" s="1"/>
  <c r="V2559" i="2" s="1"/>
  <c r="D2559" i="2"/>
  <c r="I2559" i="2" s="1"/>
  <c r="U2559" i="2" s="1"/>
  <c r="V2558" i="2"/>
  <c r="Q2558" i="2"/>
  <c r="T2558" i="2" s="1"/>
  <c r="P2558" i="2"/>
  <c r="S2558" i="2" s="1"/>
  <c r="H2558" i="2"/>
  <c r="O2558" i="2" s="1"/>
  <c r="R2558" i="2" s="1"/>
  <c r="F2558" i="2"/>
  <c r="K2558" i="2" s="1"/>
  <c r="W2558" i="2" s="1"/>
  <c r="E2558" i="2"/>
  <c r="J2558" i="2" s="1"/>
  <c r="D2558" i="2"/>
  <c r="I2558" i="2" s="1"/>
  <c r="U2558" i="2" s="1"/>
  <c r="R2557" i="2"/>
  <c r="Q2557" i="2"/>
  <c r="T2557" i="2" s="1"/>
  <c r="P2557" i="2"/>
  <c r="S2557" i="2" s="1"/>
  <c r="H2557" i="2"/>
  <c r="O2557" i="2" s="1"/>
  <c r="F2557" i="2"/>
  <c r="K2557" i="2" s="1"/>
  <c r="W2557" i="2" s="1"/>
  <c r="E2557" i="2"/>
  <c r="J2557" i="2" s="1"/>
  <c r="V2557" i="2" s="1"/>
  <c r="D2557" i="2"/>
  <c r="I2557" i="2" s="1"/>
  <c r="U2557" i="2" s="1"/>
  <c r="T2556" i="2"/>
  <c r="R2556" i="2"/>
  <c r="Q2556" i="2"/>
  <c r="P2556" i="2"/>
  <c r="S2556" i="2" s="1"/>
  <c r="K2556" i="2"/>
  <c r="W2556" i="2" s="1"/>
  <c r="J2556" i="2"/>
  <c r="V2556" i="2" s="1"/>
  <c r="H2556" i="2"/>
  <c r="O2556" i="2" s="1"/>
  <c r="F2556" i="2"/>
  <c r="E2556" i="2"/>
  <c r="D2556" i="2"/>
  <c r="I2556" i="2" s="1"/>
  <c r="U2556" i="2" s="1"/>
  <c r="T2555" i="2"/>
  <c r="Q2555" i="2"/>
  <c r="P2555" i="2"/>
  <c r="S2555" i="2" s="1"/>
  <c r="H2555" i="2"/>
  <c r="O2555" i="2" s="1"/>
  <c r="R2555" i="2" s="1"/>
  <c r="F2555" i="2"/>
  <c r="K2555" i="2" s="1"/>
  <c r="W2555" i="2" s="1"/>
  <c r="E2555" i="2"/>
  <c r="J2555" i="2" s="1"/>
  <c r="V2555" i="2" s="1"/>
  <c r="D2555" i="2"/>
  <c r="I2555" i="2" s="1"/>
  <c r="U2555" i="2" s="1"/>
  <c r="V2554" i="2"/>
  <c r="Q2554" i="2"/>
  <c r="T2554" i="2" s="1"/>
  <c r="P2554" i="2"/>
  <c r="S2554" i="2" s="1"/>
  <c r="H2554" i="2"/>
  <c r="O2554" i="2" s="1"/>
  <c r="R2554" i="2" s="1"/>
  <c r="F2554" i="2"/>
  <c r="K2554" i="2" s="1"/>
  <c r="W2554" i="2" s="1"/>
  <c r="E2554" i="2"/>
  <c r="J2554" i="2" s="1"/>
  <c r="D2554" i="2"/>
  <c r="I2554" i="2" s="1"/>
  <c r="U2554" i="2" s="1"/>
  <c r="R2553" i="2"/>
  <c r="Q2553" i="2"/>
  <c r="T2553" i="2" s="1"/>
  <c r="P2553" i="2"/>
  <c r="S2553" i="2" s="1"/>
  <c r="H2553" i="2"/>
  <c r="O2553" i="2" s="1"/>
  <c r="F2553" i="2"/>
  <c r="K2553" i="2" s="1"/>
  <c r="W2553" i="2" s="1"/>
  <c r="E2553" i="2"/>
  <c r="J2553" i="2" s="1"/>
  <c r="V2553" i="2" s="1"/>
  <c r="D2553" i="2"/>
  <c r="I2553" i="2" s="1"/>
  <c r="U2553" i="2" s="1"/>
  <c r="T2552" i="2"/>
  <c r="R2552" i="2"/>
  <c r="Q2552" i="2"/>
  <c r="P2552" i="2"/>
  <c r="S2552" i="2" s="1"/>
  <c r="J2552" i="2"/>
  <c r="V2552" i="2" s="1"/>
  <c r="H2552" i="2"/>
  <c r="O2552" i="2" s="1"/>
  <c r="F2552" i="2"/>
  <c r="K2552" i="2" s="1"/>
  <c r="W2552" i="2" s="1"/>
  <c r="E2552" i="2"/>
  <c r="D2552" i="2"/>
  <c r="I2552" i="2" s="1"/>
  <c r="U2552" i="2" s="1"/>
  <c r="T2551" i="2"/>
  <c r="Q2551" i="2"/>
  <c r="P2551" i="2"/>
  <c r="S2551" i="2" s="1"/>
  <c r="K2551" i="2"/>
  <c r="W2551" i="2" s="1"/>
  <c r="H2551" i="2"/>
  <c r="O2551" i="2" s="1"/>
  <c r="R2551" i="2" s="1"/>
  <c r="F2551" i="2"/>
  <c r="E2551" i="2"/>
  <c r="J2551" i="2" s="1"/>
  <c r="V2551" i="2" s="1"/>
  <c r="D2551" i="2"/>
  <c r="I2551" i="2" s="1"/>
  <c r="U2551" i="2" s="1"/>
  <c r="V2550" i="2"/>
  <c r="Q2550" i="2"/>
  <c r="T2550" i="2" s="1"/>
  <c r="P2550" i="2"/>
  <c r="S2550" i="2" s="1"/>
  <c r="H2550" i="2"/>
  <c r="O2550" i="2" s="1"/>
  <c r="R2550" i="2" s="1"/>
  <c r="F2550" i="2"/>
  <c r="K2550" i="2" s="1"/>
  <c r="W2550" i="2" s="1"/>
  <c r="E2550" i="2"/>
  <c r="J2550" i="2" s="1"/>
  <c r="D2550" i="2"/>
  <c r="I2550" i="2" s="1"/>
  <c r="U2550" i="2" s="1"/>
  <c r="R2549" i="2"/>
  <c r="Q2549" i="2"/>
  <c r="T2549" i="2" s="1"/>
  <c r="P2549" i="2"/>
  <c r="S2549" i="2" s="1"/>
  <c r="H2549" i="2"/>
  <c r="O2549" i="2" s="1"/>
  <c r="F2549" i="2"/>
  <c r="K2549" i="2" s="1"/>
  <c r="W2549" i="2" s="1"/>
  <c r="E2549" i="2"/>
  <c r="J2549" i="2" s="1"/>
  <c r="V2549" i="2" s="1"/>
  <c r="D2549" i="2"/>
  <c r="I2549" i="2" s="1"/>
  <c r="U2549" i="2" s="1"/>
  <c r="T2548" i="2"/>
  <c r="R2548" i="2"/>
  <c r="Q2548" i="2"/>
  <c r="P2548" i="2"/>
  <c r="S2548" i="2" s="1"/>
  <c r="K2548" i="2"/>
  <c r="W2548" i="2" s="1"/>
  <c r="J2548" i="2"/>
  <c r="V2548" i="2" s="1"/>
  <c r="H2548" i="2"/>
  <c r="O2548" i="2" s="1"/>
  <c r="F2548" i="2"/>
  <c r="E2548" i="2"/>
  <c r="D2548" i="2"/>
  <c r="I2548" i="2" s="1"/>
  <c r="U2548" i="2" s="1"/>
  <c r="T2547" i="2"/>
  <c r="Q2547" i="2"/>
  <c r="P2547" i="2"/>
  <c r="S2547" i="2" s="1"/>
  <c r="H2547" i="2"/>
  <c r="O2547" i="2" s="1"/>
  <c r="R2547" i="2" s="1"/>
  <c r="F2547" i="2"/>
  <c r="K2547" i="2" s="1"/>
  <c r="W2547" i="2" s="1"/>
  <c r="E2547" i="2"/>
  <c r="J2547" i="2" s="1"/>
  <c r="V2547" i="2" s="1"/>
  <c r="D2547" i="2"/>
  <c r="I2547" i="2" s="1"/>
  <c r="U2547" i="2" s="1"/>
  <c r="V2546" i="2"/>
  <c r="Q2546" i="2"/>
  <c r="T2546" i="2" s="1"/>
  <c r="P2546" i="2"/>
  <c r="S2546" i="2" s="1"/>
  <c r="H2546" i="2"/>
  <c r="O2546" i="2" s="1"/>
  <c r="R2546" i="2" s="1"/>
  <c r="F2546" i="2"/>
  <c r="K2546" i="2" s="1"/>
  <c r="W2546" i="2" s="1"/>
  <c r="E2546" i="2"/>
  <c r="J2546" i="2" s="1"/>
  <c r="D2546" i="2"/>
  <c r="I2546" i="2" s="1"/>
  <c r="U2546" i="2" s="1"/>
  <c r="R2545" i="2"/>
  <c r="Q2545" i="2"/>
  <c r="T2545" i="2" s="1"/>
  <c r="P2545" i="2"/>
  <c r="S2545" i="2" s="1"/>
  <c r="H2545" i="2"/>
  <c r="O2545" i="2" s="1"/>
  <c r="F2545" i="2"/>
  <c r="K2545" i="2" s="1"/>
  <c r="W2545" i="2" s="1"/>
  <c r="E2545" i="2"/>
  <c r="J2545" i="2" s="1"/>
  <c r="V2545" i="2" s="1"/>
  <c r="D2545" i="2"/>
  <c r="I2545" i="2" s="1"/>
  <c r="U2545" i="2" s="1"/>
  <c r="T2544" i="2"/>
  <c r="R2544" i="2"/>
  <c r="Q2544" i="2"/>
  <c r="P2544" i="2"/>
  <c r="S2544" i="2" s="1"/>
  <c r="J2544" i="2"/>
  <c r="V2544" i="2" s="1"/>
  <c r="H2544" i="2"/>
  <c r="O2544" i="2" s="1"/>
  <c r="F2544" i="2"/>
  <c r="K2544" i="2" s="1"/>
  <c r="W2544" i="2" s="1"/>
  <c r="E2544" i="2"/>
  <c r="D2544" i="2"/>
  <c r="I2544" i="2" s="1"/>
  <c r="U2544" i="2" s="1"/>
  <c r="T2543" i="2"/>
  <c r="Q2543" i="2"/>
  <c r="P2543" i="2"/>
  <c r="S2543" i="2" s="1"/>
  <c r="K2543" i="2"/>
  <c r="W2543" i="2" s="1"/>
  <c r="H2543" i="2"/>
  <c r="O2543" i="2" s="1"/>
  <c r="R2543" i="2" s="1"/>
  <c r="F2543" i="2"/>
  <c r="E2543" i="2"/>
  <c r="J2543" i="2" s="1"/>
  <c r="V2543" i="2" s="1"/>
  <c r="D2543" i="2"/>
  <c r="I2543" i="2" s="1"/>
  <c r="U2543" i="2" s="1"/>
  <c r="V2542" i="2"/>
  <c r="Q2542" i="2"/>
  <c r="T2542" i="2" s="1"/>
  <c r="P2542" i="2"/>
  <c r="S2542" i="2" s="1"/>
  <c r="H2542" i="2"/>
  <c r="O2542" i="2" s="1"/>
  <c r="R2542" i="2" s="1"/>
  <c r="F2542" i="2"/>
  <c r="K2542" i="2" s="1"/>
  <c r="W2542" i="2" s="1"/>
  <c r="E2542" i="2"/>
  <c r="J2542" i="2" s="1"/>
  <c r="D2542" i="2"/>
  <c r="I2542" i="2" s="1"/>
  <c r="U2542" i="2" s="1"/>
  <c r="R2541" i="2"/>
  <c r="Q2541" i="2"/>
  <c r="T2541" i="2" s="1"/>
  <c r="P2541" i="2"/>
  <c r="S2541" i="2" s="1"/>
  <c r="H2541" i="2"/>
  <c r="O2541" i="2" s="1"/>
  <c r="F2541" i="2"/>
  <c r="K2541" i="2" s="1"/>
  <c r="W2541" i="2" s="1"/>
  <c r="E2541" i="2"/>
  <c r="J2541" i="2" s="1"/>
  <c r="V2541" i="2" s="1"/>
  <c r="D2541" i="2"/>
  <c r="I2541" i="2" s="1"/>
  <c r="U2541" i="2" s="1"/>
  <c r="T2540" i="2"/>
  <c r="R2540" i="2"/>
  <c r="Q2540" i="2"/>
  <c r="P2540" i="2"/>
  <c r="S2540" i="2" s="1"/>
  <c r="K2540" i="2"/>
  <c r="W2540" i="2" s="1"/>
  <c r="J2540" i="2"/>
  <c r="V2540" i="2" s="1"/>
  <c r="H2540" i="2"/>
  <c r="O2540" i="2" s="1"/>
  <c r="F2540" i="2"/>
  <c r="E2540" i="2"/>
  <c r="D2540" i="2"/>
  <c r="I2540" i="2" s="1"/>
  <c r="U2540" i="2" s="1"/>
  <c r="T2539" i="2"/>
  <c r="Q2539" i="2"/>
  <c r="P2539" i="2"/>
  <c r="S2539" i="2" s="1"/>
  <c r="H2539" i="2"/>
  <c r="O2539" i="2" s="1"/>
  <c r="R2539" i="2" s="1"/>
  <c r="F2539" i="2"/>
  <c r="K2539" i="2" s="1"/>
  <c r="W2539" i="2" s="1"/>
  <c r="E2539" i="2"/>
  <c r="J2539" i="2" s="1"/>
  <c r="V2539" i="2" s="1"/>
  <c r="D2539" i="2"/>
  <c r="I2539" i="2" s="1"/>
  <c r="U2539" i="2" s="1"/>
  <c r="V2538" i="2"/>
  <c r="Q2538" i="2"/>
  <c r="T2538" i="2" s="1"/>
  <c r="P2538" i="2"/>
  <c r="S2538" i="2" s="1"/>
  <c r="H2538" i="2"/>
  <c r="O2538" i="2" s="1"/>
  <c r="R2538" i="2" s="1"/>
  <c r="F2538" i="2"/>
  <c r="K2538" i="2" s="1"/>
  <c r="W2538" i="2" s="1"/>
  <c r="E2538" i="2"/>
  <c r="J2538" i="2" s="1"/>
  <c r="D2538" i="2"/>
  <c r="I2538" i="2" s="1"/>
  <c r="U2538" i="2" s="1"/>
  <c r="R2537" i="2"/>
  <c r="Q2537" i="2"/>
  <c r="T2537" i="2" s="1"/>
  <c r="P2537" i="2"/>
  <c r="S2537" i="2" s="1"/>
  <c r="H2537" i="2"/>
  <c r="O2537" i="2" s="1"/>
  <c r="F2537" i="2"/>
  <c r="K2537" i="2" s="1"/>
  <c r="W2537" i="2" s="1"/>
  <c r="E2537" i="2"/>
  <c r="J2537" i="2" s="1"/>
  <c r="V2537" i="2" s="1"/>
  <c r="D2537" i="2"/>
  <c r="I2537" i="2" s="1"/>
  <c r="U2537" i="2" s="1"/>
  <c r="T2536" i="2"/>
  <c r="R2536" i="2"/>
  <c r="Q2536" i="2"/>
  <c r="P2536" i="2"/>
  <c r="S2536" i="2" s="1"/>
  <c r="J2536" i="2"/>
  <c r="V2536" i="2" s="1"/>
  <c r="H2536" i="2"/>
  <c r="O2536" i="2" s="1"/>
  <c r="F2536" i="2"/>
  <c r="K2536" i="2" s="1"/>
  <c r="W2536" i="2" s="1"/>
  <c r="E2536" i="2"/>
  <c r="D2536" i="2"/>
  <c r="I2536" i="2" s="1"/>
  <c r="U2536" i="2" s="1"/>
  <c r="T2535" i="2"/>
  <c r="Q2535" i="2"/>
  <c r="P2535" i="2"/>
  <c r="S2535" i="2" s="1"/>
  <c r="K2535" i="2"/>
  <c r="W2535" i="2" s="1"/>
  <c r="H2535" i="2"/>
  <c r="O2535" i="2" s="1"/>
  <c r="R2535" i="2" s="1"/>
  <c r="F2535" i="2"/>
  <c r="E2535" i="2"/>
  <c r="J2535" i="2" s="1"/>
  <c r="V2535" i="2" s="1"/>
  <c r="D2535" i="2"/>
  <c r="I2535" i="2" s="1"/>
  <c r="U2535" i="2" s="1"/>
  <c r="V2534" i="2"/>
  <c r="Q2534" i="2"/>
  <c r="T2534" i="2" s="1"/>
  <c r="P2534" i="2"/>
  <c r="S2534" i="2" s="1"/>
  <c r="H2534" i="2"/>
  <c r="O2534" i="2" s="1"/>
  <c r="R2534" i="2" s="1"/>
  <c r="F2534" i="2"/>
  <c r="K2534" i="2" s="1"/>
  <c r="W2534" i="2" s="1"/>
  <c r="E2534" i="2"/>
  <c r="J2534" i="2" s="1"/>
  <c r="D2534" i="2"/>
  <c r="I2534" i="2" s="1"/>
  <c r="U2534" i="2" s="1"/>
  <c r="R2533" i="2"/>
  <c r="Q2533" i="2"/>
  <c r="T2533" i="2" s="1"/>
  <c r="H2533" i="2"/>
  <c r="O2533" i="2" s="1"/>
  <c r="F2533" i="2"/>
  <c r="K2533" i="2" s="1"/>
  <c r="W2533" i="2" s="1"/>
  <c r="E2533" i="2"/>
  <c r="J2533" i="2" s="1"/>
  <c r="V2533" i="2" s="1"/>
  <c r="D2533" i="2"/>
  <c r="I2533" i="2" s="1"/>
  <c r="U2533" i="2" s="1"/>
  <c r="Q2532" i="2"/>
  <c r="T2532" i="2" s="1"/>
  <c r="P2532" i="2"/>
  <c r="S2532" i="2" s="1"/>
  <c r="H2532" i="2"/>
  <c r="O2532" i="2" s="1"/>
  <c r="R2532" i="2" s="1"/>
  <c r="F2532" i="2"/>
  <c r="K2532" i="2" s="1"/>
  <c r="W2532" i="2" s="1"/>
  <c r="E2532" i="2"/>
  <c r="J2532" i="2" s="1"/>
  <c r="V2532" i="2" s="1"/>
  <c r="D2532" i="2"/>
  <c r="I2532" i="2" s="1"/>
  <c r="U2532" i="2" s="1"/>
  <c r="Q2531" i="2"/>
  <c r="T2531" i="2" s="1"/>
  <c r="P2531" i="2"/>
  <c r="S2531" i="2" s="1"/>
  <c r="H2531" i="2"/>
  <c r="O2531" i="2" s="1"/>
  <c r="R2531" i="2" s="1"/>
  <c r="F2531" i="2"/>
  <c r="K2531" i="2" s="1"/>
  <c r="W2531" i="2" s="1"/>
  <c r="E2531" i="2"/>
  <c r="J2531" i="2" s="1"/>
  <c r="V2531" i="2" s="1"/>
  <c r="D2531" i="2"/>
  <c r="I2531" i="2" s="1"/>
  <c r="U2531" i="2" s="1"/>
  <c r="Q2530" i="2"/>
  <c r="T2530" i="2" s="1"/>
  <c r="P2530" i="2"/>
  <c r="S2530" i="2" s="1"/>
  <c r="H2530" i="2"/>
  <c r="O2530" i="2" s="1"/>
  <c r="R2530" i="2" s="1"/>
  <c r="F2530" i="2"/>
  <c r="K2530" i="2" s="1"/>
  <c r="W2530" i="2" s="1"/>
  <c r="E2530" i="2"/>
  <c r="J2530" i="2" s="1"/>
  <c r="V2530" i="2" s="1"/>
  <c r="D2530" i="2"/>
  <c r="I2530" i="2" s="1"/>
  <c r="U2530" i="2" s="1"/>
  <c r="Q2529" i="2"/>
  <c r="T2529" i="2" s="1"/>
  <c r="P2529" i="2"/>
  <c r="S2529" i="2" s="1"/>
  <c r="H2529" i="2"/>
  <c r="O2529" i="2" s="1"/>
  <c r="R2529" i="2" s="1"/>
  <c r="F2529" i="2"/>
  <c r="K2529" i="2" s="1"/>
  <c r="W2529" i="2" s="1"/>
  <c r="E2529" i="2"/>
  <c r="J2529" i="2" s="1"/>
  <c r="V2529" i="2" s="1"/>
  <c r="D2529" i="2"/>
  <c r="I2529" i="2" s="1"/>
  <c r="U2529" i="2" s="1"/>
  <c r="O2528" i="2"/>
  <c r="R2528" i="2" s="1"/>
  <c r="H2528" i="2"/>
  <c r="Q2528" i="2" s="1"/>
  <c r="T2528" i="2" s="1"/>
  <c r="F2528" i="2"/>
  <c r="K2528" i="2" s="1"/>
  <c r="W2528" i="2" s="1"/>
  <c r="E2528" i="2"/>
  <c r="J2528" i="2" s="1"/>
  <c r="V2528" i="2" s="1"/>
  <c r="D2528" i="2"/>
  <c r="I2528" i="2" s="1"/>
  <c r="U2528" i="2" s="1"/>
  <c r="H2527" i="2"/>
  <c r="P2527" i="2" s="1"/>
  <c r="S2527" i="2" s="1"/>
  <c r="F2527" i="2"/>
  <c r="K2527" i="2" s="1"/>
  <c r="W2527" i="2" s="1"/>
  <c r="E2527" i="2"/>
  <c r="J2527" i="2" s="1"/>
  <c r="V2527" i="2" s="1"/>
  <c r="D2527" i="2"/>
  <c r="I2527" i="2" s="1"/>
  <c r="U2527" i="2" s="1"/>
  <c r="H2526" i="2"/>
  <c r="Q2526" i="2" s="1"/>
  <c r="T2526" i="2" s="1"/>
  <c r="F2526" i="2"/>
  <c r="E2526" i="2"/>
  <c r="J2526" i="2" s="1"/>
  <c r="V2526" i="2" s="1"/>
  <c r="D2526" i="2"/>
  <c r="I2526" i="2" s="1"/>
  <c r="U2526" i="2" s="1"/>
  <c r="W2525" i="2"/>
  <c r="Q2525" i="2"/>
  <c r="T2525" i="2" s="1"/>
  <c r="O2525" i="2"/>
  <c r="R2525" i="2" s="1"/>
  <c r="H2525" i="2"/>
  <c r="P2525" i="2" s="1"/>
  <c r="S2525" i="2" s="1"/>
  <c r="F2525" i="2"/>
  <c r="K2525" i="2" s="1"/>
  <c r="E2525" i="2"/>
  <c r="J2525" i="2" s="1"/>
  <c r="V2525" i="2" s="1"/>
  <c r="D2525" i="2"/>
  <c r="I2525" i="2" s="1"/>
  <c r="U2525" i="2" s="1"/>
  <c r="O2524" i="2"/>
  <c r="R2524" i="2" s="1"/>
  <c r="J2524" i="2"/>
  <c r="V2524" i="2" s="1"/>
  <c r="H2524" i="2"/>
  <c r="Q2524" i="2" s="1"/>
  <c r="T2524" i="2" s="1"/>
  <c r="F2524" i="2"/>
  <c r="K2524" i="2" s="1"/>
  <c r="W2524" i="2" s="1"/>
  <c r="E2524" i="2"/>
  <c r="D2524" i="2"/>
  <c r="I2524" i="2" s="1"/>
  <c r="U2524" i="2" s="1"/>
  <c r="T2523" i="2"/>
  <c r="Q2523" i="2"/>
  <c r="P2523" i="2"/>
  <c r="S2523" i="2" s="1"/>
  <c r="H2523" i="2"/>
  <c r="O2523" i="2" s="1"/>
  <c r="R2523" i="2" s="1"/>
  <c r="F2523" i="2"/>
  <c r="K2523" i="2" s="1"/>
  <c r="W2523" i="2" s="1"/>
  <c r="E2523" i="2"/>
  <c r="J2523" i="2" s="1"/>
  <c r="V2523" i="2" s="1"/>
  <c r="D2523" i="2"/>
  <c r="I2523" i="2" s="1"/>
  <c r="U2523" i="2" s="1"/>
  <c r="Q2522" i="2"/>
  <c r="T2522" i="2" s="1"/>
  <c r="P2522" i="2"/>
  <c r="S2522" i="2" s="1"/>
  <c r="H2522" i="2"/>
  <c r="O2522" i="2" s="1"/>
  <c r="R2522" i="2" s="1"/>
  <c r="F2522" i="2"/>
  <c r="K2522" i="2" s="1"/>
  <c r="W2522" i="2" s="1"/>
  <c r="E2522" i="2"/>
  <c r="J2522" i="2" s="1"/>
  <c r="V2522" i="2" s="1"/>
  <c r="D2522" i="2"/>
  <c r="I2522" i="2" s="1"/>
  <c r="U2522" i="2" s="1"/>
  <c r="T2521" i="2"/>
  <c r="Q2521" i="2"/>
  <c r="P2521" i="2"/>
  <c r="S2521" i="2" s="1"/>
  <c r="H2521" i="2"/>
  <c r="O2521" i="2" s="1"/>
  <c r="R2521" i="2" s="1"/>
  <c r="F2521" i="2"/>
  <c r="K2521" i="2" s="1"/>
  <c r="W2521" i="2" s="1"/>
  <c r="E2521" i="2"/>
  <c r="J2521" i="2" s="1"/>
  <c r="V2521" i="2" s="1"/>
  <c r="D2521" i="2"/>
  <c r="I2521" i="2" s="1"/>
  <c r="U2521" i="2" s="1"/>
  <c r="T2520" i="2"/>
  <c r="Q2520" i="2"/>
  <c r="P2520" i="2"/>
  <c r="S2520" i="2" s="1"/>
  <c r="H2520" i="2"/>
  <c r="O2520" i="2" s="1"/>
  <c r="R2520" i="2" s="1"/>
  <c r="F2520" i="2"/>
  <c r="K2520" i="2" s="1"/>
  <c r="W2520" i="2" s="1"/>
  <c r="E2520" i="2"/>
  <c r="J2520" i="2" s="1"/>
  <c r="V2520" i="2" s="1"/>
  <c r="D2520" i="2"/>
  <c r="I2520" i="2" s="1"/>
  <c r="U2520" i="2" s="1"/>
  <c r="T2519" i="2"/>
  <c r="Q2519" i="2"/>
  <c r="P2519" i="2"/>
  <c r="S2519" i="2" s="1"/>
  <c r="H2519" i="2"/>
  <c r="O2519" i="2" s="1"/>
  <c r="R2519" i="2" s="1"/>
  <c r="F2519" i="2"/>
  <c r="K2519" i="2" s="1"/>
  <c r="W2519" i="2" s="1"/>
  <c r="E2519" i="2"/>
  <c r="J2519" i="2" s="1"/>
  <c r="V2519" i="2" s="1"/>
  <c r="D2519" i="2"/>
  <c r="I2519" i="2" s="1"/>
  <c r="U2519" i="2" s="1"/>
  <c r="T2518" i="2"/>
  <c r="Q2518" i="2"/>
  <c r="P2518" i="2"/>
  <c r="S2518" i="2" s="1"/>
  <c r="H2518" i="2"/>
  <c r="O2518" i="2" s="1"/>
  <c r="R2518" i="2" s="1"/>
  <c r="F2518" i="2"/>
  <c r="K2518" i="2" s="1"/>
  <c r="W2518" i="2" s="1"/>
  <c r="E2518" i="2"/>
  <c r="J2518" i="2" s="1"/>
  <c r="V2518" i="2" s="1"/>
  <c r="D2518" i="2"/>
  <c r="I2518" i="2" s="1"/>
  <c r="U2518" i="2" s="1"/>
  <c r="T2517" i="2"/>
  <c r="Q2517" i="2"/>
  <c r="P2517" i="2"/>
  <c r="S2517" i="2" s="1"/>
  <c r="H2517" i="2"/>
  <c r="O2517" i="2" s="1"/>
  <c r="R2517" i="2" s="1"/>
  <c r="F2517" i="2"/>
  <c r="K2517" i="2" s="1"/>
  <c r="W2517" i="2" s="1"/>
  <c r="E2517" i="2"/>
  <c r="J2517" i="2" s="1"/>
  <c r="V2517" i="2" s="1"/>
  <c r="D2517" i="2"/>
  <c r="I2517" i="2" s="1"/>
  <c r="U2517" i="2" s="1"/>
  <c r="T2516" i="2"/>
  <c r="Q2516" i="2"/>
  <c r="P2516" i="2"/>
  <c r="S2516" i="2" s="1"/>
  <c r="H2516" i="2"/>
  <c r="O2516" i="2" s="1"/>
  <c r="R2516" i="2" s="1"/>
  <c r="F2516" i="2"/>
  <c r="K2516" i="2" s="1"/>
  <c r="W2516" i="2" s="1"/>
  <c r="E2516" i="2"/>
  <c r="J2516" i="2" s="1"/>
  <c r="V2516" i="2" s="1"/>
  <c r="D2516" i="2"/>
  <c r="I2516" i="2" s="1"/>
  <c r="U2516" i="2" s="1"/>
  <c r="T2515" i="2"/>
  <c r="Q2515" i="2"/>
  <c r="P2515" i="2"/>
  <c r="S2515" i="2" s="1"/>
  <c r="H2515" i="2"/>
  <c r="O2515" i="2" s="1"/>
  <c r="R2515" i="2" s="1"/>
  <c r="F2515" i="2"/>
  <c r="K2515" i="2" s="1"/>
  <c r="W2515" i="2" s="1"/>
  <c r="E2515" i="2"/>
  <c r="J2515" i="2" s="1"/>
  <c r="V2515" i="2" s="1"/>
  <c r="D2515" i="2"/>
  <c r="I2515" i="2" s="1"/>
  <c r="U2515" i="2" s="1"/>
  <c r="T2514" i="2"/>
  <c r="Q2514" i="2"/>
  <c r="P2514" i="2"/>
  <c r="S2514" i="2" s="1"/>
  <c r="H2514" i="2"/>
  <c r="O2514" i="2" s="1"/>
  <c r="R2514" i="2" s="1"/>
  <c r="F2514" i="2"/>
  <c r="K2514" i="2" s="1"/>
  <c r="W2514" i="2" s="1"/>
  <c r="E2514" i="2"/>
  <c r="J2514" i="2" s="1"/>
  <c r="V2514" i="2" s="1"/>
  <c r="D2514" i="2"/>
  <c r="I2514" i="2" s="1"/>
  <c r="U2514" i="2" s="1"/>
  <c r="T2513" i="2"/>
  <c r="Q2513" i="2"/>
  <c r="P2513" i="2"/>
  <c r="S2513" i="2" s="1"/>
  <c r="H2513" i="2"/>
  <c r="O2513" i="2" s="1"/>
  <c r="R2513" i="2" s="1"/>
  <c r="F2513" i="2"/>
  <c r="K2513" i="2" s="1"/>
  <c r="W2513" i="2" s="1"/>
  <c r="E2513" i="2"/>
  <c r="J2513" i="2" s="1"/>
  <c r="V2513" i="2" s="1"/>
  <c r="D2513" i="2"/>
  <c r="I2513" i="2" s="1"/>
  <c r="U2513" i="2" s="1"/>
  <c r="T2512" i="2"/>
  <c r="Q2512" i="2"/>
  <c r="P2512" i="2"/>
  <c r="S2512" i="2" s="1"/>
  <c r="H2512" i="2"/>
  <c r="O2512" i="2" s="1"/>
  <c r="R2512" i="2" s="1"/>
  <c r="F2512" i="2"/>
  <c r="K2512" i="2" s="1"/>
  <c r="W2512" i="2" s="1"/>
  <c r="E2512" i="2"/>
  <c r="J2512" i="2" s="1"/>
  <c r="V2512" i="2" s="1"/>
  <c r="D2512" i="2"/>
  <c r="I2512" i="2" s="1"/>
  <c r="U2512" i="2" s="1"/>
  <c r="T2511" i="2"/>
  <c r="Q2511" i="2"/>
  <c r="P2511" i="2"/>
  <c r="S2511" i="2" s="1"/>
  <c r="H2511" i="2"/>
  <c r="O2511" i="2" s="1"/>
  <c r="R2511" i="2" s="1"/>
  <c r="F2511" i="2"/>
  <c r="K2511" i="2" s="1"/>
  <c r="W2511" i="2" s="1"/>
  <c r="E2511" i="2"/>
  <c r="J2511" i="2" s="1"/>
  <c r="V2511" i="2" s="1"/>
  <c r="D2511" i="2"/>
  <c r="I2511" i="2" s="1"/>
  <c r="U2511" i="2" s="1"/>
  <c r="T2510" i="2"/>
  <c r="Q2510" i="2"/>
  <c r="P2510" i="2"/>
  <c r="S2510" i="2" s="1"/>
  <c r="H2510" i="2"/>
  <c r="O2510" i="2" s="1"/>
  <c r="R2510" i="2" s="1"/>
  <c r="F2510" i="2"/>
  <c r="K2510" i="2" s="1"/>
  <c r="W2510" i="2" s="1"/>
  <c r="E2510" i="2"/>
  <c r="J2510" i="2" s="1"/>
  <c r="V2510" i="2" s="1"/>
  <c r="D2510" i="2"/>
  <c r="I2510" i="2" s="1"/>
  <c r="U2510" i="2" s="1"/>
  <c r="T2509" i="2"/>
  <c r="Q2509" i="2"/>
  <c r="P2509" i="2"/>
  <c r="S2509" i="2" s="1"/>
  <c r="H2509" i="2"/>
  <c r="O2509" i="2" s="1"/>
  <c r="R2509" i="2" s="1"/>
  <c r="F2509" i="2"/>
  <c r="K2509" i="2" s="1"/>
  <c r="W2509" i="2" s="1"/>
  <c r="E2509" i="2"/>
  <c r="J2509" i="2" s="1"/>
  <c r="V2509" i="2" s="1"/>
  <c r="D2509" i="2"/>
  <c r="I2509" i="2" s="1"/>
  <c r="U2509" i="2" s="1"/>
  <c r="T2508" i="2"/>
  <c r="Q2508" i="2"/>
  <c r="P2508" i="2"/>
  <c r="S2508" i="2" s="1"/>
  <c r="H2508" i="2"/>
  <c r="O2508" i="2" s="1"/>
  <c r="R2508" i="2" s="1"/>
  <c r="F2508" i="2"/>
  <c r="K2508" i="2" s="1"/>
  <c r="W2508" i="2" s="1"/>
  <c r="E2508" i="2"/>
  <c r="J2508" i="2" s="1"/>
  <c r="V2508" i="2" s="1"/>
  <c r="D2508" i="2"/>
  <c r="I2508" i="2" s="1"/>
  <c r="U2508" i="2" s="1"/>
  <c r="T2507" i="2"/>
  <c r="Q2507" i="2"/>
  <c r="P2507" i="2"/>
  <c r="S2507" i="2" s="1"/>
  <c r="H2507" i="2"/>
  <c r="O2507" i="2" s="1"/>
  <c r="R2507" i="2" s="1"/>
  <c r="F2507" i="2"/>
  <c r="K2507" i="2" s="1"/>
  <c r="W2507" i="2" s="1"/>
  <c r="E2507" i="2"/>
  <c r="J2507" i="2" s="1"/>
  <c r="V2507" i="2" s="1"/>
  <c r="D2507" i="2"/>
  <c r="I2507" i="2" s="1"/>
  <c r="U2507" i="2" s="1"/>
  <c r="T2506" i="2"/>
  <c r="Q2506" i="2"/>
  <c r="P2506" i="2"/>
  <c r="S2506" i="2" s="1"/>
  <c r="H2506" i="2"/>
  <c r="O2506" i="2" s="1"/>
  <c r="R2506" i="2" s="1"/>
  <c r="F2506" i="2"/>
  <c r="K2506" i="2" s="1"/>
  <c r="W2506" i="2" s="1"/>
  <c r="E2506" i="2"/>
  <c r="J2506" i="2" s="1"/>
  <c r="V2506" i="2" s="1"/>
  <c r="D2506" i="2"/>
  <c r="I2506" i="2" s="1"/>
  <c r="U2506" i="2" s="1"/>
  <c r="T2505" i="2"/>
  <c r="Q2505" i="2"/>
  <c r="P2505" i="2"/>
  <c r="S2505" i="2" s="1"/>
  <c r="H2505" i="2"/>
  <c r="O2505" i="2" s="1"/>
  <c r="R2505" i="2" s="1"/>
  <c r="F2505" i="2"/>
  <c r="K2505" i="2" s="1"/>
  <c r="W2505" i="2" s="1"/>
  <c r="E2505" i="2"/>
  <c r="J2505" i="2" s="1"/>
  <c r="V2505" i="2" s="1"/>
  <c r="D2505" i="2"/>
  <c r="I2505" i="2" s="1"/>
  <c r="U2505" i="2" s="1"/>
  <c r="T2504" i="2"/>
  <c r="Q2504" i="2"/>
  <c r="P2504" i="2"/>
  <c r="S2504" i="2" s="1"/>
  <c r="H2504" i="2"/>
  <c r="O2504" i="2" s="1"/>
  <c r="R2504" i="2" s="1"/>
  <c r="F2504" i="2"/>
  <c r="K2504" i="2" s="1"/>
  <c r="W2504" i="2" s="1"/>
  <c r="E2504" i="2"/>
  <c r="J2504" i="2" s="1"/>
  <c r="V2504" i="2" s="1"/>
  <c r="D2504" i="2"/>
  <c r="I2504" i="2" s="1"/>
  <c r="U2504" i="2" s="1"/>
  <c r="T2503" i="2"/>
  <c r="Q2503" i="2"/>
  <c r="P2503" i="2"/>
  <c r="S2503" i="2" s="1"/>
  <c r="H2503" i="2"/>
  <c r="O2503" i="2" s="1"/>
  <c r="R2503" i="2" s="1"/>
  <c r="F2503" i="2"/>
  <c r="K2503" i="2" s="1"/>
  <c r="W2503" i="2" s="1"/>
  <c r="E2503" i="2"/>
  <c r="J2503" i="2" s="1"/>
  <c r="V2503" i="2" s="1"/>
  <c r="D2503" i="2"/>
  <c r="I2503" i="2" s="1"/>
  <c r="U2503" i="2" s="1"/>
  <c r="T2502" i="2"/>
  <c r="Q2502" i="2"/>
  <c r="P2502" i="2"/>
  <c r="S2502" i="2" s="1"/>
  <c r="H2502" i="2"/>
  <c r="O2502" i="2" s="1"/>
  <c r="R2502" i="2" s="1"/>
  <c r="F2502" i="2"/>
  <c r="K2502" i="2" s="1"/>
  <c r="W2502" i="2" s="1"/>
  <c r="E2502" i="2"/>
  <c r="J2502" i="2" s="1"/>
  <c r="V2502" i="2" s="1"/>
  <c r="D2502" i="2"/>
  <c r="I2502" i="2" s="1"/>
  <c r="U2502" i="2" s="1"/>
  <c r="T2501" i="2"/>
  <c r="Q2501" i="2"/>
  <c r="P2501" i="2"/>
  <c r="S2501" i="2" s="1"/>
  <c r="H2501" i="2"/>
  <c r="O2501" i="2" s="1"/>
  <c r="R2501" i="2" s="1"/>
  <c r="F2501" i="2"/>
  <c r="K2501" i="2" s="1"/>
  <c r="W2501" i="2" s="1"/>
  <c r="E2501" i="2"/>
  <c r="J2501" i="2" s="1"/>
  <c r="V2501" i="2" s="1"/>
  <c r="D2501" i="2"/>
  <c r="I2501" i="2" s="1"/>
  <c r="U2501" i="2" s="1"/>
  <c r="T2500" i="2"/>
  <c r="Q2500" i="2"/>
  <c r="P2500" i="2"/>
  <c r="S2500" i="2" s="1"/>
  <c r="H2500" i="2"/>
  <c r="O2500" i="2" s="1"/>
  <c r="R2500" i="2" s="1"/>
  <c r="F2500" i="2"/>
  <c r="K2500" i="2" s="1"/>
  <c r="W2500" i="2" s="1"/>
  <c r="E2500" i="2"/>
  <c r="J2500" i="2" s="1"/>
  <c r="V2500" i="2" s="1"/>
  <c r="D2500" i="2"/>
  <c r="I2500" i="2" s="1"/>
  <c r="U2500" i="2" s="1"/>
  <c r="T2499" i="2"/>
  <c r="Q2499" i="2"/>
  <c r="P2499" i="2"/>
  <c r="S2499" i="2" s="1"/>
  <c r="H2499" i="2"/>
  <c r="O2499" i="2" s="1"/>
  <c r="R2499" i="2" s="1"/>
  <c r="F2499" i="2"/>
  <c r="K2499" i="2" s="1"/>
  <c r="W2499" i="2" s="1"/>
  <c r="E2499" i="2"/>
  <c r="J2499" i="2" s="1"/>
  <c r="V2499" i="2" s="1"/>
  <c r="D2499" i="2"/>
  <c r="I2499" i="2" s="1"/>
  <c r="U2499" i="2" s="1"/>
  <c r="T2498" i="2"/>
  <c r="Q2498" i="2"/>
  <c r="P2498" i="2"/>
  <c r="S2498" i="2" s="1"/>
  <c r="H2498" i="2"/>
  <c r="O2498" i="2" s="1"/>
  <c r="R2498" i="2" s="1"/>
  <c r="F2498" i="2"/>
  <c r="K2498" i="2" s="1"/>
  <c r="W2498" i="2" s="1"/>
  <c r="E2498" i="2"/>
  <c r="J2498" i="2" s="1"/>
  <c r="V2498" i="2" s="1"/>
  <c r="D2498" i="2"/>
  <c r="I2498" i="2" s="1"/>
  <c r="U2498" i="2" s="1"/>
  <c r="T2497" i="2"/>
  <c r="Q2497" i="2"/>
  <c r="P2497" i="2"/>
  <c r="S2497" i="2" s="1"/>
  <c r="H2497" i="2"/>
  <c r="O2497" i="2" s="1"/>
  <c r="R2497" i="2" s="1"/>
  <c r="F2497" i="2"/>
  <c r="K2497" i="2" s="1"/>
  <c r="W2497" i="2" s="1"/>
  <c r="E2497" i="2"/>
  <c r="J2497" i="2" s="1"/>
  <c r="V2497" i="2" s="1"/>
  <c r="D2497" i="2"/>
  <c r="I2497" i="2" s="1"/>
  <c r="U2497" i="2" s="1"/>
  <c r="T2496" i="2"/>
  <c r="Q2496" i="2"/>
  <c r="P2496" i="2"/>
  <c r="S2496" i="2" s="1"/>
  <c r="H2496" i="2"/>
  <c r="O2496" i="2" s="1"/>
  <c r="R2496" i="2" s="1"/>
  <c r="F2496" i="2"/>
  <c r="K2496" i="2" s="1"/>
  <c r="W2496" i="2" s="1"/>
  <c r="E2496" i="2"/>
  <c r="J2496" i="2" s="1"/>
  <c r="V2496" i="2" s="1"/>
  <c r="D2496" i="2"/>
  <c r="I2496" i="2" s="1"/>
  <c r="U2496" i="2" s="1"/>
  <c r="T2495" i="2"/>
  <c r="Q2495" i="2"/>
  <c r="P2495" i="2"/>
  <c r="S2495" i="2" s="1"/>
  <c r="H2495" i="2"/>
  <c r="O2495" i="2" s="1"/>
  <c r="R2495" i="2" s="1"/>
  <c r="F2495" i="2"/>
  <c r="K2495" i="2" s="1"/>
  <c r="W2495" i="2" s="1"/>
  <c r="E2495" i="2"/>
  <c r="J2495" i="2" s="1"/>
  <c r="V2495" i="2" s="1"/>
  <c r="D2495" i="2"/>
  <c r="I2495" i="2" s="1"/>
  <c r="U2495" i="2" s="1"/>
  <c r="T2494" i="2"/>
  <c r="Q2494" i="2"/>
  <c r="P2494" i="2"/>
  <c r="S2494" i="2" s="1"/>
  <c r="H2494" i="2"/>
  <c r="O2494" i="2" s="1"/>
  <c r="R2494" i="2" s="1"/>
  <c r="F2494" i="2"/>
  <c r="K2494" i="2" s="1"/>
  <c r="W2494" i="2" s="1"/>
  <c r="E2494" i="2"/>
  <c r="J2494" i="2" s="1"/>
  <c r="V2494" i="2" s="1"/>
  <c r="D2494" i="2"/>
  <c r="I2494" i="2" s="1"/>
  <c r="U2494" i="2" s="1"/>
  <c r="T2493" i="2"/>
  <c r="Q2493" i="2"/>
  <c r="P2493" i="2"/>
  <c r="S2493" i="2" s="1"/>
  <c r="H2493" i="2"/>
  <c r="O2493" i="2" s="1"/>
  <c r="R2493" i="2" s="1"/>
  <c r="F2493" i="2"/>
  <c r="K2493" i="2" s="1"/>
  <c r="W2493" i="2" s="1"/>
  <c r="E2493" i="2"/>
  <c r="J2493" i="2" s="1"/>
  <c r="V2493" i="2" s="1"/>
  <c r="D2493" i="2"/>
  <c r="I2493" i="2" s="1"/>
  <c r="U2493" i="2" s="1"/>
  <c r="T2492" i="2"/>
  <c r="Q2492" i="2"/>
  <c r="P2492" i="2"/>
  <c r="S2492" i="2" s="1"/>
  <c r="H2492" i="2"/>
  <c r="O2492" i="2" s="1"/>
  <c r="R2492" i="2" s="1"/>
  <c r="F2492" i="2"/>
  <c r="K2492" i="2" s="1"/>
  <c r="W2492" i="2" s="1"/>
  <c r="E2492" i="2"/>
  <c r="J2492" i="2" s="1"/>
  <c r="V2492" i="2" s="1"/>
  <c r="D2492" i="2"/>
  <c r="I2492" i="2" s="1"/>
  <c r="U2492" i="2" s="1"/>
  <c r="T2491" i="2"/>
  <c r="Q2491" i="2"/>
  <c r="P2491" i="2"/>
  <c r="S2491" i="2" s="1"/>
  <c r="H2491" i="2"/>
  <c r="O2491" i="2" s="1"/>
  <c r="R2491" i="2" s="1"/>
  <c r="F2491" i="2"/>
  <c r="K2491" i="2" s="1"/>
  <c r="W2491" i="2" s="1"/>
  <c r="E2491" i="2"/>
  <c r="J2491" i="2" s="1"/>
  <c r="V2491" i="2" s="1"/>
  <c r="D2491" i="2"/>
  <c r="I2491" i="2" s="1"/>
  <c r="U2491" i="2" s="1"/>
  <c r="T2490" i="2"/>
  <c r="Q2490" i="2"/>
  <c r="P2490" i="2"/>
  <c r="S2490" i="2" s="1"/>
  <c r="H2490" i="2"/>
  <c r="O2490" i="2" s="1"/>
  <c r="R2490" i="2" s="1"/>
  <c r="F2490" i="2"/>
  <c r="K2490" i="2" s="1"/>
  <c r="W2490" i="2" s="1"/>
  <c r="E2490" i="2"/>
  <c r="J2490" i="2" s="1"/>
  <c r="V2490" i="2" s="1"/>
  <c r="D2490" i="2"/>
  <c r="I2490" i="2" s="1"/>
  <c r="U2490" i="2" s="1"/>
  <c r="T2489" i="2"/>
  <c r="Q2489" i="2"/>
  <c r="P2489" i="2"/>
  <c r="S2489" i="2" s="1"/>
  <c r="H2489" i="2"/>
  <c r="O2489" i="2" s="1"/>
  <c r="R2489" i="2" s="1"/>
  <c r="F2489" i="2"/>
  <c r="K2489" i="2" s="1"/>
  <c r="W2489" i="2" s="1"/>
  <c r="E2489" i="2"/>
  <c r="J2489" i="2" s="1"/>
  <c r="V2489" i="2" s="1"/>
  <c r="D2489" i="2"/>
  <c r="I2489" i="2" s="1"/>
  <c r="U2489" i="2" s="1"/>
  <c r="T2488" i="2"/>
  <c r="Q2488" i="2"/>
  <c r="P2488" i="2"/>
  <c r="S2488" i="2" s="1"/>
  <c r="H2488" i="2"/>
  <c r="O2488" i="2" s="1"/>
  <c r="R2488" i="2" s="1"/>
  <c r="F2488" i="2"/>
  <c r="K2488" i="2" s="1"/>
  <c r="W2488" i="2" s="1"/>
  <c r="E2488" i="2"/>
  <c r="J2488" i="2" s="1"/>
  <c r="V2488" i="2" s="1"/>
  <c r="D2488" i="2"/>
  <c r="I2488" i="2" s="1"/>
  <c r="U2488" i="2" s="1"/>
  <c r="T2487" i="2"/>
  <c r="Q2487" i="2"/>
  <c r="P2487" i="2"/>
  <c r="S2487" i="2" s="1"/>
  <c r="H2487" i="2"/>
  <c r="O2487" i="2" s="1"/>
  <c r="R2487" i="2" s="1"/>
  <c r="F2487" i="2"/>
  <c r="K2487" i="2" s="1"/>
  <c r="W2487" i="2" s="1"/>
  <c r="E2487" i="2"/>
  <c r="J2487" i="2" s="1"/>
  <c r="V2487" i="2" s="1"/>
  <c r="D2487" i="2"/>
  <c r="I2487" i="2" s="1"/>
  <c r="U2487" i="2" s="1"/>
  <c r="T2486" i="2"/>
  <c r="Q2486" i="2"/>
  <c r="P2486" i="2"/>
  <c r="S2486" i="2" s="1"/>
  <c r="H2486" i="2"/>
  <c r="O2486" i="2" s="1"/>
  <c r="R2486" i="2" s="1"/>
  <c r="F2486" i="2"/>
  <c r="K2486" i="2" s="1"/>
  <c r="W2486" i="2" s="1"/>
  <c r="E2486" i="2"/>
  <c r="J2486" i="2" s="1"/>
  <c r="V2486" i="2" s="1"/>
  <c r="D2486" i="2"/>
  <c r="I2486" i="2" s="1"/>
  <c r="U2486" i="2" s="1"/>
  <c r="T2485" i="2"/>
  <c r="Q2485" i="2"/>
  <c r="P2485" i="2"/>
  <c r="S2485" i="2" s="1"/>
  <c r="H2485" i="2"/>
  <c r="O2485" i="2" s="1"/>
  <c r="R2485" i="2" s="1"/>
  <c r="F2485" i="2"/>
  <c r="K2485" i="2" s="1"/>
  <c r="W2485" i="2" s="1"/>
  <c r="E2485" i="2"/>
  <c r="J2485" i="2" s="1"/>
  <c r="V2485" i="2" s="1"/>
  <c r="D2485" i="2"/>
  <c r="I2485" i="2" s="1"/>
  <c r="U2485" i="2" s="1"/>
  <c r="T2484" i="2"/>
  <c r="Q2484" i="2"/>
  <c r="P2484" i="2"/>
  <c r="S2484" i="2" s="1"/>
  <c r="H2484" i="2"/>
  <c r="O2484" i="2" s="1"/>
  <c r="R2484" i="2" s="1"/>
  <c r="F2484" i="2"/>
  <c r="K2484" i="2" s="1"/>
  <c r="W2484" i="2" s="1"/>
  <c r="E2484" i="2"/>
  <c r="J2484" i="2" s="1"/>
  <c r="V2484" i="2" s="1"/>
  <c r="D2484" i="2"/>
  <c r="I2484" i="2" s="1"/>
  <c r="U2484" i="2" s="1"/>
  <c r="T2483" i="2"/>
  <c r="Q2483" i="2"/>
  <c r="P2483" i="2"/>
  <c r="S2483" i="2" s="1"/>
  <c r="H2483" i="2"/>
  <c r="O2483" i="2" s="1"/>
  <c r="R2483" i="2" s="1"/>
  <c r="F2483" i="2"/>
  <c r="K2483" i="2" s="1"/>
  <c r="W2483" i="2" s="1"/>
  <c r="E2483" i="2"/>
  <c r="J2483" i="2" s="1"/>
  <c r="V2483" i="2" s="1"/>
  <c r="D2483" i="2"/>
  <c r="I2483" i="2" s="1"/>
  <c r="U2483" i="2" s="1"/>
  <c r="T2482" i="2"/>
  <c r="Q2482" i="2"/>
  <c r="P2482" i="2"/>
  <c r="S2482" i="2" s="1"/>
  <c r="H2482" i="2"/>
  <c r="O2482" i="2" s="1"/>
  <c r="R2482" i="2" s="1"/>
  <c r="F2482" i="2"/>
  <c r="K2482" i="2" s="1"/>
  <c r="W2482" i="2" s="1"/>
  <c r="E2482" i="2"/>
  <c r="J2482" i="2" s="1"/>
  <c r="V2482" i="2" s="1"/>
  <c r="D2482" i="2"/>
  <c r="I2482" i="2" s="1"/>
  <c r="U2482" i="2" s="1"/>
  <c r="T2481" i="2"/>
  <c r="Q2481" i="2"/>
  <c r="P2481" i="2"/>
  <c r="S2481" i="2" s="1"/>
  <c r="H2481" i="2"/>
  <c r="O2481" i="2" s="1"/>
  <c r="R2481" i="2" s="1"/>
  <c r="F2481" i="2"/>
  <c r="K2481" i="2" s="1"/>
  <c r="W2481" i="2" s="1"/>
  <c r="E2481" i="2"/>
  <c r="J2481" i="2" s="1"/>
  <c r="V2481" i="2" s="1"/>
  <c r="D2481" i="2"/>
  <c r="I2481" i="2" s="1"/>
  <c r="U2481" i="2" s="1"/>
  <c r="Q2480" i="2"/>
  <c r="T2480" i="2" s="1"/>
  <c r="P2480" i="2"/>
  <c r="S2480" i="2" s="1"/>
  <c r="H2480" i="2"/>
  <c r="O2480" i="2" s="1"/>
  <c r="R2480" i="2" s="1"/>
  <c r="F2480" i="2"/>
  <c r="K2480" i="2" s="1"/>
  <c r="W2480" i="2" s="1"/>
  <c r="E2480" i="2"/>
  <c r="J2480" i="2" s="1"/>
  <c r="V2480" i="2" s="1"/>
  <c r="D2480" i="2"/>
  <c r="I2480" i="2" s="1"/>
  <c r="U2480" i="2" s="1"/>
  <c r="Q2479" i="2"/>
  <c r="T2479" i="2" s="1"/>
  <c r="P2479" i="2"/>
  <c r="S2479" i="2" s="1"/>
  <c r="H2479" i="2"/>
  <c r="O2479" i="2" s="1"/>
  <c r="R2479" i="2" s="1"/>
  <c r="F2479" i="2"/>
  <c r="K2479" i="2" s="1"/>
  <c r="W2479" i="2" s="1"/>
  <c r="E2479" i="2"/>
  <c r="J2479" i="2" s="1"/>
  <c r="V2479" i="2" s="1"/>
  <c r="D2479" i="2"/>
  <c r="I2479" i="2" s="1"/>
  <c r="U2479" i="2" s="1"/>
  <c r="Q2478" i="2"/>
  <c r="T2478" i="2" s="1"/>
  <c r="P2478" i="2"/>
  <c r="S2478" i="2" s="1"/>
  <c r="H2478" i="2"/>
  <c r="O2478" i="2" s="1"/>
  <c r="R2478" i="2" s="1"/>
  <c r="F2478" i="2"/>
  <c r="K2478" i="2" s="1"/>
  <c r="W2478" i="2" s="1"/>
  <c r="E2478" i="2"/>
  <c r="J2478" i="2" s="1"/>
  <c r="V2478" i="2" s="1"/>
  <c r="D2478" i="2"/>
  <c r="I2478" i="2" s="1"/>
  <c r="U2478" i="2" s="1"/>
  <c r="Q2477" i="2"/>
  <c r="T2477" i="2" s="1"/>
  <c r="P2477" i="2"/>
  <c r="S2477" i="2" s="1"/>
  <c r="H2477" i="2"/>
  <c r="O2477" i="2" s="1"/>
  <c r="R2477" i="2" s="1"/>
  <c r="F2477" i="2"/>
  <c r="K2477" i="2" s="1"/>
  <c r="W2477" i="2" s="1"/>
  <c r="E2477" i="2"/>
  <c r="J2477" i="2" s="1"/>
  <c r="V2477" i="2" s="1"/>
  <c r="D2477" i="2"/>
  <c r="I2477" i="2" s="1"/>
  <c r="U2477" i="2" s="1"/>
  <c r="Q2476" i="2"/>
  <c r="T2476" i="2" s="1"/>
  <c r="P2476" i="2"/>
  <c r="S2476" i="2" s="1"/>
  <c r="H2476" i="2"/>
  <c r="O2476" i="2" s="1"/>
  <c r="R2476" i="2" s="1"/>
  <c r="F2476" i="2"/>
  <c r="K2476" i="2" s="1"/>
  <c r="W2476" i="2" s="1"/>
  <c r="E2476" i="2"/>
  <c r="J2476" i="2" s="1"/>
  <c r="V2476" i="2" s="1"/>
  <c r="D2476" i="2"/>
  <c r="I2476" i="2" s="1"/>
  <c r="U2476" i="2" s="1"/>
  <c r="Q2475" i="2"/>
  <c r="T2475" i="2" s="1"/>
  <c r="P2475" i="2"/>
  <c r="S2475" i="2" s="1"/>
  <c r="H2475" i="2"/>
  <c r="O2475" i="2" s="1"/>
  <c r="R2475" i="2" s="1"/>
  <c r="F2475" i="2"/>
  <c r="K2475" i="2" s="1"/>
  <c r="W2475" i="2" s="1"/>
  <c r="E2475" i="2"/>
  <c r="J2475" i="2" s="1"/>
  <c r="V2475" i="2" s="1"/>
  <c r="D2475" i="2"/>
  <c r="I2475" i="2" s="1"/>
  <c r="U2475" i="2" s="1"/>
  <c r="Q2474" i="2"/>
  <c r="T2474" i="2" s="1"/>
  <c r="P2474" i="2"/>
  <c r="S2474" i="2" s="1"/>
  <c r="H2474" i="2"/>
  <c r="O2474" i="2" s="1"/>
  <c r="R2474" i="2" s="1"/>
  <c r="F2474" i="2"/>
  <c r="K2474" i="2" s="1"/>
  <c r="W2474" i="2" s="1"/>
  <c r="E2474" i="2"/>
  <c r="J2474" i="2" s="1"/>
  <c r="V2474" i="2" s="1"/>
  <c r="D2474" i="2"/>
  <c r="I2474" i="2" s="1"/>
  <c r="U2474" i="2" s="1"/>
  <c r="Q2473" i="2"/>
  <c r="T2473" i="2" s="1"/>
  <c r="P2473" i="2"/>
  <c r="S2473" i="2" s="1"/>
  <c r="H2473" i="2"/>
  <c r="O2473" i="2" s="1"/>
  <c r="R2473" i="2" s="1"/>
  <c r="F2473" i="2"/>
  <c r="K2473" i="2" s="1"/>
  <c r="W2473" i="2" s="1"/>
  <c r="E2473" i="2"/>
  <c r="J2473" i="2" s="1"/>
  <c r="V2473" i="2" s="1"/>
  <c r="D2473" i="2"/>
  <c r="I2473" i="2" s="1"/>
  <c r="U2473" i="2" s="1"/>
  <c r="Q2472" i="2"/>
  <c r="T2472" i="2" s="1"/>
  <c r="P2472" i="2"/>
  <c r="S2472" i="2" s="1"/>
  <c r="H2472" i="2"/>
  <c r="O2472" i="2" s="1"/>
  <c r="R2472" i="2" s="1"/>
  <c r="F2472" i="2"/>
  <c r="K2472" i="2" s="1"/>
  <c r="W2472" i="2" s="1"/>
  <c r="E2472" i="2"/>
  <c r="J2472" i="2" s="1"/>
  <c r="V2472" i="2" s="1"/>
  <c r="D2472" i="2"/>
  <c r="I2472" i="2" s="1"/>
  <c r="U2472" i="2" s="1"/>
  <c r="Q2471" i="2"/>
  <c r="T2471" i="2" s="1"/>
  <c r="P2471" i="2"/>
  <c r="S2471" i="2" s="1"/>
  <c r="H2471" i="2"/>
  <c r="O2471" i="2" s="1"/>
  <c r="R2471" i="2" s="1"/>
  <c r="F2471" i="2"/>
  <c r="K2471" i="2" s="1"/>
  <c r="W2471" i="2" s="1"/>
  <c r="E2471" i="2"/>
  <c r="J2471" i="2" s="1"/>
  <c r="V2471" i="2" s="1"/>
  <c r="D2471" i="2"/>
  <c r="I2471" i="2" s="1"/>
  <c r="U2471" i="2" s="1"/>
  <c r="Q2470" i="2"/>
  <c r="T2470" i="2" s="1"/>
  <c r="P2470" i="2"/>
  <c r="S2470" i="2" s="1"/>
  <c r="H2470" i="2"/>
  <c r="O2470" i="2" s="1"/>
  <c r="R2470" i="2" s="1"/>
  <c r="F2470" i="2"/>
  <c r="K2470" i="2" s="1"/>
  <c r="W2470" i="2" s="1"/>
  <c r="E2470" i="2"/>
  <c r="J2470" i="2" s="1"/>
  <c r="V2470" i="2" s="1"/>
  <c r="D2470" i="2"/>
  <c r="I2470" i="2" s="1"/>
  <c r="U2470" i="2" s="1"/>
  <c r="Q2469" i="2"/>
  <c r="T2469" i="2" s="1"/>
  <c r="P2469" i="2"/>
  <c r="S2469" i="2" s="1"/>
  <c r="H2469" i="2"/>
  <c r="O2469" i="2" s="1"/>
  <c r="R2469" i="2" s="1"/>
  <c r="F2469" i="2"/>
  <c r="K2469" i="2" s="1"/>
  <c r="W2469" i="2" s="1"/>
  <c r="E2469" i="2"/>
  <c r="J2469" i="2" s="1"/>
  <c r="V2469" i="2" s="1"/>
  <c r="D2469" i="2"/>
  <c r="I2469" i="2" s="1"/>
  <c r="U2469" i="2" s="1"/>
  <c r="Q2468" i="2"/>
  <c r="T2468" i="2" s="1"/>
  <c r="P2468" i="2"/>
  <c r="S2468" i="2" s="1"/>
  <c r="H2468" i="2"/>
  <c r="O2468" i="2" s="1"/>
  <c r="R2468" i="2" s="1"/>
  <c r="F2468" i="2"/>
  <c r="K2468" i="2" s="1"/>
  <c r="W2468" i="2" s="1"/>
  <c r="E2468" i="2"/>
  <c r="J2468" i="2" s="1"/>
  <c r="V2468" i="2" s="1"/>
  <c r="D2468" i="2"/>
  <c r="I2468" i="2" s="1"/>
  <c r="U2468" i="2" s="1"/>
  <c r="Q2467" i="2"/>
  <c r="T2467" i="2" s="1"/>
  <c r="P2467" i="2"/>
  <c r="S2467" i="2" s="1"/>
  <c r="H2467" i="2"/>
  <c r="O2467" i="2" s="1"/>
  <c r="R2467" i="2" s="1"/>
  <c r="F2467" i="2"/>
  <c r="K2467" i="2" s="1"/>
  <c r="W2467" i="2" s="1"/>
  <c r="E2467" i="2"/>
  <c r="J2467" i="2" s="1"/>
  <c r="V2467" i="2" s="1"/>
  <c r="D2467" i="2"/>
  <c r="I2467" i="2" s="1"/>
  <c r="U2467" i="2" s="1"/>
  <c r="Q2466" i="2"/>
  <c r="T2466" i="2" s="1"/>
  <c r="P2466" i="2"/>
  <c r="S2466" i="2" s="1"/>
  <c r="H2466" i="2"/>
  <c r="O2466" i="2" s="1"/>
  <c r="R2466" i="2" s="1"/>
  <c r="F2466" i="2"/>
  <c r="K2466" i="2" s="1"/>
  <c r="W2466" i="2" s="1"/>
  <c r="E2466" i="2"/>
  <c r="J2466" i="2" s="1"/>
  <c r="V2466" i="2" s="1"/>
  <c r="D2466" i="2"/>
  <c r="I2466" i="2" s="1"/>
  <c r="U2466" i="2" s="1"/>
  <c r="Q2465" i="2"/>
  <c r="T2465" i="2" s="1"/>
  <c r="P2465" i="2"/>
  <c r="S2465" i="2" s="1"/>
  <c r="J2465" i="2"/>
  <c r="V2465" i="2" s="1"/>
  <c r="H2465" i="2"/>
  <c r="O2465" i="2" s="1"/>
  <c r="R2465" i="2" s="1"/>
  <c r="F2465" i="2"/>
  <c r="K2465" i="2" s="1"/>
  <c r="W2465" i="2" s="1"/>
  <c r="E2465" i="2"/>
  <c r="D2465" i="2"/>
  <c r="I2465" i="2" s="1"/>
  <c r="U2465" i="2" s="1"/>
  <c r="Q2464" i="2"/>
  <c r="T2464" i="2" s="1"/>
  <c r="P2464" i="2"/>
  <c r="S2464" i="2" s="1"/>
  <c r="J2464" i="2"/>
  <c r="V2464" i="2" s="1"/>
  <c r="H2464" i="2"/>
  <c r="O2464" i="2" s="1"/>
  <c r="R2464" i="2" s="1"/>
  <c r="F2464" i="2"/>
  <c r="K2464" i="2" s="1"/>
  <c r="W2464" i="2" s="1"/>
  <c r="E2464" i="2"/>
  <c r="D2464" i="2"/>
  <c r="I2464" i="2" s="1"/>
  <c r="U2464" i="2" s="1"/>
  <c r="Q2463" i="2"/>
  <c r="T2463" i="2" s="1"/>
  <c r="P2463" i="2"/>
  <c r="S2463" i="2" s="1"/>
  <c r="J2463" i="2"/>
  <c r="V2463" i="2" s="1"/>
  <c r="H2463" i="2"/>
  <c r="O2463" i="2" s="1"/>
  <c r="R2463" i="2" s="1"/>
  <c r="F2463" i="2"/>
  <c r="K2463" i="2" s="1"/>
  <c r="W2463" i="2" s="1"/>
  <c r="E2463" i="2"/>
  <c r="D2463" i="2"/>
  <c r="I2463" i="2" s="1"/>
  <c r="U2463" i="2" s="1"/>
  <c r="Q2462" i="2"/>
  <c r="T2462" i="2" s="1"/>
  <c r="P2462" i="2"/>
  <c r="S2462" i="2" s="1"/>
  <c r="J2462" i="2"/>
  <c r="V2462" i="2" s="1"/>
  <c r="H2462" i="2"/>
  <c r="O2462" i="2" s="1"/>
  <c r="R2462" i="2" s="1"/>
  <c r="F2462" i="2"/>
  <c r="K2462" i="2" s="1"/>
  <c r="W2462" i="2" s="1"/>
  <c r="E2462" i="2"/>
  <c r="D2462" i="2"/>
  <c r="I2462" i="2" s="1"/>
  <c r="U2462" i="2" s="1"/>
  <c r="Q2461" i="2"/>
  <c r="T2461" i="2" s="1"/>
  <c r="P2461" i="2"/>
  <c r="S2461" i="2" s="1"/>
  <c r="J2461" i="2"/>
  <c r="V2461" i="2" s="1"/>
  <c r="H2461" i="2"/>
  <c r="O2461" i="2" s="1"/>
  <c r="R2461" i="2" s="1"/>
  <c r="F2461" i="2"/>
  <c r="K2461" i="2" s="1"/>
  <c r="W2461" i="2" s="1"/>
  <c r="E2461" i="2"/>
  <c r="D2461" i="2"/>
  <c r="I2461" i="2" s="1"/>
  <c r="U2461" i="2" s="1"/>
  <c r="Q2460" i="2"/>
  <c r="T2460" i="2" s="1"/>
  <c r="P2460" i="2"/>
  <c r="S2460" i="2" s="1"/>
  <c r="H2460" i="2"/>
  <c r="O2460" i="2" s="1"/>
  <c r="R2460" i="2" s="1"/>
  <c r="F2460" i="2"/>
  <c r="K2460" i="2" s="1"/>
  <c r="W2460" i="2" s="1"/>
  <c r="E2460" i="2"/>
  <c r="J2460" i="2" s="1"/>
  <c r="V2460" i="2" s="1"/>
  <c r="D2460" i="2"/>
  <c r="I2460" i="2" s="1"/>
  <c r="U2460" i="2" s="1"/>
  <c r="Q2459" i="2"/>
  <c r="T2459" i="2" s="1"/>
  <c r="P2459" i="2"/>
  <c r="S2459" i="2" s="1"/>
  <c r="H2459" i="2"/>
  <c r="O2459" i="2" s="1"/>
  <c r="R2459" i="2" s="1"/>
  <c r="F2459" i="2"/>
  <c r="K2459" i="2" s="1"/>
  <c r="W2459" i="2" s="1"/>
  <c r="E2459" i="2"/>
  <c r="J2459" i="2" s="1"/>
  <c r="V2459" i="2" s="1"/>
  <c r="D2459" i="2"/>
  <c r="I2459" i="2" s="1"/>
  <c r="U2459" i="2" s="1"/>
  <c r="T2458" i="2"/>
  <c r="Q2458" i="2"/>
  <c r="P2458" i="2"/>
  <c r="S2458" i="2" s="1"/>
  <c r="H2458" i="2"/>
  <c r="O2458" i="2" s="1"/>
  <c r="R2458" i="2" s="1"/>
  <c r="F2458" i="2"/>
  <c r="K2458" i="2" s="1"/>
  <c r="W2458" i="2" s="1"/>
  <c r="E2458" i="2"/>
  <c r="J2458" i="2" s="1"/>
  <c r="V2458" i="2" s="1"/>
  <c r="D2458" i="2"/>
  <c r="I2458" i="2" s="1"/>
  <c r="U2458" i="2" s="1"/>
  <c r="Q2457" i="2"/>
  <c r="T2457" i="2" s="1"/>
  <c r="P2457" i="2"/>
  <c r="S2457" i="2" s="1"/>
  <c r="H2457" i="2"/>
  <c r="O2457" i="2" s="1"/>
  <c r="R2457" i="2" s="1"/>
  <c r="F2457" i="2"/>
  <c r="K2457" i="2" s="1"/>
  <c r="W2457" i="2" s="1"/>
  <c r="E2457" i="2"/>
  <c r="J2457" i="2" s="1"/>
  <c r="V2457" i="2" s="1"/>
  <c r="D2457" i="2"/>
  <c r="I2457" i="2" s="1"/>
  <c r="U2457" i="2" s="1"/>
  <c r="T2456" i="2"/>
  <c r="Q2456" i="2"/>
  <c r="P2456" i="2"/>
  <c r="S2456" i="2" s="1"/>
  <c r="H2456" i="2"/>
  <c r="O2456" i="2" s="1"/>
  <c r="R2456" i="2" s="1"/>
  <c r="F2456" i="2"/>
  <c r="K2456" i="2" s="1"/>
  <c r="W2456" i="2" s="1"/>
  <c r="E2456" i="2"/>
  <c r="J2456" i="2" s="1"/>
  <c r="V2456" i="2" s="1"/>
  <c r="D2456" i="2"/>
  <c r="I2456" i="2" s="1"/>
  <c r="U2456" i="2" s="1"/>
  <c r="Q2455" i="2"/>
  <c r="T2455" i="2" s="1"/>
  <c r="P2455" i="2"/>
  <c r="S2455" i="2" s="1"/>
  <c r="H2455" i="2"/>
  <c r="O2455" i="2" s="1"/>
  <c r="R2455" i="2" s="1"/>
  <c r="F2455" i="2"/>
  <c r="K2455" i="2" s="1"/>
  <c r="W2455" i="2" s="1"/>
  <c r="E2455" i="2"/>
  <c r="J2455" i="2" s="1"/>
  <c r="V2455" i="2" s="1"/>
  <c r="D2455" i="2"/>
  <c r="I2455" i="2" s="1"/>
  <c r="U2455" i="2" s="1"/>
  <c r="T2454" i="2"/>
  <c r="Q2454" i="2"/>
  <c r="P2454" i="2"/>
  <c r="S2454" i="2" s="1"/>
  <c r="H2454" i="2"/>
  <c r="O2454" i="2" s="1"/>
  <c r="R2454" i="2" s="1"/>
  <c r="F2454" i="2"/>
  <c r="K2454" i="2" s="1"/>
  <c r="W2454" i="2" s="1"/>
  <c r="E2454" i="2"/>
  <c r="J2454" i="2" s="1"/>
  <c r="V2454" i="2" s="1"/>
  <c r="D2454" i="2"/>
  <c r="I2454" i="2" s="1"/>
  <c r="U2454" i="2" s="1"/>
  <c r="Q2453" i="2"/>
  <c r="T2453" i="2" s="1"/>
  <c r="P2453" i="2"/>
  <c r="S2453" i="2" s="1"/>
  <c r="H2453" i="2"/>
  <c r="O2453" i="2" s="1"/>
  <c r="R2453" i="2" s="1"/>
  <c r="F2453" i="2"/>
  <c r="K2453" i="2" s="1"/>
  <c r="W2453" i="2" s="1"/>
  <c r="E2453" i="2"/>
  <c r="J2453" i="2" s="1"/>
  <c r="V2453" i="2" s="1"/>
  <c r="D2453" i="2"/>
  <c r="I2453" i="2" s="1"/>
  <c r="U2453" i="2" s="1"/>
  <c r="T2452" i="2"/>
  <c r="Q2452" i="2"/>
  <c r="P2452" i="2"/>
  <c r="S2452" i="2" s="1"/>
  <c r="H2452" i="2"/>
  <c r="O2452" i="2" s="1"/>
  <c r="R2452" i="2" s="1"/>
  <c r="F2452" i="2"/>
  <c r="K2452" i="2" s="1"/>
  <c r="W2452" i="2" s="1"/>
  <c r="E2452" i="2"/>
  <c r="J2452" i="2" s="1"/>
  <c r="V2452" i="2" s="1"/>
  <c r="D2452" i="2"/>
  <c r="I2452" i="2" s="1"/>
  <c r="U2452" i="2" s="1"/>
  <c r="Q2451" i="2"/>
  <c r="T2451" i="2" s="1"/>
  <c r="P2451" i="2"/>
  <c r="S2451" i="2" s="1"/>
  <c r="H2451" i="2"/>
  <c r="O2451" i="2" s="1"/>
  <c r="R2451" i="2" s="1"/>
  <c r="F2451" i="2"/>
  <c r="K2451" i="2" s="1"/>
  <c r="W2451" i="2" s="1"/>
  <c r="E2451" i="2"/>
  <c r="J2451" i="2" s="1"/>
  <c r="V2451" i="2" s="1"/>
  <c r="D2451" i="2"/>
  <c r="I2451" i="2" s="1"/>
  <c r="U2451" i="2" s="1"/>
  <c r="T2450" i="2"/>
  <c r="Q2450" i="2"/>
  <c r="P2450" i="2"/>
  <c r="S2450" i="2" s="1"/>
  <c r="J2450" i="2"/>
  <c r="V2450" i="2" s="1"/>
  <c r="H2450" i="2"/>
  <c r="O2450" i="2" s="1"/>
  <c r="R2450" i="2" s="1"/>
  <c r="F2450" i="2"/>
  <c r="K2450" i="2" s="1"/>
  <c r="W2450" i="2" s="1"/>
  <c r="E2450" i="2"/>
  <c r="D2450" i="2"/>
  <c r="I2450" i="2" s="1"/>
  <c r="U2450" i="2" s="1"/>
  <c r="Q2449" i="2"/>
  <c r="T2449" i="2" s="1"/>
  <c r="P2449" i="2"/>
  <c r="S2449" i="2" s="1"/>
  <c r="H2449" i="2"/>
  <c r="O2449" i="2" s="1"/>
  <c r="R2449" i="2" s="1"/>
  <c r="F2449" i="2"/>
  <c r="K2449" i="2" s="1"/>
  <c r="W2449" i="2" s="1"/>
  <c r="E2449" i="2"/>
  <c r="J2449" i="2" s="1"/>
  <c r="V2449" i="2" s="1"/>
  <c r="D2449" i="2"/>
  <c r="I2449" i="2" s="1"/>
  <c r="U2449" i="2" s="1"/>
  <c r="T2448" i="2"/>
  <c r="Q2448" i="2"/>
  <c r="P2448" i="2"/>
  <c r="S2448" i="2" s="1"/>
  <c r="H2448" i="2"/>
  <c r="O2448" i="2" s="1"/>
  <c r="R2448" i="2" s="1"/>
  <c r="F2448" i="2"/>
  <c r="K2448" i="2" s="1"/>
  <c r="W2448" i="2" s="1"/>
  <c r="E2448" i="2"/>
  <c r="J2448" i="2" s="1"/>
  <c r="V2448" i="2" s="1"/>
  <c r="D2448" i="2"/>
  <c r="I2448" i="2" s="1"/>
  <c r="U2448" i="2" s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Y2644" i="1"/>
  <c r="G2644" i="1"/>
  <c r="O2644" i="1" s="1"/>
  <c r="F2644" i="1"/>
  <c r="L2644" i="1" s="1"/>
  <c r="N2644" i="1" s="1"/>
  <c r="D2644" i="1"/>
  <c r="H2644" i="1" s="1"/>
  <c r="P2644" i="1" s="1"/>
  <c r="C2644" i="1"/>
  <c r="Y2643" i="1"/>
  <c r="G2643" i="1"/>
  <c r="O2643" i="1" s="1"/>
  <c r="F2643" i="1"/>
  <c r="L2643" i="1" s="1"/>
  <c r="N2643" i="1" s="1"/>
  <c r="D2643" i="1"/>
  <c r="H2643" i="1" s="1"/>
  <c r="P2643" i="1" s="1"/>
  <c r="C2643" i="1"/>
  <c r="Y2642" i="1"/>
  <c r="G2642" i="1"/>
  <c r="O2642" i="1" s="1"/>
  <c r="F2642" i="1"/>
  <c r="L2642" i="1" s="1"/>
  <c r="N2642" i="1" s="1"/>
  <c r="D2642" i="1"/>
  <c r="H2642" i="1" s="1"/>
  <c r="P2642" i="1" s="1"/>
  <c r="C2642" i="1"/>
  <c r="Y2641" i="1"/>
  <c r="G2641" i="1"/>
  <c r="O2641" i="1" s="1"/>
  <c r="F2641" i="1"/>
  <c r="L2641" i="1" s="1"/>
  <c r="N2641" i="1" s="1"/>
  <c r="D2641" i="1"/>
  <c r="H2641" i="1" s="1"/>
  <c r="P2641" i="1" s="1"/>
  <c r="C2641" i="1"/>
  <c r="Y2640" i="1"/>
  <c r="G2640" i="1"/>
  <c r="O2640" i="1" s="1"/>
  <c r="F2640" i="1"/>
  <c r="L2640" i="1" s="1"/>
  <c r="N2640" i="1" s="1"/>
  <c r="D2640" i="1"/>
  <c r="H2640" i="1" s="1"/>
  <c r="P2640" i="1" s="1"/>
  <c r="C2640" i="1"/>
  <c r="Y2639" i="1"/>
  <c r="G2639" i="1"/>
  <c r="O2639" i="1" s="1"/>
  <c r="F2639" i="1"/>
  <c r="L2639" i="1" s="1"/>
  <c r="N2639" i="1" s="1"/>
  <c r="D2639" i="1"/>
  <c r="H2639" i="1" s="1"/>
  <c r="P2639" i="1" s="1"/>
  <c r="C2639" i="1"/>
  <c r="Y2638" i="1"/>
  <c r="G2638" i="1"/>
  <c r="O2638" i="1" s="1"/>
  <c r="F2638" i="1"/>
  <c r="L2638" i="1" s="1"/>
  <c r="N2638" i="1" s="1"/>
  <c r="D2638" i="1"/>
  <c r="H2638" i="1" s="1"/>
  <c r="P2638" i="1" s="1"/>
  <c r="C2638" i="1"/>
  <c r="Y2637" i="1"/>
  <c r="G2637" i="1"/>
  <c r="O2637" i="1" s="1"/>
  <c r="F2637" i="1"/>
  <c r="L2637" i="1" s="1"/>
  <c r="N2637" i="1" s="1"/>
  <c r="D2637" i="1"/>
  <c r="H2637" i="1" s="1"/>
  <c r="P2637" i="1" s="1"/>
  <c r="C2637" i="1"/>
  <c r="Y2636" i="1"/>
  <c r="G2636" i="1"/>
  <c r="O2636" i="1" s="1"/>
  <c r="F2636" i="1"/>
  <c r="L2636" i="1" s="1"/>
  <c r="N2636" i="1" s="1"/>
  <c r="D2636" i="1"/>
  <c r="H2636" i="1" s="1"/>
  <c r="P2636" i="1" s="1"/>
  <c r="C2636" i="1"/>
  <c r="Y2635" i="1"/>
  <c r="G2635" i="1"/>
  <c r="O2635" i="1" s="1"/>
  <c r="F2635" i="1"/>
  <c r="L2635" i="1" s="1"/>
  <c r="N2635" i="1" s="1"/>
  <c r="D2635" i="1"/>
  <c r="H2635" i="1" s="1"/>
  <c r="P2635" i="1" s="1"/>
  <c r="C2635" i="1"/>
  <c r="Y2634" i="1"/>
  <c r="G2634" i="1"/>
  <c r="O2634" i="1" s="1"/>
  <c r="F2634" i="1"/>
  <c r="L2634" i="1" s="1"/>
  <c r="N2634" i="1" s="1"/>
  <c r="D2634" i="1"/>
  <c r="H2634" i="1" s="1"/>
  <c r="P2634" i="1" s="1"/>
  <c r="C2634" i="1"/>
  <c r="Y2633" i="1"/>
  <c r="G2633" i="1"/>
  <c r="O2633" i="1" s="1"/>
  <c r="F2633" i="1"/>
  <c r="L2633" i="1" s="1"/>
  <c r="N2633" i="1" s="1"/>
  <c r="D2633" i="1"/>
  <c r="H2633" i="1" s="1"/>
  <c r="P2633" i="1" s="1"/>
  <c r="C2633" i="1"/>
  <c r="Y2632" i="1"/>
  <c r="G2632" i="1"/>
  <c r="O2632" i="1" s="1"/>
  <c r="F2632" i="1"/>
  <c r="L2632" i="1" s="1"/>
  <c r="N2632" i="1" s="1"/>
  <c r="D2632" i="1"/>
  <c r="H2632" i="1" s="1"/>
  <c r="P2632" i="1" s="1"/>
  <c r="C2632" i="1"/>
  <c r="Y2631" i="1"/>
  <c r="G2631" i="1"/>
  <c r="O2631" i="1" s="1"/>
  <c r="F2631" i="1"/>
  <c r="L2631" i="1" s="1"/>
  <c r="N2631" i="1" s="1"/>
  <c r="D2631" i="1"/>
  <c r="H2631" i="1" s="1"/>
  <c r="P2631" i="1" s="1"/>
  <c r="C2631" i="1"/>
  <c r="Y2630" i="1"/>
  <c r="G2630" i="1"/>
  <c r="O2630" i="1" s="1"/>
  <c r="F2630" i="1"/>
  <c r="L2630" i="1" s="1"/>
  <c r="N2630" i="1" s="1"/>
  <c r="D2630" i="1"/>
  <c r="H2630" i="1" s="1"/>
  <c r="P2630" i="1" s="1"/>
  <c r="C2630" i="1"/>
  <c r="Y2629" i="1"/>
  <c r="G2629" i="1"/>
  <c r="O2629" i="1" s="1"/>
  <c r="F2629" i="1"/>
  <c r="L2629" i="1" s="1"/>
  <c r="N2629" i="1" s="1"/>
  <c r="D2629" i="1"/>
  <c r="H2629" i="1" s="1"/>
  <c r="P2629" i="1" s="1"/>
  <c r="C2629" i="1"/>
  <c r="Y2628" i="1"/>
  <c r="G2628" i="1"/>
  <c r="O2628" i="1" s="1"/>
  <c r="F2628" i="1"/>
  <c r="L2628" i="1" s="1"/>
  <c r="N2628" i="1" s="1"/>
  <c r="D2628" i="1"/>
  <c r="H2628" i="1" s="1"/>
  <c r="P2628" i="1" s="1"/>
  <c r="C2628" i="1"/>
  <c r="Y2627" i="1"/>
  <c r="G2627" i="1"/>
  <c r="O2627" i="1" s="1"/>
  <c r="F2627" i="1"/>
  <c r="L2627" i="1" s="1"/>
  <c r="N2627" i="1" s="1"/>
  <c r="D2627" i="1"/>
  <c r="H2627" i="1" s="1"/>
  <c r="P2627" i="1" s="1"/>
  <c r="C2627" i="1"/>
  <c r="Y2626" i="1"/>
  <c r="G2626" i="1"/>
  <c r="O2626" i="1" s="1"/>
  <c r="F2626" i="1"/>
  <c r="L2626" i="1" s="1"/>
  <c r="N2626" i="1" s="1"/>
  <c r="D2626" i="1"/>
  <c r="H2626" i="1" s="1"/>
  <c r="P2626" i="1" s="1"/>
  <c r="C2626" i="1"/>
  <c r="Y2625" i="1"/>
  <c r="G2625" i="1"/>
  <c r="O2625" i="1" s="1"/>
  <c r="F2625" i="1"/>
  <c r="L2625" i="1" s="1"/>
  <c r="N2625" i="1" s="1"/>
  <c r="D2625" i="1"/>
  <c r="H2625" i="1" s="1"/>
  <c r="P2625" i="1" s="1"/>
  <c r="C2625" i="1"/>
  <c r="Y2624" i="1"/>
  <c r="G2624" i="1"/>
  <c r="O2624" i="1" s="1"/>
  <c r="F2624" i="1"/>
  <c r="L2624" i="1" s="1"/>
  <c r="N2624" i="1" s="1"/>
  <c r="D2624" i="1"/>
  <c r="H2624" i="1" s="1"/>
  <c r="P2624" i="1" s="1"/>
  <c r="C2624" i="1"/>
  <c r="Y2623" i="1"/>
  <c r="G2623" i="1"/>
  <c r="O2623" i="1" s="1"/>
  <c r="F2623" i="1"/>
  <c r="L2623" i="1" s="1"/>
  <c r="N2623" i="1" s="1"/>
  <c r="D2623" i="1"/>
  <c r="H2623" i="1" s="1"/>
  <c r="P2623" i="1" s="1"/>
  <c r="C2623" i="1"/>
  <c r="Y2622" i="1"/>
  <c r="G2622" i="1"/>
  <c r="O2622" i="1" s="1"/>
  <c r="F2622" i="1"/>
  <c r="L2622" i="1" s="1"/>
  <c r="N2622" i="1" s="1"/>
  <c r="D2622" i="1"/>
  <c r="H2622" i="1" s="1"/>
  <c r="P2622" i="1" s="1"/>
  <c r="C2622" i="1"/>
  <c r="Y2621" i="1"/>
  <c r="G2621" i="1"/>
  <c r="O2621" i="1" s="1"/>
  <c r="F2621" i="1"/>
  <c r="L2621" i="1" s="1"/>
  <c r="N2621" i="1" s="1"/>
  <c r="D2621" i="1"/>
  <c r="H2621" i="1" s="1"/>
  <c r="P2621" i="1" s="1"/>
  <c r="C2621" i="1"/>
  <c r="Y2620" i="1"/>
  <c r="G2620" i="1"/>
  <c r="O2620" i="1" s="1"/>
  <c r="F2620" i="1"/>
  <c r="L2620" i="1" s="1"/>
  <c r="N2620" i="1" s="1"/>
  <c r="D2620" i="1"/>
  <c r="H2620" i="1" s="1"/>
  <c r="P2620" i="1" s="1"/>
  <c r="C2620" i="1"/>
  <c r="Y2619" i="1"/>
  <c r="G2619" i="1"/>
  <c r="O2619" i="1" s="1"/>
  <c r="F2619" i="1"/>
  <c r="L2619" i="1" s="1"/>
  <c r="N2619" i="1" s="1"/>
  <c r="D2619" i="1"/>
  <c r="H2619" i="1" s="1"/>
  <c r="P2619" i="1" s="1"/>
  <c r="C2619" i="1"/>
  <c r="Y2618" i="1"/>
  <c r="G2618" i="1"/>
  <c r="O2618" i="1" s="1"/>
  <c r="F2618" i="1"/>
  <c r="L2618" i="1" s="1"/>
  <c r="N2618" i="1" s="1"/>
  <c r="D2618" i="1"/>
  <c r="H2618" i="1" s="1"/>
  <c r="P2618" i="1" s="1"/>
  <c r="C2618" i="1"/>
  <c r="Y2617" i="1"/>
  <c r="G2617" i="1"/>
  <c r="O2617" i="1" s="1"/>
  <c r="F2617" i="1"/>
  <c r="L2617" i="1" s="1"/>
  <c r="N2617" i="1" s="1"/>
  <c r="D2617" i="1"/>
  <c r="H2617" i="1" s="1"/>
  <c r="P2617" i="1" s="1"/>
  <c r="C2617" i="1"/>
  <c r="Y2616" i="1"/>
  <c r="G2616" i="1"/>
  <c r="O2616" i="1" s="1"/>
  <c r="F2616" i="1"/>
  <c r="L2616" i="1" s="1"/>
  <c r="N2616" i="1" s="1"/>
  <c r="D2616" i="1"/>
  <c r="H2616" i="1" s="1"/>
  <c r="P2616" i="1" s="1"/>
  <c r="C2616" i="1"/>
  <c r="Y2615" i="1"/>
  <c r="G2615" i="1"/>
  <c r="O2615" i="1" s="1"/>
  <c r="F2615" i="1"/>
  <c r="L2615" i="1" s="1"/>
  <c r="N2615" i="1" s="1"/>
  <c r="D2615" i="1"/>
  <c r="H2615" i="1" s="1"/>
  <c r="P2615" i="1" s="1"/>
  <c r="C2615" i="1"/>
  <c r="Y2614" i="1"/>
  <c r="G2614" i="1"/>
  <c r="O2614" i="1" s="1"/>
  <c r="F2614" i="1"/>
  <c r="L2614" i="1" s="1"/>
  <c r="N2614" i="1" s="1"/>
  <c r="D2614" i="1"/>
  <c r="H2614" i="1" s="1"/>
  <c r="P2614" i="1" s="1"/>
  <c r="C2614" i="1"/>
  <c r="Y2613" i="1"/>
  <c r="G2613" i="1"/>
  <c r="O2613" i="1" s="1"/>
  <c r="F2613" i="1"/>
  <c r="L2613" i="1" s="1"/>
  <c r="N2613" i="1" s="1"/>
  <c r="D2613" i="1"/>
  <c r="H2613" i="1" s="1"/>
  <c r="P2613" i="1" s="1"/>
  <c r="C2613" i="1"/>
  <c r="Y2612" i="1"/>
  <c r="G2612" i="1"/>
  <c r="O2612" i="1" s="1"/>
  <c r="F2612" i="1"/>
  <c r="L2612" i="1" s="1"/>
  <c r="N2612" i="1" s="1"/>
  <c r="D2612" i="1"/>
  <c r="H2612" i="1" s="1"/>
  <c r="P2612" i="1" s="1"/>
  <c r="C2612" i="1"/>
  <c r="Y2611" i="1"/>
  <c r="M2611" i="1"/>
  <c r="G2611" i="1"/>
  <c r="O2611" i="1" s="1"/>
  <c r="F2611" i="1"/>
  <c r="K2611" i="1" s="1"/>
  <c r="D2611" i="1"/>
  <c r="H2611" i="1" s="1"/>
  <c r="P2611" i="1" s="1"/>
  <c r="C2611" i="1"/>
  <c r="Y2610" i="1"/>
  <c r="M2610" i="1"/>
  <c r="G2610" i="1"/>
  <c r="O2610" i="1" s="1"/>
  <c r="F2610" i="1"/>
  <c r="K2610" i="1" s="1"/>
  <c r="D2610" i="1"/>
  <c r="H2610" i="1" s="1"/>
  <c r="P2610" i="1" s="1"/>
  <c r="C2610" i="1"/>
  <c r="Y2609" i="1"/>
  <c r="G2609" i="1"/>
  <c r="O2609" i="1" s="1"/>
  <c r="F2609" i="1"/>
  <c r="L2609" i="1" s="1"/>
  <c r="N2609" i="1" s="1"/>
  <c r="D2609" i="1"/>
  <c r="C2609" i="1"/>
  <c r="Y2608" i="1"/>
  <c r="G2608" i="1"/>
  <c r="O2608" i="1" s="1"/>
  <c r="F2608" i="1"/>
  <c r="L2608" i="1" s="1"/>
  <c r="N2608" i="1" s="1"/>
  <c r="D2608" i="1"/>
  <c r="C2608" i="1"/>
  <c r="Y2607" i="1"/>
  <c r="G2607" i="1"/>
  <c r="O2607" i="1" s="1"/>
  <c r="F2607" i="1"/>
  <c r="L2607" i="1" s="1"/>
  <c r="N2607" i="1" s="1"/>
  <c r="D2607" i="1"/>
  <c r="C2607" i="1"/>
  <c r="Y2606" i="1"/>
  <c r="M2606" i="1"/>
  <c r="G2606" i="1"/>
  <c r="O2606" i="1" s="1"/>
  <c r="F2606" i="1"/>
  <c r="K2606" i="1" s="1"/>
  <c r="D2606" i="1"/>
  <c r="H2606" i="1" s="1"/>
  <c r="P2606" i="1" s="1"/>
  <c r="C2606" i="1"/>
  <c r="Y2605" i="1"/>
  <c r="G2605" i="1"/>
  <c r="O2605" i="1" s="1"/>
  <c r="F2605" i="1"/>
  <c r="L2605" i="1" s="1"/>
  <c r="N2605" i="1" s="1"/>
  <c r="D2605" i="1"/>
  <c r="C2605" i="1"/>
  <c r="Y2604" i="1"/>
  <c r="M2604" i="1"/>
  <c r="G2604" i="1"/>
  <c r="O2604" i="1" s="1"/>
  <c r="F2604" i="1"/>
  <c r="K2604" i="1" s="1"/>
  <c r="D2604" i="1"/>
  <c r="H2604" i="1" s="1"/>
  <c r="P2604" i="1" s="1"/>
  <c r="C2604" i="1"/>
  <c r="Y2603" i="1"/>
  <c r="M2603" i="1"/>
  <c r="G2603" i="1"/>
  <c r="O2603" i="1" s="1"/>
  <c r="F2603" i="1"/>
  <c r="K2603" i="1" s="1"/>
  <c r="D2603" i="1"/>
  <c r="H2603" i="1" s="1"/>
  <c r="P2603" i="1" s="1"/>
  <c r="C2603" i="1"/>
  <c r="Y2602" i="1"/>
  <c r="K2602" i="1"/>
  <c r="M2602" i="1" s="1"/>
  <c r="G2602" i="1"/>
  <c r="O2602" i="1" s="1"/>
  <c r="F2602" i="1"/>
  <c r="L2602" i="1" s="1"/>
  <c r="N2602" i="1" s="1"/>
  <c r="D2602" i="1"/>
  <c r="H2602" i="1" s="1"/>
  <c r="P2602" i="1" s="1"/>
  <c r="C2602" i="1"/>
  <c r="Y2601" i="1"/>
  <c r="O2601" i="1"/>
  <c r="K2601" i="1"/>
  <c r="M2601" i="1" s="1"/>
  <c r="G2601" i="1"/>
  <c r="F2601" i="1"/>
  <c r="L2601" i="1" s="1"/>
  <c r="N2601" i="1" s="1"/>
  <c r="D2601" i="1"/>
  <c r="H2601" i="1" s="1"/>
  <c r="P2601" i="1" s="1"/>
  <c r="C2601" i="1"/>
  <c r="Y2600" i="1"/>
  <c r="O2600" i="1"/>
  <c r="K2600" i="1"/>
  <c r="M2600" i="1" s="1"/>
  <c r="G2600" i="1"/>
  <c r="F2600" i="1"/>
  <c r="L2600" i="1" s="1"/>
  <c r="N2600" i="1" s="1"/>
  <c r="D2600" i="1"/>
  <c r="H2600" i="1" s="1"/>
  <c r="P2600" i="1" s="1"/>
  <c r="C2600" i="1"/>
  <c r="Y2599" i="1"/>
  <c r="O2599" i="1"/>
  <c r="K2599" i="1"/>
  <c r="M2599" i="1" s="1"/>
  <c r="G2599" i="1"/>
  <c r="F2599" i="1"/>
  <c r="L2599" i="1" s="1"/>
  <c r="N2599" i="1" s="1"/>
  <c r="D2599" i="1"/>
  <c r="H2599" i="1" s="1"/>
  <c r="P2599" i="1" s="1"/>
  <c r="C2599" i="1"/>
  <c r="Y2598" i="1"/>
  <c r="O2598" i="1"/>
  <c r="K2598" i="1"/>
  <c r="M2598" i="1" s="1"/>
  <c r="G2598" i="1"/>
  <c r="F2598" i="1"/>
  <c r="L2598" i="1" s="1"/>
  <c r="N2598" i="1" s="1"/>
  <c r="D2598" i="1"/>
  <c r="H2598" i="1" s="1"/>
  <c r="P2598" i="1" s="1"/>
  <c r="C2598" i="1"/>
  <c r="Y2597" i="1"/>
  <c r="O2597" i="1"/>
  <c r="K2597" i="1"/>
  <c r="M2597" i="1" s="1"/>
  <c r="G2597" i="1"/>
  <c r="F2597" i="1"/>
  <c r="L2597" i="1" s="1"/>
  <c r="N2597" i="1" s="1"/>
  <c r="D2597" i="1"/>
  <c r="H2597" i="1" s="1"/>
  <c r="P2597" i="1" s="1"/>
  <c r="C2597" i="1"/>
  <c r="Y2596" i="1"/>
  <c r="O2596" i="1"/>
  <c r="K2596" i="1"/>
  <c r="M2596" i="1" s="1"/>
  <c r="G2596" i="1"/>
  <c r="F2596" i="1"/>
  <c r="L2596" i="1" s="1"/>
  <c r="N2596" i="1" s="1"/>
  <c r="D2596" i="1"/>
  <c r="H2596" i="1" s="1"/>
  <c r="P2596" i="1" s="1"/>
  <c r="C2596" i="1"/>
  <c r="Y2595" i="1"/>
  <c r="O2595" i="1"/>
  <c r="K2595" i="1"/>
  <c r="M2595" i="1" s="1"/>
  <c r="G2595" i="1"/>
  <c r="F2595" i="1"/>
  <c r="L2595" i="1" s="1"/>
  <c r="N2595" i="1" s="1"/>
  <c r="D2595" i="1"/>
  <c r="H2595" i="1" s="1"/>
  <c r="P2595" i="1" s="1"/>
  <c r="C2595" i="1"/>
  <c r="Y2594" i="1"/>
  <c r="O2594" i="1"/>
  <c r="K2594" i="1"/>
  <c r="M2594" i="1" s="1"/>
  <c r="G2594" i="1"/>
  <c r="F2594" i="1"/>
  <c r="L2594" i="1" s="1"/>
  <c r="N2594" i="1" s="1"/>
  <c r="D2594" i="1"/>
  <c r="H2594" i="1" s="1"/>
  <c r="P2594" i="1" s="1"/>
  <c r="C2594" i="1"/>
  <c r="Y2593" i="1"/>
  <c r="O2593" i="1"/>
  <c r="K2593" i="1"/>
  <c r="M2593" i="1" s="1"/>
  <c r="G2593" i="1"/>
  <c r="F2593" i="1"/>
  <c r="L2593" i="1" s="1"/>
  <c r="N2593" i="1" s="1"/>
  <c r="D2593" i="1"/>
  <c r="H2593" i="1" s="1"/>
  <c r="P2593" i="1" s="1"/>
  <c r="C2593" i="1"/>
  <c r="Y2592" i="1"/>
  <c r="O2592" i="1"/>
  <c r="K2592" i="1"/>
  <c r="M2592" i="1" s="1"/>
  <c r="G2592" i="1"/>
  <c r="F2592" i="1"/>
  <c r="L2592" i="1" s="1"/>
  <c r="N2592" i="1" s="1"/>
  <c r="D2592" i="1"/>
  <c r="H2592" i="1" s="1"/>
  <c r="P2592" i="1" s="1"/>
  <c r="C2592" i="1"/>
  <c r="Y2591" i="1"/>
  <c r="O2591" i="1"/>
  <c r="K2591" i="1"/>
  <c r="M2591" i="1" s="1"/>
  <c r="G2591" i="1"/>
  <c r="F2591" i="1"/>
  <c r="L2591" i="1" s="1"/>
  <c r="N2591" i="1" s="1"/>
  <c r="D2591" i="1"/>
  <c r="H2591" i="1" s="1"/>
  <c r="P2591" i="1" s="1"/>
  <c r="C2591" i="1"/>
  <c r="Y2590" i="1"/>
  <c r="O2590" i="1"/>
  <c r="K2590" i="1"/>
  <c r="M2590" i="1" s="1"/>
  <c r="G2590" i="1"/>
  <c r="F2590" i="1"/>
  <c r="L2590" i="1" s="1"/>
  <c r="N2590" i="1" s="1"/>
  <c r="D2590" i="1"/>
  <c r="H2590" i="1" s="1"/>
  <c r="P2590" i="1" s="1"/>
  <c r="C2590" i="1"/>
  <c r="Y2589" i="1"/>
  <c r="O2589" i="1"/>
  <c r="K2589" i="1"/>
  <c r="M2589" i="1" s="1"/>
  <c r="G2589" i="1"/>
  <c r="F2589" i="1"/>
  <c r="L2589" i="1" s="1"/>
  <c r="N2589" i="1" s="1"/>
  <c r="D2589" i="1"/>
  <c r="H2589" i="1" s="1"/>
  <c r="P2589" i="1" s="1"/>
  <c r="C2589" i="1"/>
  <c r="Y2588" i="1"/>
  <c r="O2588" i="1"/>
  <c r="K2588" i="1"/>
  <c r="M2588" i="1" s="1"/>
  <c r="G2588" i="1"/>
  <c r="F2588" i="1"/>
  <c r="L2588" i="1" s="1"/>
  <c r="N2588" i="1" s="1"/>
  <c r="D2588" i="1"/>
  <c r="H2588" i="1" s="1"/>
  <c r="P2588" i="1" s="1"/>
  <c r="C2588" i="1"/>
  <c r="Y2587" i="1"/>
  <c r="O2587" i="1"/>
  <c r="K2587" i="1"/>
  <c r="M2587" i="1" s="1"/>
  <c r="G2587" i="1"/>
  <c r="F2587" i="1"/>
  <c r="L2587" i="1" s="1"/>
  <c r="N2587" i="1" s="1"/>
  <c r="D2587" i="1"/>
  <c r="H2587" i="1" s="1"/>
  <c r="P2587" i="1" s="1"/>
  <c r="C2587" i="1"/>
  <c r="Y2586" i="1"/>
  <c r="O2586" i="1"/>
  <c r="K2586" i="1"/>
  <c r="M2586" i="1" s="1"/>
  <c r="G2586" i="1"/>
  <c r="F2586" i="1"/>
  <c r="L2586" i="1" s="1"/>
  <c r="N2586" i="1" s="1"/>
  <c r="D2586" i="1"/>
  <c r="H2586" i="1" s="1"/>
  <c r="P2586" i="1" s="1"/>
  <c r="C2586" i="1"/>
  <c r="Y2585" i="1"/>
  <c r="O2585" i="1"/>
  <c r="K2585" i="1"/>
  <c r="M2585" i="1" s="1"/>
  <c r="G2585" i="1"/>
  <c r="F2585" i="1"/>
  <c r="L2585" i="1" s="1"/>
  <c r="N2585" i="1" s="1"/>
  <c r="D2585" i="1"/>
  <c r="H2585" i="1" s="1"/>
  <c r="P2585" i="1" s="1"/>
  <c r="C2585" i="1"/>
  <c r="Y2584" i="1"/>
  <c r="O2584" i="1"/>
  <c r="K2584" i="1"/>
  <c r="M2584" i="1" s="1"/>
  <c r="G2584" i="1"/>
  <c r="F2584" i="1"/>
  <c r="L2584" i="1" s="1"/>
  <c r="N2584" i="1" s="1"/>
  <c r="D2584" i="1"/>
  <c r="H2584" i="1" s="1"/>
  <c r="P2584" i="1" s="1"/>
  <c r="C2584" i="1"/>
  <c r="Y2583" i="1"/>
  <c r="M2583" i="1"/>
  <c r="K2583" i="1"/>
  <c r="G2583" i="1"/>
  <c r="O2583" i="1" s="1"/>
  <c r="F2583" i="1"/>
  <c r="L2583" i="1" s="1"/>
  <c r="N2583" i="1" s="1"/>
  <c r="D2583" i="1"/>
  <c r="H2583" i="1" s="1"/>
  <c r="P2583" i="1" s="1"/>
  <c r="C2583" i="1"/>
  <c r="Y2582" i="1"/>
  <c r="M2582" i="1"/>
  <c r="K2582" i="1"/>
  <c r="G2582" i="1"/>
  <c r="O2582" i="1" s="1"/>
  <c r="F2582" i="1"/>
  <c r="L2582" i="1" s="1"/>
  <c r="N2582" i="1" s="1"/>
  <c r="D2582" i="1"/>
  <c r="H2582" i="1" s="1"/>
  <c r="P2582" i="1" s="1"/>
  <c r="C2582" i="1"/>
  <c r="Y2581" i="1"/>
  <c r="M2581" i="1"/>
  <c r="K2581" i="1"/>
  <c r="G2581" i="1"/>
  <c r="O2581" i="1" s="1"/>
  <c r="F2581" i="1"/>
  <c r="L2581" i="1" s="1"/>
  <c r="N2581" i="1" s="1"/>
  <c r="D2581" i="1"/>
  <c r="H2581" i="1" s="1"/>
  <c r="P2581" i="1" s="1"/>
  <c r="C2581" i="1"/>
  <c r="Y2580" i="1"/>
  <c r="O2580" i="1"/>
  <c r="M2580" i="1"/>
  <c r="K2580" i="1"/>
  <c r="G2580" i="1"/>
  <c r="F2580" i="1"/>
  <c r="L2580" i="1" s="1"/>
  <c r="N2580" i="1" s="1"/>
  <c r="D2580" i="1"/>
  <c r="H2580" i="1" s="1"/>
  <c r="P2580" i="1" s="1"/>
  <c r="C2580" i="1"/>
  <c r="Y2579" i="1"/>
  <c r="O2579" i="1"/>
  <c r="M2579" i="1"/>
  <c r="K2579" i="1"/>
  <c r="G2579" i="1"/>
  <c r="F2579" i="1"/>
  <c r="L2579" i="1" s="1"/>
  <c r="N2579" i="1" s="1"/>
  <c r="D2579" i="1"/>
  <c r="H2579" i="1" s="1"/>
  <c r="P2579" i="1" s="1"/>
  <c r="C2579" i="1"/>
  <c r="Y2578" i="1"/>
  <c r="O2578" i="1"/>
  <c r="M2578" i="1"/>
  <c r="K2578" i="1"/>
  <c r="G2578" i="1"/>
  <c r="F2578" i="1"/>
  <c r="L2578" i="1" s="1"/>
  <c r="N2578" i="1" s="1"/>
  <c r="D2578" i="1"/>
  <c r="H2578" i="1" s="1"/>
  <c r="P2578" i="1" s="1"/>
  <c r="C2578" i="1"/>
  <c r="Y2577" i="1"/>
  <c r="O2577" i="1"/>
  <c r="M2577" i="1"/>
  <c r="K2577" i="1"/>
  <c r="G2577" i="1"/>
  <c r="F2577" i="1"/>
  <c r="L2577" i="1" s="1"/>
  <c r="N2577" i="1" s="1"/>
  <c r="D2577" i="1"/>
  <c r="H2577" i="1" s="1"/>
  <c r="P2577" i="1" s="1"/>
  <c r="C2577" i="1"/>
  <c r="Y2576" i="1"/>
  <c r="O2576" i="1"/>
  <c r="M2576" i="1"/>
  <c r="K2576" i="1"/>
  <c r="G2576" i="1"/>
  <c r="F2576" i="1"/>
  <c r="L2576" i="1" s="1"/>
  <c r="N2576" i="1" s="1"/>
  <c r="D2576" i="1"/>
  <c r="H2576" i="1" s="1"/>
  <c r="P2576" i="1" s="1"/>
  <c r="C2576" i="1"/>
  <c r="Y2575" i="1"/>
  <c r="O2575" i="1"/>
  <c r="M2575" i="1"/>
  <c r="K2575" i="1"/>
  <c r="G2575" i="1"/>
  <c r="F2575" i="1"/>
  <c r="L2575" i="1" s="1"/>
  <c r="N2575" i="1" s="1"/>
  <c r="D2575" i="1"/>
  <c r="H2575" i="1" s="1"/>
  <c r="P2575" i="1" s="1"/>
  <c r="C2575" i="1"/>
  <c r="Y2574" i="1"/>
  <c r="O2574" i="1"/>
  <c r="M2574" i="1"/>
  <c r="K2574" i="1"/>
  <c r="G2574" i="1"/>
  <c r="F2574" i="1"/>
  <c r="L2574" i="1" s="1"/>
  <c r="N2574" i="1" s="1"/>
  <c r="D2574" i="1"/>
  <c r="H2574" i="1" s="1"/>
  <c r="P2574" i="1" s="1"/>
  <c r="C2574" i="1"/>
  <c r="Y2573" i="1"/>
  <c r="O2573" i="1"/>
  <c r="M2573" i="1"/>
  <c r="K2573" i="1"/>
  <c r="G2573" i="1"/>
  <c r="F2573" i="1"/>
  <c r="L2573" i="1" s="1"/>
  <c r="N2573" i="1" s="1"/>
  <c r="D2573" i="1"/>
  <c r="H2573" i="1" s="1"/>
  <c r="P2573" i="1" s="1"/>
  <c r="C2573" i="1"/>
  <c r="Y2572" i="1"/>
  <c r="O2572" i="1"/>
  <c r="M2572" i="1"/>
  <c r="K2572" i="1"/>
  <c r="G2572" i="1"/>
  <c r="F2572" i="1"/>
  <c r="L2572" i="1" s="1"/>
  <c r="N2572" i="1" s="1"/>
  <c r="D2572" i="1"/>
  <c r="H2572" i="1" s="1"/>
  <c r="P2572" i="1" s="1"/>
  <c r="C2572" i="1"/>
  <c r="Y2571" i="1"/>
  <c r="O2571" i="1"/>
  <c r="M2571" i="1"/>
  <c r="K2571" i="1"/>
  <c r="G2571" i="1"/>
  <c r="F2571" i="1"/>
  <c r="L2571" i="1" s="1"/>
  <c r="N2571" i="1" s="1"/>
  <c r="D2571" i="1"/>
  <c r="H2571" i="1" s="1"/>
  <c r="P2571" i="1" s="1"/>
  <c r="C2571" i="1"/>
  <c r="Y2570" i="1"/>
  <c r="O2570" i="1"/>
  <c r="M2570" i="1"/>
  <c r="K2570" i="1"/>
  <c r="G2570" i="1"/>
  <c r="F2570" i="1"/>
  <c r="L2570" i="1" s="1"/>
  <c r="N2570" i="1" s="1"/>
  <c r="D2570" i="1"/>
  <c r="H2570" i="1" s="1"/>
  <c r="P2570" i="1" s="1"/>
  <c r="C2570" i="1"/>
  <c r="Y2569" i="1"/>
  <c r="O2569" i="1"/>
  <c r="M2569" i="1"/>
  <c r="K2569" i="1"/>
  <c r="G2569" i="1"/>
  <c r="F2569" i="1"/>
  <c r="L2569" i="1" s="1"/>
  <c r="N2569" i="1" s="1"/>
  <c r="D2569" i="1"/>
  <c r="H2569" i="1" s="1"/>
  <c r="P2569" i="1" s="1"/>
  <c r="C2569" i="1"/>
  <c r="Y2568" i="1"/>
  <c r="O2568" i="1"/>
  <c r="M2568" i="1"/>
  <c r="K2568" i="1"/>
  <c r="G2568" i="1"/>
  <c r="F2568" i="1"/>
  <c r="L2568" i="1" s="1"/>
  <c r="N2568" i="1" s="1"/>
  <c r="D2568" i="1"/>
  <c r="H2568" i="1" s="1"/>
  <c r="P2568" i="1" s="1"/>
  <c r="C2568" i="1"/>
  <c r="Y2567" i="1"/>
  <c r="O2567" i="1"/>
  <c r="N2567" i="1"/>
  <c r="K2567" i="1"/>
  <c r="M2567" i="1" s="1"/>
  <c r="H2567" i="1"/>
  <c r="P2567" i="1" s="1"/>
  <c r="F2567" i="1"/>
  <c r="L2567" i="1" s="1"/>
  <c r="D2567" i="1"/>
  <c r="C2567" i="1"/>
  <c r="G2567" i="1" s="1"/>
  <c r="Y2566" i="1"/>
  <c r="M2566" i="1"/>
  <c r="K2566" i="1"/>
  <c r="H2566" i="1"/>
  <c r="P2566" i="1" s="1"/>
  <c r="F2566" i="1"/>
  <c r="L2566" i="1" s="1"/>
  <c r="N2566" i="1" s="1"/>
  <c r="D2566" i="1"/>
  <c r="C2566" i="1"/>
  <c r="G2566" i="1" s="1"/>
  <c r="O2566" i="1" s="1"/>
  <c r="Y2565" i="1"/>
  <c r="M2565" i="1"/>
  <c r="K2565" i="1"/>
  <c r="H2565" i="1"/>
  <c r="P2565" i="1" s="1"/>
  <c r="F2565" i="1"/>
  <c r="L2565" i="1" s="1"/>
  <c r="N2565" i="1" s="1"/>
  <c r="D2565" i="1"/>
  <c r="C2565" i="1"/>
  <c r="G2565" i="1" s="1"/>
  <c r="O2565" i="1" s="1"/>
  <c r="Y2564" i="1"/>
  <c r="M2564" i="1"/>
  <c r="K2564" i="1"/>
  <c r="H2564" i="1"/>
  <c r="P2564" i="1" s="1"/>
  <c r="F2564" i="1"/>
  <c r="L2564" i="1" s="1"/>
  <c r="N2564" i="1" s="1"/>
  <c r="D2564" i="1"/>
  <c r="C2564" i="1"/>
  <c r="G2564" i="1" s="1"/>
  <c r="O2564" i="1" s="1"/>
  <c r="Y2563" i="1"/>
  <c r="M2563" i="1"/>
  <c r="K2563" i="1"/>
  <c r="H2563" i="1"/>
  <c r="P2563" i="1" s="1"/>
  <c r="F2563" i="1"/>
  <c r="L2563" i="1" s="1"/>
  <c r="N2563" i="1" s="1"/>
  <c r="D2563" i="1"/>
  <c r="C2563" i="1"/>
  <c r="G2563" i="1" s="1"/>
  <c r="O2563" i="1" s="1"/>
  <c r="Y2562" i="1"/>
  <c r="M2562" i="1"/>
  <c r="K2562" i="1"/>
  <c r="H2562" i="1"/>
  <c r="P2562" i="1" s="1"/>
  <c r="F2562" i="1"/>
  <c r="L2562" i="1" s="1"/>
  <c r="N2562" i="1" s="1"/>
  <c r="D2562" i="1"/>
  <c r="C2562" i="1"/>
  <c r="G2562" i="1" s="1"/>
  <c r="O2562" i="1" s="1"/>
  <c r="Y2561" i="1"/>
  <c r="M2561" i="1"/>
  <c r="K2561" i="1"/>
  <c r="H2561" i="1"/>
  <c r="P2561" i="1" s="1"/>
  <c r="F2561" i="1"/>
  <c r="L2561" i="1" s="1"/>
  <c r="N2561" i="1" s="1"/>
  <c r="D2561" i="1"/>
  <c r="C2561" i="1"/>
  <c r="G2561" i="1" s="1"/>
  <c r="O2561" i="1" s="1"/>
  <c r="Y2560" i="1"/>
  <c r="M2560" i="1"/>
  <c r="K2560" i="1"/>
  <c r="H2560" i="1"/>
  <c r="P2560" i="1" s="1"/>
  <c r="F2560" i="1"/>
  <c r="L2560" i="1" s="1"/>
  <c r="N2560" i="1" s="1"/>
  <c r="D2560" i="1"/>
  <c r="C2560" i="1"/>
  <c r="G2560" i="1" s="1"/>
  <c r="O2560" i="1" s="1"/>
  <c r="Y2559" i="1"/>
  <c r="M2559" i="1"/>
  <c r="K2559" i="1"/>
  <c r="H2559" i="1"/>
  <c r="P2559" i="1" s="1"/>
  <c r="F2559" i="1"/>
  <c r="L2559" i="1" s="1"/>
  <c r="N2559" i="1" s="1"/>
  <c r="D2559" i="1"/>
  <c r="C2559" i="1"/>
  <c r="G2559" i="1" s="1"/>
  <c r="O2559" i="1" s="1"/>
  <c r="Y2558" i="1"/>
  <c r="M2558" i="1"/>
  <c r="K2558" i="1"/>
  <c r="H2558" i="1"/>
  <c r="P2558" i="1" s="1"/>
  <c r="F2558" i="1"/>
  <c r="L2558" i="1" s="1"/>
  <c r="N2558" i="1" s="1"/>
  <c r="D2558" i="1"/>
  <c r="C2558" i="1"/>
  <c r="G2558" i="1" s="1"/>
  <c r="O2558" i="1" s="1"/>
  <c r="Y2557" i="1"/>
  <c r="M2557" i="1"/>
  <c r="K2557" i="1"/>
  <c r="H2557" i="1"/>
  <c r="P2557" i="1" s="1"/>
  <c r="F2557" i="1"/>
  <c r="L2557" i="1" s="1"/>
  <c r="N2557" i="1" s="1"/>
  <c r="D2557" i="1"/>
  <c r="C2557" i="1"/>
  <c r="G2557" i="1" s="1"/>
  <c r="O2557" i="1" s="1"/>
  <c r="Y2556" i="1"/>
  <c r="N2556" i="1"/>
  <c r="M2556" i="1"/>
  <c r="K2556" i="1"/>
  <c r="H2556" i="1"/>
  <c r="P2556" i="1" s="1"/>
  <c r="G2556" i="1"/>
  <c r="O2556" i="1" s="1"/>
  <c r="F2556" i="1"/>
  <c r="L2556" i="1" s="1"/>
  <c r="D2556" i="1"/>
  <c r="C2556" i="1"/>
  <c r="Y2555" i="1"/>
  <c r="M2555" i="1"/>
  <c r="K2555" i="1"/>
  <c r="H2555" i="1"/>
  <c r="P2555" i="1" s="1"/>
  <c r="F2555" i="1"/>
  <c r="L2555" i="1" s="1"/>
  <c r="N2555" i="1" s="1"/>
  <c r="D2555" i="1"/>
  <c r="C2555" i="1"/>
  <c r="G2555" i="1" s="1"/>
  <c r="O2555" i="1" s="1"/>
  <c r="Y2554" i="1"/>
  <c r="N2554" i="1"/>
  <c r="M2554" i="1"/>
  <c r="K2554" i="1"/>
  <c r="H2554" i="1"/>
  <c r="P2554" i="1" s="1"/>
  <c r="G2554" i="1"/>
  <c r="O2554" i="1" s="1"/>
  <c r="F2554" i="1"/>
  <c r="L2554" i="1" s="1"/>
  <c r="D2554" i="1"/>
  <c r="C2554" i="1"/>
  <c r="Y2553" i="1"/>
  <c r="M2553" i="1"/>
  <c r="K2553" i="1"/>
  <c r="H2553" i="1"/>
  <c r="P2553" i="1" s="1"/>
  <c r="F2553" i="1"/>
  <c r="L2553" i="1" s="1"/>
  <c r="N2553" i="1" s="1"/>
  <c r="D2553" i="1"/>
  <c r="C2553" i="1"/>
  <c r="G2553" i="1" s="1"/>
  <c r="O2553" i="1" s="1"/>
  <c r="Y2552" i="1"/>
  <c r="N2552" i="1"/>
  <c r="M2552" i="1"/>
  <c r="K2552" i="1"/>
  <c r="H2552" i="1"/>
  <c r="P2552" i="1" s="1"/>
  <c r="G2552" i="1"/>
  <c r="O2552" i="1" s="1"/>
  <c r="F2552" i="1"/>
  <c r="L2552" i="1" s="1"/>
  <c r="D2552" i="1"/>
  <c r="C2552" i="1"/>
  <c r="Y2551" i="1"/>
  <c r="M2551" i="1"/>
  <c r="K2551" i="1"/>
  <c r="H2551" i="1"/>
  <c r="P2551" i="1" s="1"/>
  <c r="F2551" i="1"/>
  <c r="L2551" i="1" s="1"/>
  <c r="N2551" i="1" s="1"/>
  <c r="D2551" i="1"/>
  <c r="C2551" i="1"/>
  <c r="G2551" i="1" s="1"/>
  <c r="O2551" i="1" s="1"/>
  <c r="Y2550" i="1"/>
  <c r="M2550" i="1"/>
  <c r="K2550" i="1"/>
  <c r="H2550" i="1"/>
  <c r="P2550" i="1" s="1"/>
  <c r="F2550" i="1"/>
  <c r="L2550" i="1" s="1"/>
  <c r="N2550" i="1" s="1"/>
  <c r="D2550" i="1"/>
  <c r="C2550" i="1"/>
  <c r="G2550" i="1" s="1"/>
  <c r="O2550" i="1" s="1"/>
  <c r="Y2549" i="1"/>
  <c r="M2549" i="1"/>
  <c r="K2549" i="1"/>
  <c r="H2549" i="1"/>
  <c r="P2549" i="1" s="1"/>
  <c r="F2549" i="1"/>
  <c r="L2549" i="1" s="1"/>
  <c r="N2549" i="1" s="1"/>
  <c r="D2549" i="1"/>
  <c r="C2549" i="1"/>
  <c r="G2549" i="1" s="1"/>
  <c r="O2549" i="1" s="1"/>
  <c r="Y2548" i="1"/>
  <c r="M2548" i="1"/>
  <c r="K2548" i="1"/>
  <c r="H2548" i="1"/>
  <c r="P2548" i="1" s="1"/>
  <c r="F2548" i="1"/>
  <c r="L2548" i="1" s="1"/>
  <c r="N2548" i="1" s="1"/>
  <c r="D2548" i="1"/>
  <c r="C2548" i="1"/>
  <c r="G2548" i="1" s="1"/>
  <c r="O2548" i="1" s="1"/>
  <c r="Y2547" i="1"/>
  <c r="M2547" i="1"/>
  <c r="K2547" i="1"/>
  <c r="H2547" i="1"/>
  <c r="P2547" i="1" s="1"/>
  <c r="F2547" i="1"/>
  <c r="L2547" i="1" s="1"/>
  <c r="N2547" i="1" s="1"/>
  <c r="D2547" i="1"/>
  <c r="C2547" i="1"/>
  <c r="G2547" i="1" s="1"/>
  <c r="O2547" i="1" s="1"/>
  <c r="Y2546" i="1"/>
  <c r="M2546" i="1"/>
  <c r="K2546" i="1"/>
  <c r="H2546" i="1"/>
  <c r="P2546" i="1" s="1"/>
  <c r="F2546" i="1"/>
  <c r="L2546" i="1" s="1"/>
  <c r="N2546" i="1" s="1"/>
  <c r="D2546" i="1"/>
  <c r="C2546" i="1"/>
  <c r="G2546" i="1" s="1"/>
  <c r="O2546" i="1" s="1"/>
  <c r="Y2545" i="1"/>
  <c r="M2545" i="1"/>
  <c r="K2545" i="1"/>
  <c r="H2545" i="1"/>
  <c r="P2545" i="1" s="1"/>
  <c r="F2545" i="1"/>
  <c r="L2545" i="1" s="1"/>
  <c r="N2545" i="1" s="1"/>
  <c r="D2545" i="1"/>
  <c r="C2545" i="1"/>
  <c r="G2545" i="1" s="1"/>
  <c r="O2545" i="1" s="1"/>
  <c r="Y2544" i="1"/>
  <c r="M2544" i="1"/>
  <c r="K2544" i="1"/>
  <c r="H2544" i="1"/>
  <c r="P2544" i="1" s="1"/>
  <c r="F2544" i="1"/>
  <c r="L2544" i="1" s="1"/>
  <c r="N2544" i="1" s="1"/>
  <c r="D2544" i="1"/>
  <c r="C2544" i="1"/>
  <c r="G2544" i="1" s="1"/>
  <c r="O2544" i="1" s="1"/>
  <c r="Y2543" i="1"/>
  <c r="M2543" i="1"/>
  <c r="K2543" i="1"/>
  <c r="H2543" i="1"/>
  <c r="P2543" i="1" s="1"/>
  <c r="F2543" i="1"/>
  <c r="L2543" i="1" s="1"/>
  <c r="N2543" i="1" s="1"/>
  <c r="D2543" i="1"/>
  <c r="C2543" i="1"/>
  <c r="G2543" i="1" s="1"/>
  <c r="O2543" i="1" s="1"/>
  <c r="Y2542" i="1"/>
  <c r="M2542" i="1"/>
  <c r="K2542" i="1"/>
  <c r="H2542" i="1"/>
  <c r="P2542" i="1" s="1"/>
  <c r="F2542" i="1"/>
  <c r="L2542" i="1" s="1"/>
  <c r="N2542" i="1" s="1"/>
  <c r="D2542" i="1"/>
  <c r="C2542" i="1"/>
  <c r="G2542" i="1" s="1"/>
  <c r="O2542" i="1" s="1"/>
  <c r="Y2541" i="1"/>
  <c r="M2541" i="1"/>
  <c r="K2541" i="1"/>
  <c r="H2541" i="1"/>
  <c r="P2541" i="1" s="1"/>
  <c r="F2541" i="1"/>
  <c r="L2541" i="1" s="1"/>
  <c r="N2541" i="1" s="1"/>
  <c r="D2541" i="1"/>
  <c r="C2541" i="1"/>
  <c r="G2541" i="1" s="1"/>
  <c r="O2541" i="1" s="1"/>
  <c r="Y2540" i="1"/>
  <c r="M2540" i="1"/>
  <c r="K2540" i="1"/>
  <c r="H2540" i="1"/>
  <c r="P2540" i="1" s="1"/>
  <c r="F2540" i="1"/>
  <c r="L2540" i="1" s="1"/>
  <c r="N2540" i="1" s="1"/>
  <c r="D2540" i="1"/>
  <c r="C2540" i="1"/>
  <c r="G2540" i="1" s="1"/>
  <c r="O2540" i="1" s="1"/>
  <c r="Y2539" i="1"/>
  <c r="M2539" i="1"/>
  <c r="K2539" i="1"/>
  <c r="H2539" i="1"/>
  <c r="P2539" i="1" s="1"/>
  <c r="F2539" i="1"/>
  <c r="L2539" i="1" s="1"/>
  <c r="N2539" i="1" s="1"/>
  <c r="D2539" i="1"/>
  <c r="C2539" i="1"/>
  <c r="G2539" i="1" s="1"/>
  <c r="O2539" i="1" s="1"/>
  <c r="Y2538" i="1"/>
  <c r="M2538" i="1"/>
  <c r="K2538" i="1"/>
  <c r="H2538" i="1"/>
  <c r="P2538" i="1" s="1"/>
  <c r="F2538" i="1"/>
  <c r="L2538" i="1" s="1"/>
  <c r="N2538" i="1" s="1"/>
  <c r="D2538" i="1"/>
  <c r="C2538" i="1"/>
  <c r="G2538" i="1" s="1"/>
  <c r="O2538" i="1" s="1"/>
  <c r="Y2537" i="1"/>
  <c r="M2537" i="1"/>
  <c r="K2537" i="1"/>
  <c r="H2537" i="1"/>
  <c r="P2537" i="1" s="1"/>
  <c r="F2537" i="1"/>
  <c r="L2537" i="1" s="1"/>
  <c r="N2537" i="1" s="1"/>
  <c r="D2537" i="1"/>
  <c r="C2537" i="1"/>
  <c r="G2537" i="1" s="1"/>
  <c r="O2537" i="1" s="1"/>
  <c r="Y2536" i="1"/>
  <c r="M2536" i="1"/>
  <c r="K2536" i="1"/>
  <c r="H2536" i="1"/>
  <c r="P2536" i="1" s="1"/>
  <c r="F2536" i="1"/>
  <c r="L2536" i="1" s="1"/>
  <c r="N2536" i="1" s="1"/>
  <c r="D2536" i="1"/>
  <c r="C2536" i="1"/>
  <c r="G2536" i="1" s="1"/>
  <c r="O2536" i="1" s="1"/>
  <c r="Y2535" i="1"/>
  <c r="M2535" i="1"/>
  <c r="K2535" i="1"/>
  <c r="H2535" i="1"/>
  <c r="P2535" i="1" s="1"/>
  <c r="F2535" i="1"/>
  <c r="L2535" i="1" s="1"/>
  <c r="N2535" i="1" s="1"/>
  <c r="D2535" i="1"/>
  <c r="C2535" i="1"/>
  <c r="G2535" i="1" s="1"/>
  <c r="O2535" i="1" s="1"/>
  <c r="Y2534" i="1"/>
  <c r="M2534" i="1"/>
  <c r="K2534" i="1"/>
  <c r="H2534" i="1"/>
  <c r="P2534" i="1" s="1"/>
  <c r="F2534" i="1"/>
  <c r="L2534" i="1" s="1"/>
  <c r="N2534" i="1" s="1"/>
  <c r="D2534" i="1"/>
  <c r="C2534" i="1"/>
  <c r="G2534" i="1" s="1"/>
  <c r="O2534" i="1" s="1"/>
  <c r="Y2533" i="1"/>
  <c r="M2533" i="1"/>
  <c r="K2533" i="1"/>
  <c r="H2533" i="1"/>
  <c r="P2533" i="1" s="1"/>
  <c r="F2533" i="1"/>
  <c r="L2533" i="1" s="1"/>
  <c r="N2533" i="1" s="1"/>
  <c r="D2533" i="1"/>
  <c r="C2533" i="1"/>
  <c r="G2533" i="1" s="1"/>
  <c r="O2533" i="1" s="1"/>
  <c r="Y2532" i="1"/>
  <c r="M2532" i="1"/>
  <c r="K2532" i="1"/>
  <c r="H2532" i="1"/>
  <c r="P2532" i="1" s="1"/>
  <c r="F2532" i="1"/>
  <c r="L2532" i="1" s="1"/>
  <c r="N2532" i="1" s="1"/>
  <c r="D2532" i="1"/>
  <c r="C2532" i="1"/>
  <c r="G2532" i="1" s="1"/>
  <c r="O2532" i="1" s="1"/>
  <c r="Y2531" i="1"/>
  <c r="M2531" i="1"/>
  <c r="K2531" i="1"/>
  <c r="H2531" i="1"/>
  <c r="P2531" i="1" s="1"/>
  <c r="F2531" i="1"/>
  <c r="L2531" i="1" s="1"/>
  <c r="N2531" i="1" s="1"/>
  <c r="D2531" i="1"/>
  <c r="C2531" i="1"/>
  <c r="G2531" i="1" s="1"/>
  <c r="O2531" i="1" s="1"/>
  <c r="Y2530" i="1"/>
  <c r="M2530" i="1"/>
  <c r="K2530" i="1"/>
  <c r="H2530" i="1"/>
  <c r="P2530" i="1" s="1"/>
  <c r="F2530" i="1"/>
  <c r="L2530" i="1" s="1"/>
  <c r="N2530" i="1" s="1"/>
  <c r="D2530" i="1"/>
  <c r="C2530" i="1"/>
  <c r="G2530" i="1" s="1"/>
  <c r="O2530" i="1" s="1"/>
  <c r="Y2529" i="1"/>
  <c r="M2529" i="1"/>
  <c r="K2529" i="1"/>
  <c r="H2529" i="1"/>
  <c r="P2529" i="1" s="1"/>
  <c r="F2529" i="1"/>
  <c r="L2529" i="1" s="1"/>
  <c r="N2529" i="1" s="1"/>
  <c r="D2529" i="1"/>
  <c r="C2529" i="1"/>
  <c r="G2529" i="1" s="1"/>
  <c r="O2529" i="1" s="1"/>
  <c r="Y2528" i="1"/>
  <c r="M2528" i="1"/>
  <c r="K2528" i="1"/>
  <c r="H2528" i="1"/>
  <c r="P2528" i="1" s="1"/>
  <c r="F2528" i="1"/>
  <c r="L2528" i="1" s="1"/>
  <c r="N2528" i="1" s="1"/>
  <c r="D2528" i="1"/>
  <c r="C2528" i="1"/>
  <c r="G2528" i="1" s="1"/>
  <c r="O2528" i="1" s="1"/>
  <c r="Y2527" i="1"/>
  <c r="M2527" i="1"/>
  <c r="K2527" i="1"/>
  <c r="H2527" i="1"/>
  <c r="P2527" i="1" s="1"/>
  <c r="F2527" i="1"/>
  <c r="L2527" i="1" s="1"/>
  <c r="N2527" i="1" s="1"/>
  <c r="D2527" i="1"/>
  <c r="C2527" i="1"/>
  <c r="G2527" i="1" s="1"/>
  <c r="O2527" i="1" s="1"/>
  <c r="Y2526" i="1"/>
  <c r="M2526" i="1"/>
  <c r="K2526" i="1"/>
  <c r="H2526" i="1"/>
  <c r="P2526" i="1" s="1"/>
  <c r="F2526" i="1"/>
  <c r="L2526" i="1" s="1"/>
  <c r="N2526" i="1" s="1"/>
  <c r="D2526" i="1"/>
  <c r="C2526" i="1"/>
  <c r="G2526" i="1" s="1"/>
  <c r="O2526" i="1" s="1"/>
  <c r="Y2525" i="1"/>
  <c r="H2525" i="1"/>
  <c r="P2525" i="1" s="1"/>
  <c r="F2525" i="1"/>
  <c r="L2525" i="1" s="1"/>
  <c r="N2525" i="1" s="1"/>
  <c r="D2525" i="1"/>
  <c r="C2525" i="1"/>
  <c r="G2525" i="1" s="1"/>
  <c r="O2525" i="1" s="1"/>
  <c r="Y2524" i="1"/>
  <c r="H2524" i="1"/>
  <c r="P2524" i="1" s="1"/>
  <c r="F2524" i="1"/>
  <c r="K2524" i="1" s="1"/>
  <c r="M2524" i="1" s="1"/>
  <c r="D2524" i="1"/>
  <c r="C2524" i="1"/>
  <c r="G2524" i="1" s="1"/>
  <c r="O2524" i="1" s="1"/>
  <c r="Y2523" i="1"/>
  <c r="H2523" i="1"/>
  <c r="P2523" i="1" s="1"/>
  <c r="F2523" i="1"/>
  <c r="K2523" i="1" s="1"/>
  <c r="M2523" i="1" s="1"/>
  <c r="D2523" i="1"/>
  <c r="C2523" i="1"/>
  <c r="G2523" i="1" s="1"/>
  <c r="O2523" i="1" s="1"/>
  <c r="Y2522" i="1"/>
  <c r="H2522" i="1"/>
  <c r="P2522" i="1" s="1"/>
  <c r="F2522" i="1"/>
  <c r="K2522" i="1" s="1"/>
  <c r="M2522" i="1" s="1"/>
  <c r="D2522" i="1"/>
  <c r="C2522" i="1"/>
  <c r="G2522" i="1" s="1"/>
  <c r="O2522" i="1" s="1"/>
  <c r="Y2521" i="1"/>
  <c r="H2521" i="1"/>
  <c r="P2521" i="1" s="1"/>
  <c r="F2521" i="1"/>
  <c r="K2521" i="1" s="1"/>
  <c r="M2521" i="1" s="1"/>
  <c r="D2521" i="1"/>
  <c r="C2521" i="1"/>
  <c r="G2521" i="1" s="1"/>
  <c r="O2521" i="1" s="1"/>
  <c r="Y2520" i="1"/>
  <c r="H2520" i="1"/>
  <c r="P2520" i="1" s="1"/>
  <c r="F2520" i="1"/>
  <c r="K2520" i="1" s="1"/>
  <c r="M2520" i="1" s="1"/>
  <c r="D2520" i="1"/>
  <c r="C2520" i="1"/>
  <c r="G2520" i="1" s="1"/>
  <c r="O2520" i="1" s="1"/>
  <c r="Y2519" i="1"/>
  <c r="H2519" i="1"/>
  <c r="P2519" i="1" s="1"/>
  <c r="F2519" i="1"/>
  <c r="K2519" i="1" s="1"/>
  <c r="M2519" i="1" s="1"/>
  <c r="D2519" i="1"/>
  <c r="C2519" i="1"/>
  <c r="G2519" i="1" s="1"/>
  <c r="O2519" i="1" s="1"/>
  <c r="Y2518" i="1"/>
  <c r="H2518" i="1"/>
  <c r="P2518" i="1" s="1"/>
  <c r="F2518" i="1"/>
  <c r="K2518" i="1" s="1"/>
  <c r="M2518" i="1" s="1"/>
  <c r="D2518" i="1"/>
  <c r="C2518" i="1"/>
  <c r="G2518" i="1" s="1"/>
  <c r="O2518" i="1" s="1"/>
  <c r="Y2517" i="1"/>
  <c r="H2517" i="1"/>
  <c r="P2517" i="1" s="1"/>
  <c r="F2517" i="1"/>
  <c r="K2517" i="1" s="1"/>
  <c r="M2517" i="1" s="1"/>
  <c r="D2517" i="1"/>
  <c r="C2517" i="1"/>
  <c r="G2517" i="1" s="1"/>
  <c r="O2517" i="1" s="1"/>
  <c r="Y2516" i="1"/>
  <c r="H2516" i="1"/>
  <c r="P2516" i="1" s="1"/>
  <c r="F2516" i="1"/>
  <c r="K2516" i="1" s="1"/>
  <c r="M2516" i="1" s="1"/>
  <c r="D2516" i="1"/>
  <c r="C2516" i="1"/>
  <c r="G2516" i="1" s="1"/>
  <c r="O2516" i="1" s="1"/>
  <c r="Y2515" i="1"/>
  <c r="H2515" i="1"/>
  <c r="P2515" i="1" s="1"/>
  <c r="F2515" i="1"/>
  <c r="K2515" i="1" s="1"/>
  <c r="M2515" i="1" s="1"/>
  <c r="D2515" i="1"/>
  <c r="C2515" i="1"/>
  <c r="G2515" i="1" s="1"/>
  <c r="O2515" i="1" s="1"/>
  <c r="Y2514" i="1"/>
  <c r="H2514" i="1"/>
  <c r="P2514" i="1" s="1"/>
  <c r="F2514" i="1"/>
  <c r="K2514" i="1" s="1"/>
  <c r="M2514" i="1" s="1"/>
  <c r="D2514" i="1"/>
  <c r="C2514" i="1"/>
  <c r="G2514" i="1" s="1"/>
  <c r="O2514" i="1" s="1"/>
  <c r="Y2513" i="1"/>
  <c r="N2513" i="1"/>
  <c r="L2513" i="1"/>
  <c r="H2513" i="1"/>
  <c r="P2513" i="1" s="1"/>
  <c r="F2513" i="1"/>
  <c r="K2513" i="1" s="1"/>
  <c r="M2513" i="1" s="1"/>
  <c r="D2513" i="1"/>
  <c r="C2513" i="1"/>
  <c r="G2513" i="1" s="1"/>
  <c r="O2513" i="1" s="1"/>
  <c r="Y2512" i="1"/>
  <c r="N2512" i="1"/>
  <c r="L2512" i="1"/>
  <c r="H2512" i="1"/>
  <c r="P2512" i="1" s="1"/>
  <c r="F2512" i="1"/>
  <c r="K2512" i="1" s="1"/>
  <c r="M2512" i="1" s="1"/>
  <c r="D2512" i="1"/>
  <c r="C2512" i="1"/>
  <c r="G2512" i="1" s="1"/>
  <c r="O2512" i="1" s="1"/>
  <c r="Y2511" i="1"/>
  <c r="L2511" i="1"/>
  <c r="N2511" i="1" s="1"/>
  <c r="H2511" i="1"/>
  <c r="P2511" i="1" s="1"/>
  <c r="F2511" i="1"/>
  <c r="K2511" i="1" s="1"/>
  <c r="M2511" i="1" s="1"/>
  <c r="D2511" i="1"/>
  <c r="C2511" i="1"/>
  <c r="G2511" i="1" s="1"/>
  <c r="O2511" i="1" s="1"/>
  <c r="Y2510" i="1"/>
  <c r="L2510" i="1"/>
  <c r="N2510" i="1" s="1"/>
  <c r="H2510" i="1"/>
  <c r="P2510" i="1" s="1"/>
  <c r="F2510" i="1"/>
  <c r="K2510" i="1" s="1"/>
  <c r="M2510" i="1" s="1"/>
  <c r="D2510" i="1"/>
  <c r="C2510" i="1"/>
  <c r="G2510" i="1" s="1"/>
  <c r="O2510" i="1" s="1"/>
  <c r="Y2509" i="1"/>
  <c r="L2509" i="1"/>
  <c r="N2509" i="1" s="1"/>
  <c r="F2509" i="1"/>
  <c r="K2509" i="1" s="1"/>
  <c r="M2509" i="1" s="1"/>
  <c r="D2509" i="1"/>
  <c r="C2509" i="1"/>
  <c r="G2509" i="1" s="1"/>
  <c r="O2509" i="1" s="1"/>
  <c r="Y2508" i="1"/>
  <c r="L2508" i="1"/>
  <c r="N2508" i="1" s="1"/>
  <c r="F2508" i="1"/>
  <c r="K2508" i="1" s="1"/>
  <c r="M2508" i="1" s="1"/>
  <c r="D2508" i="1"/>
  <c r="C2508" i="1"/>
  <c r="G2508" i="1" s="1"/>
  <c r="O2508" i="1" s="1"/>
  <c r="Y2507" i="1"/>
  <c r="L2507" i="1"/>
  <c r="N2507" i="1" s="1"/>
  <c r="F2507" i="1"/>
  <c r="K2507" i="1" s="1"/>
  <c r="M2507" i="1" s="1"/>
  <c r="D2507" i="1"/>
  <c r="C2507" i="1"/>
  <c r="G2507" i="1" s="1"/>
  <c r="O2507" i="1" s="1"/>
  <c r="Y2506" i="1"/>
  <c r="L2506" i="1"/>
  <c r="N2506" i="1" s="1"/>
  <c r="F2506" i="1"/>
  <c r="K2506" i="1" s="1"/>
  <c r="M2506" i="1" s="1"/>
  <c r="D2506" i="1"/>
  <c r="C2506" i="1"/>
  <c r="G2506" i="1" s="1"/>
  <c r="O2506" i="1" s="1"/>
  <c r="Y2505" i="1"/>
  <c r="L2505" i="1"/>
  <c r="N2505" i="1" s="1"/>
  <c r="F2505" i="1"/>
  <c r="K2505" i="1" s="1"/>
  <c r="M2505" i="1" s="1"/>
  <c r="D2505" i="1"/>
  <c r="C2505" i="1"/>
  <c r="G2505" i="1" s="1"/>
  <c r="O2505" i="1" s="1"/>
  <c r="Y2504" i="1"/>
  <c r="L2504" i="1"/>
  <c r="N2504" i="1" s="1"/>
  <c r="F2504" i="1"/>
  <c r="K2504" i="1" s="1"/>
  <c r="M2504" i="1" s="1"/>
  <c r="D2504" i="1"/>
  <c r="C2504" i="1"/>
  <c r="G2504" i="1" s="1"/>
  <c r="O2504" i="1" s="1"/>
  <c r="Y2503" i="1"/>
  <c r="L2503" i="1"/>
  <c r="N2503" i="1" s="1"/>
  <c r="F2503" i="1"/>
  <c r="K2503" i="1" s="1"/>
  <c r="M2503" i="1" s="1"/>
  <c r="D2503" i="1"/>
  <c r="C2503" i="1"/>
  <c r="G2503" i="1" s="1"/>
  <c r="O2503" i="1" s="1"/>
  <c r="Y2502" i="1"/>
  <c r="L2502" i="1"/>
  <c r="N2502" i="1" s="1"/>
  <c r="F2502" i="1"/>
  <c r="K2502" i="1" s="1"/>
  <c r="M2502" i="1" s="1"/>
  <c r="D2502" i="1"/>
  <c r="C2502" i="1"/>
  <c r="G2502" i="1" s="1"/>
  <c r="O2502" i="1" s="1"/>
  <c r="Y2501" i="1"/>
  <c r="L2501" i="1"/>
  <c r="N2501" i="1" s="1"/>
  <c r="F2501" i="1"/>
  <c r="K2501" i="1" s="1"/>
  <c r="M2501" i="1" s="1"/>
  <c r="D2501" i="1"/>
  <c r="C2501" i="1"/>
  <c r="G2501" i="1" s="1"/>
  <c r="O2501" i="1" s="1"/>
  <c r="Y2500" i="1"/>
  <c r="L2500" i="1"/>
  <c r="N2500" i="1" s="1"/>
  <c r="F2500" i="1"/>
  <c r="K2500" i="1" s="1"/>
  <c r="M2500" i="1" s="1"/>
  <c r="D2500" i="1"/>
  <c r="C2500" i="1"/>
  <c r="G2500" i="1" s="1"/>
  <c r="O2500" i="1" s="1"/>
  <c r="Y2499" i="1"/>
  <c r="L2499" i="1"/>
  <c r="N2499" i="1" s="1"/>
  <c r="F2499" i="1"/>
  <c r="K2499" i="1" s="1"/>
  <c r="M2499" i="1" s="1"/>
  <c r="D2499" i="1"/>
  <c r="C2499" i="1"/>
  <c r="G2499" i="1" s="1"/>
  <c r="O2499" i="1" s="1"/>
  <c r="Y2498" i="1"/>
  <c r="F2498" i="1"/>
  <c r="K2498" i="1" s="1"/>
  <c r="M2498" i="1" s="1"/>
  <c r="D2498" i="1"/>
  <c r="C2498" i="1"/>
  <c r="Y2497" i="1"/>
  <c r="L2497" i="1"/>
  <c r="N2497" i="1" s="1"/>
  <c r="H2497" i="1"/>
  <c r="P2497" i="1" s="1"/>
  <c r="F2497" i="1"/>
  <c r="K2497" i="1" s="1"/>
  <c r="M2497" i="1" s="1"/>
  <c r="D2497" i="1"/>
  <c r="C2497" i="1"/>
  <c r="G2497" i="1" s="1"/>
  <c r="O2497" i="1" s="1"/>
  <c r="Y2496" i="1"/>
  <c r="K2496" i="1"/>
  <c r="M2496" i="1" s="1"/>
  <c r="H2496" i="1"/>
  <c r="P2496" i="1" s="1"/>
  <c r="F2496" i="1"/>
  <c r="L2496" i="1" s="1"/>
  <c r="N2496" i="1" s="1"/>
  <c r="D2496" i="1"/>
  <c r="C2496" i="1"/>
  <c r="G2496" i="1" s="1"/>
  <c r="O2496" i="1" s="1"/>
  <c r="Y2495" i="1"/>
  <c r="K2495" i="1"/>
  <c r="M2495" i="1" s="1"/>
  <c r="H2495" i="1"/>
  <c r="P2495" i="1" s="1"/>
  <c r="F2495" i="1"/>
  <c r="L2495" i="1" s="1"/>
  <c r="N2495" i="1" s="1"/>
  <c r="D2495" i="1"/>
  <c r="C2495" i="1"/>
  <c r="G2495" i="1" s="1"/>
  <c r="O2495" i="1" s="1"/>
  <c r="Y2494" i="1"/>
  <c r="K2494" i="1"/>
  <c r="M2494" i="1" s="1"/>
  <c r="H2494" i="1"/>
  <c r="P2494" i="1" s="1"/>
  <c r="F2494" i="1"/>
  <c r="L2494" i="1" s="1"/>
  <c r="N2494" i="1" s="1"/>
  <c r="D2494" i="1"/>
  <c r="C2494" i="1"/>
  <c r="G2494" i="1" s="1"/>
  <c r="O2494" i="1" s="1"/>
  <c r="Y2493" i="1"/>
  <c r="K2493" i="1"/>
  <c r="M2493" i="1" s="1"/>
  <c r="H2493" i="1"/>
  <c r="P2493" i="1" s="1"/>
  <c r="F2493" i="1"/>
  <c r="L2493" i="1" s="1"/>
  <c r="N2493" i="1" s="1"/>
  <c r="D2493" i="1"/>
  <c r="C2493" i="1"/>
  <c r="G2493" i="1" s="1"/>
  <c r="O2493" i="1" s="1"/>
  <c r="Y2492" i="1"/>
  <c r="K2492" i="1"/>
  <c r="M2492" i="1" s="1"/>
  <c r="H2492" i="1"/>
  <c r="P2492" i="1" s="1"/>
  <c r="F2492" i="1"/>
  <c r="L2492" i="1" s="1"/>
  <c r="N2492" i="1" s="1"/>
  <c r="D2492" i="1"/>
  <c r="C2492" i="1"/>
  <c r="G2492" i="1" s="1"/>
  <c r="O2492" i="1" s="1"/>
  <c r="Y2491" i="1"/>
  <c r="K2491" i="1"/>
  <c r="M2491" i="1" s="1"/>
  <c r="H2491" i="1"/>
  <c r="P2491" i="1" s="1"/>
  <c r="F2491" i="1"/>
  <c r="L2491" i="1" s="1"/>
  <c r="N2491" i="1" s="1"/>
  <c r="D2491" i="1"/>
  <c r="C2491" i="1"/>
  <c r="G2491" i="1" s="1"/>
  <c r="O2491" i="1" s="1"/>
  <c r="Y2490" i="1"/>
  <c r="K2490" i="1"/>
  <c r="M2490" i="1" s="1"/>
  <c r="H2490" i="1"/>
  <c r="P2490" i="1" s="1"/>
  <c r="F2490" i="1"/>
  <c r="L2490" i="1" s="1"/>
  <c r="N2490" i="1" s="1"/>
  <c r="D2490" i="1"/>
  <c r="C2490" i="1"/>
  <c r="G2490" i="1" s="1"/>
  <c r="O2490" i="1" s="1"/>
  <c r="Y2489" i="1"/>
  <c r="K2489" i="1"/>
  <c r="M2489" i="1" s="1"/>
  <c r="H2489" i="1"/>
  <c r="P2489" i="1" s="1"/>
  <c r="F2489" i="1"/>
  <c r="L2489" i="1" s="1"/>
  <c r="N2489" i="1" s="1"/>
  <c r="D2489" i="1"/>
  <c r="C2489" i="1"/>
  <c r="G2489" i="1" s="1"/>
  <c r="O2489" i="1" s="1"/>
  <c r="Y2488" i="1"/>
  <c r="K2488" i="1"/>
  <c r="M2488" i="1" s="1"/>
  <c r="H2488" i="1"/>
  <c r="P2488" i="1" s="1"/>
  <c r="F2488" i="1"/>
  <c r="L2488" i="1" s="1"/>
  <c r="N2488" i="1" s="1"/>
  <c r="D2488" i="1"/>
  <c r="C2488" i="1"/>
  <c r="G2488" i="1" s="1"/>
  <c r="O2488" i="1" s="1"/>
  <c r="Y2487" i="1"/>
  <c r="K2487" i="1"/>
  <c r="M2487" i="1" s="1"/>
  <c r="H2487" i="1"/>
  <c r="P2487" i="1" s="1"/>
  <c r="F2487" i="1"/>
  <c r="L2487" i="1" s="1"/>
  <c r="N2487" i="1" s="1"/>
  <c r="D2487" i="1"/>
  <c r="C2487" i="1"/>
  <c r="G2487" i="1" s="1"/>
  <c r="O2487" i="1" s="1"/>
  <c r="Y2486" i="1"/>
  <c r="K2486" i="1"/>
  <c r="M2486" i="1" s="1"/>
  <c r="H2486" i="1"/>
  <c r="P2486" i="1" s="1"/>
  <c r="F2486" i="1"/>
  <c r="L2486" i="1" s="1"/>
  <c r="N2486" i="1" s="1"/>
  <c r="D2486" i="1"/>
  <c r="C2486" i="1"/>
  <c r="G2486" i="1" s="1"/>
  <c r="O2486" i="1" s="1"/>
  <c r="Y2485" i="1"/>
  <c r="K2485" i="1"/>
  <c r="M2485" i="1" s="1"/>
  <c r="H2485" i="1"/>
  <c r="P2485" i="1" s="1"/>
  <c r="F2485" i="1"/>
  <c r="L2485" i="1" s="1"/>
  <c r="N2485" i="1" s="1"/>
  <c r="D2485" i="1"/>
  <c r="C2485" i="1"/>
  <c r="G2485" i="1" s="1"/>
  <c r="O2485" i="1" s="1"/>
  <c r="Y2484" i="1"/>
  <c r="K2484" i="1"/>
  <c r="M2484" i="1" s="1"/>
  <c r="H2484" i="1"/>
  <c r="P2484" i="1" s="1"/>
  <c r="F2484" i="1"/>
  <c r="L2484" i="1" s="1"/>
  <c r="N2484" i="1" s="1"/>
  <c r="D2484" i="1"/>
  <c r="C2484" i="1"/>
  <c r="G2484" i="1" s="1"/>
  <c r="O2484" i="1" s="1"/>
  <c r="Y2483" i="1"/>
  <c r="K2483" i="1"/>
  <c r="M2483" i="1" s="1"/>
  <c r="H2483" i="1"/>
  <c r="P2483" i="1" s="1"/>
  <c r="F2483" i="1"/>
  <c r="L2483" i="1" s="1"/>
  <c r="N2483" i="1" s="1"/>
  <c r="D2483" i="1"/>
  <c r="C2483" i="1"/>
  <c r="G2483" i="1" s="1"/>
  <c r="O2483" i="1" s="1"/>
  <c r="Y2482" i="1"/>
  <c r="K2482" i="1"/>
  <c r="M2482" i="1" s="1"/>
  <c r="H2482" i="1"/>
  <c r="P2482" i="1" s="1"/>
  <c r="F2482" i="1"/>
  <c r="L2482" i="1" s="1"/>
  <c r="N2482" i="1" s="1"/>
  <c r="D2482" i="1"/>
  <c r="C2482" i="1"/>
  <c r="G2482" i="1" s="1"/>
  <c r="O2482" i="1" s="1"/>
  <c r="Y2481" i="1"/>
  <c r="K2481" i="1"/>
  <c r="M2481" i="1" s="1"/>
  <c r="H2481" i="1"/>
  <c r="P2481" i="1" s="1"/>
  <c r="F2481" i="1"/>
  <c r="L2481" i="1" s="1"/>
  <c r="N2481" i="1" s="1"/>
  <c r="D2481" i="1"/>
  <c r="C2481" i="1"/>
  <c r="G2481" i="1" s="1"/>
  <c r="O2481" i="1" s="1"/>
  <c r="Y2480" i="1"/>
  <c r="U2480" i="1"/>
  <c r="K2480" i="1"/>
  <c r="M2480" i="1" s="1"/>
  <c r="F2480" i="1"/>
  <c r="L2480" i="1" s="1"/>
  <c r="N2480" i="1" s="1"/>
  <c r="D2480" i="1"/>
  <c r="H2480" i="1" s="1"/>
  <c r="P2480" i="1" s="1"/>
  <c r="C2480" i="1"/>
  <c r="Y2479" i="1"/>
  <c r="U2479" i="1"/>
  <c r="F2479" i="1"/>
  <c r="G2479" i="1" s="1"/>
  <c r="O2479" i="1" s="1"/>
  <c r="D2479" i="1"/>
  <c r="C2479" i="1"/>
  <c r="Y2478" i="1"/>
  <c r="U2478" i="1"/>
  <c r="M2478" i="1"/>
  <c r="K2478" i="1"/>
  <c r="H2478" i="1"/>
  <c r="P2478" i="1" s="1"/>
  <c r="G2478" i="1"/>
  <c r="O2478" i="1" s="1"/>
  <c r="F2478" i="1"/>
  <c r="L2478" i="1" s="1"/>
  <c r="N2478" i="1" s="1"/>
  <c r="D2478" i="1"/>
  <c r="C2478" i="1"/>
  <c r="Y2477" i="1"/>
  <c r="U2477" i="1"/>
  <c r="K2477" i="1"/>
  <c r="M2477" i="1" s="1"/>
  <c r="H2477" i="1"/>
  <c r="P2477" i="1" s="1"/>
  <c r="F2477" i="1"/>
  <c r="L2477" i="1" s="1"/>
  <c r="N2477" i="1" s="1"/>
  <c r="D2477" i="1"/>
  <c r="C2477" i="1"/>
  <c r="G2477" i="1" s="1"/>
  <c r="O2477" i="1" s="1"/>
  <c r="Y2476" i="1"/>
  <c r="U2476" i="1"/>
  <c r="K2476" i="1"/>
  <c r="M2476" i="1" s="1"/>
  <c r="F2476" i="1"/>
  <c r="L2476" i="1" s="1"/>
  <c r="N2476" i="1" s="1"/>
  <c r="D2476" i="1"/>
  <c r="H2476" i="1" s="1"/>
  <c r="P2476" i="1" s="1"/>
  <c r="C2476" i="1"/>
  <c r="Y2475" i="1"/>
  <c r="U2475" i="1"/>
  <c r="F2475" i="1"/>
  <c r="G2475" i="1" s="1"/>
  <c r="O2475" i="1" s="1"/>
  <c r="D2475" i="1"/>
  <c r="C2475" i="1"/>
  <c r="Y2474" i="1"/>
  <c r="U2474" i="1"/>
  <c r="M2474" i="1"/>
  <c r="K2474" i="1"/>
  <c r="H2474" i="1"/>
  <c r="P2474" i="1" s="1"/>
  <c r="G2474" i="1"/>
  <c r="O2474" i="1" s="1"/>
  <c r="F2474" i="1"/>
  <c r="L2474" i="1" s="1"/>
  <c r="N2474" i="1" s="1"/>
  <c r="D2474" i="1"/>
  <c r="C2474" i="1"/>
  <c r="Y2473" i="1"/>
  <c r="U2473" i="1"/>
  <c r="K2473" i="1"/>
  <c r="M2473" i="1" s="1"/>
  <c r="H2473" i="1"/>
  <c r="P2473" i="1" s="1"/>
  <c r="F2473" i="1"/>
  <c r="L2473" i="1" s="1"/>
  <c r="N2473" i="1" s="1"/>
  <c r="D2473" i="1"/>
  <c r="C2473" i="1"/>
  <c r="G2473" i="1" s="1"/>
  <c r="O2473" i="1" s="1"/>
  <c r="Y2472" i="1"/>
  <c r="U2472" i="1"/>
  <c r="K2472" i="1"/>
  <c r="M2472" i="1" s="1"/>
  <c r="F2472" i="1"/>
  <c r="L2472" i="1" s="1"/>
  <c r="N2472" i="1" s="1"/>
  <c r="D2472" i="1"/>
  <c r="H2472" i="1" s="1"/>
  <c r="P2472" i="1" s="1"/>
  <c r="C2472" i="1"/>
  <c r="Y2471" i="1"/>
  <c r="U2471" i="1"/>
  <c r="F2471" i="1"/>
  <c r="G2471" i="1" s="1"/>
  <c r="O2471" i="1" s="1"/>
  <c r="D2471" i="1"/>
  <c r="C2471" i="1"/>
  <c r="Y2470" i="1"/>
  <c r="U2470" i="1"/>
  <c r="M2470" i="1"/>
  <c r="K2470" i="1"/>
  <c r="H2470" i="1"/>
  <c r="P2470" i="1" s="1"/>
  <c r="G2470" i="1"/>
  <c r="O2470" i="1" s="1"/>
  <c r="F2470" i="1"/>
  <c r="L2470" i="1" s="1"/>
  <c r="N2470" i="1" s="1"/>
  <c r="D2470" i="1"/>
  <c r="C2470" i="1"/>
  <c r="Y2469" i="1"/>
  <c r="U2469" i="1"/>
  <c r="K2469" i="1"/>
  <c r="M2469" i="1" s="1"/>
  <c r="H2469" i="1"/>
  <c r="P2469" i="1" s="1"/>
  <c r="F2469" i="1"/>
  <c r="L2469" i="1" s="1"/>
  <c r="N2469" i="1" s="1"/>
  <c r="D2469" i="1"/>
  <c r="C2469" i="1"/>
  <c r="G2469" i="1" s="1"/>
  <c r="O2469" i="1" s="1"/>
  <c r="Y2468" i="1"/>
  <c r="U2468" i="1"/>
  <c r="K2468" i="1"/>
  <c r="M2468" i="1" s="1"/>
  <c r="F2468" i="1"/>
  <c r="L2468" i="1" s="1"/>
  <c r="N2468" i="1" s="1"/>
  <c r="D2468" i="1"/>
  <c r="H2468" i="1" s="1"/>
  <c r="P2468" i="1" s="1"/>
  <c r="C2468" i="1"/>
  <c r="Y2467" i="1"/>
  <c r="U2467" i="1"/>
  <c r="F2467" i="1"/>
  <c r="G2467" i="1" s="1"/>
  <c r="O2467" i="1" s="1"/>
  <c r="D2467" i="1"/>
  <c r="C2467" i="1"/>
  <c r="Y2466" i="1"/>
  <c r="U2466" i="1"/>
  <c r="M2466" i="1"/>
  <c r="K2466" i="1"/>
  <c r="H2466" i="1"/>
  <c r="P2466" i="1" s="1"/>
  <c r="G2466" i="1"/>
  <c r="O2466" i="1" s="1"/>
  <c r="F2466" i="1"/>
  <c r="L2466" i="1" s="1"/>
  <c r="N2466" i="1" s="1"/>
  <c r="D2466" i="1"/>
  <c r="C2466" i="1"/>
  <c r="Y2465" i="1"/>
  <c r="U2465" i="1"/>
  <c r="K2465" i="1"/>
  <c r="M2465" i="1" s="1"/>
  <c r="H2465" i="1"/>
  <c r="P2465" i="1" s="1"/>
  <c r="F2465" i="1"/>
  <c r="L2465" i="1" s="1"/>
  <c r="N2465" i="1" s="1"/>
  <c r="D2465" i="1"/>
  <c r="C2465" i="1"/>
  <c r="G2465" i="1" s="1"/>
  <c r="O2465" i="1" s="1"/>
  <c r="Y2464" i="1"/>
  <c r="U2464" i="1"/>
  <c r="K2464" i="1"/>
  <c r="M2464" i="1" s="1"/>
  <c r="F2464" i="1"/>
  <c r="L2464" i="1" s="1"/>
  <c r="N2464" i="1" s="1"/>
  <c r="D2464" i="1"/>
  <c r="H2464" i="1" s="1"/>
  <c r="P2464" i="1" s="1"/>
  <c r="C2464" i="1"/>
  <c r="Y2463" i="1"/>
  <c r="U2463" i="1"/>
  <c r="F2463" i="1"/>
  <c r="G2463" i="1" s="1"/>
  <c r="O2463" i="1" s="1"/>
  <c r="D2463" i="1"/>
  <c r="C2463" i="1"/>
  <c r="Y2462" i="1"/>
  <c r="U2462" i="1"/>
  <c r="M2462" i="1"/>
  <c r="K2462" i="1"/>
  <c r="H2462" i="1"/>
  <c r="P2462" i="1" s="1"/>
  <c r="G2462" i="1"/>
  <c r="O2462" i="1" s="1"/>
  <c r="F2462" i="1"/>
  <c r="L2462" i="1" s="1"/>
  <c r="N2462" i="1" s="1"/>
  <c r="D2462" i="1"/>
  <c r="C2462" i="1"/>
  <c r="Y2461" i="1"/>
  <c r="U2461" i="1"/>
  <c r="K2461" i="1"/>
  <c r="M2461" i="1" s="1"/>
  <c r="H2461" i="1"/>
  <c r="P2461" i="1" s="1"/>
  <c r="F2461" i="1"/>
  <c r="L2461" i="1" s="1"/>
  <c r="N2461" i="1" s="1"/>
  <c r="D2461" i="1"/>
  <c r="C2461" i="1"/>
  <c r="G2461" i="1" s="1"/>
  <c r="O2461" i="1" s="1"/>
  <c r="Y2460" i="1"/>
  <c r="U2460" i="1"/>
  <c r="K2460" i="1"/>
  <c r="M2460" i="1" s="1"/>
  <c r="F2460" i="1"/>
  <c r="L2460" i="1" s="1"/>
  <c r="N2460" i="1" s="1"/>
  <c r="D2460" i="1"/>
  <c r="H2460" i="1" s="1"/>
  <c r="P2460" i="1" s="1"/>
  <c r="C2460" i="1"/>
  <c r="Y2459" i="1"/>
  <c r="U2459" i="1"/>
  <c r="F2459" i="1"/>
  <c r="G2459" i="1" s="1"/>
  <c r="O2459" i="1" s="1"/>
  <c r="D2459" i="1"/>
  <c r="C2459" i="1"/>
  <c r="Y2458" i="1"/>
  <c r="U2458" i="1"/>
  <c r="M2458" i="1"/>
  <c r="K2458" i="1"/>
  <c r="H2458" i="1"/>
  <c r="P2458" i="1" s="1"/>
  <c r="G2458" i="1"/>
  <c r="O2458" i="1" s="1"/>
  <c r="F2458" i="1"/>
  <c r="L2458" i="1" s="1"/>
  <c r="N2458" i="1" s="1"/>
  <c r="D2458" i="1"/>
  <c r="C2458" i="1"/>
  <c r="Y2457" i="1"/>
  <c r="U2457" i="1"/>
  <c r="K2457" i="1"/>
  <c r="M2457" i="1" s="1"/>
  <c r="H2457" i="1"/>
  <c r="P2457" i="1" s="1"/>
  <c r="F2457" i="1"/>
  <c r="L2457" i="1" s="1"/>
  <c r="N2457" i="1" s="1"/>
  <c r="D2457" i="1"/>
  <c r="C2457" i="1"/>
  <c r="G2457" i="1" s="1"/>
  <c r="O2457" i="1" s="1"/>
  <c r="Y2456" i="1"/>
  <c r="U2456" i="1"/>
  <c r="K2456" i="1"/>
  <c r="M2456" i="1" s="1"/>
  <c r="F2456" i="1"/>
  <c r="L2456" i="1" s="1"/>
  <c r="N2456" i="1" s="1"/>
  <c r="D2456" i="1"/>
  <c r="H2456" i="1" s="1"/>
  <c r="P2456" i="1" s="1"/>
  <c r="C2456" i="1"/>
  <c r="Y2455" i="1"/>
  <c r="U2455" i="1"/>
  <c r="F2455" i="1"/>
  <c r="G2455" i="1" s="1"/>
  <c r="O2455" i="1" s="1"/>
  <c r="D2455" i="1"/>
  <c r="C2455" i="1"/>
  <c r="Y2454" i="1"/>
  <c r="U2454" i="1"/>
  <c r="M2454" i="1"/>
  <c r="K2454" i="1"/>
  <c r="H2454" i="1"/>
  <c r="P2454" i="1" s="1"/>
  <c r="G2454" i="1"/>
  <c r="O2454" i="1" s="1"/>
  <c r="F2454" i="1"/>
  <c r="L2454" i="1" s="1"/>
  <c r="N2454" i="1" s="1"/>
  <c r="D2454" i="1"/>
  <c r="C2454" i="1"/>
  <c r="Y2453" i="1"/>
  <c r="U2453" i="1"/>
  <c r="K2453" i="1"/>
  <c r="M2453" i="1" s="1"/>
  <c r="H2453" i="1"/>
  <c r="P2453" i="1" s="1"/>
  <c r="F2453" i="1"/>
  <c r="L2453" i="1" s="1"/>
  <c r="N2453" i="1" s="1"/>
  <c r="D2453" i="1"/>
  <c r="C2453" i="1"/>
  <c r="G2453" i="1" s="1"/>
  <c r="O2453" i="1" s="1"/>
  <c r="Y2452" i="1"/>
  <c r="U2452" i="1"/>
  <c r="K2452" i="1"/>
  <c r="M2452" i="1" s="1"/>
  <c r="F2452" i="1"/>
  <c r="G2452" i="1" s="1"/>
  <c r="O2452" i="1" s="1"/>
  <c r="D2452" i="1"/>
  <c r="H2452" i="1" s="1"/>
  <c r="P2452" i="1" s="1"/>
  <c r="C2452" i="1"/>
  <c r="Y2451" i="1"/>
  <c r="U2451" i="1"/>
  <c r="F2451" i="1"/>
  <c r="G2451" i="1" s="1"/>
  <c r="O2451" i="1" s="1"/>
  <c r="D2451" i="1"/>
  <c r="C2451" i="1"/>
  <c r="Y2450" i="1"/>
  <c r="U2450" i="1"/>
  <c r="M2450" i="1"/>
  <c r="K2450" i="1"/>
  <c r="H2450" i="1"/>
  <c r="P2450" i="1" s="1"/>
  <c r="G2450" i="1"/>
  <c r="O2450" i="1" s="1"/>
  <c r="F2450" i="1"/>
  <c r="L2450" i="1" s="1"/>
  <c r="N2450" i="1" s="1"/>
  <c r="D2450" i="1"/>
  <c r="C2450" i="1"/>
  <c r="Y2449" i="1"/>
  <c r="U2449" i="1"/>
  <c r="K2449" i="1"/>
  <c r="M2449" i="1" s="1"/>
  <c r="H2449" i="1"/>
  <c r="P2449" i="1" s="1"/>
  <c r="F2449" i="1"/>
  <c r="L2449" i="1" s="1"/>
  <c r="N2449" i="1" s="1"/>
  <c r="D2449" i="1"/>
  <c r="C2449" i="1"/>
  <c r="G2449" i="1" s="1"/>
  <c r="O2449" i="1" s="1"/>
  <c r="Y2448" i="1"/>
  <c r="U2448" i="1"/>
  <c r="K2448" i="1"/>
  <c r="M2448" i="1" s="1"/>
  <c r="F2448" i="1"/>
  <c r="G2448" i="1" s="1"/>
  <c r="O2448" i="1" s="1"/>
  <c r="D2448" i="1"/>
  <c r="H2448" i="1" s="1"/>
  <c r="P2448" i="1" s="1"/>
  <c r="C2448" i="1"/>
  <c r="P2524" i="2" l="1"/>
  <c r="S2524" i="2" s="1"/>
  <c r="Q2527" i="2"/>
  <c r="T2527" i="2" s="1"/>
  <c r="P2528" i="2"/>
  <c r="S2528" i="2" s="1"/>
  <c r="K2526" i="2"/>
  <c r="W2526" i="2" s="1"/>
  <c r="O2526" i="2"/>
  <c r="R2526" i="2" s="1"/>
  <c r="P2526" i="2"/>
  <c r="S2526" i="2" s="1"/>
  <c r="O2527" i="2"/>
  <c r="R2527" i="2" s="1"/>
  <c r="P2533" i="2"/>
  <c r="S2533" i="2" s="1"/>
  <c r="P2617" i="2"/>
  <c r="S2617" i="2" s="1"/>
  <c r="P2618" i="2"/>
  <c r="S2618" i="2" s="1"/>
  <c r="P2619" i="2"/>
  <c r="S2619" i="2" s="1"/>
  <c r="P2620" i="2"/>
  <c r="S2620" i="2" s="1"/>
  <c r="P2621" i="2"/>
  <c r="S2621" i="2" s="1"/>
  <c r="P2622" i="2"/>
  <c r="S2622" i="2" s="1"/>
  <c r="P2623" i="2"/>
  <c r="S2623" i="2" s="1"/>
  <c r="P2624" i="2"/>
  <c r="S2624" i="2" s="1"/>
  <c r="P2625" i="2"/>
  <c r="S2625" i="2" s="1"/>
  <c r="P2626" i="2"/>
  <c r="S2626" i="2" s="1"/>
  <c r="P2627" i="2"/>
  <c r="S2627" i="2" s="1"/>
  <c r="P2628" i="2"/>
  <c r="S2628" i="2" s="1"/>
  <c r="P2629" i="2"/>
  <c r="S2629" i="2" s="1"/>
  <c r="P2630" i="2"/>
  <c r="S2630" i="2" s="1"/>
  <c r="P2631" i="2"/>
  <c r="S2631" i="2" s="1"/>
  <c r="P2632" i="2"/>
  <c r="S2632" i="2" s="1"/>
  <c r="P2633" i="2"/>
  <c r="S2633" i="2" s="1"/>
  <c r="P2634" i="2"/>
  <c r="S2634" i="2" s="1"/>
  <c r="P2635" i="2"/>
  <c r="S2635" i="2" s="1"/>
  <c r="P2636" i="2"/>
  <c r="S2636" i="2" s="1"/>
  <c r="P2637" i="2"/>
  <c r="S2637" i="2" s="1"/>
  <c r="P2638" i="2"/>
  <c r="S2638" i="2" s="1"/>
  <c r="P2639" i="2"/>
  <c r="S2639" i="2" s="1"/>
  <c r="P2640" i="2"/>
  <c r="S2640" i="2" s="1"/>
  <c r="P2641" i="2"/>
  <c r="S2641" i="2" s="1"/>
  <c r="P2642" i="2"/>
  <c r="S2642" i="2" s="1"/>
  <c r="P2643" i="2"/>
  <c r="S2643" i="2" s="1"/>
  <c r="P2644" i="2"/>
  <c r="S2644" i="2" s="1"/>
  <c r="Q2617" i="2"/>
  <c r="T2617" i="2" s="1"/>
  <c r="Q2618" i="2"/>
  <c r="T2618" i="2" s="1"/>
  <c r="Q2619" i="2"/>
  <c r="T2619" i="2" s="1"/>
  <c r="Q2620" i="2"/>
  <c r="T2620" i="2" s="1"/>
  <c r="Q2621" i="2"/>
  <c r="T2621" i="2" s="1"/>
  <c r="Q2622" i="2"/>
  <c r="T2622" i="2" s="1"/>
  <c r="Q2623" i="2"/>
  <c r="T2623" i="2" s="1"/>
  <c r="Q2624" i="2"/>
  <c r="T2624" i="2" s="1"/>
  <c r="Q2625" i="2"/>
  <c r="T2625" i="2" s="1"/>
  <c r="Q2626" i="2"/>
  <c r="T2626" i="2" s="1"/>
  <c r="Q2627" i="2"/>
  <c r="T2627" i="2" s="1"/>
  <c r="Q2628" i="2"/>
  <c r="T2628" i="2" s="1"/>
  <c r="Q2629" i="2"/>
  <c r="T2629" i="2" s="1"/>
  <c r="Q2630" i="2"/>
  <c r="T2630" i="2" s="1"/>
  <c r="Q2631" i="2"/>
  <c r="T2631" i="2" s="1"/>
  <c r="Q2632" i="2"/>
  <c r="T2632" i="2" s="1"/>
  <c r="Q2633" i="2"/>
  <c r="T2633" i="2" s="1"/>
  <c r="Q2634" i="2"/>
  <c r="T2634" i="2" s="1"/>
  <c r="Q2635" i="2"/>
  <c r="T2635" i="2" s="1"/>
  <c r="Q2636" i="2"/>
  <c r="T2636" i="2" s="1"/>
  <c r="Q2637" i="2"/>
  <c r="T2637" i="2" s="1"/>
  <c r="Q2638" i="2"/>
  <c r="T2638" i="2" s="1"/>
  <c r="Q2639" i="2"/>
  <c r="T2639" i="2" s="1"/>
  <c r="Q2640" i="2"/>
  <c r="T2640" i="2" s="1"/>
  <c r="Q2641" i="2"/>
  <c r="T2641" i="2" s="1"/>
  <c r="Q2642" i="2"/>
  <c r="T2642" i="2" s="1"/>
  <c r="Q2643" i="2"/>
  <c r="T2643" i="2" s="1"/>
  <c r="Q2644" i="2"/>
  <c r="T2644" i="2" s="1"/>
  <c r="L2463" i="1"/>
  <c r="N2463" i="1" s="1"/>
  <c r="L2448" i="1"/>
  <c r="N2448" i="1" s="1"/>
  <c r="L2452" i="1"/>
  <c r="N2452" i="1" s="1"/>
  <c r="H2451" i="1"/>
  <c r="P2451" i="1" s="1"/>
  <c r="H2455" i="1"/>
  <c r="P2455" i="1" s="1"/>
  <c r="G2456" i="1"/>
  <c r="O2456" i="1" s="1"/>
  <c r="H2459" i="1"/>
  <c r="P2459" i="1" s="1"/>
  <c r="G2460" i="1"/>
  <c r="O2460" i="1" s="1"/>
  <c r="H2463" i="1"/>
  <c r="P2463" i="1" s="1"/>
  <c r="G2464" i="1"/>
  <c r="O2464" i="1" s="1"/>
  <c r="H2467" i="1"/>
  <c r="P2467" i="1" s="1"/>
  <c r="G2468" i="1"/>
  <c r="O2468" i="1" s="1"/>
  <c r="H2471" i="1"/>
  <c r="P2471" i="1" s="1"/>
  <c r="G2472" i="1"/>
  <c r="O2472" i="1" s="1"/>
  <c r="H2475" i="1"/>
  <c r="P2475" i="1" s="1"/>
  <c r="G2476" i="1"/>
  <c r="O2476" i="1" s="1"/>
  <c r="H2479" i="1"/>
  <c r="P2479" i="1" s="1"/>
  <c r="G2480" i="1"/>
  <c r="O2480" i="1" s="1"/>
  <c r="H2498" i="1"/>
  <c r="P2498" i="1" s="1"/>
  <c r="K2451" i="1"/>
  <c r="M2451" i="1" s="1"/>
  <c r="K2455" i="1"/>
  <c r="M2455" i="1" s="1"/>
  <c r="K2459" i="1"/>
  <c r="M2459" i="1" s="1"/>
  <c r="K2463" i="1"/>
  <c r="M2463" i="1" s="1"/>
  <c r="K2467" i="1"/>
  <c r="M2467" i="1" s="1"/>
  <c r="K2471" i="1"/>
  <c r="M2471" i="1" s="1"/>
  <c r="K2475" i="1"/>
  <c r="M2475" i="1" s="1"/>
  <c r="K2479" i="1"/>
  <c r="M2479" i="1" s="1"/>
  <c r="L2498" i="1"/>
  <c r="N2498" i="1" s="1"/>
  <c r="H2499" i="1"/>
  <c r="P2499" i="1" s="1"/>
  <c r="H2500" i="1"/>
  <c r="P2500" i="1" s="1"/>
  <c r="H2501" i="1"/>
  <c r="P2501" i="1" s="1"/>
  <c r="H2502" i="1"/>
  <c r="P2502" i="1" s="1"/>
  <c r="H2503" i="1"/>
  <c r="P2503" i="1" s="1"/>
  <c r="H2504" i="1"/>
  <c r="P2504" i="1" s="1"/>
  <c r="H2505" i="1"/>
  <c r="P2505" i="1" s="1"/>
  <c r="H2506" i="1"/>
  <c r="P2506" i="1" s="1"/>
  <c r="H2507" i="1"/>
  <c r="P2507" i="1" s="1"/>
  <c r="H2508" i="1"/>
  <c r="P2508" i="1" s="1"/>
  <c r="H2509" i="1"/>
  <c r="P2509" i="1" s="1"/>
  <c r="L2455" i="1"/>
  <c r="N2455" i="1" s="1"/>
  <c r="L2467" i="1"/>
  <c r="N2467" i="1" s="1"/>
  <c r="L2471" i="1"/>
  <c r="N2471" i="1" s="1"/>
  <c r="L2475" i="1"/>
  <c r="N2475" i="1" s="1"/>
  <c r="L2479" i="1"/>
  <c r="N2479" i="1" s="1"/>
  <c r="L2451" i="1"/>
  <c r="N2451" i="1" s="1"/>
  <c r="L2459" i="1"/>
  <c r="N2459" i="1" s="1"/>
  <c r="G2498" i="1"/>
  <c r="O2498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N2519" i="1" s="1"/>
  <c r="L2520" i="1"/>
  <c r="N2520" i="1" s="1"/>
  <c r="L2521" i="1"/>
  <c r="N2521" i="1" s="1"/>
  <c r="L2522" i="1"/>
  <c r="N2522" i="1" s="1"/>
  <c r="L2523" i="1"/>
  <c r="N2523" i="1" s="1"/>
  <c r="L2524" i="1"/>
  <c r="N2524" i="1" s="1"/>
  <c r="K2525" i="1"/>
  <c r="M2525" i="1" s="1"/>
  <c r="L2603" i="1"/>
  <c r="N2603" i="1" s="1"/>
  <c r="L2604" i="1"/>
  <c r="N2604" i="1" s="1"/>
  <c r="L2606" i="1"/>
  <c r="N2606" i="1" s="1"/>
  <c r="L2610" i="1"/>
  <c r="N2610" i="1" s="1"/>
  <c r="L2611" i="1"/>
  <c r="N2611" i="1" s="1"/>
  <c r="K2605" i="1"/>
  <c r="M2605" i="1" s="1"/>
  <c r="H2605" i="1"/>
  <c r="P2605" i="1" s="1"/>
  <c r="K2607" i="1"/>
  <c r="M2607" i="1" s="1"/>
  <c r="H2607" i="1"/>
  <c r="P2607" i="1" s="1"/>
  <c r="K2608" i="1"/>
  <c r="M2608" i="1" s="1"/>
  <c r="H2608" i="1"/>
  <c r="P2608" i="1" s="1"/>
  <c r="K2609" i="1"/>
  <c r="M2609" i="1" s="1"/>
  <c r="H2609" i="1"/>
  <c r="P2609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H2447" i="2"/>
  <c r="F2447" i="2"/>
  <c r="E2447" i="2"/>
  <c r="D2447" i="2"/>
  <c r="P2446" i="2"/>
  <c r="S2446" i="2" s="1"/>
  <c r="H2446" i="2"/>
  <c r="O2446" i="2" s="1"/>
  <c r="R2446" i="2" s="1"/>
  <c r="F2446" i="2"/>
  <c r="K2446" i="2" s="1"/>
  <c r="W2446" i="2" s="1"/>
  <c r="E2446" i="2"/>
  <c r="D2446" i="2"/>
  <c r="I2446" i="2" s="1"/>
  <c r="U2446" i="2" s="1"/>
  <c r="Q2445" i="2"/>
  <c r="T2445" i="2" s="1"/>
  <c r="P2445" i="2"/>
  <c r="S2445" i="2" s="1"/>
  <c r="H2445" i="2"/>
  <c r="O2445" i="2" s="1"/>
  <c r="R2445" i="2" s="1"/>
  <c r="F2445" i="2"/>
  <c r="K2445" i="2" s="1"/>
  <c r="W2445" i="2" s="1"/>
  <c r="E2445" i="2"/>
  <c r="J2445" i="2" s="1"/>
  <c r="V2445" i="2" s="1"/>
  <c r="D2445" i="2"/>
  <c r="I2445" i="2" s="1"/>
  <c r="U2445" i="2" s="1"/>
  <c r="H2444" i="2"/>
  <c r="F2444" i="2"/>
  <c r="E2444" i="2"/>
  <c r="D2444" i="2"/>
  <c r="Q2443" i="2"/>
  <c r="T2443" i="2" s="1"/>
  <c r="H2443" i="2"/>
  <c r="O2443" i="2" s="1"/>
  <c r="R2443" i="2" s="1"/>
  <c r="F2443" i="2"/>
  <c r="E2443" i="2"/>
  <c r="J2443" i="2" s="1"/>
  <c r="V2443" i="2" s="1"/>
  <c r="D2443" i="2"/>
  <c r="T2442" i="2"/>
  <c r="Q2442" i="2"/>
  <c r="P2442" i="2"/>
  <c r="S2442" i="2" s="1"/>
  <c r="H2442" i="2"/>
  <c r="O2442" i="2" s="1"/>
  <c r="R2442" i="2" s="1"/>
  <c r="F2442" i="2"/>
  <c r="K2442" i="2" s="1"/>
  <c r="W2442" i="2" s="1"/>
  <c r="E2442" i="2"/>
  <c r="J2442" i="2" s="1"/>
  <c r="V2442" i="2" s="1"/>
  <c r="D2442" i="2"/>
  <c r="I2442" i="2" s="1"/>
  <c r="U2442" i="2" s="1"/>
  <c r="H2441" i="2"/>
  <c r="F2441" i="2"/>
  <c r="E2441" i="2"/>
  <c r="D2441" i="2"/>
  <c r="P2440" i="2"/>
  <c r="S2440" i="2" s="1"/>
  <c r="H2440" i="2"/>
  <c r="O2440" i="2" s="1"/>
  <c r="R2440" i="2" s="1"/>
  <c r="F2440" i="2"/>
  <c r="K2440" i="2" s="1"/>
  <c r="W2440" i="2" s="1"/>
  <c r="E2440" i="2"/>
  <c r="D2440" i="2"/>
  <c r="I2440" i="2" s="1"/>
  <c r="U2440" i="2" s="1"/>
  <c r="Q2439" i="2"/>
  <c r="T2439" i="2" s="1"/>
  <c r="H2439" i="2"/>
  <c r="O2439" i="2" s="1"/>
  <c r="R2439" i="2" s="1"/>
  <c r="F2439" i="2"/>
  <c r="E2439" i="2"/>
  <c r="J2439" i="2" s="1"/>
  <c r="V2439" i="2" s="1"/>
  <c r="D2439" i="2"/>
  <c r="T2438" i="2"/>
  <c r="Q2438" i="2"/>
  <c r="P2438" i="2"/>
  <c r="S2438" i="2" s="1"/>
  <c r="H2438" i="2"/>
  <c r="O2438" i="2" s="1"/>
  <c r="R2438" i="2" s="1"/>
  <c r="F2438" i="2"/>
  <c r="K2438" i="2" s="1"/>
  <c r="W2438" i="2" s="1"/>
  <c r="E2438" i="2"/>
  <c r="J2438" i="2" s="1"/>
  <c r="V2438" i="2" s="1"/>
  <c r="D2438" i="2"/>
  <c r="I2438" i="2" s="1"/>
  <c r="U2438" i="2" s="1"/>
  <c r="H2437" i="2"/>
  <c r="F2437" i="2"/>
  <c r="E2437" i="2"/>
  <c r="D2437" i="2"/>
  <c r="P2436" i="2"/>
  <c r="S2436" i="2" s="1"/>
  <c r="H2436" i="2"/>
  <c r="O2436" i="2" s="1"/>
  <c r="R2436" i="2" s="1"/>
  <c r="F2436" i="2"/>
  <c r="K2436" i="2" s="1"/>
  <c r="W2436" i="2" s="1"/>
  <c r="E2436" i="2"/>
  <c r="D2436" i="2"/>
  <c r="I2436" i="2" s="1"/>
  <c r="U2436" i="2" s="1"/>
  <c r="Q2435" i="2"/>
  <c r="T2435" i="2" s="1"/>
  <c r="H2435" i="2"/>
  <c r="O2435" i="2" s="1"/>
  <c r="R2435" i="2" s="1"/>
  <c r="F2435" i="2"/>
  <c r="E2435" i="2"/>
  <c r="J2435" i="2" s="1"/>
  <c r="V2435" i="2" s="1"/>
  <c r="D2435" i="2"/>
  <c r="T2434" i="2"/>
  <c r="Q2434" i="2"/>
  <c r="P2434" i="2"/>
  <c r="S2434" i="2" s="1"/>
  <c r="H2434" i="2"/>
  <c r="O2434" i="2" s="1"/>
  <c r="R2434" i="2" s="1"/>
  <c r="F2434" i="2"/>
  <c r="K2434" i="2" s="1"/>
  <c r="W2434" i="2" s="1"/>
  <c r="E2434" i="2"/>
  <c r="J2434" i="2" s="1"/>
  <c r="V2434" i="2" s="1"/>
  <c r="D2434" i="2"/>
  <c r="I2434" i="2" s="1"/>
  <c r="U2434" i="2" s="1"/>
  <c r="H2433" i="2"/>
  <c r="F2433" i="2"/>
  <c r="E2433" i="2"/>
  <c r="D2433" i="2"/>
  <c r="P2432" i="2"/>
  <c r="S2432" i="2" s="1"/>
  <c r="H2432" i="2"/>
  <c r="O2432" i="2" s="1"/>
  <c r="R2432" i="2" s="1"/>
  <c r="F2432" i="2"/>
  <c r="K2432" i="2" s="1"/>
  <c r="W2432" i="2" s="1"/>
  <c r="E2432" i="2"/>
  <c r="D2432" i="2"/>
  <c r="I2432" i="2" s="1"/>
  <c r="U2432" i="2" s="1"/>
  <c r="Q2431" i="2"/>
  <c r="T2431" i="2" s="1"/>
  <c r="H2431" i="2"/>
  <c r="O2431" i="2" s="1"/>
  <c r="R2431" i="2" s="1"/>
  <c r="F2431" i="2"/>
  <c r="E2431" i="2"/>
  <c r="J2431" i="2" s="1"/>
  <c r="V2431" i="2" s="1"/>
  <c r="D2431" i="2"/>
  <c r="T2430" i="2"/>
  <c r="Q2430" i="2"/>
  <c r="P2430" i="2"/>
  <c r="S2430" i="2" s="1"/>
  <c r="H2430" i="2"/>
  <c r="O2430" i="2" s="1"/>
  <c r="R2430" i="2" s="1"/>
  <c r="F2430" i="2"/>
  <c r="K2430" i="2" s="1"/>
  <c r="W2430" i="2" s="1"/>
  <c r="E2430" i="2"/>
  <c r="J2430" i="2" s="1"/>
  <c r="V2430" i="2" s="1"/>
  <c r="D2430" i="2"/>
  <c r="I2430" i="2" s="1"/>
  <c r="U2430" i="2" s="1"/>
  <c r="H2429" i="2"/>
  <c r="F2429" i="2"/>
  <c r="E2429" i="2"/>
  <c r="D2429" i="2"/>
  <c r="P2428" i="2"/>
  <c r="S2428" i="2" s="1"/>
  <c r="H2428" i="2"/>
  <c r="O2428" i="2" s="1"/>
  <c r="R2428" i="2" s="1"/>
  <c r="F2428" i="2"/>
  <c r="K2428" i="2" s="1"/>
  <c r="W2428" i="2" s="1"/>
  <c r="E2428" i="2"/>
  <c r="D2428" i="2"/>
  <c r="I2428" i="2" s="1"/>
  <c r="U2428" i="2" s="1"/>
  <c r="Q2427" i="2"/>
  <c r="T2427" i="2" s="1"/>
  <c r="H2427" i="2"/>
  <c r="O2427" i="2" s="1"/>
  <c r="R2427" i="2" s="1"/>
  <c r="F2427" i="2"/>
  <c r="E2427" i="2"/>
  <c r="J2427" i="2" s="1"/>
  <c r="V2427" i="2" s="1"/>
  <c r="D2427" i="2"/>
  <c r="T2426" i="2"/>
  <c r="Q2426" i="2"/>
  <c r="P2426" i="2"/>
  <c r="S2426" i="2" s="1"/>
  <c r="H2426" i="2"/>
  <c r="O2426" i="2" s="1"/>
  <c r="R2426" i="2" s="1"/>
  <c r="F2426" i="2"/>
  <c r="K2426" i="2" s="1"/>
  <c r="W2426" i="2" s="1"/>
  <c r="E2426" i="2"/>
  <c r="J2426" i="2" s="1"/>
  <c r="V2426" i="2" s="1"/>
  <c r="D2426" i="2"/>
  <c r="I2426" i="2" s="1"/>
  <c r="U2426" i="2" s="1"/>
  <c r="H2425" i="2"/>
  <c r="F2425" i="2"/>
  <c r="E2425" i="2"/>
  <c r="D2425" i="2"/>
  <c r="P2424" i="2"/>
  <c r="S2424" i="2" s="1"/>
  <c r="H2424" i="2"/>
  <c r="O2424" i="2" s="1"/>
  <c r="R2424" i="2" s="1"/>
  <c r="F2424" i="2"/>
  <c r="K2424" i="2" s="1"/>
  <c r="W2424" i="2" s="1"/>
  <c r="E2424" i="2"/>
  <c r="D2424" i="2"/>
  <c r="I2424" i="2" s="1"/>
  <c r="U2424" i="2" s="1"/>
  <c r="Q2423" i="2"/>
  <c r="T2423" i="2" s="1"/>
  <c r="H2423" i="2"/>
  <c r="O2423" i="2" s="1"/>
  <c r="R2423" i="2" s="1"/>
  <c r="F2423" i="2"/>
  <c r="E2423" i="2"/>
  <c r="J2423" i="2" s="1"/>
  <c r="V2423" i="2" s="1"/>
  <c r="D2423" i="2"/>
  <c r="T2422" i="2"/>
  <c r="Q2422" i="2"/>
  <c r="P2422" i="2"/>
  <c r="S2422" i="2" s="1"/>
  <c r="H2422" i="2"/>
  <c r="O2422" i="2" s="1"/>
  <c r="R2422" i="2" s="1"/>
  <c r="F2422" i="2"/>
  <c r="K2422" i="2" s="1"/>
  <c r="W2422" i="2" s="1"/>
  <c r="E2422" i="2"/>
  <c r="J2422" i="2" s="1"/>
  <c r="V2422" i="2" s="1"/>
  <c r="D2422" i="2"/>
  <c r="I2422" i="2" s="1"/>
  <c r="U2422" i="2" s="1"/>
  <c r="H2421" i="2"/>
  <c r="F2421" i="2"/>
  <c r="E2421" i="2"/>
  <c r="D2421" i="2"/>
  <c r="U2420" i="2"/>
  <c r="P2420" i="2"/>
  <c r="S2420" i="2" s="1"/>
  <c r="H2420" i="2"/>
  <c r="O2420" i="2" s="1"/>
  <c r="R2420" i="2" s="1"/>
  <c r="F2420" i="2"/>
  <c r="K2420" i="2" s="1"/>
  <c r="W2420" i="2" s="1"/>
  <c r="E2420" i="2"/>
  <c r="D2420" i="2"/>
  <c r="I2420" i="2" s="1"/>
  <c r="H2419" i="2"/>
  <c r="F2419" i="2"/>
  <c r="E2419" i="2"/>
  <c r="D2419" i="2"/>
  <c r="P2418" i="2"/>
  <c r="S2418" i="2" s="1"/>
  <c r="H2418" i="2"/>
  <c r="Q2418" i="2" s="1"/>
  <c r="T2418" i="2" s="1"/>
  <c r="F2418" i="2"/>
  <c r="K2418" i="2" s="1"/>
  <c r="W2418" i="2" s="1"/>
  <c r="E2418" i="2"/>
  <c r="J2418" i="2" s="1"/>
  <c r="V2418" i="2" s="1"/>
  <c r="D2418" i="2"/>
  <c r="I2418" i="2" s="1"/>
  <c r="U2418" i="2" s="1"/>
  <c r="H2417" i="2"/>
  <c r="Q2417" i="2" s="1"/>
  <c r="T2417" i="2" s="1"/>
  <c r="F2417" i="2"/>
  <c r="E2417" i="2"/>
  <c r="J2417" i="2" s="1"/>
  <c r="V2417" i="2" s="1"/>
  <c r="D2417" i="2"/>
  <c r="P2416" i="2"/>
  <c r="S2416" i="2" s="1"/>
  <c r="H2416" i="2"/>
  <c r="Q2416" i="2" s="1"/>
  <c r="T2416" i="2" s="1"/>
  <c r="F2416" i="2"/>
  <c r="K2416" i="2" s="1"/>
  <c r="W2416" i="2" s="1"/>
  <c r="E2416" i="2"/>
  <c r="D2416" i="2"/>
  <c r="I2416" i="2" s="1"/>
  <c r="U2416" i="2" s="1"/>
  <c r="H2415" i="2"/>
  <c r="F2415" i="2"/>
  <c r="E2415" i="2"/>
  <c r="D2415" i="2"/>
  <c r="P2414" i="2"/>
  <c r="S2414" i="2" s="1"/>
  <c r="H2414" i="2"/>
  <c r="Q2414" i="2" s="1"/>
  <c r="T2414" i="2" s="1"/>
  <c r="F2414" i="2"/>
  <c r="K2414" i="2" s="1"/>
  <c r="W2414" i="2" s="1"/>
  <c r="E2414" i="2"/>
  <c r="J2414" i="2" s="1"/>
  <c r="V2414" i="2" s="1"/>
  <c r="D2414" i="2"/>
  <c r="I2414" i="2" s="1"/>
  <c r="U2414" i="2" s="1"/>
  <c r="H2413" i="2"/>
  <c r="Q2413" i="2" s="1"/>
  <c r="T2413" i="2" s="1"/>
  <c r="F2413" i="2"/>
  <c r="E2413" i="2"/>
  <c r="J2413" i="2" s="1"/>
  <c r="V2413" i="2" s="1"/>
  <c r="D2413" i="2"/>
  <c r="P2412" i="2"/>
  <c r="S2412" i="2" s="1"/>
  <c r="H2412" i="2"/>
  <c r="Q2412" i="2" s="1"/>
  <c r="T2412" i="2" s="1"/>
  <c r="F2412" i="2"/>
  <c r="K2412" i="2" s="1"/>
  <c r="W2412" i="2" s="1"/>
  <c r="E2412" i="2"/>
  <c r="D2412" i="2"/>
  <c r="I2412" i="2" s="1"/>
  <c r="U2412" i="2" s="1"/>
  <c r="H2411" i="2"/>
  <c r="F2411" i="2"/>
  <c r="E2411" i="2"/>
  <c r="D2411" i="2"/>
  <c r="P2410" i="2"/>
  <c r="S2410" i="2" s="1"/>
  <c r="H2410" i="2"/>
  <c r="Q2410" i="2" s="1"/>
  <c r="T2410" i="2" s="1"/>
  <c r="F2410" i="2"/>
  <c r="K2410" i="2" s="1"/>
  <c r="W2410" i="2" s="1"/>
  <c r="E2410" i="2"/>
  <c r="J2410" i="2" s="1"/>
  <c r="V2410" i="2" s="1"/>
  <c r="D2410" i="2"/>
  <c r="I2410" i="2" s="1"/>
  <c r="U2410" i="2" s="1"/>
  <c r="H2409" i="2"/>
  <c r="Q2409" i="2" s="1"/>
  <c r="T2409" i="2" s="1"/>
  <c r="F2409" i="2"/>
  <c r="E2409" i="2"/>
  <c r="J2409" i="2" s="1"/>
  <c r="V2409" i="2" s="1"/>
  <c r="D2409" i="2"/>
  <c r="H2408" i="2"/>
  <c r="Q2408" i="2" s="1"/>
  <c r="T2408" i="2" s="1"/>
  <c r="F2408" i="2"/>
  <c r="E2408" i="2"/>
  <c r="J2408" i="2" s="1"/>
  <c r="V2408" i="2" s="1"/>
  <c r="D2408" i="2"/>
  <c r="H2407" i="2"/>
  <c r="Q2407" i="2" s="1"/>
  <c r="T2407" i="2" s="1"/>
  <c r="F2407" i="2"/>
  <c r="K2407" i="2" s="1"/>
  <c r="W2407" i="2" s="1"/>
  <c r="E2407" i="2"/>
  <c r="D2407" i="2"/>
  <c r="I2407" i="2" s="1"/>
  <c r="U2407" i="2" s="1"/>
  <c r="H2406" i="2"/>
  <c r="Q2406" i="2" s="1"/>
  <c r="T2406" i="2" s="1"/>
  <c r="F2406" i="2"/>
  <c r="E2406" i="2"/>
  <c r="D2406" i="2"/>
  <c r="V2405" i="2"/>
  <c r="H2405" i="2"/>
  <c r="Q2405" i="2" s="1"/>
  <c r="T2405" i="2" s="1"/>
  <c r="F2405" i="2"/>
  <c r="K2405" i="2" s="1"/>
  <c r="W2405" i="2" s="1"/>
  <c r="E2405" i="2"/>
  <c r="J2405" i="2" s="1"/>
  <c r="D2405" i="2"/>
  <c r="I2405" i="2" s="1"/>
  <c r="U2405" i="2" s="1"/>
  <c r="H2404" i="2"/>
  <c r="Q2404" i="2" s="1"/>
  <c r="T2404" i="2" s="1"/>
  <c r="F2404" i="2"/>
  <c r="K2404" i="2" s="1"/>
  <c r="W2404" i="2" s="1"/>
  <c r="E2404" i="2"/>
  <c r="J2404" i="2" s="1"/>
  <c r="V2404" i="2" s="1"/>
  <c r="D2404" i="2"/>
  <c r="H2403" i="2"/>
  <c r="Q2403" i="2" s="1"/>
  <c r="T2403" i="2" s="1"/>
  <c r="F2403" i="2"/>
  <c r="K2403" i="2" s="1"/>
  <c r="W2403" i="2" s="1"/>
  <c r="E2403" i="2"/>
  <c r="D2403" i="2"/>
  <c r="I2403" i="2" s="1"/>
  <c r="U2403" i="2" s="1"/>
  <c r="H2402" i="2"/>
  <c r="Q2402" i="2" s="1"/>
  <c r="T2402" i="2" s="1"/>
  <c r="F2402" i="2"/>
  <c r="E2402" i="2"/>
  <c r="D2402" i="2"/>
  <c r="V2401" i="2"/>
  <c r="H2401" i="2"/>
  <c r="Q2401" i="2" s="1"/>
  <c r="T2401" i="2" s="1"/>
  <c r="F2401" i="2"/>
  <c r="K2401" i="2" s="1"/>
  <c r="W2401" i="2" s="1"/>
  <c r="E2401" i="2"/>
  <c r="J2401" i="2" s="1"/>
  <c r="D2401" i="2"/>
  <c r="I2401" i="2" s="1"/>
  <c r="U2401" i="2" s="1"/>
  <c r="H2400" i="2"/>
  <c r="F2400" i="2"/>
  <c r="K2400" i="2" s="1"/>
  <c r="W2400" i="2" s="1"/>
  <c r="E2400" i="2"/>
  <c r="D2400" i="2"/>
  <c r="H2399" i="2"/>
  <c r="F2399" i="2"/>
  <c r="K2399" i="2" s="1"/>
  <c r="W2399" i="2" s="1"/>
  <c r="E2399" i="2"/>
  <c r="J2399" i="2" s="1"/>
  <c r="V2399" i="2" s="1"/>
  <c r="D2399" i="2"/>
  <c r="H2398" i="2"/>
  <c r="O2398" i="2" s="1"/>
  <c r="R2398" i="2" s="1"/>
  <c r="F2398" i="2"/>
  <c r="E2398" i="2"/>
  <c r="J2398" i="2" s="1"/>
  <c r="V2398" i="2" s="1"/>
  <c r="D2398" i="2"/>
  <c r="H2397" i="2"/>
  <c r="F2397" i="2"/>
  <c r="E2397" i="2"/>
  <c r="D2397" i="2"/>
  <c r="H2396" i="2"/>
  <c r="F2396" i="2"/>
  <c r="K2396" i="2" s="1"/>
  <c r="W2396" i="2" s="1"/>
  <c r="E2396" i="2"/>
  <c r="D2396" i="2"/>
  <c r="H2395" i="2"/>
  <c r="F2395" i="2"/>
  <c r="K2395" i="2" s="1"/>
  <c r="W2395" i="2" s="1"/>
  <c r="E2395" i="2"/>
  <c r="D2395" i="2"/>
  <c r="H2394" i="2"/>
  <c r="O2394" i="2" s="1"/>
  <c r="R2394" i="2" s="1"/>
  <c r="F2394" i="2"/>
  <c r="E2394" i="2"/>
  <c r="D2394" i="2"/>
  <c r="H2393" i="2"/>
  <c r="F2393" i="2"/>
  <c r="E2393" i="2"/>
  <c r="D2393" i="2"/>
  <c r="W2392" i="2"/>
  <c r="H2392" i="2"/>
  <c r="F2392" i="2"/>
  <c r="K2392" i="2" s="1"/>
  <c r="E2392" i="2"/>
  <c r="D2392" i="2"/>
  <c r="H2391" i="2"/>
  <c r="F2391" i="2"/>
  <c r="K2391" i="2" s="1"/>
  <c r="W2391" i="2" s="1"/>
  <c r="E2391" i="2"/>
  <c r="J2391" i="2" s="1"/>
  <c r="V2391" i="2" s="1"/>
  <c r="D2391" i="2"/>
  <c r="H2390" i="2"/>
  <c r="O2390" i="2" s="1"/>
  <c r="R2390" i="2" s="1"/>
  <c r="F2390" i="2"/>
  <c r="E2390" i="2"/>
  <c r="J2390" i="2" s="1"/>
  <c r="V2390" i="2" s="1"/>
  <c r="D2390" i="2"/>
  <c r="H2389" i="2"/>
  <c r="F2389" i="2"/>
  <c r="E2389" i="2"/>
  <c r="D2389" i="2"/>
  <c r="H2388" i="2"/>
  <c r="F2388" i="2"/>
  <c r="E2388" i="2"/>
  <c r="D2388" i="2"/>
  <c r="H2387" i="2"/>
  <c r="F2387" i="2"/>
  <c r="E2387" i="2"/>
  <c r="J2387" i="2" s="1"/>
  <c r="V2387" i="2" s="1"/>
  <c r="D2387" i="2"/>
  <c r="O2386" i="2"/>
  <c r="R2386" i="2" s="1"/>
  <c r="H2386" i="2"/>
  <c r="F2386" i="2"/>
  <c r="K2386" i="2" s="1"/>
  <c r="W2386" i="2" s="1"/>
  <c r="E2386" i="2"/>
  <c r="D2386" i="2"/>
  <c r="I2386" i="2" s="1"/>
  <c r="U2386" i="2" s="1"/>
  <c r="H2385" i="2"/>
  <c r="F2385" i="2"/>
  <c r="E2385" i="2"/>
  <c r="D2385" i="2"/>
  <c r="H2384" i="2"/>
  <c r="F2384" i="2"/>
  <c r="K2384" i="2" s="1"/>
  <c r="W2384" i="2" s="1"/>
  <c r="E2384" i="2"/>
  <c r="D2384" i="2"/>
  <c r="H2383" i="2"/>
  <c r="F2383" i="2"/>
  <c r="K2383" i="2" s="1"/>
  <c r="W2383" i="2" s="1"/>
  <c r="E2383" i="2"/>
  <c r="D2383" i="2"/>
  <c r="I2383" i="2" s="1"/>
  <c r="U2383" i="2" s="1"/>
  <c r="H2382" i="2"/>
  <c r="O2382" i="2" s="1"/>
  <c r="R2382" i="2" s="1"/>
  <c r="F2382" i="2"/>
  <c r="E2382" i="2"/>
  <c r="D2382" i="2"/>
  <c r="H2381" i="2"/>
  <c r="F2381" i="2"/>
  <c r="E2381" i="2"/>
  <c r="D2381" i="2"/>
  <c r="W2380" i="2"/>
  <c r="H2380" i="2"/>
  <c r="F2380" i="2"/>
  <c r="K2380" i="2" s="1"/>
  <c r="E2380" i="2"/>
  <c r="D2380" i="2"/>
  <c r="H2379" i="2"/>
  <c r="F2379" i="2"/>
  <c r="K2379" i="2" s="1"/>
  <c r="W2379" i="2" s="1"/>
  <c r="E2379" i="2"/>
  <c r="D2379" i="2"/>
  <c r="H2378" i="2"/>
  <c r="F2378" i="2"/>
  <c r="E2378" i="2"/>
  <c r="J2378" i="2" s="1"/>
  <c r="V2378" i="2" s="1"/>
  <c r="D2378" i="2"/>
  <c r="H2377" i="2"/>
  <c r="O2377" i="2" s="1"/>
  <c r="R2377" i="2" s="1"/>
  <c r="F2377" i="2"/>
  <c r="E2377" i="2"/>
  <c r="D2377" i="2"/>
  <c r="H2376" i="2"/>
  <c r="F2376" i="2"/>
  <c r="E2376" i="2"/>
  <c r="D2376" i="2"/>
  <c r="H2375" i="2"/>
  <c r="O2375" i="2" s="1"/>
  <c r="R2375" i="2" s="1"/>
  <c r="F2375" i="2"/>
  <c r="E2375" i="2"/>
  <c r="D2375" i="2"/>
  <c r="H2374" i="2"/>
  <c r="F2374" i="2"/>
  <c r="E2374" i="2"/>
  <c r="D2374" i="2"/>
  <c r="O2373" i="2"/>
  <c r="R2373" i="2" s="1"/>
  <c r="H2373" i="2"/>
  <c r="F2373" i="2"/>
  <c r="K2373" i="2" s="1"/>
  <c r="W2373" i="2" s="1"/>
  <c r="E2373" i="2"/>
  <c r="D2373" i="2"/>
  <c r="I2373" i="2" s="1"/>
  <c r="U2373" i="2" s="1"/>
  <c r="H2372" i="2"/>
  <c r="F2372" i="2"/>
  <c r="E2372" i="2"/>
  <c r="D2372" i="2"/>
  <c r="O2371" i="2"/>
  <c r="R2371" i="2" s="1"/>
  <c r="H2371" i="2"/>
  <c r="F2371" i="2"/>
  <c r="K2371" i="2" s="1"/>
  <c r="W2371" i="2" s="1"/>
  <c r="E2371" i="2"/>
  <c r="D2371" i="2"/>
  <c r="I2371" i="2" s="1"/>
  <c r="U2371" i="2" s="1"/>
  <c r="H2370" i="2"/>
  <c r="F2370" i="2"/>
  <c r="E2370" i="2"/>
  <c r="D2370" i="2"/>
  <c r="H2369" i="2"/>
  <c r="O2369" i="2" s="1"/>
  <c r="R2369" i="2" s="1"/>
  <c r="F2369" i="2"/>
  <c r="E2369" i="2"/>
  <c r="D2369" i="2"/>
  <c r="H2368" i="2"/>
  <c r="F2368" i="2"/>
  <c r="E2368" i="2"/>
  <c r="D2368" i="2"/>
  <c r="H2367" i="2"/>
  <c r="O2367" i="2" s="1"/>
  <c r="R2367" i="2" s="1"/>
  <c r="F2367" i="2"/>
  <c r="E2367" i="2"/>
  <c r="D2367" i="2"/>
  <c r="H2366" i="2"/>
  <c r="F2366" i="2"/>
  <c r="E2366" i="2"/>
  <c r="J2366" i="2" s="1"/>
  <c r="V2366" i="2" s="1"/>
  <c r="D2366" i="2"/>
  <c r="O2365" i="2"/>
  <c r="R2365" i="2" s="1"/>
  <c r="H2365" i="2"/>
  <c r="F2365" i="2"/>
  <c r="K2365" i="2" s="1"/>
  <c r="W2365" i="2" s="1"/>
  <c r="E2365" i="2"/>
  <c r="D2365" i="2"/>
  <c r="I2365" i="2" s="1"/>
  <c r="U2365" i="2" s="1"/>
  <c r="H2364" i="2"/>
  <c r="F2364" i="2"/>
  <c r="E2364" i="2"/>
  <c r="D2364" i="2"/>
  <c r="O2363" i="2"/>
  <c r="R2363" i="2" s="1"/>
  <c r="H2363" i="2"/>
  <c r="F2363" i="2"/>
  <c r="K2363" i="2" s="1"/>
  <c r="W2363" i="2" s="1"/>
  <c r="E2363" i="2"/>
  <c r="D2363" i="2"/>
  <c r="I2363" i="2" s="1"/>
  <c r="U2363" i="2" s="1"/>
  <c r="H2362" i="2"/>
  <c r="F2362" i="2"/>
  <c r="E2362" i="2"/>
  <c r="J2362" i="2" s="1"/>
  <c r="V2362" i="2" s="1"/>
  <c r="D2362" i="2"/>
  <c r="H2361" i="2"/>
  <c r="O2361" i="2" s="1"/>
  <c r="R2361" i="2" s="1"/>
  <c r="F2361" i="2"/>
  <c r="E2361" i="2"/>
  <c r="D2361" i="2"/>
  <c r="H2360" i="2"/>
  <c r="F2360" i="2"/>
  <c r="E2360" i="2"/>
  <c r="D2360" i="2"/>
  <c r="H2359" i="2"/>
  <c r="O2359" i="2" s="1"/>
  <c r="R2359" i="2" s="1"/>
  <c r="F2359" i="2"/>
  <c r="E2359" i="2"/>
  <c r="D2359" i="2"/>
  <c r="H2358" i="2"/>
  <c r="F2358" i="2"/>
  <c r="E2358" i="2"/>
  <c r="D2358" i="2"/>
  <c r="O2357" i="2"/>
  <c r="R2357" i="2" s="1"/>
  <c r="H2357" i="2"/>
  <c r="F2357" i="2"/>
  <c r="K2357" i="2" s="1"/>
  <c r="W2357" i="2" s="1"/>
  <c r="E2357" i="2"/>
  <c r="D2357" i="2"/>
  <c r="I2357" i="2" s="1"/>
  <c r="U2357" i="2" s="1"/>
  <c r="H2356" i="2"/>
  <c r="F2356" i="2"/>
  <c r="E2356" i="2"/>
  <c r="D2356" i="2"/>
  <c r="O2355" i="2"/>
  <c r="R2355" i="2" s="1"/>
  <c r="H2355" i="2"/>
  <c r="F2355" i="2"/>
  <c r="K2355" i="2" s="1"/>
  <c r="W2355" i="2" s="1"/>
  <c r="E2355" i="2"/>
  <c r="J2355" i="2" s="1"/>
  <c r="V2355" i="2" s="1"/>
  <c r="D2355" i="2"/>
  <c r="I2355" i="2" s="1"/>
  <c r="U2355" i="2" s="1"/>
  <c r="H2354" i="2"/>
  <c r="F2354" i="2"/>
  <c r="E2354" i="2"/>
  <c r="J2354" i="2" s="1"/>
  <c r="V2354" i="2" s="1"/>
  <c r="D2354" i="2"/>
  <c r="H2353" i="2"/>
  <c r="O2353" i="2" s="1"/>
  <c r="R2353" i="2" s="1"/>
  <c r="F2353" i="2"/>
  <c r="E2353" i="2"/>
  <c r="D2353" i="2"/>
  <c r="H2352" i="2"/>
  <c r="F2352" i="2"/>
  <c r="E2352" i="2"/>
  <c r="D2352" i="2"/>
  <c r="H2351" i="2"/>
  <c r="O2351" i="2" s="1"/>
  <c r="R2351" i="2" s="1"/>
  <c r="F2351" i="2"/>
  <c r="E2351" i="2"/>
  <c r="D2351" i="2"/>
  <c r="H2350" i="2"/>
  <c r="F2350" i="2"/>
  <c r="E2350" i="2"/>
  <c r="D2350" i="2"/>
  <c r="O2349" i="2"/>
  <c r="R2349" i="2" s="1"/>
  <c r="H2349" i="2"/>
  <c r="F2349" i="2"/>
  <c r="K2349" i="2" s="1"/>
  <c r="W2349" i="2" s="1"/>
  <c r="E2349" i="2"/>
  <c r="D2349" i="2"/>
  <c r="I2349" i="2" s="1"/>
  <c r="U2349" i="2" s="1"/>
  <c r="H2348" i="2"/>
  <c r="F2348" i="2"/>
  <c r="E2348" i="2"/>
  <c r="D2348" i="2"/>
  <c r="O2347" i="2"/>
  <c r="R2347" i="2" s="1"/>
  <c r="H2347" i="2"/>
  <c r="F2347" i="2"/>
  <c r="K2347" i="2" s="1"/>
  <c r="W2347" i="2" s="1"/>
  <c r="E2347" i="2"/>
  <c r="D2347" i="2"/>
  <c r="I2347" i="2" s="1"/>
  <c r="U2347" i="2" s="1"/>
  <c r="H2346" i="2"/>
  <c r="F2346" i="2"/>
  <c r="E2346" i="2"/>
  <c r="J2346" i="2" s="1"/>
  <c r="V2346" i="2" s="1"/>
  <c r="D2346" i="2"/>
  <c r="H2345" i="2"/>
  <c r="O2345" i="2" s="1"/>
  <c r="R2345" i="2" s="1"/>
  <c r="F2345" i="2"/>
  <c r="K2345" i="2" s="1"/>
  <c r="W2345" i="2" s="1"/>
  <c r="E2345" i="2"/>
  <c r="D2345" i="2"/>
  <c r="H2344" i="2"/>
  <c r="F2344" i="2"/>
  <c r="E2344" i="2"/>
  <c r="D2344" i="2"/>
  <c r="O2343" i="2"/>
  <c r="R2343" i="2" s="1"/>
  <c r="H2343" i="2"/>
  <c r="F2343" i="2"/>
  <c r="K2343" i="2" s="1"/>
  <c r="W2343" i="2" s="1"/>
  <c r="E2343" i="2"/>
  <c r="J2343" i="2" s="1"/>
  <c r="V2343" i="2" s="1"/>
  <c r="D2343" i="2"/>
  <c r="I2343" i="2" s="1"/>
  <c r="U2343" i="2" s="1"/>
  <c r="H2342" i="2"/>
  <c r="F2342" i="2"/>
  <c r="E2342" i="2"/>
  <c r="J2342" i="2" s="1"/>
  <c r="V2342" i="2" s="1"/>
  <c r="D2342" i="2"/>
  <c r="H2341" i="2"/>
  <c r="O2341" i="2" s="1"/>
  <c r="R2341" i="2" s="1"/>
  <c r="F2341" i="2"/>
  <c r="E2341" i="2"/>
  <c r="D2341" i="2"/>
  <c r="H2340" i="2"/>
  <c r="F2340" i="2"/>
  <c r="E2340" i="2"/>
  <c r="D2340" i="2"/>
  <c r="H2339" i="2"/>
  <c r="O2339" i="2" s="1"/>
  <c r="R2339" i="2" s="1"/>
  <c r="F2339" i="2"/>
  <c r="E2339" i="2"/>
  <c r="J2339" i="2" s="1"/>
  <c r="V2339" i="2" s="1"/>
  <c r="D2339" i="2"/>
  <c r="H2338" i="2"/>
  <c r="F2338" i="2"/>
  <c r="E2338" i="2"/>
  <c r="J2338" i="2" s="1"/>
  <c r="V2338" i="2" s="1"/>
  <c r="D2338" i="2"/>
  <c r="O2337" i="2"/>
  <c r="R2337" i="2" s="1"/>
  <c r="H2337" i="2"/>
  <c r="F2337" i="2"/>
  <c r="K2337" i="2" s="1"/>
  <c r="W2337" i="2" s="1"/>
  <c r="E2337" i="2"/>
  <c r="D2337" i="2"/>
  <c r="I2337" i="2" s="1"/>
  <c r="U2337" i="2" s="1"/>
  <c r="H2336" i="2"/>
  <c r="F2336" i="2"/>
  <c r="E2336" i="2"/>
  <c r="D2336" i="2"/>
  <c r="O2335" i="2"/>
  <c r="R2335" i="2" s="1"/>
  <c r="H2335" i="2"/>
  <c r="F2335" i="2"/>
  <c r="K2335" i="2" s="1"/>
  <c r="W2335" i="2" s="1"/>
  <c r="E2335" i="2"/>
  <c r="J2335" i="2" s="1"/>
  <c r="V2335" i="2" s="1"/>
  <c r="D2335" i="2"/>
  <c r="I2335" i="2" s="1"/>
  <c r="U2335" i="2" s="1"/>
  <c r="H2334" i="2"/>
  <c r="F2334" i="2"/>
  <c r="E2334" i="2"/>
  <c r="D2334" i="2"/>
  <c r="P2333" i="2"/>
  <c r="S2333" i="2" s="1"/>
  <c r="H2333" i="2"/>
  <c r="Q2333" i="2" s="1"/>
  <c r="T2333" i="2" s="1"/>
  <c r="F2333" i="2"/>
  <c r="K2333" i="2" s="1"/>
  <c r="W2333" i="2" s="1"/>
  <c r="E2333" i="2"/>
  <c r="J2333" i="2" s="1"/>
  <c r="V2333" i="2" s="1"/>
  <c r="D2333" i="2"/>
  <c r="I2333" i="2" s="1"/>
  <c r="U2333" i="2" s="1"/>
  <c r="H2332" i="2"/>
  <c r="F2332" i="2"/>
  <c r="E2332" i="2"/>
  <c r="J2332" i="2" s="1"/>
  <c r="V2332" i="2" s="1"/>
  <c r="D2332" i="2"/>
  <c r="P2331" i="2"/>
  <c r="S2331" i="2" s="1"/>
  <c r="H2331" i="2"/>
  <c r="Q2331" i="2" s="1"/>
  <c r="T2331" i="2" s="1"/>
  <c r="F2331" i="2"/>
  <c r="K2331" i="2" s="1"/>
  <c r="W2331" i="2" s="1"/>
  <c r="E2331" i="2"/>
  <c r="J2331" i="2" s="1"/>
  <c r="V2331" i="2" s="1"/>
  <c r="D2331" i="2"/>
  <c r="I2331" i="2" s="1"/>
  <c r="U2331" i="2" s="1"/>
  <c r="H2330" i="2"/>
  <c r="F2330" i="2"/>
  <c r="E2330" i="2"/>
  <c r="J2330" i="2" s="1"/>
  <c r="V2330" i="2" s="1"/>
  <c r="D2330" i="2"/>
  <c r="P2329" i="2"/>
  <c r="S2329" i="2" s="1"/>
  <c r="H2329" i="2"/>
  <c r="Q2329" i="2" s="1"/>
  <c r="T2329" i="2" s="1"/>
  <c r="F2329" i="2"/>
  <c r="K2329" i="2" s="1"/>
  <c r="W2329" i="2" s="1"/>
  <c r="E2329" i="2"/>
  <c r="J2329" i="2" s="1"/>
  <c r="V2329" i="2" s="1"/>
  <c r="D2329" i="2"/>
  <c r="I2329" i="2" s="1"/>
  <c r="U2329" i="2" s="1"/>
  <c r="H2328" i="2"/>
  <c r="F2328" i="2"/>
  <c r="E2328" i="2"/>
  <c r="J2328" i="2" s="1"/>
  <c r="V2328" i="2" s="1"/>
  <c r="D2328" i="2"/>
  <c r="P2327" i="2"/>
  <c r="S2327" i="2" s="1"/>
  <c r="H2327" i="2"/>
  <c r="Q2327" i="2" s="1"/>
  <c r="T2327" i="2" s="1"/>
  <c r="F2327" i="2"/>
  <c r="K2327" i="2" s="1"/>
  <c r="W2327" i="2" s="1"/>
  <c r="E2327" i="2"/>
  <c r="D2327" i="2"/>
  <c r="I2327" i="2" s="1"/>
  <c r="U2327" i="2" s="1"/>
  <c r="H2326" i="2"/>
  <c r="F2326" i="2"/>
  <c r="E2326" i="2"/>
  <c r="D2326" i="2"/>
  <c r="P2325" i="2"/>
  <c r="S2325" i="2" s="1"/>
  <c r="H2325" i="2"/>
  <c r="Q2325" i="2" s="1"/>
  <c r="T2325" i="2" s="1"/>
  <c r="F2325" i="2"/>
  <c r="K2325" i="2" s="1"/>
  <c r="W2325" i="2" s="1"/>
  <c r="E2325" i="2"/>
  <c r="J2325" i="2" s="1"/>
  <c r="V2325" i="2" s="1"/>
  <c r="D2325" i="2"/>
  <c r="I2325" i="2" s="1"/>
  <c r="U2325" i="2" s="1"/>
  <c r="H2324" i="2"/>
  <c r="F2324" i="2"/>
  <c r="E2324" i="2"/>
  <c r="D2324" i="2"/>
  <c r="P2323" i="2"/>
  <c r="S2323" i="2" s="1"/>
  <c r="H2323" i="2"/>
  <c r="Q2323" i="2" s="1"/>
  <c r="T2323" i="2" s="1"/>
  <c r="F2323" i="2"/>
  <c r="K2323" i="2" s="1"/>
  <c r="W2323" i="2" s="1"/>
  <c r="E2323" i="2"/>
  <c r="J2323" i="2" s="1"/>
  <c r="V2323" i="2" s="1"/>
  <c r="D2323" i="2"/>
  <c r="I2323" i="2" s="1"/>
  <c r="U2323" i="2" s="1"/>
  <c r="H2322" i="2"/>
  <c r="F2322" i="2"/>
  <c r="E2322" i="2"/>
  <c r="J2322" i="2" s="1"/>
  <c r="V2322" i="2" s="1"/>
  <c r="D2322" i="2"/>
  <c r="P2321" i="2"/>
  <c r="S2321" i="2" s="1"/>
  <c r="H2321" i="2"/>
  <c r="Q2321" i="2" s="1"/>
  <c r="T2321" i="2" s="1"/>
  <c r="F2321" i="2"/>
  <c r="K2321" i="2" s="1"/>
  <c r="W2321" i="2" s="1"/>
  <c r="E2321" i="2"/>
  <c r="J2321" i="2" s="1"/>
  <c r="V2321" i="2" s="1"/>
  <c r="D2321" i="2"/>
  <c r="I2321" i="2" s="1"/>
  <c r="U2321" i="2" s="1"/>
  <c r="H2320" i="2"/>
  <c r="F2320" i="2"/>
  <c r="E2320" i="2"/>
  <c r="J2320" i="2" s="1"/>
  <c r="V2320" i="2" s="1"/>
  <c r="D2320" i="2"/>
  <c r="P2319" i="2"/>
  <c r="S2319" i="2" s="1"/>
  <c r="H2319" i="2"/>
  <c r="Q2319" i="2" s="1"/>
  <c r="T2319" i="2" s="1"/>
  <c r="F2319" i="2"/>
  <c r="K2319" i="2" s="1"/>
  <c r="W2319" i="2" s="1"/>
  <c r="E2319" i="2"/>
  <c r="J2319" i="2" s="1"/>
  <c r="V2319" i="2" s="1"/>
  <c r="D2319" i="2"/>
  <c r="I2319" i="2" s="1"/>
  <c r="U2319" i="2" s="1"/>
  <c r="H2318" i="2"/>
  <c r="F2318" i="2"/>
  <c r="E2318" i="2"/>
  <c r="D2318" i="2"/>
  <c r="P2317" i="2"/>
  <c r="S2317" i="2" s="1"/>
  <c r="H2317" i="2"/>
  <c r="Q2317" i="2" s="1"/>
  <c r="T2317" i="2" s="1"/>
  <c r="F2317" i="2"/>
  <c r="K2317" i="2" s="1"/>
  <c r="W2317" i="2" s="1"/>
  <c r="E2317" i="2"/>
  <c r="J2317" i="2" s="1"/>
  <c r="V2317" i="2" s="1"/>
  <c r="D2317" i="2"/>
  <c r="I2317" i="2" s="1"/>
  <c r="U2317" i="2" s="1"/>
  <c r="H2316" i="2"/>
  <c r="F2316" i="2"/>
  <c r="E2316" i="2"/>
  <c r="D2316" i="2"/>
  <c r="P2315" i="2"/>
  <c r="S2315" i="2" s="1"/>
  <c r="H2315" i="2"/>
  <c r="Q2315" i="2" s="1"/>
  <c r="T2315" i="2" s="1"/>
  <c r="F2315" i="2"/>
  <c r="K2315" i="2" s="1"/>
  <c r="W2315" i="2" s="1"/>
  <c r="E2315" i="2"/>
  <c r="J2315" i="2" s="1"/>
  <c r="V2315" i="2" s="1"/>
  <c r="D2315" i="2"/>
  <c r="I2315" i="2" s="1"/>
  <c r="U2315" i="2" s="1"/>
  <c r="H2314" i="2"/>
  <c r="F2314" i="2"/>
  <c r="E2314" i="2"/>
  <c r="J2314" i="2" s="1"/>
  <c r="V2314" i="2" s="1"/>
  <c r="D2314" i="2"/>
  <c r="P2313" i="2"/>
  <c r="S2313" i="2" s="1"/>
  <c r="H2313" i="2"/>
  <c r="Q2313" i="2" s="1"/>
  <c r="T2313" i="2" s="1"/>
  <c r="F2313" i="2"/>
  <c r="K2313" i="2" s="1"/>
  <c r="W2313" i="2" s="1"/>
  <c r="E2313" i="2"/>
  <c r="D2313" i="2"/>
  <c r="I2313" i="2" s="1"/>
  <c r="U2313" i="2" s="1"/>
  <c r="H2312" i="2"/>
  <c r="Q2312" i="2" s="1"/>
  <c r="T2312" i="2" s="1"/>
  <c r="F2312" i="2"/>
  <c r="K2312" i="2" s="1"/>
  <c r="W2312" i="2" s="1"/>
  <c r="E2312" i="2"/>
  <c r="J2312" i="2" s="1"/>
  <c r="V2312" i="2" s="1"/>
  <c r="D2312" i="2"/>
  <c r="I2312" i="2" s="1"/>
  <c r="U2312" i="2" s="1"/>
  <c r="K2311" i="2"/>
  <c r="W2311" i="2" s="1"/>
  <c r="H2311" i="2"/>
  <c r="Q2311" i="2" s="1"/>
  <c r="T2311" i="2" s="1"/>
  <c r="F2311" i="2"/>
  <c r="E2311" i="2"/>
  <c r="J2311" i="2" s="1"/>
  <c r="V2311" i="2" s="1"/>
  <c r="D2311" i="2"/>
  <c r="I2311" i="2" s="1"/>
  <c r="U2311" i="2" s="1"/>
  <c r="H2310" i="2"/>
  <c r="Q2310" i="2" s="1"/>
  <c r="T2310" i="2" s="1"/>
  <c r="F2310" i="2"/>
  <c r="K2310" i="2" s="1"/>
  <c r="W2310" i="2" s="1"/>
  <c r="E2310" i="2"/>
  <c r="J2310" i="2" s="1"/>
  <c r="V2310" i="2" s="1"/>
  <c r="D2310" i="2"/>
  <c r="I2310" i="2" s="1"/>
  <c r="U2310" i="2" s="1"/>
  <c r="H2309" i="2"/>
  <c r="Q2309" i="2" s="1"/>
  <c r="T2309" i="2" s="1"/>
  <c r="F2309" i="2"/>
  <c r="K2309" i="2" s="1"/>
  <c r="W2309" i="2" s="1"/>
  <c r="E2309" i="2"/>
  <c r="J2309" i="2" s="1"/>
  <c r="V2309" i="2" s="1"/>
  <c r="D2309" i="2"/>
  <c r="I2309" i="2" s="1"/>
  <c r="U2309" i="2" s="1"/>
  <c r="H2308" i="2"/>
  <c r="Q2308" i="2" s="1"/>
  <c r="T2308" i="2" s="1"/>
  <c r="F2308" i="2"/>
  <c r="K2308" i="2" s="1"/>
  <c r="W2308" i="2" s="1"/>
  <c r="E2308" i="2"/>
  <c r="J2308" i="2" s="1"/>
  <c r="V2308" i="2" s="1"/>
  <c r="D2308" i="2"/>
  <c r="I2308" i="2" s="1"/>
  <c r="U2308" i="2" s="1"/>
  <c r="K2307" i="2"/>
  <c r="W2307" i="2" s="1"/>
  <c r="H2307" i="2"/>
  <c r="Q2307" i="2" s="1"/>
  <c r="T2307" i="2" s="1"/>
  <c r="F2307" i="2"/>
  <c r="E2307" i="2"/>
  <c r="J2307" i="2" s="1"/>
  <c r="V2307" i="2" s="1"/>
  <c r="D2307" i="2"/>
  <c r="I2307" i="2" s="1"/>
  <c r="U2307" i="2" s="1"/>
  <c r="H2306" i="2"/>
  <c r="Q2306" i="2" s="1"/>
  <c r="T2306" i="2" s="1"/>
  <c r="F2306" i="2"/>
  <c r="K2306" i="2" s="1"/>
  <c r="W2306" i="2" s="1"/>
  <c r="E2306" i="2"/>
  <c r="J2306" i="2" s="1"/>
  <c r="V2306" i="2" s="1"/>
  <c r="D2306" i="2"/>
  <c r="I2306" i="2" s="1"/>
  <c r="U2306" i="2" s="1"/>
  <c r="H2305" i="2"/>
  <c r="Q2305" i="2" s="1"/>
  <c r="T2305" i="2" s="1"/>
  <c r="F2305" i="2"/>
  <c r="K2305" i="2" s="1"/>
  <c r="W2305" i="2" s="1"/>
  <c r="E2305" i="2"/>
  <c r="J2305" i="2" s="1"/>
  <c r="V2305" i="2" s="1"/>
  <c r="D2305" i="2"/>
  <c r="I2305" i="2" s="1"/>
  <c r="U2305" i="2" s="1"/>
  <c r="H2304" i="2"/>
  <c r="Q2304" i="2" s="1"/>
  <c r="T2304" i="2" s="1"/>
  <c r="F2304" i="2"/>
  <c r="K2304" i="2" s="1"/>
  <c r="W2304" i="2" s="1"/>
  <c r="E2304" i="2"/>
  <c r="J2304" i="2" s="1"/>
  <c r="V2304" i="2" s="1"/>
  <c r="D2304" i="2"/>
  <c r="I2304" i="2" s="1"/>
  <c r="U2304" i="2" s="1"/>
  <c r="J2303" i="2"/>
  <c r="V2303" i="2" s="1"/>
  <c r="H2303" i="2"/>
  <c r="O2303" i="2" s="1"/>
  <c r="R2303" i="2" s="1"/>
  <c r="F2303" i="2"/>
  <c r="E2303" i="2"/>
  <c r="D2303" i="2"/>
  <c r="I2303" i="2" s="1"/>
  <c r="U2303" i="2" s="1"/>
  <c r="H2302" i="2"/>
  <c r="F2302" i="2"/>
  <c r="E2302" i="2"/>
  <c r="D2302" i="2"/>
  <c r="H2301" i="2"/>
  <c r="P2301" i="2" s="1"/>
  <c r="S2301" i="2" s="1"/>
  <c r="F2301" i="2"/>
  <c r="E2301" i="2"/>
  <c r="J2301" i="2" s="1"/>
  <c r="V2301" i="2" s="1"/>
  <c r="D2301" i="2"/>
  <c r="Q2300" i="2"/>
  <c r="T2300" i="2" s="1"/>
  <c r="H2300" i="2"/>
  <c r="P2300" i="2" s="1"/>
  <c r="S2300" i="2" s="1"/>
  <c r="F2300" i="2"/>
  <c r="K2300" i="2" s="1"/>
  <c r="W2300" i="2" s="1"/>
  <c r="E2300" i="2"/>
  <c r="J2300" i="2" s="1"/>
  <c r="V2300" i="2" s="1"/>
  <c r="D2300" i="2"/>
  <c r="J2299" i="2"/>
  <c r="V2299" i="2" s="1"/>
  <c r="H2299" i="2"/>
  <c r="P2299" i="2" s="1"/>
  <c r="S2299" i="2" s="1"/>
  <c r="F2299" i="2"/>
  <c r="E2299" i="2"/>
  <c r="D2299" i="2"/>
  <c r="I2299" i="2" s="1"/>
  <c r="U2299" i="2" s="1"/>
  <c r="H2298" i="2"/>
  <c r="F2298" i="2"/>
  <c r="E2298" i="2"/>
  <c r="D2298" i="2"/>
  <c r="O2297" i="2"/>
  <c r="R2297" i="2" s="1"/>
  <c r="H2297" i="2"/>
  <c r="P2297" i="2" s="1"/>
  <c r="S2297" i="2" s="1"/>
  <c r="F2297" i="2"/>
  <c r="E2297" i="2"/>
  <c r="J2297" i="2" s="1"/>
  <c r="V2297" i="2" s="1"/>
  <c r="D2297" i="2"/>
  <c r="Q2296" i="2"/>
  <c r="T2296" i="2" s="1"/>
  <c r="H2296" i="2"/>
  <c r="P2296" i="2" s="1"/>
  <c r="S2296" i="2" s="1"/>
  <c r="F2296" i="2"/>
  <c r="K2296" i="2" s="1"/>
  <c r="W2296" i="2" s="1"/>
  <c r="E2296" i="2"/>
  <c r="J2296" i="2" s="1"/>
  <c r="V2296" i="2" s="1"/>
  <c r="D2296" i="2"/>
  <c r="J2295" i="2"/>
  <c r="V2295" i="2" s="1"/>
  <c r="H2295" i="2"/>
  <c r="P2295" i="2" s="1"/>
  <c r="S2295" i="2" s="1"/>
  <c r="F2295" i="2"/>
  <c r="E2295" i="2"/>
  <c r="D2295" i="2"/>
  <c r="I2295" i="2" s="1"/>
  <c r="U2295" i="2" s="1"/>
  <c r="H2294" i="2"/>
  <c r="F2294" i="2"/>
  <c r="E2294" i="2"/>
  <c r="D2294" i="2"/>
  <c r="H2293" i="2"/>
  <c r="F2293" i="2"/>
  <c r="E2293" i="2"/>
  <c r="D2293" i="2"/>
  <c r="Q2292" i="2"/>
  <c r="T2292" i="2" s="1"/>
  <c r="H2292" i="2"/>
  <c r="P2292" i="2" s="1"/>
  <c r="S2292" i="2" s="1"/>
  <c r="F2292" i="2"/>
  <c r="K2292" i="2" s="1"/>
  <c r="W2292" i="2" s="1"/>
  <c r="E2292" i="2"/>
  <c r="J2292" i="2" s="1"/>
  <c r="V2292" i="2" s="1"/>
  <c r="D2292" i="2"/>
  <c r="J2291" i="2"/>
  <c r="V2291" i="2" s="1"/>
  <c r="H2291" i="2"/>
  <c r="P2291" i="2" s="1"/>
  <c r="S2291" i="2" s="1"/>
  <c r="F2291" i="2"/>
  <c r="E2291" i="2"/>
  <c r="D2291" i="2"/>
  <c r="I2291" i="2" s="1"/>
  <c r="U2291" i="2" s="1"/>
  <c r="H2290" i="2"/>
  <c r="F2290" i="2"/>
  <c r="E2290" i="2"/>
  <c r="J2290" i="2" s="1"/>
  <c r="V2290" i="2" s="1"/>
  <c r="D2290" i="2"/>
  <c r="O2289" i="2"/>
  <c r="R2289" i="2" s="1"/>
  <c r="H2289" i="2"/>
  <c r="P2289" i="2" s="1"/>
  <c r="S2289" i="2" s="1"/>
  <c r="F2289" i="2"/>
  <c r="E2289" i="2"/>
  <c r="J2289" i="2" s="1"/>
  <c r="V2289" i="2" s="1"/>
  <c r="D2289" i="2"/>
  <c r="Q2288" i="2"/>
  <c r="T2288" i="2" s="1"/>
  <c r="H2288" i="2"/>
  <c r="P2288" i="2" s="1"/>
  <c r="S2288" i="2" s="1"/>
  <c r="F2288" i="2"/>
  <c r="K2288" i="2" s="1"/>
  <c r="W2288" i="2" s="1"/>
  <c r="E2288" i="2"/>
  <c r="J2288" i="2" s="1"/>
  <c r="V2288" i="2" s="1"/>
  <c r="D2288" i="2"/>
  <c r="J2287" i="2"/>
  <c r="V2287" i="2" s="1"/>
  <c r="H2287" i="2"/>
  <c r="P2287" i="2" s="1"/>
  <c r="S2287" i="2" s="1"/>
  <c r="F2287" i="2"/>
  <c r="E2287" i="2"/>
  <c r="D2287" i="2"/>
  <c r="I2287" i="2" s="1"/>
  <c r="U2287" i="2" s="1"/>
  <c r="H2286" i="2"/>
  <c r="F2286" i="2"/>
  <c r="E2286" i="2"/>
  <c r="D2286" i="2"/>
  <c r="H2285" i="2"/>
  <c r="P2285" i="2" s="1"/>
  <c r="S2285" i="2" s="1"/>
  <c r="F2285" i="2"/>
  <c r="E2285" i="2"/>
  <c r="J2285" i="2" s="1"/>
  <c r="V2285" i="2" s="1"/>
  <c r="D2285" i="2"/>
  <c r="Q2284" i="2"/>
  <c r="T2284" i="2" s="1"/>
  <c r="H2284" i="2"/>
  <c r="P2284" i="2" s="1"/>
  <c r="S2284" i="2" s="1"/>
  <c r="F2284" i="2"/>
  <c r="K2284" i="2" s="1"/>
  <c r="W2284" i="2" s="1"/>
  <c r="E2284" i="2"/>
  <c r="J2284" i="2" s="1"/>
  <c r="V2284" i="2" s="1"/>
  <c r="D2284" i="2"/>
  <c r="O2283" i="2"/>
  <c r="R2283" i="2" s="1"/>
  <c r="J2283" i="2"/>
  <c r="V2283" i="2" s="1"/>
  <c r="H2283" i="2"/>
  <c r="P2283" i="2" s="1"/>
  <c r="S2283" i="2" s="1"/>
  <c r="F2283" i="2"/>
  <c r="E2283" i="2"/>
  <c r="D2283" i="2"/>
  <c r="I2283" i="2" s="1"/>
  <c r="U2283" i="2" s="1"/>
  <c r="H2282" i="2"/>
  <c r="F2282" i="2"/>
  <c r="E2282" i="2"/>
  <c r="D2282" i="2"/>
  <c r="H2281" i="2"/>
  <c r="P2281" i="2" s="1"/>
  <c r="S2281" i="2" s="1"/>
  <c r="F2281" i="2"/>
  <c r="E2281" i="2"/>
  <c r="J2281" i="2" s="1"/>
  <c r="V2281" i="2" s="1"/>
  <c r="D2281" i="2"/>
  <c r="Q2280" i="2"/>
  <c r="T2280" i="2" s="1"/>
  <c r="H2280" i="2"/>
  <c r="P2280" i="2" s="1"/>
  <c r="S2280" i="2" s="1"/>
  <c r="F2280" i="2"/>
  <c r="K2280" i="2" s="1"/>
  <c r="W2280" i="2" s="1"/>
  <c r="E2280" i="2"/>
  <c r="J2280" i="2" s="1"/>
  <c r="V2280" i="2" s="1"/>
  <c r="D2280" i="2"/>
  <c r="J2279" i="2"/>
  <c r="V2279" i="2" s="1"/>
  <c r="H2279" i="2"/>
  <c r="P2279" i="2" s="1"/>
  <c r="S2279" i="2" s="1"/>
  <c r="F2279" i="2"/>
  <c r="E2279" i="2"/>
  <c r="D2279" i="2"/>
  <c r="I2279" i="2" s="1"/>
  <c r="U2279" i="2" s="1"/>
  <c r="H2278" i="2"/>
  <c r="F2278" i="2"/>
  <c r="E2278" i="2"/>
  <c r="D2278" i="2"/>
  <c r="O2277" i="2"/>
  <c r="R2277" i="2" s="1"/>
  <c r="H2277" i="2"/>
  <c r="P2277" i="2" s="1"/>
  <c r="S2277" i="2" s="1"/>
  <c r="F2277" i="2"/>
  <c r="E2277" i="2"/>
  <c r="J2277" i="2" s="1"/>
  <c r="V2277" i="2" s="1"/>
  <c r="D2277" i="2"/>
  <c r="Q2276" i="2"/>
  <c r="T2276" i="2" s="1"/>
  <c r="H2276" i="2"/>
  <c r="P2276" i="2" s="1"/>
  <c r="S2276" i="2" s="1"/>
  <c r="F2276" i="2"/>
  <c r="K2276" i="2" s="1"/>
  <c r="W2276" i="2" s="1"/>
  <c r="E2276" i="2"/>
  <c r="D2276" i="2"/>
  <c r="O2275" i="2"/>
  <c r="R2275" i="2" s="1"/>
  <c r="J2275" i="2"/>
  <c r="V2275" i="2" s="1"/>
  <c r="H2275" i="2"/>
  <c r="P2275" i="2" s="1"/>
  <c r="S2275" i="2" s="1"/>
  <c r="F2275" i="2"/>
  <c r="E2275" i="2"/>
  <c r="D2275" i="2"/>
  <c r="I2275" i="2" s="1"/>
  <c r="U2275" i="2" s="1"/>
  <c r="H2274" i="2"/>
  <c r="F2274" i="2"/>
  <c r="E2274" i="2"/>
  <c r="D2274" i="2"/>
  <c r="O2273" i="2"/>
  <c r="R2273" i="2" s="1"/>
  <c r="H2273" i="2"/>
  <c r="P2273" i="2" s="1"/>
  <c r="S2273" i="2" s="1"/>
  <c r="F2273" i="2"/>
  <c r="E2273" i="2"/>
  <c r="J2273" i="2" s="1"/>
  <c r="V2273" i="2" s="1"/>
  <c r="D2273" i="2"/>
  <c r="Q2272" i="2"/>
  <c r="T2272" i="2" s="1"/>
  <c r="H2272" i="2"/>
  <c r="P2272" i="2" s="1"/>
  <c r="S2272" i="2" s="1"/>
  <c r="F2272" i="2"/>
  <c r="K2272" i="2" s="1"/>
  <c r="W2272" i="2" s="1"/>
  <c r="E2272" i="2"/>
  <c r="J2272" i="2" s="1"/>
  <c r="V2272" i="2" s="1"/>
  <c r="D2272" i="2"/>
  <c r="J2271" i="2"/>
  <c r="V2271" i="2" s="1"/>
  <c r="H2271" i="2"/>
  <c r="P2271" i="2" s="1"/>
  <c r="S2271" i="2" s="1"/>
  <c r="F2271" i="2"/>
  <c r="E2271" i="2"/>
  <c r="D2271" i="2"/>
  <c r="I2271" i="2" s="1"/>
  <c r="U2271" i="2" s="1"/>
  <c r="H2270" i="2"/>
  <c r="F2270" i="2"/>
  <c r="E2270" i="2"/>
  <c r="D2270" i="2"/>
  <c r="H2269" i="2"/>
  <c r="F2269" i="2"/>
  <c r="E2269" i="2"/>
  <c r="D2269" i="2"/>
  <c r="Q2268" i="2"/>
  <c r="T2268" i="2" s="1"/>
  <c r="H2268" i="2"/>
  <c r="P2268" i="2" s="1"/>
  <c r="S2268" i="2" s="1"/>
  <c r="F2268" i="2"/>
  <c r="K2268" i="2" s="1"/>
  <c r="W2268" i="2" s="1"/>
  <c r="E2268" i="2"/>
  <c r="J2268" i="2" s="1"/>
  <c r="V2268" i="2" s="1"/>
  <c r="D2268" i="2"/>
  <c r="J2267" i="2"/>
  <c r="V2267" i="2" s="1"/>
  <c r="H2267" i="2"/>
  <c r="P2267" i="2" s="1"/>
  <c r="S2267" i="2" s="1"/>
  <c r="F2267" i="2"/>
  <c r="E2267" i="2"/>
  <c r="D2267" i="2"/>
  <c r="I2267" i="2" s="1"/>
  <c r="U2267" i="2" s="1"/>
  <c r="H2266" i="2"/>
  <c r="F2266" i="2"/>
  <c r="E2266" i="2"/>
  <c r="J2266" i="2" s="1"/>
  <c r="V2266" i="2" s="1"/>
  <c r="D2266" i="2"/>
  <c r="O2265" i="2"/>
  <c r="R2265" i="2" s="1"/>
  <c r="H2265" i="2"/>
  <c r="P2265" i="2" s="1"/>
  <c r="S2265" i="2" s="1"/>
  <c r="F2265" i="2"/>
  <c r="E2265" i="2"/>
  <c r="D2265" i="2"/>
  <c r="Q2264" i="2"/>
  <c r="T2264" i="2" s="1"/>
  <c r="H2264" i="2"/>
  <c r="P2264" i="2" s="1"/>
  <c r="S2264" i="2" s="1"/>
  <c r="F2264" i="2"/>
  <c r="K2264" i="2" s="1"/>
  <c r="W2264" i="2" s="1"/>
  <c r="E2264" i="2"/>
  <c r="J2264" i="2" s="1"/>
  <c r="V2264" i="2" s="1"/>
  <c r="D2264" i="2"/>
  <c r="J2263" i="2"/>
  <c r="V2263" i="2" s="1"/>
  <c r="H2263" i="2"/>
  <c r="P2263" i="2" s="1"/>
  <c r="S2263" i="2" s="1"/>
  <c r="F2263" i="2"/>
  <c r="E2263" i="2"/>
  <c r="D2263" i="2"/>
  <c r="I2263" i="2" s="1"/>
  <c r="U2263" i="2" s="1"/>
  <c r="H2262" i="2"/>
  <c r="F2262" i="2"/>
  <c r="E2262" i="2"/>
  <c r="J2262" i="2" s="1"/>
  <c r="V2262" i="2" s="1"/>
  <c r="D2262" i="2"/>
  <c r="H2261" i="2"/>
  <c r="P2261" i="2" s="1"/>
  <c r="S2261" i="2" s="1"/>
  <c r="F2261" i="2"/>
  <c r="E2261" i="2"/>
  <c r="J2261" i="2" s="1"/>
  <c r="V2261" i="2" s="1"/>
  <c r="D2261" i="2"/>
  <c r="Q2260" i="2"/>
  <c r="T2260" i="2" s="1"/>
  <c r="H2260" i="2"/>
  <c r="P2260" i="2" s="1"/>
  <c r="S2260" i="2" s="1"/>
  <c r="F2260" i="2"/>
  <c r="K2260" i="2" s="1"/>
  <c r="W2260" i="2" s="1"/>
  <c r="E2260" i="2"/>
  <c r="J2260" i="2" s="1"/>
  <c r="V2260" i="2" s="1"/>
  <c r="D2260" i="2"/>
  <c r="J2259" i="2"/>
  <c r="V2259" i="2" s="1"/>
  <c r="H2259" i="2"/>
  <c r="P2259" i="2" s="1"/>
  <c r="S2259" i="2" s="1"/>
  <c r="F2259" i="2"/>
  <c r="E2259" i="2"/>
  <c r="D2259" i="2"/>
  <c r="I2259" i="2" s="1"/>
  <c r="U2259" i="2" s="1"/>
  <c r="H2258" i="2"/>
  <c r="F2258" i="2"/>
  <c r="E2258" i="2"/>
  <c r="D2258" i="2"/>
  <c r="H2257" i="2"/>
  <c r="P2257" i="2" s="1"/>
  <c r="S2257" i="2" s="1"/>
  <c r="F2257" i="2"/>
  <c r="E2257" i="2"/>
  <c r="D2257" i="2"/>
  <c r="H2256" i="2"/>
  <c r="Q2256" i="2" s="1"/>
  <c r="T2256" i="2" s="1"/>
  <c r="F2256" i="2"/>
  <c r="E2256" i="2"/>
  <c r="D2256" i="2"/>
  <c r="H2255" i="2"/>
  <c r="Q2255" i="2" s="1"/>
  <c r="T2255" i="2" s="1"/>
  <c r="F2255" i="2"/>
  <c r="E2255" i="2"/>
  <c r="D2255" i="2"/>
  <c r="H2254" i="2"/>
  <c r="Q2254" i="2" s="1"/>
  <c r="T2254" i="2" s="1"/>
  <c r="F2254" i="2"/>
  <c r="E2254" i="2"/>
  <c r="D2254" i="2"/>
  <c r="H2253" i="2"/>
  <c r="Q2253" i="2" s="1"/>
  <c r="T2253" i="2" s="1"/>
  <c r="F2253" i="2"/>
  <c r="E2253" i="2"/>
  <c r="D2253" i="2"/>
  <c r="H2252" i="2"/>
  <c r="Q2252" i="2" s="1"/>
  <c r="T2252" i="2" s="1"/>
  <c r="F2252" i="2"/>
  <c r="E2252" i="2"/>
  <c r="D2252" i="2"/>
  <c r="H2251" i="2"/>
  <c r="Q2251" i="2" s="1"/>
  <c r="T2251" i="2" s="1"/>
  <c r="F2251" i="2"/>
  <c r="E2251" i="2"/>
  <c r="D2251" i="2"/>
  <c r="H2250" i="2"/>
  <c r="Q2250" i="2" s="1"/>
  <c r="T2250" i="2" s="1"/>
  <c r="F2250" i="2"/>
  <c r="E2250" i="2"/>
  <c r="D2250" i="2"/>
  <c r="H2249" i="2"/>
  <c r="Q2249" i="2" s="1"/>
  <c r="T2249" i="2" s="1"/>
  <c r="F2249" i="2"/>
  <c r="E2249" i="2"/>
  <c r="D2249" i="2"/>
  <c r="AF2374" i="1"/>
  <c r="AE2267" i="1"/>
  <c r="AF2267" i="1" s="1"/>
  <c r="AE2374" i="1"/>
  <c r="AE2383" i="1"/>
  <c r="AF2383" i="1" s="1"/>
  <c r="AE2415" i="1"/>
  <c r="AF2415" i="1" s="1"/>
  <c r="AD2423" i="1"/>
  <c r="AC2272" i="1"/>
  <c r="AD2272" i="1" s="1"/>
  <c r="AC2336" i="1"/>
  <c r="AD2336" i="1" s="1"/>
  <c r="AC2368" i="1"/>
  <c r="AD2368" i="1" s="1"/>
  <c r="AC2374" i="1"/>
  <c r="AD2374" i="1" s="1"/>
  <c r="AC2380" i="1"/>
  <c r="AD2380" i="1" s="1"/>
  <c r="AC2428" i="1"/>
  <c r="AD2428" i="1" s="1"/>
  <c r="AA2424" i="1"/>
  <c r="AB2424" i="1" s="1"/>
  <c r="AA2432" i="1"/>
  <c r="AB2432" i="1" s="1"/>
  <c r="Y2447" i="1"/>
  <c r="AC2447" i="1" s="1"/>
  <c r="AD2447" i="1" s="1"/>
  <c r="H2447" i="1"/>
  <c r="P2447" i="1" s="1"/>
  <c r="F2447" i="1"/>
  <c r="L2447" i="1" s="1"/>
  <c r="N2447" i="1" s="1"/>
  <c r="D2447" i="1"/>
  <c r="C2447" i="1"/>
  <c r="G2447" i="1" s="1"/>
  <c r="O2447" i="1" s="1"/>
  <c r="AA2447" i="1" s="1"/>
  <c r="AB2447" i="1" s="1"/>
  <c r="Y2446" i="1"/>
  <c r="F2446" i="1"/>
  <c r="L2446" i="1" s="1"/>
  <c r="N2446" i="1" s="1"/>
  <c r="D2446" i="1"/>
  <c r="C2446" i="1"/>
  <c r="Y2445" i="1"/>
  <c r="H2445" i="1"/>
  <c r="P2445" i="1" s="1"/>
  <c r="F2445" i="1"/>
  <c r="L2445" i="1" s="1"/>
  <c r="N2445" i="1" s="1"/>
  <c r="D2445" i="1"/>
  <c r="C2445" i="1"/>
  <c r="Y2444" i="1"/>
  <c r="AE2444" i="1" s="1"/>
  <c r="AF2444" i="1" s="1"/>
  <c r="N2444" i="1"/>
  <c r="F2444" i="1"/>
  <c r="L2444" i="1" s="1"/>
  <c r="D2444" i="1"/>
  <c r="H2444" i="1" s="1"/>
  <c r="P2444" i="1" s="1"/>
  <c r="C2444" i="1"/>
  <c r="G2444" i="1" s="1"/>
  <c r="O2444" i="1" s="1"/>
  <c r="Y2443" i="1"/>
  <c r="F2443" i="1"/>
  <c r="L2443" i="1" s="1"/>
  <c r="N2443" i="1" s="1"/>
  <c r="D2443" i="1"/>
  <c r="C2443" i="1"/>
  <c r="Y2442" i="1"/>
  <c r="N2442" i="1"/>
  <c r="H2442" i="1"/>
  <c r="P2442" i="1" s="1"/>
  <c r="F2442" i="1"/>
  <c r="L2442" i="1" s="1"/>
  <c r="D2442" i="1"/>
  <c r="C2442" i="1"/>
  <c r="G2442" i="1" s="1"/>
  <c r="O2442" i="1" s="1"/>
  <c r="AA2442" i="1" s="1"/>
  <c r="AB2442" i="1" s="1"/>
  <c r="Y2441" i="1"/>
  <c r="F2441" i="1"/>
  <c r="L2441" i="1" s="1"/>
  <c r="N2441" i="1" s="1"/>
  <c r="D2441" i="1"/>
  <c r="H2441" i="1" s="1"/>
  <c r="P2441" i="1" s="1"/>
  <c r="C2441" i="1"/>
  <c r="G2441" i="1" s="1"/>
  <c r="O2441" i="1" s="1"/>
  <c r="AA2441" i="1" s="1"/>
  <c r="AB2441" i="1" s="1"/>
  <c r="Y2440" i="1"/>
  <c r="AE2440" i="1" s="1"/>
  <c r="AF2440" i="1" s="1"/>
  <c r="H2440" i="1"/>
  <c r="P2440" i="1" s="1"/>
  <c r="F2440" i="1"/>
  <c r="L2440" i="1" s="1"/>
  <c r="N2440" i="1" s="1"/>
  <c r="D2440" i="1"/>
  <c r="C2440" i="1"/>
  <c r="Y2439" i="1"/>
  <c r="H2439" i="1"/>
  <c r="P2439" i="1" s="1"/>
  <c r="F2439" i="1"/>
  <c r="L2439" i="1" s="1"/>
  <c r="N2439" i="1" s="1"/>
  <c r="D2439" i="1"/>
  <c r="C2439" i="1"/>
  <c r="G2439" i="1" s="1"/>
  <c r="O2439" i="1" s="1"/>
  <c r="AA2439" i="1" s="1"/>
  <c r="AB2439" i="1" s="1"/>
  <c r="Y2438" i="1"/>
  <c r="F2438" i="1"/>
  <c r="L2438" i="1" s="1"/>
  <c r="N2438" i="1" s="1"/>
  <c r="D2438" i="1"/>
  <c r="C2438" i="1"/>
  <c r="Y2437" i="1"/>
  <c r="M2437" i="1"/>
  <c r="K2437" i="1"/>
  <c r="F2437" i="1"/>
  <c r="L2437" i="1" s="1"/>
  <c r="N2437" i="1" s="1"/>
  <c r="D2437" i="1"/>
  <c r="H2437" i="1" s="1"/>
  <c r="P2437" i="1" s="1"/>
  <c r="C2437" i="1"/>
  <c r="G2437" i="1" s="1"/>
  <c r="O2437" i="1" s="1"/>
  <c r="AA2437" i="1" s="1"/>
  <c r="AB2437" i="1" s="1"/>
  <c r="Y2436" i="1"/>
  <c r="AE2436" i="1" s="1"/>
  <c r="AF2436" i="1" s="1"/>
  <c r="K2436" i="1"/>
  <c r="M2436" i="1" s="1"/>
  <c r="H2436" i="1"/>
  <c r="P2436" i="1" s="1"/>
  <c r="F2436" i="1"/>
  <c r="L2436" i="1" s="1"/>
  <c r="N2436" i="1" s="1"/>
  <c r="D2436" i="1"/>
  <c r="C2436" i="1"/>
  <c r="G2436" i="1" s="1"/>
  <c r="O2436" i="1" s="1"/>
  <c r="AA2436" i="1" s="1"/>
  <c r="AB2436" i="1" s="1"/>
  <c r="Y2435" i="1"/>
  <c r="H2435" i="1"/>
  <c r="P2435" i="1" s="1"/>
  <c r="F2435" i="1"/>
  <c r="L2435" i="1" s="1"/>
  <c r="N2435" i="1" s="1"/>
  <c r="D2435" i="1"/>
  <c r="C2435" i="1"/>
  <c r="Y2434" i="1"/>
  <c r="F2434" i="1"/>
  <c r="D2434" i="1"/>
  <c r="H2434" i="1" s="1"/>
  <c r="P2434" i="1" s="1"/>
  <c r="C2434" i="1"/>
  <c r="Y2433" i="1"/>
  <c r="M2433" i="1"/>
  <c r="K2433" i="1"/>
  <c r="F2433" i="1"/>
  <c r="L2433" i="1" s="1"/>
  <c r="N2433" i="1" s="1"/>
  <c r="D2433" i="1"/>
  <c r="H2433" i="1" s="1"/>
  <c r="P2433" i="1" s="1"/>
  <c r="C2433" i="1"/>
  <c r="G2433" i="1" s="1"/>
  <c r="O2433" i="1" s="1"/>
  <c r="Y2432" i="1"/>
  <c r="AE2432" i="1" s="1"/>
  <c r="AF2432" i="1" s="1"/>
  <c r="K2432" i="1"/>
  <c r="M2432" i="1" s="1"/>
  <c r="H2432" i="1"/>
  <c r="P2432" i="1" s="1"/>
  <c r="F2432" i="1"/>
  <c r="L2432" i="1" s="1"/>
  <c r="N2432" i="1" s="1"/>
  <c r="D2432" i="1"/>
  <c r="C2432" i="1"/>
  <c r="G2432" i="1" s="1"/>
  <c r="O2432" i="1" s="1"/>
  <c r="Y2431" i="1"/>
  <c r="AC2431" i="1" s="1"/>
  <c r="AD2431" i="1" s="1"/>
  <c r="H2431" i="1"/>
  <c r="P2431" i="1" s="1"/>
  <c r="F2431" i="1"/>
  <c r="L2431" i="1" s="1"/>
  <c r="N2431" i="1" s="1"/>
  <c r="D2431" i="1"/>
  <c r="C2431" i="1"/>
  <c r="Y2430" i="1"/>
  <c r="F2430" i="1"/>
  <c r="D2430" i="1"/>
  <c r="C2430" i="1"/>
  <c r="Y2429" i="1"/>
  <c r="M2429" i="1"/>
  <c r="K2429" i="1"/>
  <c r="F2429" i="1"/>
  <c r="L2429" i="1" s="1"/>
  <c r="N2429" i="1" s="1"/>
  <c r="D2429" i="1"/>
  <c r="H2429" i="1" s="1"/>
  <c r="P2429" i="1" s="1"/>
  <c r="C2429" i="1"/>
  <c r="G2429" i="1" s="1"/>
  <c r="O2429" i="1" s="1"/>
  <c r="AA2429" i="1" s="1"/>
  <c r="AB2429" i="1" s="1"/>
  <c r="Y2428" i="1"/>
  <c r="AE2428" i="1" s="1"/>
  <c r="AF2428" i="1" s="1"/>
  <c r="K2428" i="1"/>
  <c r="M2428" i="1" s="1"/>
  <c r="H2428" i="1"/>
  <c r="P2428" i="1" s="1"/>
  <c r="F2428" i="1"/>
  <c r="L2428" i="1" s="1"/>
  <c r="N2428" i="1" s="1"/>
  <c r="D2428" i="1"/>
  <c r="C2428" i="1"/>
  <c r="G2428" i="1" s="1"/>
  <c r="O2428" i="1" s="1"/>
  <c r="AA2428" i="1" s="1"/>
  <c r="AB2428" i="1" s="1"/>
  <c r="Y2427" i="1"/>
  <c r="H2427" i="1"/>
  <c r="P2427" i="1" s="1"/>
  <c r="F2427" i="1"/>
  <c r="L2427" i="1" s="1"/>
  <c r="N2427" i="1" s="1"/>
  <c r="D2427" i="1"/>
  <c r="C2427" i="1"/>
  <c r="Y2426" i="1"/>
  <c r="F2426" i="1"/>
  <c r="D2426" i="1"/>
  <c r="H2426" i="1" s="1"/>
  <c r="P2426" i="1" s="1"/>
  <c r="C2426" i="1"/>
  <c r="Y2425" i="1"/>
  <c r="M2425" i="1"/>
  <c r="K2425" i="1"/>
  <c r="F2425" i="1"/>
  <c r="L2425" i="1" s="1"/>
  <c r="N2425" i="1" s="1"/>
  <c r="D2425" i="1"/>
  <c r="H2425" i="1" s="1"/>
  <c r="P2425" i="1" s="1"/>
  <c r="C2425" i="1"/>
  <c r="G2425" i="1" s="1"/>
  <c r="O2425" i="1" s="1"/>
  <c r="Y2424" i="1"/>
  <c r="AE2424" i="1" s="1"/>
  <c r="AF2424" i="1" s="1"/>
  <c r="K2424" i="1"/>
  <c r="M2424" i="1" s="1"/>
  <c r="H2424" i="1"/>
  <c r="P2424" i="1" s="1"/>
  <c r="F2424" i="1"/>
  <c r="L2424" i="1" s="1"/>
  <c r="N2424" i="1" s="1"/>
  <c r="D2424" i="1"/>
  <c r="C2424" i="1"/>
  <c r="G2424" i="1" s="1"/>
  <c r="O2424" i="1" s="1"/>
  <c r="Y2423" i="1"/>
  <c r="AC2423" i="1" s="1"/>
  <c r="H2423" i="1"/>
  <c r="P2423" i="1" s="1"/>
  <c r="F2423" i="1"/>
  <c r="L2423" i="1" s="1"/>
  <c r="N2423" i="1" s="1"/>
  <c r="D2423" i="1"/>
  <c r="C2423" i="1"/>
  <c r="Y2422" i="1"/>
  <c r="F2422" i="1"/>
  <c r="D2422" i="1"/>
  <c r="C2422" i="1"/>
  <c r="Y2421" i="1"/>
  <c r="M2421" i="1"/>
  <c r="K2421" i="1"/>
  <c r="F2421" i="1"/>
  <c r="L2421" i="1" s="1"/>
  <c r="N2421" i="1" s="1"/>
  <c r="D2421" i="1"/>
  <c r="H2421" i="1" s="1"/>
  <c r="P2421" i="1" s="1"/>
  <c r="C2421" i="1"/>
  <c r="G2421" i="1" s="1"/>
  <c r="O2421" i="1" s="1"/>
  <c r="AA2421" i="1" s="1"/>
  <c r="AB2421" i="1" s="1"/>
  <c r="Y2420" i="1"/>
  <c r="AE2420" i="1" s="1"/>
  <c r="AF2420" i="1" s="1"/>
  <c r="K2420" i="1"/>
  <c r="M2420" i="1" s="1"/>
  <c r="H2420" i="1"/>
  <c r="P2420" i="1" s="1"/>
  <c r="F2420" i="1"/>
  <c r="L2420" i="1" s="1"/>
  <c r="N2420" i="1" s="1"/>
  <c r="D2420" i="1"/>
  <c r="C2420" i="1"/>
  <c r="G2420" i="1" s="1"/>
  <c r="O2420" i="1" s="1"/>
  <c r="AA2420" i="1" s="1"/>
  <c r="AB2420" i="1" s="1"/>
  <c r="Y2419" i="1"/>
  <c r="H2419" i="1"/>
  <c r="P2419" i="1" s="1"/>
  <c r="F2419" i="1"/>
  <c r="L2419" i="1" s="1"/>
  <c r="N2419" i="1" s="1"/>
  <c r="D2419" i="1"/>
  <c r="C2419" i="1"/>
  <c r="Y2418" i="1"/>
  <c r="F2418" i="1"/>
  <c r="D2418" i="1"/>
  <c r="H2418" i="1" s="1"/>
  <c r="P2418" i="1" s="1"/>
  <c r="C2418" i="1"/>
  <c r="Y2417" i="1"/>
  <c r="M2417" i="1"/>
  <c r="K2417" i="1"/>
  <c r="F2417" i="1"/>
  <c r="L2417" i="1" s="1"/>
  <c r="N2417" i="1" s="1"/>
  <c r="D2417" i="1"/>
  <c r="H2417" i="1" s="1"/>
  <c r="P2417" i="1" s="1"/>
  <c r="C2417" i="1"/>
  <c r="G2417" i="1" s="1"/>
  <c r="O2417" i="1" s="1"/>
  <c r="Y2416" i="1"/>
  <c r="AE2416" i="1" s="1"/>
  <c r="AF2416" i="1" s="1"/>
  <c r="K2416" i="1"/>
  <c r="M2416" i="1" s="1"/>
  <c r="H2416" i="1"/>
  <c r="P2416" i="1" s="1"/>
  <c r="F2416" i="1"/>
  <c r="L2416" i="1" s="1"/>
  <c r="N2416" i="1" s="1"/>
  <c r="D2416" i="1"/>
  <c r="C2416" i="1"/>
  <c r="G2416" i="1" s="1"/>
  <c r="O2416" i="1" s="1"/>
  <c r="AA2416" i="1" s="1"/>
  <c r="AB2416" i="1" s="1"/>
  <c r="Y2415" i="1"/>
  <c r="AC2415" i="1" s="1"/>
  <c r="AD2415" i="1" s="1"/>
  <c r="H2415" i="1"/>
  <c r="P2415" i="1" s="1"/>
  <c r="F2415" i="1"/>
  <c r="L2415" i="1" s="1"/>
  <c r="N2415" i="1" s="1"/>
  <c r="D2415" i="1"/>
  <c r="C2415" i="1"/>
  <c r="Y2414" i="1"/>
  <c r="G2414" i="1"/>
  <c r="O2414" i="1" s="1"/>
  <c r="AA2414" i="1" s="1"/>
  <c r="AB2414" i="1" s="1"/>
  <c r="F2414" i="1"/>
  <c r="L2414" i="1" s="1"/>
  <c r="N2414" i="1" s="1"/>
  <c r="D2414" i="1"/>
  <c r="H2414" i="1" s="1"/>
  <c r="P2414" i="1" s="1"/>
  <c r="C2414" i="1"/>
  <c r="Y2413" i="1"/>
  <c r="G2413" i="1"/>
  <c r="O2413" i="1" s="1"/>
  <c r="F2413" i="1"/>
  <c r="L2413" i="1" s="1"/>
  <c r="N2413" i="1" s="1"/>
  <c r="D2413" i="1"/>
  <c r="H2413" i="1" s="1"/>
  <c r="P2413" i="1" s="1"/>
  <c r="C2413" i="1"/>
  <c r="Y2412" i="1"/>
  <c r="AE2412" i="1" s="1"/>
  <c r="AF2412" i="1" s="1"/>
  <c r="N2412" i="1"/>
  <c r="H2412" i="1"/>
  <c r="P2412" i="1" s="1"/>
  <c r="F2412" i="1"/>
  <c r="L2412" i="1" s="1"/>
  <c r="D2412" i="1"/>
  <c r="C2412" i="1"/>
  <c r="G2412" i="1" s="1"/>
  <c r="O2412" i="1" s="1"/>
  <c r="AA2412" i="1" s="1"/>
  <c r="AB2412" i="1" s="1"/>
  <c r="Y2411" i="1"/>
  <c r="H2411" i="1"/>
  <c r="P2411" i="1" s="1"/>
  <c r="F2411" i="1"/>
  <c r="L2411" i="1" s="1"/>
  <c r="N2411" i="1" s="1"/>
  <c r="D2411" i="1"/>
  <c r="C2411" i="1"/>
  <c r="Y2410" i="1"/>
  <c r="N2410" i="1"/>
  <c r="H2410" i="1"/>
  <c r="P2410" i="1" s="1"/>
  <c r="F2410" i="1"/>
  <c r="L2410" i="1" s="1"/>
  <c r="D2410" i="1"/>
  <c r="C2410" i="1"/>
  <c r="G2410" i="1" s="1"/>
  <c r="O2410" i="1" s="1"/>
  <c r="Y2409" i="1"/>
  <c r="H2409" i="1"/>
  <c r="P2409" i="1" s="1"/>
  <c r="F2409" i="1"/>
  <c r="L2409" i="1" s="1"/>
  <c r="N2409" i="1" s="1"/>
  <c r="D2409" i="1"/>
  <c r="C2409" i="1"/>
  <c r="Y2408" i="1"/>
  <c r="G2408" i="1"/>
  <c r="O2408" i="1" s="1"/>
  <c r="F2408" i="1"/>
  <c r="L2408" i="1" s="1"/>
  <c r="N2408" i="1" s="1"/>
  <c r="D2408" i="1"/>
  <c r="C2408" i="1"/>
  <c r="Y2407" i="1"/>
  <c r="F2407" i="1"/>
  <c r="D2407" i="1"/>
  <c r="C2407" i="1"/>
  <c r="Y2406" i="1"/>
  <c r="F2406" i="1"/>
  <c r="D2406" i="1"/>
  <c r="C2406" i="1"/>
  <c r="G2406" i="1" s="1"/>
  <c r="O2406" i="1" s="1"/>
  <c r="Y2405" i="1"/>
  <c r="F2405" i="1"/>
  <c r="D2405" i="1"/>
  <c r="H2405" i="1" s="1"/>
  <c r="P2405" i="1" s="1"/>
  <c r="C2405" i="1"/>
  <c r="G2405" i="1" s="1"/>
  <c r="O2405" i="1" s="1"/>
  <c r="Y2404" i="1"/>
  <c r="AE2404" i="1" s="1"/>
  <c r="AF2404" i="1" s="1"/>
  <c r="F2404" i="1"/>
  <c r="D2404" i="1"/>
  <c r="C2404" i="1"/>
  <c r="Y2403" i="1"/>
  <c r="G2403" i="1"/>
  <c r="O2403" i="1" s="1"/>
  <c r="F2403" i="1"/>
  <c r="K2403" i="1" s="1"/>
  <c r="M2403" i="1" s="1"/>
  <c r="D2403" i="1"/>
  <c r="H2403" i="1" s="1"/>
  <c r="P2403" i="1" s="1"/>
  <c r="C2403" i="1"/>
  <c r="Y2402" i="1"/>
  <c r="L2402" i="1"/>
  <c r="N2402" i="1" s="1"/>
  <c r="F2402" i="1"/>
  <c r="D2402" i="1"/>
  <c r="C2402" i="1"/>
  <c r="Y2401" i="1"/>
  <c r="H2401" i="1"/>
  <c r="P2401" i="1" s="1"/>
  <c r="F2401" i="1"/>
  <c r="K2401" i="1" s="1"/>
  <c r="M2401" i="1" s="1"/>
  <c r="D2401" i="1"/>
  <c r="C2401" i="1"/>
  <c r="Y2400" i="1"/>
  <c r="F2400" i="1"/>
  <c r="D2400" i="1"/>
  <c r="C2400" i="1"/>
  <c r="Y2399" i="1"/>
  <c r="F2399" i="1"/>
  <c r="K2399" i="1" s="1"/>
  <c r="M2399" i="1" s="1"/>
  <c r="D2399" i="1"/>
  <c r="C2399" i="1"/>
  <c r="Y2398" i="1"/>
  <c r="F2398" i="1"/>
  <c r="D2398" i="1"/>
  <c r="C2398" i="1"/>
  <c r="Y2397" i="1"/>
  <c r="H2397" i="1"/>
  <c r="P2397" i="1" s="1"/>
  <c r="F2397" i="1"/>
  <c r="K2397" i="1" s="1"/>
  <c r="M2397" i="1" s="1"/>
  <c r="D2397" i="1"/>
  <c r="C2397" i="1"/>
  <c r="Y2396" i="1"/>
  <c r="AE2396" i="1" s="1"/>
  <c r="AF2396" i="1" s="1"/>
  <c r="F2396" i="1"/>
  <c r="D2396" i="1"/>
  <c r="C2396" i="1"/>
  <c r="Y2395" i="1"/>
  <c r="F2395" i="1"/>
  <c r="K2395" i="1" s="1"/>
  <c r="M2395" i="1" s="1"/>
  <c r="D2395" i="1"/>
  <c r="C2395" i="1"/>
  <c r="G2395" i="1" s="1"/>
  <c r="O2395" i="1" s="1"/>
  <c r="Y2394" i="1"/>
  <c r="F2394" i="1"/>
  <c r="D2394" i="1"/>
  <c r="C2394" i="1"/>
  <c r="Y2393" i="1"/>
  <c r="H2393" i="1"/>
  <c r="P2393" i="1" s="1"/>
  <c r="F2393" i="1"/>
  <c r="K2393" i="1" s="1"/>
  <c r="M2393" i="1" s="1"/>
  <c r="D2393" i="1"/>
  <c r="C2393" i="1"/>
  <c r="Y2392" i="1"/>
  <c r="L2392" i="1"/>
  <c r="N2392" i="1" s="1"/>
  <c r="F2392" i="1"/>
  <c r="D2392" i="1"/>
  <c r="C2392" i="1"/>
  <c r="Y2391" i="1"/>
  <c r="G2391" i="1"/>
  <c r="O2391" i="1" s="1"/>
  <c r="AA2391" i="1" s="1"/>
  <c r="AB2391" i="1" s="1"/>
  <c r="F2391" i="1"/>
  <c r="K2391" i="1" s="1"/>
  <c r="M2391" i="1" s="1"/>
  <c r="D2391" i="1"/>
  <c r="H2391" i="1" s="1"/>
  <c r="P2391" i="1" s="1"/>
  <c r="C2391" i="1"/>
  <c r="Y2390" i="1"/>
  <c r="F2390" i="1"/>
  <c r="D2390" i="1"/>
  <c r="C2390" i="1"/>
  <c r="Y2389" i="1"/>
  <c r="H2389" i="1"/>
  <c r="P2389" i="1" s="1"/>
  <c r="F2389" i="1"/>
  <c r="K2389" i="1" s="1"/>
  <c r="M2389" i="1" s="1"/>
  <c r="D2389" i="1"/>
  <c r="C2389" i="1"/>
  <c r="G2389" i="1" s="1"/>
  <c r="O2389" i="1" s="1"/>
  <c r="AA2389" i="1" s="1"/>
  <c r="AB2389" i="1" s="1"/>
  <c r="Y2388" i="1"/>
  <c r="F2388" i="1"/>
  <c r="L2388" i="1" s="1"/>
  <c r="N2388" i="1" s="1"/>
  <c r="D2388" i="1"/>
  <c r="C2388" i="1"/>
  <c r="Y2387" i="1"/>
  <c r="G2387" i="1"/>
  <c r="O2387" i="1" s="1"/>
  <c r="F2387" i="1"/>
  <c r="K2387" i="1" s="1"/>
  <c r="M2387" i="1" s="1"/>
  <c r="D2387" i="1"/>
  <c r="H2387" i="1" s="1"/>
  <c r="P2387" i="1" s="1"/>
  <c r="C2387" i="1"/>
  <c r="Y2386" i="1"/>
  <c r="F2386" i="1"/>
  <c r="D2386" i="1"/>
  <c r="C2386" i="1"/>
  <c r="Y2385" i="1"/>
  <c r="H2385" i="1"/>
  <c r="P2385" i="1" s="1"/>
  <c r="F2385" i="1"/>
  <c r="K2385" i="1" s="1"/>
  <c r="M2385" i="1" s="1"/>
  <c r="D2385" i="1"/>
  <c r="C2385" i="1"/>
  <c r="G2385" i="1" s="1"/>
  <c r="O2385" i="1" s="1"/>
  <c r="AA2385" i="1" s="1"/>
  <c r="AB2385" i="1" s="1"/>
  <c r="Y2384" i="1"/>
  <c r="F2384" i="1"/>
  <c r="L2384" i="1" s="1"/>
  <c r="N2384" i="1" s="1"/>
  <c r="D2384" i="1"/>
  <c r="C2384" i="1"/>
  <c r="Y2383" i="1"/>
  <c r="AC2383" i="1" s="1"/>
  <c r="AD2383" i="1" s="1"/>
  <c r="G2383" i="1"/>
  <c r="O2383" i="1" s="1"/>
  <c r="AA2383" i="1" s="1"/>
  <c r="AB2383" i="1" s="1"/>
  <c r="F2383" i="1"/>
  <c r="K2383" i="1" s="1"/>
  <c r="M2383" i="1" s="1"/>
  <c r="D2383" i="1"/>
  <c r="H2383" i="1" s="1"/>
  <c r="P2383" i="1" s="1"/>
  <c r="C2383" i="1"/>
  <c r="Y2382" i="1"/>
  <c r="F2382" i="1"/>
  <c r="D2382" i="1"/>
  <c r="C2382" i="1"/>
  <c r="Y2381" i="1"/>
  <c r="H2381" i="1"/>
  <c r="P2381" i="1" s="1"/>
  <c r="F2381" i="1"/>
  <c r="K2381" i="1" s="1"/>
  <c r="M2381" i="1" s="1"/>
  <c r="D2381" i="1"/>
  <c r="C2381" i="1"/>
  <c r="G2381" i="1" s="1"/>
  <c r="O2381" i="1" s="1"/>
  <c r="AA2381" i="1" s="1"/>
  <c r="AB2381" i="1" s="1"/>
  <c r="Y2380" i="1"/>
  <c r="AE2380" i="1" s="1"/>
  <c r="AF2380" i="1" s="1"/>
  <c r="L2380" i="1"/>
  <c r="N2380" i="1" s="1"/>
  <c r="F2380" i="1"/>
  <c r="D2380" i="1"/>
  <c r="C2380" i="1"/>
  <c r="Y2379" i="1"/>
  <c r="H2379" i="1"/>
  <c r="P2379" i="1" s="1"/>
  <c r="G2379" i="1"/>
  <c r="O2379" i="1" s="1"/>
  <c r="AA2379" i="1" s="1"/>
  <c r="AB2379" i="1" s="1"/>
  <c r="F2379" i="1"/>
  <c r="K2379" i="1" s="1"/>
  <c r="M2379" i="1" s="1"/>
  <c r="D2379" i="1"/>
  <c r="C2379" i="1"/>
  <c r="Y2378" i="1"/>
  <c r="F2378" i="1"/>
  <c r="D2378" i="1"/>
  <c r="C2378" i="1"/>
  <c r="G2378" i="1" s="1"/>
  <c r="O2378" i="1" s="1"/>
  <c r="Y2377" i="1"/>
  <c r="H2377" i="1"/>
  <c r="P2377" i="1" s="1"/>
  <c r="F2377" i="1"/>
  <c r="K2377" i="1" s="1"/>
  <c r="M2377" i="1" s="1"/>
  <c r="D2377" i="1"/>
  <c r="C2377" i="1"/>
  <c r="G2377" i="1" s="1"/>
  <c r="O2377" i="1" s="1"/>
  <c r="AA2377" i="1" s="1"/>
  <c r="AB2377" i="1" s="1"/>
  <c r="Y2376" i="1"/>
  <c r="F2376" i="1"/>
  <c r="L2376" i="1" s="1"/>
  <c r="N2376" i="1" s="1"/>
  <c r="D2376" i="1"/>
  <c r="C2376" i="1"/>
  <c r="Y2375" i="1"/>
  <c r="AC2375" i="1" s="1"/>
  <c r="AD2375" i="1" s="1"/>
  <c r="G2375" i="1"/>
  <c r="O2375" i="1" s="1"/>
  <c r="F2375" i="1"/>
  <c r="K2375" i="1" s="1"/>
  <c r="M2375" i="1" s="1"/>
  <c r="D2375" i="1"/>
  <c r="H2375" i="1" s="1"/>
  <c r="P2375" i="1" s="1"/>
  <c r="C2375" i="1"/>
  <c r="L2374" i="1"/>
  <c r="N2374" i="1" s="1"/>
  <c r="F2374" i="1"/>
  <c r="D2374" i="1"/>
  <c r="H2374" i="1" s="1"/>
  <c r="P2374" i="1" s="1"/>
  <c r="C2374" i="1"/>
  <c r="Y2373" i="1"/>
  <c r="F2373" i="1"/>
  <c r="G2373" i="1" s="1"/>
  <c r="O2373" i="1" s="1"/>
  <c r="D2373" i="1"/>
  <c r="C2373" i="1"/>
  <c r="Y2372" i="1"/>
  <c r="F2372" i="1"/>
  <c r="L2372" i="1" s="1"/>
  <c r="N2372" i="1" s="1"/>
  <c r="D2372" i="1"/>
  <c r="C2372" i="1"/>
  <c r="Y2371" i="1"/>
  <c r="F2371" i="1"/>
  <c r="D2371" i="1"/>
  <c r="C2371" i="1"/>
  <c r="Y2370" i="1"/>
  <c r="L2370" i="1"/>
  <c r="N2370" i="1" s="1"/>
  <c r="K2370" i="1"/>
  <c r="M2370" i="1" s="1"/>
  <c r="F2370" i="1"/>
  <c r="D2370" i="1"/>
  <c r="H2370" i="1" s="1"/>
  <c r="P2370" i="1" s="1"/>
  <c r="C2370" i="1"/>
  <c r="G2370" i="1" s="1"/>
  <c r="O2370" i="1" s="1"/>
  <c r="Y2369" i="1"/>
  <c r="AC2369" i="1" s="1"/>
  <c r="AD2369" i="1" s="1"/>
  <c r="F2369" i="1"/>
  <c r="D2369" i="1"/>
  <c r="C2369" i="1"/>
  <c r="Y2368" i="1"/>
  <c r="AE2368" i="1" s="1"/>
  <c r="AF2368" i="1" s="1"/>
  <c r="L2368" i="1"/>
  <c r="N2368" i="1" s="1"/>
  <c r="K2368" i="1"/>
  <c r="M2368" i="1" s="1"/>
  <c r="F2368" i="1"/>
  <c r="D2368" i="1"/>
  <c r="H2368" i="1" s="1"/>
  <c r="P2368" i="1" s="1"/>
  <c r="C2368" i="1"/>
  <c r="G2368" i="1" s="1"/>
  <c r="O2368" i="1" s="1"/>
  <c r="AA2368" i="1" s="1"/>
  <c r="AB2368" i="1" s="1"/>
  <c r="Y2367" i="1"/>
  <c r="F2367" i="1"/>
  <c r="D2367" i="1"/>
  <c r="C2367" i="1"/>
  <c r="Y2366" i="1"/>
  <c r="F2366" i="1"/>
  <c r="L2366" i="1" s="1"/>
  <c r="N2366" i="1" s="1"/>
  <c r="D2366" i="1"/>
  <c r="C2366" i="1"/>
  <c r="G2366" i="1" s="1"/>
  <c r="O2366" i="1" s="1"/>
  <c r="Y2365" i="1"/>
  <c r="G2365" i="1"/>
  <c r="O2365" i="1" s="1"/>
  <c r="F2365" i="1"/>
  <c r="D2365" i="1"/>
  <c r="C2365" i="1"/>
  <c r="Y2364" i="1"/>
  <c r="K2364" i="1"/>
  <c r="M2364" i="1" s="1"/>
  <c r="G2364" i="1"/>
  <c r="O2364" i="1" s="1"/>
  <c r="AA2364" i="1" s="1"/>
  <c r="AB2364" i="1" s="1"/>
  <c r="F2364" i="1"/>
  <c r="L2364" i="1" s="1"/>
  <c r="N2364" i="1" s="1"/>
  <c r="D2364" i="1"/>
  <c r="C2364" i="1"/>
  <c r="Y2363" i="1"/>
  <c r="F2363" i="1"/>
  <c r="D2363" i="1"/>
  <c r="C2363" i="1"/>
  <c r="Y2362" i="1"/>
  <c r="K2362" i="1"/>
  <c r="M2362" i="1" s="1"/>
  <c r="F2362" i="1"/>
  <c r="L2362" i="1" s="1"/>
  <c r="N2362" i="1" s="1"/>
  <c r="D2362" i="1"/>
  <c r="C2362" i="1"/>
  <c r="G2362" i="1" s="1"/>
  <c r="O2362" i="1" s="1"/>
  <c r="AA2362" i="1" s="1"/>
  <c r="AB2362" i="1" s="1"/>
  <c r="Y2361" i="1"/>
  <c r="AC2361" i="1" s="1"/>
  <c r="AD2361" i="1" s="1"/>
  <c r="F2361" i="1"/>
  <c r="D2361" i="1"/>
  <c r="C2361" i="1"/>
  <c r="Y2360" i="1"/>
  <c r="F2360" i="1"/>
  <c r="K2360" i="1" s="1"/>
  <c r="M2360" i="1" s="1"/>
  <c r="D2360" i="1"/>
  <c r="C2360" i="1"/>
  <c r="Y2359" i="1"/>
  <c r="F2359" i="1"/>
  <c r="D2359" i="1"/>
  <c r="C2359" i="1"/>
  <c r="Y2358" i="1"/>
  <c r="L2358" i="1"/>
  <c r="N2358" i="1" s="1"/>
  <c r="F2358" i="1"/>
  <c r="K2358" i="1" s="1"/>
  <c r="M2358" i="1" s="1"/>
  <c r="D2358" i="1"/>
  <c r="C2358" i="1"/>
  <c r="G2358" i="1" s="1"/>
  <c r="O2358" i="1" s="1"/>
  <c r="Y2357" i="1"/>
  <c r="G2357" i="1"/>
  <c r="O2357" i="1" s="1"/>
  <c r="F2357" i="1"/>
  <c r="D2357" i="1"/>
  <c r="C2357" i="1"/>
  <c r="Y2356" i="1"/>
  <c r="K2356" i="1"/>
  <c r="M2356" i="1" s="1"/>
  <c r="F2356" i="1"/>
  <c r="L2356" i="1" s="1"/>
  <c r="N2356" i="1" s="1"/>
  <c r="D2356" i="1"/>
  <c r="H2356" i="1" s="1"/>
  <c r="P2356" i="1" s="1"/>
  <c r="C2356" i="1"/>
  <c r="Y2355" i="1"/>
  <c r="F2355" i="1"/>
  <c r="D2355" i="1"/>
  <c r="C2355" i="1"/>
  <c r="Y2354" i="1"/>
  <c r="L2354" i="1"/>
  <c r="N2354" i="1" s="1"/>
  <c r="G2354" i="1"/>
  <c r="O2354" i="1" s="1"/>
  <c r="F2354" i="1"/>
  <c r="K2354" i="1" s="1"/>
  <c r="M2354" i="1" s="1"/>
  <c r="D2354" i="1"/>
  <c r="H2354" i="1" s="1"/>
  <c r="P2354" i="1" s="1"/>
  <c r="C2354" i="1"/>
  <c r="Y2353" i="1"/>
  <c r="F2353" i="1"/>
  <c r="D2353" i="1"/>
  <c r="C2353" i="1"/>
  <c r="Y2352" i="1"/>
  <c r="AE2352" i="1" s="1"/>
  <c r="AF2352" i="1" s="1"/>
  <c r="F2352" i="1"/>
  <c r="L2352" i="1" s="1"/>
  <c r="N2352" i="1" s="1"/>
  <c r="D2352" i="1"/>
  <c r="C2352" i="1"/>
  <c r="G2352" i="1" s="1"/>
  <c r="O2352" i="1" s="1"/>
  <c r="Y2351" i="1"/>
  <c r="F2351" i="1"/>
  <c r="D2351" i="1"/>
  <c r="C2351" i="1"/>
  <c r="Y2350" i="1"/>
  <c r="F2350" i="1"/>
  <c r="L2350" i="1" s="1"/>
  <c r="N2350" i="1" s="1"/>
  <c r="D2350" i="1"/>
  <c r="C2350" i="1"/>
  <c r="G2350" i="1" s="1"/>
  <c r="O2350" i="1" s="1"/>
  <c r="AA2350" i="1" s="1"/>
  <c r="AB2350" i="1" s="1"/>
  <c r="Y2349" i="1"/>
  <c r="F2349" i="1"/>
  <c r="D2349" i="1"/>
  <c r="C2349" i="1"/>
  <c r="Y2348" i="1"/>
  <c r="P2348" i="1"/>
  <c r="L2348" i="1"/>
  <c r="N2348" i="1" s="1"/>
  <c r="G2348" i="1"/>
  <c r="O2348" i="1" s="1"/>
  <c r="AA2348" i="1" s="1"/>
  <c r="AB2348" i="1" s="1"/>
  <c r="F2348" i="1"/>
  <c r="K2348" i="1" s="1"/>
  <c r="M2348" i="1" s="1"/>
  <c r="D2348" i="1"/>
  <c r="H2348" i="1" s="1"/>
  <c r="C2348" i="1"/>
  <c r="Y2347" i="1"/>
  <c r="F2347" i="1"/>
  <c r="D2347" i="1"/>
  <c r="C2347" i="1"/>
  <c r="Y2346" i="1"/>
  <c r="L2346" i="1"/>
  <c r="N2346" i="1" s="1"/>
  <c r="G2346" i="1"/>
  <c r="O2346" i="1" s="1"/>
  <c r="F2346" i="1"/>
  <c r="K2346" i="1" s="1"/>
  <c r="M2346" i="1" s="1"/>
  <c r="D2346" i="1"/>
  <c r="H2346" i="1" s="1"/>
  <c r="P2346" i="1" s="1"/>
  <c r="C2346" i="1"/>
  <c r="Y2345" i="1"/>
  <c r="F2345" i="1"/>
  <c r="K2345" i="1" s="1"/>
  <c r="M2345" i="1" s="1"/>
  <c r="D2345" i="1"/>
  <c r="C2345" i="1"/>
  <c r="G2345" i="1" s="1"/>
  <c r="O2345" i="1" s="1"/>
  <c r="Y2344" i="1"/>
  <c r="F2344" i="1"/>
  <c r="L2344" i="1" s="1"/>
  <c r="N2344" i="1" s="1"/>
  <c r="D2344" i="1"/>
  <c r="C2344" i="1"/>
  <c r="G2344" i="1" s="1"/>
  <c r="O2344" i="1" s="1"/>
  <c r="Y2343" i="1"/>
  <c r="M2343" i="1"/>
  <c r="F2343" i="1"/>
  <c r="K2343" i="1" s="1"/>
  <c r="D2343" i="1"/>
  <c r="C2343" i="1"/>
  <c r="Y2342" i="1"/>
  <c r="K2342" i="1"/>
  <c r="M2342" i="1" s="1"/>
  <c r="F2342" i="1"/>
  <c r="L2342" i="1" s="1"/>
  <c r="N2342" i="1" s="1"/>
  <c r="D2342" i="1"/>
  <c r="C2342" i="1"/>
  <c r="G2342" i="1" s="1"/>
  <c r="O2342" i="1" s="1"/>
  <c r="Y2341" i="1"/>
  <c r="F2341" i="1"/>
  <c r="D2341" i="1"/>
  <c r="C2341" i="1"/>
  <c r="Y2340" i="1"/>
  <c r="L2340" i="1"/>
  <c r="N2340" i="1" s="1"/>
  <c r="K2340" i="1"/>
  <c r="M2340" i="1" s="1"/>
  <c r="G2340" i="1"/>
  <c r="O2340" i="1" s="1"/>
  <c r="F2340" i="1"/>
  <c r="D2340" i="1"/>
  <c r="H2340" i="1" s="1"/>
  <c r="P2340" i="1" s="1"/>
  <c r="C2340" i="1"/>
  <c r="Y2339" i="1"/>
  <c r="F2339" i="1"/>
  <c r="D2339" i="1"/>
  <c r="C2339" i="1"/>
  <c r="Y2338" i="1"/>
  <c r="L2338" i="1"/>
  <c r="N2338" i="1" s="1"/>
  <c r="F2338" i="1"/>
  <c r="K2338" i="1" s="1"/>
  <c r="M2338" i="1" s="1"/>
  <c r="D2338" i="1"/>
  <c r="C2338" i="1"/>
  <c r="G2338" i="1" s="1"/>
  <c r="O2338" i="1" s="1"/>
  <c r="Y2337" i="1"/>
  <c r="F2337" i="1"/>
  <c r="D2337" i="1"/>
  <c r="C2337" i="1"/>
  <c r="Y2336" i="1"/>
  <c r="AE2336" i="1" s="1"/>
  <c r="AF2336" i="1" s="1"/>
  <c r="F2336" i="1"/>
  <c r="D2336" i="1"/>
  <c r="C2336" i="1"/>
  <c r="Y2335" i="1"/>
  <c r="F2335" i="1"/>
  <c r="D2335" i="1"/>
  <c r="C2335" i="1"/>
  <c r="Y2334" i="1"/>
  <c r="F2334" i="1"/>
  <c r="D2334" i="1"/>
  <c r="C2334" i="1"/>
  <c r="Y2333" i="1"/>
  <c r="F2333" i="1"/>
  <c r="D2333" i="1"/>
  <c r="C2333" i="1"/>
  <c r="Y2332" i="1"/>
  <c r="F2332" i="1"/>
  <c r="D2332" i="1"/>
  <c r="C2332" i="1"/>
  <c r="Y2331" i="1"/>
  <c r="F2331" i="1"/>
  <c r="D2331" i="1"/>
  <c r="C2331" i="1"/>
  <c r="Y2330" i="1"/>
  <c r="F2330" i="1"/>
  <c r="D2330" i="1"/>
  <c r="C2330" i="1"/>
  <c r="Y2329" i="1"/>
  <c r="AC2329" i="1" s="1"/>
  <c r="AD2329" i="1" s="1"/>
  <c r="F2329" i="1"/>
  <c r="D2329" i="1"/>
  <c r="C2329" i="1"/>
  <c r="Y2328" i="1"/>
  <c r="F2328" i="1"/>
  <c r="D2328" i="1"/>
  <c r="C2328" i="1"/>
  <c r="Y2327" i="1"/>
  <c r="F2327" i="1"/>
  <c r="D2327" i="1"/>
  <c r="C2327" i="1"/>
  <c r="Y2326" i="1"/>
  <c r="F2326" i="1"/>
  <c r="D2326" i="1"/>
  <c r="C2326" i="1"/>
  <c r="Y2325" i="1"/>
  <c r="F2325" i="1"/>
  <c r="D2325" i="1"/>
  <c r="C2325" i="1"/>
  <c r="Y2324" i="1"/>
  <c r="F2324" i="1"/>
  <c r="D2324" i="1"/>
  <c r="C2324" i="1"/>
  <c r="Y2323" i="1"/>
  <c r="F2323" i="1"/>
  <c r="D2323" i="1"/>
  <c r="C2323" i="1"/>
  <c r="Y2322" i="1"/>
  <c r="F2322" i="1"/>
  <c r="D2322" i="1"/>
  <c r="C2322" i="1"/>
  <c r="Y2321" i="1"/>
  <c r="F2321" i="1"/>
  <c r="D2321" i="1"/>
  <c r="C2321" i="1"/>
  <c r="Y2320" i="1"/>
  <c r="AE2320" i="1" s="1"/>
  <c r="AF2320" i="1" s="1"/>
  <c r="F2320" i="1"/>
  <c r="D2320" i="1"/>
  <c r="C2320" i="1"/>
  <c r="Y2319" i="1"/>
  <c r="F2319" i="1"/>
  <c r="D2319" i="1"/>
  <c r="C2319" i="1"/>
  <c r="Y2318" i="1"/>
  <c r="F2318" i="1"/>
  <c r="D2318" i="1"/>
  <c r="C2318" i="1"/>
  <c r="Y2317" i="1"/>
  <c r="F2317" i="1"/>
  <c r="D2317" i="1"/>
  <c r="C2317" i="1"/>
  <c r="Y2316" i="1"/>
  <c r="F2316" i="1"/>
  <c r="D2316" i="1"/>
  <c r="C2316" i="1"/>
  <c r="Y2315" i="1"/>
  <c r="F2315" i="1"/>
  <c r="D2315" i="1"/>
  <c r="C2315" i="1"/>
  <c r="Y2314" i="1"/>
  <c r="F2314" i="1"/>
  <c r="D2314" i="1"/>
  <c r="C2314" i="1"/>
  <c r="Y2313" i="1"/>
  <c r="F2313" i="1"/>
  <c r="D2313" i="1"/>
  <c r="C2313" i="1"/>
  <c r="Y2312" i="1"/>
  <c r="F2312" i="1"/>
  <c r="D2312" i="1"/>
  <c r="C2312" i="1"/>
  <c r="Y2311" i="1"/>
  <c r="F2311" i="1"/>
  <c r="D2311" i="1"/>
  <c r="C2311" i="1"/>
  <c r="Y2310" i="1"/>
  <c r="F2310" i="1"/>
  <c r="D2310" i="1"/>
  <c r="C2310" i="1"/>
  <c r="Y2309" i="1"/>
  <c r="F2309" i="1"/>
  <c r="D2309" i="1"/>
  <c r="C2309" i="1"/>
  <c r="Y2308" i="1"/>
  <c r="F2308" i="1"/>
  <c r="D2308" i="1"/>
  <c r="C2308" i="1"/>
  <c r="Y2307" i="1"/>
  <c r="F2307" i="1"/>
  <c r="D2307" i="1"/>
  <c r="C2307" i="1"/>
  <c r="Y2306" i="1"/>
  <c r="F2306" i="1"/>
  <c r="D2306" i="1"/>
  <c r="C2306" i="1"/>
  <c r="Y2305" i="1"/>
  <c r="F2305" i="1"/>
  <c r="D2305" i="1"/>
  <c r="C2305" i="1"/>
  <c r="Y2304" i="1"/>
  <c r="AE2304" i="1" s="1"/>
  <c r="AF2304" i="1" s="1"/>
  <c r="F2304" i="1"/>
  <c r="D2304" i="1"/>
  <c r="C2304" i="1"/>
  <c r="Y2303" i="1"/>
  <c r="F2303" i="1"/>
  <c r="D2303" i="1"/>
  <c r="C2303" i="1"/>
  <c r="Y2302" i="1"/>
  <c r="F2302" i="1"/>
  <c r="D2302" i="1"/>
  <c r="C2302" i="1"/>
  <c r="Y2301" i="1"/>
  <c r="F2301" i="1"/>
  <c r="D2301" i="1"/>
  <c r="C2301" i="1"/>
  <c r="Y2300" i="1"/>
  <c r="F2300" i="1"/>
  <c r="D2300" i="1"/>
  <c r="C2300" i="1"/>
  <c r="Y2299" i="1"/>
  <c r="F2299" i="1"/>
  <c r="D2299" i="1"/>
  <c r="C2299" i="1"/>
  <c r="Y2298" i="1"/>
  <c r="F2298" i="1"/>
  <c r="D2298" i="1"/>
  <c r="C2298" i="1"/>
  <c r="Y2297" i="1"/>
  <c r="F2297" i="1"/>
  <c r="D2297" i="1"/>
  <c r="C2297" i="1"/>
  <c r="Y2296" i="1"/>
  <c r="F2296" i="1"/>
  <c r="D2296" i="1"/>
  <c r="C2296" i="1"/>
  <c r="Y2295" i="1"/>
  <c r="F2295" i="1"/>
  <c r="D2295" i="1"/>
  <c r="C2295" i="1"/>
  <c r="Y2294" i="1"/>
  <c r="F2294" i="1"/>
  <c r="D2294" i="1"/>
  <c r="C2294" i="1"/>
  <c r="Y2293" i="1"/>
  <c r="F2293" i="1"/>
  <c r="D2293" i="1"/>
  <c r="C2293" i="1"/>
  <c r="Y2292" i="1"/>
  <c r="F2292" i="1"/>
  <c r="D2292" i="1"/>
  <c r="C2292" i="1"/>
  <c r="Y2291" i="1"/>
  <c r="F2291" i="1"/>
  <c r="D2291" i="1"/>
  <c r="C2291" i="1"/>
  <c r="Y2290" i="1"/>
  <c r="F2290" i="1"/>
  <c r="D2290" i="1"/>
  <c r="C2290" i="1"/>
  <c r="Y2289" i="1"/>
  <c r="F2289" i="1"/>
  <c r="D2289" i="1"/>
  <c r="C2289" i="1"/>
  <c r="Y2288" i="1"/>
  <c r="AE2288" i="1" s="1"/>
  <c r="AF2288" i="1" s="1"/>
  <c r="F2288" i="1"/>
  <c r="D2288" i="1"/>
  <c r="C2288" i="1"/>
  <c r="Y2287" i="1"/>
  <c r="F2287" i="1"/>
  <c r="D2287" i="1"/>
  <c r="C2287" i="1"/>
  <c r="Y2286" i="1"/>
  <c r="F2286" i="1"/>
  <c r="D2286" i="1"/>
  <c r="C2286" i="1"/>
  <c r="Y2285" i="1"/>
  <c r="F2285" i="1"/>
  <c r="D2285" i="1"/>
  <c r="C2285" i="1"/>
  <c r="Y2284" i="1"/>
  <c r="F2284" i="1"/>
  <c r="D2284" i="1"/>
  <c r="C2284" i="1"/>
  <c r="Y2283" i="1"/>
  <c r="K2283" i="1"/>
  <c r="M2283" i="1" s="1"/>
  <c r="F2283" i="1"/>
  <c r="L2283" i="1" s="1"/>
  <c r="N2283" i="1" s="1"/>
  <c r="D2283" i="1"/>
  <c r="C2283" i="1"/>
  <c r="G2283" i="1" s="1"/>
  <c r="O2283" i="1" s="1"/>
  <c r="Y2282" i="1"/>
  <c r="F2282" i="1"/>
  <c r="L2282" i="1" s="1"/>
  <c r="N2282" i="1" s="1"/>
  <c r="D2282" i="1"/>
  <c r="C2282" i="1"/>
  <c r="Y2281" i="1"/>
  <c r="K2281" i="1"/>
  <c r="M2281" i="1" s="1"/>
  <c r="F2281" i="1"/>
  <c r="L2281" i="1" s="1"/>
  <c r="N2281" i="1" s="1"/>
  <c r="D2281" i="1"/>
  <c r="C2281" i="1"/>
  <c r="G2281" i="1" s="1"/>
  <c r="O2281" i="1" s="1"/>
  <c r="Y2280" i="1"/>
  <c r="F2280" i="1"/>
  <c r="L2280" i="1" s="1"/>
  <c r="N2280" i="1" s="1"/>
  <c r="D2280" i="1"/>
  <c r="C2280" i="1"/>
  <c r="Y2279" i="1"/>
  <c r="K2279" i="1"/>
  <c r="M2279" i="1" s="1"/>
  <c r="F2279" i="1"/>
  <c r="L2279" i="1" s="1"/>
  <c r="N2279" i="1" s="1"/>
  <c r="D2279" i="1"/>
  <c r="C2279" i="1"/>
  <c r="G2279" i="1" s="1"/>
  <c r="O2279" i="1" s="1"/>
  <c r="Y2278" i="1"/>
  <c r="F2278" i="1"/>
  <c r="L2278" i="1" s="1"/>
  <c r="N2278" i="1" s="1"/>
  <c r="D2278" i="1"/>
  <c r="C2278" i="1"/>
  <c r="Y2277" i="1"/>
  <c r="K2277" i="1"/>
  <c r="M2277" i="1" s="1"/>
  <c r="F2277" i="1"/>
  <c r="L2277" i="1" s="1"/>
  <c r="N2277" i="1" s="1"/>
  <c r="D2277" i="1"/>
  <c r="C2277" i="1"/>
  <c r="G2277" i="1" s="1"/>
  <c r="O2277" i="1" s="1"/>
  <c r="Y2276" i="1"/>
  <c r="F2276" i="1"/>
  <c r="L2276" i="1" s="1"/>
  <c r="N2276" i="1" s="1"/>
  <c r="D2276" i="1"/>
  <c r="C2276" i="1"/>
  <c r="Y2275" i="1"/>
  <c r="F2275" i="1"/>
  <c r="K2275" i="1" s="1"/>
  <c r="M2275" i="1" s="1"/>
  <c r="D2275" i="1"/>
  <c r="C2275" i="1"/>
  <c r="Y2274" i="1"/>
  <c r="F2274" i="1"/>
  <c r="K2274" i="1" s="1"/>
  <c r="M2274" i="1" s="1"/>
  <c r="D2274" i="1"/>
  <c r="C2274" i="1"/>
  <c r="Y2273" i="1"/>
  <c r="F2273" i="1"/>
  <c r="K2273" i="1" s="1"/>
  <c r="M2273" i="1" s="1"/>
  <c r="D2273" i="1"/>
  <c r="C2273" i="1"/>
  <c r="Y2272" i="1"/>
  <c r="AE2272" i="1" s="1"/>
  <c r="AF2272" i="1" s="1"/>
  <c r="F2272" i="1"/>
  <c r="K2272" i="1" s="1"/>
  <c r="M2272" i="1" s="1"/>
  <c r="D2272" i="1"/>
  <c r="C2272" i="1"/>
  <c r="Y2271" i="1"/>
  <c r="F2271" i="1"/>
  <c r="K2271" i="1" s="1"/>
  <c r="M2271" i="1" s="1"/>
  <c r="D2271" i="1"/>
  <c r="C2271" i="1"/>
  <c r="Y2270" i="1"/>
  <c r="F2270" i="1"/>
  <c r="K2270" i="1" s="1"/>
  <c r="M2270" i="1" s="1"/>
  <c r="D2270" i="1"/>
  <c r="C2270" i="1"/>
  <c r="Y2269" i="1"/>
  <c r="F2269" i="1"/>
  <c r="K2269" i="1" s="1"/>
  <c r="M2269" i="1" s="1"/>
  <c r="D2269" i="1"/>
  <c r="C2269" i="1"/>
  <c r="Y2268" i="1"/>
  <c r="F2268" i="1"/>
  <c r="K2268" i="1" s="1"/>
  <c r="M2268" i="1" s="1"/>
  <c r="D2268" i="1"/>
  <c r="C2268" i="1"/>
  <c r="Y2267" i="1"/>
  <c r="AC2267" i="1" s="1"/>
  <c r="AD2267" i="1" s="1"/>
  <c r="F2267" i="1"/>
  <c r="K2267" i="1" s="1"/>
  <c r="M2267" i="1" s="1"/>
  <c r="D2267" i="1"/>
  <c r="C2267" i="1"/>
  <c r="Y2266" i="1"/>
  <c r="F2266" i="1"/>
  <c r="K2266" i="1" s="1"/>
  <c r="M2266" i="1" s="1"/>
  <c r="D2266" i="1"/>
  <c r="C2266" i="1"/>
  <c r="Y2265" i="1"/>
  <c r="F2265" i="1"/>
  <c r="K2265" i="1" s="1"/>
  <c r="M2265" i="1" s="1"/>
  <c r="D2265" i="1"/>
  <c r="C2265" i="1"/>
  <c r="Y2264" i="1"/>
  <c r="F2264" i="1"/>
  <c r="K2264" i="1" s="1"/>
  <c r="M2264" i="1" s="1"/>
  <c r="D2264" i="1"/>
  <c r="C2264" i="1"/>
  <c r="Y2263" i="1"/>
  <c r="F2263" i="1"/>
  <c r="K2263" i="1" s="1"/>
  <c r="M2263" i="1" s="1"/>
  <c r="D2263" i="1"/>
  <c r="C2263" i="1"/>
  <c r="Y2262" i="1"/>
  <c r="F2262" i="1"/>
  <c r="K2262" i="1" s="1"/>
  <c r="M2262" i="1" s="1"/>
  <c r="D2262" i="1"/>
  <c r="C2262" i="1"/>
  <c r="Y2261" i="1"/>
  <c r="F2261" i="1"/>
  <c r="K2261" i="1" s="1"/>
  <c r="M2261" i="1" s="1"/>
  <c r="D2261" i="1"/>
  <c r="C2261" i="1"/>
  <c r="Y2260" i="1"/>
  <c r="F2260" i="1"/>
  <c r="K2260" i="1" s="1"/>
  <c r="M2260" i="1" s="1"/>
  <c r="D2260" i="1"/>
  <c r="C2260" i="1"/>
  <c r="Y2259" i="1"/>
  <c r="F2259" i="1"/>
  <c r="K2259" i="1" s="1"/>
  <c r="M2259" i="1" s="1"/>
  <c r="D2259" i="1"/>
  <c r="C2259" i="1"/>
  <c r="Y2258" i="1"/>
  <c r="F2258" i="1"/>
  <c r="K2258" i="1" s="1"/>
  <c r="M2258" i="1" s="1"/>
  <c r="D2258" i="1"/>
  <c r="C2258" i="1"/>
  <c r="Y2257" i="1"/>
  <c r="F2257" i="1"/>
  <c r="K2257" i="1" s="1"/>
  <c r="M2257" i="1" s="1"/>
  <c r="D2257" i="1"/>
  <c r="C2257" i="1"/>
  <c r="Y2256" i="1"/>
  <c r="AE2256" i="1" s="1"/>
  <c r="AF2256" i="1" s="1"/>
  <c r="F2256" i="1"/>
  <c r="K2256" i="1" s="1"/>
  <c r="M2256" i="1" s="1"/>
  <c r="D2256" i="1"/>
  <c r="C2256" i="1"/>
  <c r="Y2255" i="1"/>
  <c r="F2255" i="1"/>
  <c r="K2255" i="1" s="1"/>
  <c r="M2255" i="1" s="1"/>
  <c r="D2255" i="1"/>
  <c r="C2255" i="1"/>
  <c r="Y2254" i="1"/>
  <c r="F2254" i="1"/>
  <c r="K2254" i="1" s="1"/>
  <c r="M2254" i="1" s="1"/>
  <c r="D2254" i="1"/>
  <c r="C2254" i="1"/>
  <c r="Y2253" i="1"/>
  <c r="F2253" i="1"/>
  <c r="K2253" i="1" s="1"/>
  <c r="M2253" i="1" s="1"/>
  <c r="D2253" i="1"/>
  <c r="C2253" i="1"/>
  <c r="Y2252" i="1"/>
  <c r="F2252" i="1"/>
  <c r="K2252" i="1" s="1"/>
  <c r="M2252" i="1" s="1"/>
  <c r="D2252" i="1"/>
  <c r="C2252" i="1"/>
  <c r="Y2251" i="1"/>
  <c r="F2251" i="1"/>
  <c r="K2251" i="1" s="1"/>
  <c r="M2251" i="1" s="1"/>
  <c r="D2251" i="1"/>
  <c r="C2251" i="1"/>
  <c r="Y2250" i="1"/>
  <c r="F2250" i="1"/>
  <c r="K2250" i="1" s="1"/>
  <c r="M2250" i="1" s="1"/>
  <c r="D2250" i="1"/>
  <c r="C2250" i="1"/>
  <c r="Y2249" i="1"/>
  <c r="F2249" i="1"/>
  <c r="K2249" i="1" s="1"/>
  <c r="M2249" i="1" s="1"/>
  <c r="D2249" i="1"/>
  <c r="C2249" i="1"/>
  <c r="AA2352" i="1" l="1"/>
  <c r="AB2352" i="1" s="1"/>
  <c r="AA2340" i="1"/>
  <c r="AB2340" i="1" s="1"/>
  <c r="AA2281" i="1"/>
  <c r="AB2281" i="1" s="1"/>
  <c r="AA2279" i="1"/>
  <c r="AB2279" i="1" s="1"/>
  <c r="AE2346" i="1"/>
  <c r="AF2346" i="1" s="1"/>
  <c r="AC2346" i="1"/>
  <c r="AD2346" i="1" s="1"/>
  <c r="AC2353" i="1"/>
  <c r="AD2353" i="1" s="1"/>
  <c r="AE2353" i="1"/>
  <c r="AF2353" i="1" s="1"/>
  <c r="AE2390" i="1"/>
  <c r="AF2390" i="1" s="1"/>
  <c r="AC2390" i="1"/>
  <c r="AD2390" i="1" s="1"/>
  <c r="L2430" i="1"/>
  <c r="N2430" i="1" s="1"/>
  <c r="K2430" i="1"/>
  <c r="M2430" i="1" s="1"/>
  <c r="AC2439" i="1"/>
  <c r="AD2439" i="1" s="1"/>
  <c r="AE2439" i="1"/>
  <c r="AF2439" i="1" s="1"/>
  <c r="AC2444" i="1"/>
  <c r="AD2444" i="1" s="1"/>
  <c r="O2441" i="2"/>
  <c r="R2441" i="2" s="1"/>
  <c r="P2441" i="2"/>
  <c r="S2441" i="2" s="1"/>
  <c r="Q2441" i="2"/>
  <c r="T2441" i="2" s="1"/>
  <c r="O2444" i="2"/>
  <c r="R2444" i="2" s="1"/>
  <c r="P2444" i="2"/>
  <c r="S2444" i="2" s="1"/>
  <c r="Q2444" i="2"/>
  <c r="T2444" i="2" s="1"/>
  <c r="O2447" i="2"/>
  <c r="R2447" i="2" s="1"/>
  <c r="P2447" i="2"/>
  <c r="S2447" i="2" s="1"/>
  <c r="Q2447" i="2"/>
  <c r="T2447" i="2" s="1"/>
  <c r="H2251" i="1"/>
  <c r="P2251" i="1" s="1"/>
  <c r="H2252" i="1"/>
  <c r="P2252" i="1" s="1"/>
  <c r="H2253" i="1"/>
  <c r="P2253" i="1" s="1"/>
  <c r="H2254" i="1"/>
  <c r="P2254" i="1" s="1"/>
  <c r="H2255" i="1"/>
  <c r="P2255" i="1" s="1"/>
  <c r="H2256" i="1"/>
  <c r="P2256" i="1" s="1"/>
  <c r="H2257" i="1"/>
  <c r="P2257" i="1" s="1"/>
  <c r="H2258" i="1"/>
  <c r="P2258" i="1" s="1"/>
  <c r="H2259" i="1"/>
  <c r="P2259" i="1" s="1"/>
  <c r="H2260" i="1"/>
  <c r="P2260" i="1" s="1"/>
  <c r="H2261" i="1"/>
  <c r="P2261" i="1" s="1"/>
  <c r="H2262" i="1"/>
  <c r="P2262" i="1" s="1"/>
  <c r="H2263" i="1"/>
  <c r="P2263" i="1" s="1"/>
  <c r="H2264" i="1"/>
  <c r="P2264" i="1" s="1"/>
  <c r="H2265" i="1"/>
  <c r="P2265" i="1" s="1"/>
  <c r="H2266" i="1"/>
  <c r="P2266" i="1" s="1"/>
  <c r="H2267" i="1"/>
  <c r="P2267" i="1" s="1"/>
  <c r="H2268" i="1"/>
  <c r="P2268" i="1" s="1"/>
  <c r="H2269" i="1"/>
  <c r="P2269" i="1" s="1"/>
  <c r="H2270" i="1"/>
  <c r="P2270" i="1" s="1"/>
  <c r="H2271" i="1"/>
  <c r="P2271" i="1" s="1"/>
  <c r="H2272" i="1"/>
  <c r="P2272" i="1" s="1"/>
  <c r="H2273" i="1"/>
  <c r="P2273" i="1" s="1"/>
  <c r="H2274" i="1"/>
  <c r="P2274" i="1" s="1"/>
  <c r="H2275" i="1"/>
  <c r="P2275" i="1" s="1"/>
  <c r="H2277" i="1"/>
  <c r="P2277" i="1" s="1"/>
  <c r="AA2277" i="1" s="1"/>
  <c r="AB2277" i="1" s="1"/>
  <c r="H2279" i="1"/>
  <c r="P2279" i="1" s="1"/>
  <c r="H2281" i="1"/>
  <c r="P2281" i="1" s="1"/>
  <c r="H2283" i="1"/>
  <c r="P2283" i="1" s="1"/>
  <c r="AA2283" i="1" s="1"/>
  <c r="AB2283" i="1" s="1"/>
  <c r="H2338" i="1"/>
  <c r="P2338" i="1" s="1"/>
  <c r="H2341" i="1"/>
  <c r="P2341" i="1" s="1"/>
  <c r="H2342" i="1"/>
  <c r="P2342" i="1" s="1"/>
  <c r="AA2342" i="1" s="1"/>
  <c r="AB2342" i="1" s="1"/>
  <c r="H2343" i="1"/>
  <c r="P2343" i="1" s="1"/>
  <c r="AE2343" i="1"/>
  <c r="AF2343" i="1" s="1"/>
  <c r="AC2343" i="1"/>
  <c r="AD2343" i="1" s="1"/>
  <c r="AE2344" i="1"/>
  <c r="AF2344" i="1" s="1"/>
  <c r="AC2344" i="1"/>
  <c r="AD2344" i="1" s="1"/>
  <c r="AE2348" i="1"/>
  <c r="AF2348" i="1" s="1"/>
  <c r="AC2348" i="1"/>
  <c r="AD2348" i="1" s="1"/>
  <c r="AC2349" i="1"/>
  <c r="AD2349" i="1" s="1"/>
  <c r="AE2349" i="1"/>
  <c r="AF2349" i="1" s="1"/>
  <c r="AE2350" i="1"/>
  <c r="AF2350" i="1" s="1"/>
  <c r="AC2350" i="1"/>
  <c r="AD2350" i="1" s="1"/>
  <c r="AE2351" i="1"/>
  <c r="AF2351" i="1" s="1"/>
  <c r="AC2351" i="1"/>
  <c r="AD2351" i="1" s="1"/>
  <c r="G2356" i="1"/>
  <c r="O2356" i="1" s="1"/>
  <c r="AA2356" i="1" s="1"/>
  <c r="AB2356" i="1" s="1"/>
  <c r="H2358" i="1"/>
  <c r="P2358" i="1" s="1"/>
  <c r="AA2358" i="1" s="1"/>
  <c r="AB2358" i="1" s="1"/>
  <c r="AE2358" i="1"/>
  <c r="AF2358" i="1" s="1"/>
  <c r="AC2358" i="1"/>
  <c r="AD2358" i="1" s="1"/>
  <c r="AE2359" i="1"/>
  <c r="AF2359" i="1" s="1"/>
  <c r="AC2359" i="1"/>
  <c r="AD2359" i="1" s="1"/>
  <c r="G2360" i="1"/>
  <c r="O2360" i="1" s="1"/>
  <c r="AA2360" i="1" s="1"/>
  <c r="AB2360" i="1" s="1"/>
  <c r="AC2365" i="1"/>
  <c r="AD2365" i="1" s="1"/>
  <c r="AE2365" i="1"/>
  <c r="AF2365" i="1" s="1"/>
  <c r="K2372" i="1"/>
  <c r="M2372" i="1" s="1"/>
  <c r="AE2384" i="1"/>
  <c r="AF2384" i="1" s="1"/>
  <c r="AC2384" i="1"/>
  <c r="AD2384" i="1" s="1"/>
  <c r="AC2391" i="1"/>
  <c r="AD2391" i="1" s="1"/>
  <c r="AE2391" i="1"/>
  <c r="AF2391" i="1" s="1"/>
  <c r="H2395" i="1"/>
  <c r="P2395" i="1" s="1"/>
  <c r="K2405" i="1"/>
  <c r="M2405" i="1" s="1"/>
  <c r="L2405" i="1"/>
  <c r="N2405" i="1" s="1"/>
  <c r="H2406" i="1"/>
  <c r="P2406" i="1" s="1"/>
  <c r="AA2406" i="1" s="1"/>
  <c r="AB2406" i="1" s="1"/>
  <c r="G2407" i="1"/>
  <c r="O2407" i="1" s="1"/>
  <c r="AE2408" i="1"/>
  <c r="AF2408" i="1" s="1"/>
  <c r="AC2408" i="1"/>
  <c r="AD2408" i="1" s="1"/>
  <c r="AE2414" i="1"/>
  <c r="AF2414" i="1" s="1"/>
  <c r="AC2414" i="1"/>
  <c r="AD2414" i="1" s="1"/>
  <c r="AA2417" i="1"/>
  <c r="AB2417" i="1" s="1"/>
  <c r="L2418" i="1"/>
  <c r="N2418" i="1" s="1"/>
  <c r="K2418" i="1"/>
  <c r="M2418" i="1" s="1"/>
  <c r="H2422" i="1"/>
  <c r="P2422" i="1" s="1"/>
  <c r="AE2430" i="1"/>
  <c r="AF2430" i="1" s="1"/>
  <c r="AC2430" i="1"/>
  <c r="AD2430" i="1" s="1"/>
  <c r="AA2433" i="1"/>
  <c r="AB2433" i="1" s="1"/>
  <c r="L2434" i="1"/>
  <c r="N2434" i="1" s="1"/>
  <c r="K2434" i="1"/>
  <c r="M2434" i="1" s="1"/>
  <c r="H2438" i="1"/>
  <c r="P2438" i="1" s="1"/>
  <c r="H2443" i="1"/>
  <c r="P2443" i="1" s="1"/>
  <c r="AC2320" i="1"/>
  <c r="AD2320" i="1" s="1"/>
  <c r="AC2256" i="1"/>
  <c r="AD2256" i="1" s="1"/>
  <c r="AA2338" i="1"/>
  <c r="AB2338" i="1" s="1"/>
  <c r="AC2345" i="1"/>
  <c r="AD2345" i="1" s="1"/>
  <c r="AE2345" i="1"/>
  <c r="AF2345" i="1" s="1"/>
  <c r="AE2347" i="1"/>
  <c r="AF2347" i="1" s="1"/>
  <c r="AC2347" i="1"/>
  <c r="AD2347" i="1" s="1"/>
  <c r="AA2354" i="1"/>
  <c r="AB2354" i="1" s="1"/>
  <c r="AA2375" i="1"/>
  <c r="AB2375" i="1" s="1"/>
  <c r="AE2377" i="1"/>
  <c r="AF2377" i="1" s="1"/>
  <c r="AC2377" i="1"/>
  <c r="AD2377" i="1" s="1"/>
  <c r="AE2378" i="1"/>
  <c r="AF2378" i="1" s="1"/>
  <c r="AC2378" i="1"/>
  <c r="AD2378" i="1" s="1"/>
  <c r="AC2389" i="1"/>
  <c r="AD2389" i="1" s="1"/>
  <c r="AE2389" i="1"/>
  <c r="AF2389" i="1" s="1"/>
  <c r="AA2395" i="1"/>
  <c r="AB2395" i="1" s="1"/>
  <c r="AE2402" i="1"/>
  <c r="AF2402" i="1" s="1"/>
  <c r="AC2402" i="1"/>
  <c r="AD2402" i="1" s="1"/>
  <c r="G2284" i="1"/>
  <c r="O2284" i="1" s="1"/>
  <c r="G2285" i="1"/>
  <c r="O2285" i="1" s="1"/>
  <c r="G2286" i="1"/>
  <c r="O2286" i="1" s="1"/>
  <c r="G2287" i="1"/>
  <c r="O2287" i="1" s="1"/>
  <c r="AA2287" i="1" s="1"/>
  <c r="AB2287" i="1" s="1"/>
  <c r="G2288" i="1"/>
  <c r="O2288" i="1" s="1"/>
  <c r="G2289" i="1"/>
  <c r="O2289" i="1" s="1"/>
  <c r="G2290" i="1"/>
  <c r="O2290" i="1" s="1"/>
  <c r="G2291" i="1"/>
  <c r="O2291" i="1" s="1"/>
  <c r="AA2291" i="1" s="1"/>
  <c r="AB2291" i="1" s="1"/>
  <c r="G2292" i="1"/>
  <c r="O2292" i="1" s="1"/>
  <c r="G2293" i="1"/>
  <c r="O2293" i="1" s="1"/>
  <c r="G2294" i="1"/>
  <c r="O2294" i="1" s="1"/>
  <c r="G2295" i="1"/>
  <c r="O2295" i="1" s="1"/>
  <c r="AA2295" i="1" s="1"/>
  <c r="AB2295" i="1" s="1"/>
  <c r="G2296" i="1"/>
  <c r="O2296" i="1" s="1"/>
  <c r="G2297" i="1"/>
  <c r="O2297" i="1" s="1"/>
  <c r="G2298" i="1"/>
  <c r="O2298" i="1" s="1"/>
  <c r="G2299" i="1"/>
  <c r="O2299" i="1" s="1"/>
  <c r="AA2299" i="1" s="1"/>
  <c r="AB2299" i="1" s="1"/>
  <c r="G2300" i="1"/>
  <c r="O2300" i="1" s="1"/>
  <c r="G2301" i="1"/>
  <c r="O2301" i="1" s="1"/>
  <c r="G2302" i="1"/>
  <c r="O2302" i="1" s="1"/>
  <c r="G2303" i="1"/>
  <c r="O2303" i="1" s="1"/>
  <c r="AA2303" i="1" s="1"/>
  <c r="AB2303" i="1" s="1"/>
  <c r="G2304" i="1"/>
  <c r="O2304" i="1" s="1"/>
  <c r="G2305" i="1"/>
  <c r="O2305" i="1" s="1"/>
  <c r="G2306" i="1"/>
  <c r="O2306" i="1" s="1"/>
  <c r="G2307" i="1"/>
  <c r="O2307" i="1" s="1"/>
  <c r="AA2307" i="1" s="1"/>
  <c r="AB2307" i="1" s="1"/>
  <c r="G2308" i="1"/>
  <c r="O2308" i="1" s="1"/>
  <c r="G2309" i="1"/>
  <c r="O2309" i="1" s="1"/>
  <c r="G2310" i="1"/>
  <c r="O2310" i="1" s="1"/>
  <c r="G2311" i="1"/>
  <c r="O2311" i="1" s="1"/>
  <c r="AA2311" i="1" s="1"/>
  <c r="AB2311" i="1" s="1"/>
  <c r="G2312" i="1"/>
  <c r="O2312" i="1" s="1"/>
  <c r="G2313" i="1"/>
  <c r="O2313" i="1" s="1"/>
  <c r="G2314" i="1"/>
  <c r="O2314" i="1" s="1"/>
  <c r="G2315" i="1"/>
  <c r="O2315" i="1" s="1"/>
  <c r="AA2315" i="1" s="1"/>
  <c r="AB2315" i="1" s="1"/>
  <c r="G2316" i="1"/>
  <c r="O2316" i="1" s="1"/>
  <c r="AA2316" i="1" s="1"/>
  <c r="AB2316" i="1" s="1"/>
  <c r="G2317" i="1"/>
  <c r="O2317" i="1" s="1"/>
  <c r="G2318" i="1"/>
  <c r="O2318" i="1" s="1"/>
  <c r="G2319" i="1"/>
  <c r="O2319" i="1" s="1"/>
  <c r="AA2319" i="1" s="1"/>
  <c r="AB2319" i="1" s="1"/>
  <c r="G2320" i="1"/>
  <c r="O2320" i="1" s="1"/>
  <c r="AA2320" i="1" s="1"/>
  <c r="AB2320" i="1" s="1"/>
  <c r="G2321" i="1"/>
  <c r="O2321" i="1" s="1"/>
  <c r="G2322" i="1"/>
  <c r="O2322" i="1" s="1"/>
  <c r="G2323" i="1"/>
  <c r="O2323" i="1" s="1"/>
  <c r="AA2323" i="1" s="1"/>
  <c r="AB2323" i="1" s="1"/>
  <c r="G2324" i="1"/>
  <c r="O2324" i="1" s="1"/>
  <c r="G2325" i="1"/>
  <c r="O2325" i="1" s="1"/>
  <c r="AA2325" i="1" s="1"/>
  <c r="AB2325" i="1" s="1"/>
  <c r="G2326" i="1"/>
  <c r="O2326" i="1" s="1"/>
  <c r="AA2326" i="1" s="1"/>
  <c r="AB2326" i="1" s="1"/>
  <c r="G2327" i="1"/>
  <c r="O2327" i="1" s="1"/>
  <c r="AA2327" i="1" s="1"/>
  <c r="AB2327" i="1" s="1"/>
  <c r="G2328" i="1"/>
  <c r="O2328" i="1" s="1"/>
  <c r="G2329" i="1"/>
  <c r="O2329" i="1" s="1"/>
  <c r="G2330" i="1"/>
  <c r="O2330" i="1" s="1"/>
  <c r="G2331" i="1"/>
  <c r="O2331" i="1" s="1"/>
  <c r="AA2331" i="1" s="1"/>
  <c r="AB2331" i="1" s="1"/>
  <c r="G2332" i="1"/>
  <c r="O2332" i="1" s="1"/>
  <c r="G2333" i="1"/>
  <c r="O2333" i="1" s="1"/>
  <c r="AA2333" i="1" s="1"/>
  <c r="AB2333" i="1" s="1"/>
  <c r="G2334" i="1"/>
  <c r="O2334" i="1" s="1"/>
  <c r="AA2334" i="1" s="1"/>
  <c r="AB2334" i="1" s="1"/>
  <c r="G2335" i="1"/>
  <c r="O2335" i="1" s="1"/>
  <c r="AA2335" i="1" s="1"/>
  <c r="AB2335" i="1" s="1"/>
  <c r="G2336" i="1"/>
  <c r="O2336" i="1" s="1"/>
  <c r="AE2338" i="1"/>
  <c r="AF2338" i="1" s="1"/>
  <c r="AC2338" i="1"/>
  <c r="AD2338" i="1" s="1"/>
  <c r="AE2339" i="1"/>
  <c r="AF2339" i="1" s="1"/>
  <c r="AC2339" i="1"/>
  <c r="AD2339" i="1" s="1"/>
  <c r="K2344" i="1"/>
  <c r="M2344" i="1" s="1"/>
  <c r="L2345" i="1"/>
  <c r="N2345" i="1" s="1"/>
  <c r="K2350" i="1"/>
  <c r="M2350" i="1" s="1"/>
  <c r="K2352" i="1"/>
  <c r="M2352" i="1" s="1"/>
  <c r="AE2356" i="1"/>
  <c r="AF2356" i="1" s="1"/>
  <c r="AC2356" i="1"/>
  <c r="AD2356" i="1" s="1"/>
  <c r="L2360" i="1"/>
  <c r="N2360" i="1" s="1"/>
  <c r="AE2362" i="1"/>
  <c r="AF2362" i="1" s="1"/>
  <c r="AC2362" i="1"/>
  <c r="AD2362" i="1" s="1"/>
  <c r="AE2363" i="1"/>
  <c r="AF2363" i="1" s="1"/>
  <c r="AC2363" i="1"/>
  <c r="AD2363" i="1" s="1"/>
  <c r="K2366" i="1"/>
  <c r="M2366" i="1" s="1"/>
  <c r="G2372" i="1"/>
  <c r="O2372" i="1" s="1"/>
  <c r="AE2385" i="1"/>
  <c r="AF2385" i="1" s="1"/>
  <c r="AC2385" i="1"/>
  <c r="AD2385" i="1" s="1"/>
  <c r="AE2386" i="1"/>
  <c r="AF2386" i="1" s="1"/>
  <c r="AC2386" i="1"/>
  <c r="AD2386" i="1" s="1"/>
  <c r="AA2387" i="1"/>
  <c r="AB2387" i="1" s="1"/>
  <c r="AE2392" i="1"/>
  <c r="AF2392" i="1" s="1"/>
  <c r="AC2392" i="1"/>
  <c r="AD2392" i="1" s="1"/>
  <c r="G2399" i="1"/>
  <c r="O2399" i="1" s="1"/>
  <c r="AC2399" i="1"/>
  <c r="AD2399" i="1" s="1"/>
  <c r="AE2399" i="1"/>
  <c r="AF2399" i="1" s="1"/>
  <c r="AE2400" i="1"/>
  <c r="AF2400" i="1" s="1"/>
  <c r="AC2400" i="1"/>
  <c r="AD2400" i="1" s="1"/>
  <c r="L2406" i="1"/>
  <c r="N2406" i="1" s="1"/>
  <c r="K2406" i="1"/>
  <c r="M2406" i="1" s="1"/>
  <c r="AE2418" i="1"/>
  <c r="AF2418" i="1" s="1"/>
  <c r="AC2418" i="1"/>
  <c r="AD2418" i="1" s="1"/>
  <c r="L2422" i="1"/>
  <c r="N2422" i="1" s="1"/>
  <c r="K2422" i="1"/>
  <c r="M2422" i="1" s="1"/>
  <c r="AE2434" i="1"/>
  <c r="AF2434" i="1" s="1"/>
  <c r="AC2434" i="1"/>
  <c r="AD2434" i="1" s="1"/>
  <c r="AC2412" i="1"/>
  <c r="AD2412" i="1" s="1"/>
  <c r="AC2304" i="1"/>
  <c r="AD2304" i="1" s="1"/>
  <c r="AE2447" i="1"/>
  <c r="AF2447" i="1" s="1"/>
  <c r="AE2361" i="1"/>
  <c r="AF2361" i="1" s="1"/>
  <c r="AA2346" i="1"/>
  <c r="AB2346" i="1" s="1"/>
  <c r="AE2364" i="1"/>
  <c r="AF2364" i="1" s="1"/>
  <c r="AC2364" i="1"/>
  <c r="AD2364" i="1" s="1"/>
  <c r="AC2381" i="1"/>
  <c r="AD2381" i="1" s="1"/>
  <c r="AE2381" i="1"/>
  <c r="AF2381" i="1" s="1"/>
  <c r="AE2382" i="1"/>
  <c r="AF2382" i="1" s="1"/>
  <c r="AC2382" i="1"/>
  <c r="AD2382" i="1" s="1"/>
  <c r="AE2395" i="1"/>
  <c r="AF2395" i="1" s="1"/>
  <c r="AC2395" i="1"/>
  <c r="AD2395" i="1" s="1"/>
  <c r="AA2403" i="1"/>
  <c r="AB2403" i="1" s="1"/>
  <c r="AC2407" i="1"/>
  <c r="AD2407" i="1" s="1"/>
  <c r="AE2407" i="1"/>
  <c r="AF2407" i="1" s="1"/>
  <c r="AE2410" i="1"/>
  <c r="AF2410" i="1" s="1"/>
  <c r="AC2410" i="1"/>
  <c r="AD2410" i="1" s="1"/>
  <c r="AC2413" i="1"/>
  <c r="AD2413" i="1" s="1"/>
  <c r="AE2413" i="1"/>
  <c r="AF2413" i="1" s="1"/>
  <c r="AE2426" i="1"/>
  <c r="AF2426" i="1" s="1"/>
  <c r="AC2426" i="1"/>
  <c r="AD2426" i="1" s="1"/>
  <c r="AE2249" i="1"/>
  <c r="AF2249" i="1" s="1"/>
  <c r="AC2249" i="1"/>
  <c r="AD2249" i="1" s="1"/>
  <c r="AE2250" i="1"/>
  <c r="AF2250" i="1" s="1"/>
  <c r="AC2250" i="1"/>
  <c r="AD2250" i="1" s="1"/>
  <c r="AC2251" i="1"/>
  <c r="AD2251" i="1" s="1"/>
  <c r="AE2251" i="1"/>
  <c r="AF2251" i="1" s="1"/>
  <c r="AE2252" i="1"/>
  <c r="AF2252" i="1" s="1"/>
  <c r="AC2252" i="1"/>
  <c r="AD2252" i="1" s="1"/>
  <c r="AE2253" i="1"/>
  <c r="AF2253" i="1" s="1"/>
  <c r="AC2253" i="1"/>
  <c r="AD2253" i="1" s="1"/>
  <c r="AE2254" i="1"/>
  <c r="AF2254" i="1" s="1"/>
  <c r="AC2254" i="1"/>
  <c r="AD2254" i="1" s="1"/>
  <c r="AE2255" i="1"/>
  <c r="AF2255" i="1" s="1"/>
  <c r="AC2255" i="1"/>
  <c r="AD2255" i="1" s="1"/>
  <c r="AE2257" i="1"/>
  <c r="AF2257" i="1" s="1"/>
  <c r="AC2257" i="1"/>
  <c r="AD2257" i="1" s="1"/>
  <c r="AE2258" i="1"/>
  <c r="AF2258" i="1" s="1"/>
  <c r="AC2258" i="1"/>
  <c r="AD2258" i="1" s="1"/>
  <c r="AE2259" i="1"/>
  <c r="AF2259" i="1" s="1"/>
  <c r="AC2259" i="1"/>
  <c r="AD2259" i="1" s="1"/>
  <c r="AE2260" i="1"/>
  <c r="AF2260" i="1" s="1"/>
  <c r="AC2260" i="1"/>
  <c r="AD2260" i="1" s="1"/>
  <c r="AE2261" i="1"/>
  <c r="AF2261" i="1" s="1"/>
  <c r="AC2261" i="1"/>
  <c r="AD2261" i="1" s="1"/>
  <c r="AE2262" i="1"/>
  <c r="AF2262" i="1" s="1"/>
  <c r="AC2262" i="1"/>
  <c r="AD2262" i="1" s="1"/>
  <c r="AE2263" i="1"/>
  <c r="AF2263" i="1" s="1"/>
  <c r="AC2263" i="1"/>
  <c r="AD2263" i="1" s="1"/>
  <c r="AE2264" i="1"/>
  <c r="AF2264" i="1" s="1"/>
  <c r="AC2264" i="1"/>
  <c r="AD2264" i="1" s="1"/>
  <c r="AE2265" i="1"/>
  <c r="AF2265" i="1" s="1"/>
  <c r="AC2265" i="1"/>
  <c r="AD2265" i="1" s="1"/>
  <c r="AE2266" i="1"/>
  <c r="AF2266" i="1" s="1"/>
  <c r="AC2266" i="1"/>
  <c r="AD2266" i="1" s="1"/>
  <c r="AE2268" i="1"/>
  <c r="AF2268" i="1" s="1"/>
  <c r="AC2268" i="1"/>
  <c r="AD2268" i="1" s="1"/>
  <c r="AE2269" i="1"/>
  <c r="AF2269" i="1" s="1"/>
  <c r="AC2269" i="1"/>
  <c r="AD2269" i="1" s="1"/>
  <c r="AE2270" i="1"/>
  <c r="AF2270" i="1" s="1"/>
  <c r="AC2270" i="1"/>
  <c r="AD2270" i="1" s="1"/>
  <c r="AE2271" i="1"/>
  <c r="AF2271" i="1" s="1"/>
  <c r="AC2271" i="1"/>
  <c r="AD2271" i="1" s="1"/>
  <c r="AE2273" i="1"/>
  <c r="AF2273" i="1" s="1"/>
  <c r="AC2273" i="1"/>
  <c r="AD2273" i="1" s="1"/>
  <c r="AE2274" i="1"/>
  <c r="AF2274" i="1" s="1"/>
  <c r="AC2274" i="1"/>
  <c r="AD2274" i="1" s="1"/>
  <c r="AE2275" i="1"/>
  <c r="AF2275" i="1" s="1"/>
  <c r="AC2275" i="1"/>
  <c r="AD2275" i="1" s="1"/>
  <c r="AE2276" i="1"/>
  <c r="AF2276" i="1" s="1"/>
  <c r="AC2276" i="1"/>
  <c r="AD2276" i="1" s="1"/>
  <c r="AE2277" i="1"/>
  <c r="AF2277" i="1" s="1"/>
  <c r="AC2277" i="1"/>
  <c r="AD2277" i="1" s="1"/>
  <c r="AE2278" i="1"/>
  <c r="AF2278" i="1" s="1"/>
  <c r="AC2278" i="1"/>
  <c r="AD2278" i="1" s="1"/>
  <c r="AE2279" i="1"/>
  <c r="AF2279" i="1" s="1"/>
  <c r="AC2279" i="1"/>
  <c r="AD2279" i="1" s="1"/>
  <c r="AE2280" i="1"/>
  <c r="AF2280" i="1" s="1"/>
  <c r="AC2280" i="1"/>
  <c r="AD2280" i="1" s="1"/>
  <c r="AE2281" i="1"/>
  <c r="AF2281" i="1" s="1"/>
  <c r="AC2281" i="1"/>
  <c r="AD2281" i="1" s="1"/>
  <c r="AE2282" i="1"/>
  <c r="AF2282" i="1" s="1"/>
  <c r="AC2282" i="1"/>
  <c r="AD2282" i="1" s="1"/>
  <c r="AC2283" i="1"/>
  <c r="AD2283" i="1" s="1"/>
  <c r="AE2283" i="1"/>
  <c r="AF2283" i="1" s="1"/>
  <c r="AE2284" i="1"/>
  <c r="AF2284" i="1" s="1"/>
  <c r="AC2284" i="1"/>
  <c r="AD2284" i="1" s="1"/>
  <c r="AE2285" i="1"/>
  <c r="AF2285" i="1" s="1"/>
  <c r="AC2285" i="1"/>
  <c r="AD2285" i="1" s="1"/>
  <c r="AE2286" i="1"/>
  <c r="AF2286" i="1" s="1"/>
  <c r="AC2286" i="1"/>
  <c r="AD2286" i="1" s="1"/>
  <c r="AE2287" i="1"/>
  <c r="AF2287" i="1" s="1"/>
  <c r="AC2287" i="1"/>
  <c r="AD2287" i="1" s="1"/>
  <c r="AE2289" i="1"/>
  <c r="AF2289" i="1" s="1"/>
  <c r="AC2289" i="1"/>
  <c r="AD2289" i="1" s="1"/>
  <c r="AE2290" i="1"/>
  <c r="AF2290" i="1" s="1"/>
  <c r="AC2290" i="1"/>
  <c r="AD2290" i="1" s="1"/>
  <c r="AE2291" i="1"/>
  <c r="AF2291" i="1" s="1"/>
  <c r="AC2291" i="1"/>
  <c r="AD2291" i="1" s="1"/>
  <c r="AE2292" i="1"/>
  <c r="AF2292" i="1" s="1"/>
  <c r="AC2292" i="1"/>
  <c r="AD2292" i="1" s="1"/>
  <c r="AE2293" i="1"/>
  <c r="AF2293" i="1" s="1"/>
  <c r="AC2293" i="1"/>
  <c r="AD2293" i="1" s="1"/>
  <c r="AE2294" i="1"/>
  <c r="AF2294" i="1" s="1"/>
  <c r="AC2294" i="1"/>
  <c r="AD2294" i="1" s="1"/>
  <c r="AE2295" i="1"/>
  <c r="AF2295" i="1" s="1"/>
  <c r="AC2295" i="1"/>
  <c r="AD2295" i="1" s="1"/>
  <c r="AE2296" i="1"/>
  <c r="AF2296" i="1" s="1"/>
  <c r="AC2296" i="1"/>
  <c r="AD2296" i="1" s="1"/>
  <c r="AE2297" i="1"/>
  <c r="AF2297" i="1" s="1"/>
  <c r="AC2297" i="1"/>
  <c r="AD2297" i="1" s="1"/>
  <c r="AE2298" i="1"/>
  <c r="AF2298" i="1" s="1"/>
  <c r="AC2298" i="1"/>
  <c r="AD2298" i="1" s="1"/>
  <c r="AC2299" i="1"/>
  <c r="AD2299" i="1" s="1"/>
  <c r="AE2299" i="1"/>
  <c r="AF2299" i="1" s="1"/>
  <c r="AE2300" i="1"/>
  <c r="AF2300" i="1" s="1"/>
  <c r="AC2300" i="1"/>
  <c r="AD2300" i="1" s="1"/>
  <c r="AE2301" i="1"/>
  <c r="AF2301" i="1" s="1"/>
  <c r="AC2301" i="1"/>
  <c r="AD2301" i="1" s="1"/>
  <c r="AE2302" i="1"/>
  <c r="AF2302" i="1" s="1"/>
  <c r="AC2302" i="1"/>
  <c r="AD2302" i="1" s="1"/>
  <c r="AE2303" i="1"/>
  <c r="AF2303" i="1" s="1"/>
  <c r="AC2303" i="1"/>
  <c r="AD2303" i="1" s="1"/>
  <c r="AE2305" i="1"/>
  <c r="AF2305" i="1" s="1"/>
  <c r="AC2305" i="1"/>
  <c r="AD2305" i="1" s="1"/>
  <c r="AE2306" i="1"/>
  <c r="AF2306" i="1" s="1"/>
  <c r="AC2306" i="1"/>
  <c r="AD2306" i="1" s="1"/>
  <c r="AE2307" i="1"/>
  <c r="AF2307" i="1" s="1"/>
  <c r="AC2307" i="1"/>
  <c r="AD2307" i="1" s="1"/>
  <c r="AE2308" i="1"/>
  <c r="AF2308" i="1" s="1"/>
  <c r="AC2308" i="1"/>
  <c r="AD2308" i="1" s="1"/>
  <c r="AE2309" i="1"/>
  <c r="AF2309" i="1" s="1"/>
  <c r="AC2309" i="1"/>
  <c r="AD2309" i="1" s="1"/>
  <c r="AE2310" i="1"/>
  <c r="AF2310" i="1" s="1"/>
  <c r="AC2310" i="1"/>
  <c r="AD2310" i="1" s="1"/>
  <c r="AE2311" i="1"/>
  <c r="AF2311" i="1" s="1"/>
  <c r="AC2311" i="1"/>
  <c r="AD2311" i="1" s="1"/>
  <c r="AE2312" i="1"/>
  <c r="AF2312" i="1" s="1"/>
  <c r="AC2312" i="1"/>
  <c r="AD2312" i="1" s="1"/>
  <c r="AE2313" i="1"/>
  <c r="AF2313" i="1" s="1"/>
  <c r="AC2313" i="1"/>
  <c r="AD2313" i="1" s="1"/>
  <c r="AE2314" i="1"/>
  <c r="AF2314" i="1" s="1"/>
  <c r="AC2314" i="1"/>
  <c r="AD2314" i="1" s="1"/>
  <c r="AC2315" i="1"/>
  <c r="AD2315" i="1" s="1"/>
  <c r="AE2315" i="1"/>
  <c r="AF2315" i="1" s="1"/>
  <c r="AE2316" i="1"/>
  <c r="AF2316" i="1" s="1"/>
  <c r="AC2316" i="1"/>
  <c r="AD2316" i="1" s="1"/>
  <c r="AE2317" i="1"/>
  <c r="AF2317" i="1" s="1"/>
  <c r="AC2317" i="1"/>
  <c r="AD2317" i="1" s="1"/>
  <c r="AE2318" i="1"/>
  <c r="AF2318" i="1" s="1"/>
  <c r="AC2318" i="1"/>
  <c r="AD2318" i="1" s="1"/>
  <c r="AE2319" i="1"/>
  <c r="AF2319" i="1" s="1"/>
  <c r="AC2319" i="1"/>
  <c r="AD2319" i="1" s="1"/>
  <c r="AE2321" i="1"/>
  <c r="AF2321" i="1" s="1"/>
  <c r="AC2321" i="1"/>
  <c r="AD2321" i="1" s="1"/>
  <c r="AE2322" i="1"/>
  <c r="AF2322" i="1" s="1"/>
  <c r="AC2322" i="1"/>
  <c r="AD2322" i="1" s="1"/>
  <c r="AE2323" i="1"/>
  <c r="AF2323" i="1" s="1"/>
  <c r="AC2323" i="1"/>
  <c r="AD2323" i="1" s="1"/>
  <c r="AE2324" i="1"/>
  <c r="AF2324" i="1" s="1"/>
  <c r="AC2324" i="1"/>
  <c r="AD2324" i="1" s="1"/>
  <c r="AE2325" i="1"/>
  <c r="AF2325" i="1" s="1"/>
  <c r="AC2325" i="1"/>
  <c r="AD2325" i="1" s="1"/>
  <c r="AE2326" i="1"/>
  <c r="AF2326" i="1" s="1"/>
  <c r="AC2326" i="1"/>
  <c r="AD2326" i="1" s="1"/>
  <c r="AE2327" i="1"/>
  <c r="AF2327" i="1" s="1"/>
  <c r="AC2327" i="1"/>
  <c r="AD2327" i="1" s="1"/>
  <c r="AE2328" i="1"/>
  <c r="AF2328" i="1" s="1"/>
  <c r="AC2328" i="1"/>
  <c r="AD2328" i="1" s="1"/>
  <c r="AE2330" i="1"/>
  <c r="AF2330" i="1" s="1"/>
  <c r="AC2330" i="1"/>
  <c r="AD2330" i="1" s="1"/>
  <c r="AE2331" i="1"/>
  <c r="AF2331" i="1" s="1"/>
  <c r="AC2331" i="1"/>
  <c r="AD2331" i="1" s="1"/>
  <c r="AE2332" i="1"/>
  <c r="AF2332" i="1" s="1"/>
  <c r="AC2332" i="1"/>
  <c r="AD2332" i="1" s="1"/>
  <c r="AC2333" i="1"/>
  <c r="AD2333" i="1" s="1"/>
  <c r="AE2333" i="1"/>
  <c r="AF2333" i="1" s="1"/>
  <c r="AE2334" i="1"/>
  <c r="AF2334" i="1" s="1"/>
  <c r="AC2334" i="1"/>
  <c r="AD2334" i="1" s="1"/>
  <c r="AE2335" i="1"/>
  <c r="AF2335" i="1" s="1"/>
  <c r="AC2335" i="1"/>
  <c r="AD2335" i="1" s="1"/>
  <c r="AC2337" i="1"/>
  <c r="AD2337" i="1" s="1"/>
  <c r="AE2337" i="1"/>
  <c r="AF2337" i="1" s="1"/>
  <c r="AE2340" i="1"/>
  <c r="AF2340" i="1" s="1"/>
  <c r="AC2340" i="1"/>
  <c r="AD2340" i="1" s="1"/>
  <c r="AC2341" i="1"/>
  <c r="AD2341" i="1" s="1"/>
  <c r="AE2341" i="1"/>
  <c r="AF2341" i="1" s="1"/>
  <c r="AE2342" i="1"/>
  <c r="AF2342" i="1" s="1"/>
  <c r="AC2342" i="1"/>
  <c r="AD2342" i="1" s="1"/>
  <c r="L2343" i="1"/>
  <c r="N2343" i="1" s="1"/>
  <c r="H2344" i="1"/>
  <c r="P2344" i="1" s="1"/>
  <c r="AA2344" i="1" s="1"/>
  <c r="AB2344" i="1" s="1"/>
  <c r="H2345" i="1"/>
  <c r="P2345" i="1" s="1"/>
  <c r="AA2345" i="1" s="1"/>
  <c r="AB2345" i="1" s="1"/>
  <c r="H2349" i="1"/>
  <c r="P2349" i="1" s="1"/>
  <c r="H2350" i="1"/>
  <c r="P2350" i="1" s="1"/>
  <c r="H2351" i="1"/>
  <c r="P2351" i="1" s="1"/>
  <c r="H2352" i="1"/>
  <c r="P2352" i="1" s="1"/>
  <c r="H2360" i="1"/>
  <c r="P2360" i="1" s="1"/>
  <c r="AE2360" i="1"/>
  <c r="AF2360" i="1" s="1"/>
  <c r="AC2360" i="1"/>
  <c r="AD2360" i="1" s="1"/>
  <c r="AE2366" i="1"/>
  <c r="AF2366" i="1" s="1"/>
  <c r="AC2366" i="1"/>
  <c r="AD2366" i="1" s="1"/>
  <c r="AE2367" i="1"/>
  <c r="AF2367" i="1" s="1"/>
  <c r="AC2367" i="1"/>
  <c r="AD2367" i="1" s="1"/>
  <c r="AA2370" i="1"/>
  <c r="AB2370" i="1" s="1"/>
  <c r="H2372" i="1"/>
  <c r="P2372" i="1" s="1"/>
  <c r="AE2372" i="1"/>
  <c r="AF2372" i="1" s="1"/>
  <c r="AC2372" i="1"/>
  <c r="AD2372" i="1" s="1"/>
  <c r="G2374" i="1"/>
  <c r="O2374" i="1" s="1"/>
  <c r="AA2374" i="1" s="1"/>
  <c r="AB2374" i="1" s="1"/>
  <c r="K2374" i="1"/>
  <c r="M2374" i="1" s="1"/>
  <c r="AE2376" i="1"/>
  <c r="AF2376" i="1" s="1"/>
  <c r="AC2376" i="1"/>
  <c r="AD2376" i="1" s="1"/>
  <c r="AE2387" i="1"/>
  <c r="AF2387" i="1" s="1"/>
  <c r="AC2387" i="1"/>
  <c r="AD2387" i="1" s="1"/>
  <c r="AE2388" i="1"/>
  <c r="AF2388" i="1" s="1"/>
  <c r="AC2388" i="1"/>
  <c r="AD2388" i="1" s="1"/>
  <c r="H2399" i="1"/>
  <c r="P2399" i="1" s="1"/>
  <c r="AA2405" i="1"/>
  <c r="AB2405" i="1" s="1"/>
  <c r="L2407" i="1"/>
  <c r="N2407" i="1" s="1"/>
  <c r="K2407" i="1"/>
  <c r="M2407" i="1" s="1"/>
  <c r="AA2410" i="1"/>
  <c r="AB2410" i="1" s="1"/>
  <c r="AA2413" i="1"/>
  <c r="AB2413" i="1" s="1"/>
  <c r="AE2422" i="1"/>
  <c r="AF2422" i="1" s="1"/>
  <c r="AC2422" i="1"/>
  <c r="AD2422" i="1" s="1"/>
  <c r="AA2425" i="1"/>
  <c r="AB2425" i="1" s="1"/>
  <c r="L2426" i="1"/>
  <c r="N2426" i="1" s="1"/>
  <c r="K2426" i="1"/>
  <c r="M2426" i="1" s="1"/>
  <c r="H2430" i="1"/>
  <c r="P2430" i="1" s="1"/>
  <c r="H2446" i="1"/>
  <c r="P2446" i="1" s="1"/>
  <c r="AA2444" i="1"/>
  <c r="AB2444" i="1" s="1"/>
  <c r="AC2396" i="1"/>
  <c r="AD2396" i="1" s="1"/>
  <c r="AC2352" i="1"/>
  <c r="AD2352" i="1" s="1"/>
  <c r="AC2288" i="1"/>
  <c r="AD2288" i="1" s="1"/>
  <c r="AE2329" i="1"/>
  <c r="AF2329" i="1" s="1"/>
  <c r="AE2354" i="1"/>
  <c r="AF2354" i="1" s="1"/>
  <c r="AC2354" i="1"/>
  <c r="AD2354" i="1" s="1"/>
  <c r="AE2355" i="1"/>
  <c r="AF2355" i="1" s="1"/>
  <c r="AC2355" i="1"/>
  <c r="AD2355" i="1" s="1"/>
  <c r="AC2357" i="1"/>
  <c r="AD2357" i="1" s="1"/>
  <c r="AE2357" i="1"/>
  <c r="AF2357" i="1" s="1"/>
  <c r="H2362" i="1"/>
  <c r="P2362" i="1" s="1"/>
  <c r="H2364" i="1"/>
  <c r="P2364" i="1" s="1"/>
  <c r="H2366" i="1"/>
  <c r="P2366" i="1" s="1"/>
  <c r="AA2366" i="1" s="1"/>
  <c r="AB2366" i="1" s="1"/>
  <c r="AE2370" i="1"/>
  <c r="AF2370" i="1" s="1"/>
  <c r="AC2370" i="1"/>
  <c r="AD2370" i="1" s="1"/>
  <c r="AE2371" i="1"/>
  <c r="AF2371" i="1" s="1"/>
  <c r="AC2371" i="1"/>
  <c r="AD2371" i="1" s="1"/>
  <c r="AC2373" i="1"/>
  <c r="AD2373" i="1" s="1"/>
  <c r="AE2373" i="1"/>
  <c r="AF2373" i="1" s="1"/>
  <c r="G2382" i="1"/>
  <c r="O2382" i="1" s="1"/>
  <c r="G2386" i="1"/>
  <c r="O2386" i="1" s="1"/>
  <c r="G2390" i="1"/>
  <c r="O2390" i="1" s="1"/>
  <c r="G2393" i="1"/>
  <c r="O2393" i="1" s="1"/>
  <c r="AA2393" i="1" s="1"/>
  <c r="AB2393" i="1" s="1"/>
  <c r="AE2393" i="1"/>
  <c r="AF2393" i="1" s="1"/>
  <c r="AC2393" i="1"/>
  <c r="AD2393" i="1" s="1"/>
  <c r="AE2394" i="1"/>
  <c r="AF2394" i="1" s="1"/>
  <c r="AC2394" i="1"/>
  <c r="AD2394" i="1" s="1"/>
  <c r="G2397" i="1"/>
  <c r="O2397" i="1" s="1"/>
  <c r="AA2397" i="1" s="1"/>
  <c r="AB2397" i="1" s="1"/>
  <c r="AC2397" i="1"/>
  <c r="AD2397" i="1" s="1"/>
  <c r="AE2397" i="1"/>
  <c r="AF2397" i="1" s="1"/>
  <c r="AE2398" i="1"/>
  <c r="AF2398" i="1" s="1"/>
  <c r="AC2398" i="1"/>
  <c r="AD2398" i="1" s="1"/>
  <c r="G2401" i="1"/>
  <c r="O2401" i="1" s="1"/>
  <c r="AA2401" i="1" s="1"/>
  <c r="AB2401" i="1" s="1"/>
  <c r="L2401" i="1"/>
  <c r="N2401" i="1" s="1"/>
  <c r="AE2403" i="1"/>
  <c r="AF2403" i="1" s="1"/>
  <c r="AC2403" i="1"/>
  <c r="AD2403" i="1" s="1"/>
  <c r="AC2405" i="1"/>
  <c r="AD2405" i="1" s="1"/>
  <c r="AE2405" i="1"/>
  <c r="AF2405" i="1" s="1"/>
  <c r="AE2406" i="1"/>
  <c r="AF2406" i="1" s="1"/>
  <c r="AC2406" i="1"/>
  <c r="AD2406" i="1" s="1"/>
  <c r="K2408" i="1"/>
  <c r="M2408" i="1" s="1"/>
  <c r="G2409" i="1"/>
  <c r="O2409" i="1" s="1"/>
  <c r="AA2409" i="1" s="1"/>
  <c r="AB2409" i="1" s="1"/>
  <c r="K2409" i="1"/>
  <c r="M2409" i="1" s="1"/>
  <c r="K2410" i="1"/>
  <c r="M2410" i="1" s="1"/>
  <c r="G2411" i="1"/>
  <c r="O2411" i="1" s="1"/>
  <c r="AA2411" i="1" s="1"/>
  <c r="AB2411" i="1" s="1"/>
  <c r="K2411" i="1"/>
  <c r="M2411" i="1" s="1"/>
  <c r="K2412" i="1"/>
  <c r="M2412" i="1" s="1"/>
  <c r="G2415" i="1"/>
  <c r="O2415" i="1" s="1"/>
  <c r="AA2415" i="1" s="1"/>
  <c r="AB2415" i="1" s="1"/>
  <c r="K2415" i="1"/>
  <c r="M2415" i="1" s="1"/>
  <c r="AE2417" i="1"/>
  <c r="AF2417" i="1" s="1"/>
  <c r="AC2417" i="1"/>
  <c r="AD2417" i="1" s="1"/>
  <c r="G2419" i="1"/>
  <c r="O2419" i="1" s="1"/>
  <c r="AA2419" i="1" s="1"/>
  <c r="AB2419" i="1" s="1"/>
  <c r="K2419" i="1"/>
  <c r="M2419" i="1" s="1"/>
  <c r="AC2421" i="1"/>
  <c r="AD2421" i="1" s="1"/>
  <c r="AE2421" i="1"/>
  <c r="AF2421" i="1" s="1"/>
  <c r="G2423" i="1"/>
  <c r="O2423" i="1" s="1"/>
  <c r="AA2423" i="1" s="1"/>
  <c r="AB2423" i="1" s="1"/>
  <c r="K2423" i="1"/>
  <c r="M2423" i="1" s="1"/>
  <c r="AE2425" i="1"/>
  <c r="AF2425" i="1" s="1"/>
  <c r="AC2425" i="1"/>
  <c r="AD2425" i="1" s="1"/>
  <c r="G2427" i="1"/>
  <c r="O2427" i="1" s="1"/>
  <c r="AA2427" i="1" s="1"/>
  <c r="AB2427" i="1" s="1"/>
  <c r="K2427" i="1"/>
  <c r="M2427" i="1" s="1"/>
  <c r="AC2429" i="1"/>
  <c r="AD2429" i="1" s="1"/>
  <c r="AE2429" i="1"/>
  <c r="AF2429" i="1" s="1"/>
  <c r="G2431" i="1"/>
  <c r="O2431" i="1" s="1"/>
  <c r="AA2431" i="1" s="1"/>
  <c r="AB2431" i="1" s="1"/>
  <c r="K2431" i="1"/>
  <c r="M2431" i="1" s="1"/>
  <c r="AE2433" i="1"/>
  <c r="AF2433" i="1" s="1"/>
  <c r="AC2433" i="1"/>
  <c r="AD2433" i="1" s="1"/>
  <c r="G2435" i="1"/>
  <c r="O2435" i="1" s="1"/>
  <c r="AA2435" i="1" s="1"/>
  <c r="AB2435" i="1" s="1"/>
  <c r="K2435" i="1"/>
  <c r="M2435" i="1" s="1"/>
  <c r="AC2437" i="1"/>
  <c r="AD2437" i="1" s="1"/>
  <c r="AE2437" i="1"/>
  <c r="AF2437" i="1" s="1"/>
  <c r="G2440" i="1"/>
  <c r="O2440" i="1" s="1"/>
  <c r="AA2440" i="1" s="1"/>
  <c r="AB2440" i="1" s="1"/>
  <c r="AE2442" i="1"/>
  <c r="AF2442" i="1" s="1"/>
  <c r="AC2442" i="1"/>
  <c r="AD2442" i="1" s="1"/>
  <c r="G2445" i="1"/>
  <c r="O2445" i="1" s="1"/>
  <c r="AA2445" i="1" s="1"/>
  <c r="AB2445" i="1" s="1"/>
  <c r="AC2445" i="1"/>
  <c r="AD2445" i="1" s="1"/>
  <c r="AE2445" i="1"/>
  <c r="AF2445" i="1" s="1"/>
  <c r="AC2440" i="1"/>
  <c r="AD2440" i="1" s="1"/>
  <c r="AC2424" i="1"/>
  <c r="AD2424" i="1" s="1"/>
  <c r="AE2375" i="1"/>
  <c r="AF2375" i="1" s="1"/>
  <c r="AE2379" i="1"/>
  <c r="AF2379" i="1" s="1"/>
  <c r="AC2379" i="1"/>
  <c r="AD2379" i="1" s="1"/>
  <c r="G2394" i="1"/>
  <c r="O2394" i="1" s="1"/>
  <c r="G2398" i="1"/>
  <c r="O2398" i="1" s="1"/>
  <c r="L2403" i="1"/>
  <c r="N2403" i="1" s="1"/>
  <c r="H2408" i="1"/>
  <c r="P2408" i="1" s="1"/>
  <c r="AA2408" i="1" s="1"/>
  <c r="AB2408" i="1" s="1"/>
  <c r="K2413" i="1"/>
  <c r="M2413" i="1" s="1"/>
  <c r="K2414" i="1"/>
  <c r="M2414" i="1" s="1"/>
  <c r="G2418" i="1"/>
  <c r="O2418" i="1" s="1"/>
  <c r="AA2418" i="1" s="1"/>
  <c r="AB2418" i="1" s="1"/>
  <c r="G2422" i="1"/>
  <c r="O2422" i="1" s="1"/>
  <c r="AA2422" i="1" s="1"/>
  <c r="AB2422" i="1" s="1"/>
  <c r="G2426" i="1"/>
  <c r="O2426" i="1" s="1"/>
  <c r="AA2426" i="1" s="1"/>
  <c r="AB2426" i="1" s="1"/>
  <c r="G2430" i="1"/>
  <c r="O2430" i="1" s="1"/>
  <c r="G2434" i="1"/>
  <c r="O2434" i="1" s="1"/>
  <c r="AA2434" i="1" s="1"/>
  <c r="AB2434" i="1" s="1"/>
  <c r="G2438" i="1"/>
  <c r="O2438" i="1" s="1"/>
  <c r="AA2438" i="1" s="1"/>
  <c r="AB2438" i="1" s="1"/>
  <c r="G2443" i="1"/>
  <c r="O2443" i="1" s="1"/>
  <c r="AA2443" i="1" s="1"/>
  <c r="AB2443" i="1" s="1"/>
  <c r="AE2443" i="1"/>
  <c r="AF2443" i="1" s="1"/>
  <c r="AC2443" i="1"/>
  <c r="AD2443" i="1" s="1"/>
  <c r="G2446" i="1"/>
  <c r="O2446" i="1" s="1"/>
  <c r="AA2446" i="1" s="1"/>
  <c r="AB2446" i="1" s="1"/>
  <c r="AC2436" i="1"/>
  <c r="AD2436" i="1" s="1"/>
  <c r="AC2420" i="1"/>
  <c r="AD2420" i="1" s="1"/>
  <c r="AC2404" i="1"/>
  <c r="AD2404" i="1" s="1"/>
  <c r="AE2431" i="1"/>
  <c r="AF2431" i="1" s="1"/>
  <c r="AE2401" i="1"/>
  <c r="AF2401" i="1" s="1"/>
  <c r="AC2401" i="1"/>
  <c r="AD2401" i="1" s="1"/>
  <c r="H2407" i="1"/>
  <c r="P2407" i="1" s="1"/>
  <c r="AE2409" i="1"/>
  <c r="AF2409" i="1" s="1"/>
  <c r="AC2409" i="1"/>
  <c r="AD2409" i="1" s="1"/>
  <c r="AE2411" i="1"/>
  <c r="AF2411" i="1" s="1"/>
  <c r="AC2411" i="1"/>
  <c r="AD2411" i="1" s="1"/>
  <c r="AE2419" i="1"/>
  <c r="AF2419" i="1" s="1"/>
  <c r="AC2419" i="1"/>
  <c r="AD2419" i="1" s="1"/>
  <c r="AE2427" i="1"/>
  <c r="AF2427" i="1" s="1"/>
  <c r="AC2427" i="1"/>
  <c r="AD2427" i="1" s="1"/>
  <c r="AE2435" i="1"/>
  <c r="AF2435" i="1" s="1"/>
  <c r="AC2435" i="1"/>
  <c r="AD2435" i="1" s="1"/>
  <c r="AE2438" i="1"/>
  <c r="AF2438" i="1" s="1"/>
  <c r="AC2438" i="1"/>
  <c r="AD2438" i="1" s="1"/>
  <c r="AE2441" i="1"/>
  <c r="AF2441" i="1" s="1"/>
  <c r="AC2441" i="1"/>
  <c r="AD2441" i="1" s="1"/>
  <c r="AE2446" i="1"/>
  <c r="AF2446" i="1" s="1"/>
  <c r="AC2446" i="1"/>
  <c r="AD2446" i="1" s="1"/>
  <c r="AC2432" i="1"/>
  <c r="AD2432" i="1" s="1"/>
  <c r="AC2416" i="1"/>
  <c r="AD2416" i="1" s="1"/>
  <c r="AE2423" i="1"/>
  <c r="AF2423" i="1" s="1"/>
  <c r="AE2369" i="1"/>
  <c r="AF2369" i="1" s="1"/>
  <c r="P2269" i="2"/>
  <c r="S2269" i="2" s="1"/>
  <c r="O2269" i="2"/>
  <c r="R2269" i="2" s="1"/>
  <c r="P2298" i="2"/>
  <c r="S2298" i="2" s="1"/>
  <c r="Q2298" i="2"/>
  <c r="T2298" i="2" s="1"/>
  <c r="Q2318" i="2"/>
  <c r="T2318" i="2" s="1"/>
  <c r="P2318" i="2"/>
  <c r="S2318" i="2" s="1"/>
  <c r="Q2326" i="2"/>
  <c r="T2326" i="2" s="1"/>
  <c r="P2326" i="2"/>
  <c r="S2326" i="2" s="1"/>
  <c r="Q2334" i="2"/>
  <c r="T2334" i="2" s="1"/>
  <c r="P2334" i="2"/>
  <c r="S2334" i="2" s="1"/>
  <c r="P2258" i="2"/>
  <c r="S2258" i="2" s="1"/>
  <c r="Q2258" i="2"/>
  <c r="T2258" i="2" s="1"/>
  <c r="P2293" i="2"/>
  <c r="S2293" i="2" s="1"/>
  <c r="O2293" i="2"/>
  <c r="R2293" i="2" s="1"/>
  <c r="O2433" i="2"/>
  <c r="R2433" i="2" s="1"/>
  <c r="P2433" i="2"/>
  <c r="S2433" i="2" s="1"/>
  <c r="Q2433" i="2"/>
  <c r="T2433" i="2" s="1"/>
  <c r="Q2411" i="2"/>
  <c r="T2411" i="2" s="1"/>
  <c r="P2411" i="2"/>
  <c r="S2411" i="2" s="1"/>
  <c r="Q2419" i="2"/>
  <c r="T2419" i="2" s="1"/>
  <c r="P2419" i="2"/>
  <c r="S2419" i="2" s="1"/>
  <c r="O2425" i="2"/>
  <c r="R2425" i="2" s="1"/>
  <c r="P2425" i="2"/>
  <c r="S2425" i="2" s="1"/>
  <c r="Q2425" i="2"/>
  <c r="T2425" i="2" s="1"/>
  <c r="P2274" i="2"/>
  <c r="S2274" i="2" s="1"/>
  <c r="Q2274" i="2"/>
  <c r="T2274" i="2" s="1"/>
  <c r="P2278" i="2"/>
  <c r="S2278" i="2" s="1"/>
  <c r="Q2278" i="2"/>
  <c r="T2278" i="2" s="1"/>
  <c r="P2270" i="2"/>
  <c r="S2270" i="2" s="1"/>
  <c r="Q2270" i="2"/>
  <c r="T2270" i="2" s="1"/>
  <c r="J2282" i="2"/>
  <c r="V2282" i="2" s="1"/>
  <c r="J2286" i="2"/>
  <c r="V2286" i="2" s="1"/>
  <c r="P2294" i="2"/>
  <c r="S2294" i="2" s="1"/>
  <c r="Q2294" i="2"/>
  <c r="T2294" i="2" s="1"/>
  <c r="J2302" i="2"/>
  <c r="V2302" i="2" s="1"/>
  <c r="J2316" i="2"/>
  <c r="V2316" i="2" s="1"/>
  <c r="Q2320" i="2"/>
  <c r="T2320" i="2" s="1"/>
  <c r="P2320" i="2"/>
  <c r="S2320" i="2" s="1"/>
  <c r="J2324" i="2"/>
  <c r="V2324" i="2" s="1"/>
  <c r="Q2328" i="2"/>
  <c r="T2328" i="2" s="1"/>
  <c r="P2328" i="2"/>
  <c r="S2328" i="2" s="1"/>
  <c r="J2249" i="2"/>
  <c r="V2249" i="2" s="1"/>
  <c r="J2250" i="2"/>
  <c r="V2250" i="2" s="1"/>
  <c r="J2251" i="2"/>
  <c r="V2251" i="2" s="1"/>
  <c r="J2252" i="2"/>
  <c r="V2252" i="2" s="1"/>
  <c r="J2253" i="2"/>
  <c r="V2253" i="2" s="1"/>
  <c r="J2254" i="2"/>
  <c r="V2254" i="2" s="1"/>
  <c r="J2255" i="2"/>
  <c r="V2255" i="2" s="1"/>
  <c r="J2256" i="2"/>
  <c r="V2256" i="2" s="1"/>
  <c r="J2257" i="2"/>
  <c r="V2257" i="2" s="1"/>
  <c r="J2258" i="2"/>
  <c r="V2258" i="2" s="1"/>
  <c r="P2266" i="2"/>
  <c r="S2266" i="2" s="1"/>
  <c r="Q2266" i="2"/>
  <c r="T2266" i="2" s="1"/>
  <c r="J2269" i="2"/>
  <c r="V2269" i="2" s="1"/>
  <c r="J2274" i="2"/>
  <c r="V2274" i="2" s="1"/>
  <c r="J2278" i="2"/>
  <c r="V2278" i="2" s="1"/>
  <c r="P2290" i="2"/>
  <c r="S2290" i="2" s="1"/>
  <c r="Q2290" i="2"/>
  <c r="T2290" i="2" s="1"/>
  <c r="J2293" i="2"/>
  <c r="V2293" i="2" s="1"/>
  <c r="J2298" i="2"/>
  <c r="V2298" i="2" s="1"/>
  <c r="Q2314" i="2"/>
  <c r="T2314" i="2" s="1"/>
  <c r="P2314" i="2"/>
  <c r="S2314" i="2" s="1"/>
  <c r="J2318" i="2"/>
  <c r="V2318" i="2" s="1"/>
  <c r="Q2322" i="2"/>
  <c r="T2322" i="2" s="1"/>
  <c r="P2322" i="2"/>
  <c r="S2322" i="2" s="1"/>
  <c r="J2326" i="2"/>
  <c r="V2326" i="2" s="1"/>
  <c r="Q2330" i="2"/>
  <c r="T2330" i="2" s="1"/>
  <c r="P2330" i="2"/>
  <c r="S2330" i="2" s="1"/>
  <c r="J2334" i="2"/>
  <c r="V2334" i="2" s="1"/>
  <c r="Q2415" i="2"/>
  <c r="T2415" i="2" s="1"/>
  <c r="P2415" i="2"/>
  <c r="S2415" i="2" s="1"/>
  <c r="O2421" i="2"/>
  <c r="R2421" i="2" s="1"/>
  <c r="P2421" i="2"/>
  <c r="S2421" i="2" s="1"/>
  <c r="Q2421" i="2"/>
  <c r="T2421" i="2" s="1"/>
  <c r="O2429" i="2"/>
  <c r="R2429" i="2" s="1"/>
  <c r="P2429" i="2"/>
  <c r="S2429" i="2" s="1"/>
  <c r="Q2429" i="2"/>
  <c r="T2429" i="2" s="1"/>
  <c r="O2437" i="2"/>
  <c r="R2437" i="2" s="1"/>
  <c r="P2437" i="2"/>
  <c r="S2437" i="2" s="1"/>
  <c r="Q2437" i="2"/>
  <c r="T2437" i="2" s="1"/>
  <c r="O2261" i="2"/>
  <c r="R2261" i="2" s="1"/>
  <c r="P2262" i="2"/>
  <c r="S2262" i="2" s="1"/>
  <c r="Q2262" i="2"/>
  <c r="T2262" i="2" s="1"/>
  <c r="J2265" i="2"/>
  <c r="V2265" i="2" s="1"/>
  <c r="J2270" i="2"/>
  <c r="V2270" i="2" s="1"/>
  <c r="O2281" i="2"/>
  <c r="R2281" i="2" s="1"/>
  <c r="P2282" i="2"/>
  <c r="S2282" i="2" s="1"/>
  <c r="Q2282" i="2"/>
  <c r="T2282" i="2" s="1"/>
  <c r="O2285" i="2"/>
  <c r="R2285" i="2" s="1"/>
  <c r="P2286" i="2"/>
  <c r="S2286" i="2" s="1"/>
  <c r="Q2286" i="2"/>
  <c r="T2286" i="2" s="1"/>
  <c r="J2294" i="2"/>
  <c r="V2294" i="2" s="1"/>
  <c r="O2301" i="2"/>
  <c r="R2301" i="2" s="1"/>
  <c r="P2302" i="2"/>
  <c r="S2302" i="2" s="1"/>
  <c r="Q2302" i="2"/>
  <c r="T2302" i="2" s="1"/>
  <c r="Q2316" i="2"/>
  <c r="T2316" i="2" s="1"/>
  <c r="P2316" i="2"/>
  <c r="S2316" i="2" s="1"/>
  <c r="Q2324" i="2"/>
  <c r="T2324" i="2" s="1"/>
  <c r="P2324" i="2"/>
  <c r="S2324" i="2" s="1"/>
  <c r="Q2332" i="2"/>
  <c r="T2332" i="2" s="1"/>
  <c r="P2332" i="2"/>
  <c r="S2332" i="2" s="1"/>
  <c r="J2358" i="2"/>
  <c r="V2358" i="2" s="1"/>
  <c r="K2249" i="2"/>
  <c r="W2249" i="2" s="1"/>
  <c r="K2250" i="2"/>
  <c r="W2250" i="2" s="1"/>
  <c r="K2251" i="2"/>
  <c r="W2251" i="2" s="1"/>
  <c r="K2252" i="2"/>
  <c r="W2252" i="2" s="1"/>
  <c r="K2253" i="2"/>
  <c r="W2253" i="2" s="1"/>
  <c r="K2254" i="2"/>
  <c r="W2254" i="2" s="1"/>
  <c r="K2255" i="2"/>
  <c r="W2255" i="2" s="1"/>
  <c r="K2256" i="2"/>
  <c r="W2256" i="2" s="1"/>
  <c r="K2257" i="2"/>
  <c r="W2257" i="2" s="1"/>
  <c r="K2258" i="2"/>
  <c r="W2258" i="2" s="1"/>
  <c r="O2259" i="2"/>
  <c r="R2259" i="2" s="1"/>
  <c r="I2265" i="2"/>
  <c r="U2265" i="2" s="1"/>
  <c r="K2266" i="2"/>
  <c r="W2266" i="2" s="1"/>
  <c r="O2267" i="2"/>
  <c r="R2267" i="2" s="1"/>
  <c r="I2273" i="2"/>
  <c r="U2273" i="2" s="1"/>
  <c r="K2274" i="2"/>
  <c r="W2274" i="2" s="1"/>
  <c r="I2281" i="2"/>
  <c r="U2281" i="2" s="1"/>
  <c r="K2282" i="2"/>
  <c r="W2282" i="2" s="1"/>
  <c r="I2289" i="2"/>
  <c r="U2289" i="2" s="1"/>
  <c r="K2290" i="2"/>
  <c r="W2290" i="2" s="1"/>
  <c r="O2291" i="2"/>
  <c r="R2291" i="2" s="1"/>
  <c r="I2297" i="2"/>
  <c r="U2297" i="2" s="1"/>
  <c r="K2298" i="2"/>
  <c r="W2298" i="2" s="1"/>
  <c r="O2299" i="2"/>
  <c r="R2299" i="2" s="1"/>
  <c r="P2304" i="2"/>
  <c r="S2304" i="2" s="1"/>
  <c r="P2306" i="2"/>
  <c r="S2306" i="2" s="1"/>
  <c r="P2308" i="2"/>
  <c r="S2308" i="2" s="1"/>
  <c r="P2310" i="2"/>
  <c r="S2310" i="2" s="1"/>
  <c r="P2312" i="2"/>
  <c r="S2312" i="2" s="1"/>
  <c r="K2314" i="2"/>
  <c r="W2314" i="2" s="1"/>
  <c r="I2316" i="2"/>
  <c r="U2316" i="2" s="1"/>
  <c r="K2318" i="2"/>
  <c r="W2318" i="2" s="1"/>
  <c r="I2320" i="2"/>
  <c r="U2320" i="2" s="1"/>
  <c r="K2322" i="2"/>
  <c r="W2322" i="2" s="1"/>
  <c r="I2324" i="2"/>
  <c r="U2324" i="2" s="1"/>
  <c r="K2326" i="2"/>
  <c r="W2326" i="2" s="1"/>
  <c r="J2327" i="2"/>
  <c r="V2327" i="2" s="1"/>
  <c r="I2328" i="2"/>
  <c r="U2328" i="2" s="1"/>
  <c r="K2330" i="2"/>
  <c r="W2330" i="2" s="1"/>
  <c r="I2332" i="2"/>
  <c r="U2332" i="2" s="1"/>
  <c r="K2334" i="2"/>
  <c r="W2334" i="2" s="1"/>
  <c r="K2339" i="2"/>
  <c r="W2339" i="2" s="1"/>
  <c r="I2341" i="2"/>
  <c r="U2341" i="2" s="1"/>
  <c r="J2367" i="2"/>
  <c r="V2367" i="2" s="1"/>
  <c r="I2249" i="2"/>
  <c r="U2249" i="2" s="1"/>
  <c r="I2250" i="2"/>
  <c r="U2250" i="2" s="1"/>
  <c r="I2251" i="2"/>
  <c r="U2251" i="2" s="1"/>
  <c r="I2252" i="2"/>
  <c r="U2252" i="2" s="1"/>
  <c r="I2253" i="2"/>
  <c r="U2253" i="2" s="1"/>
  <c r="I2254" i="2"/>
  <c r="U2254" i="2" s="1"/>
  <c r="I2255" i="2"/>
  <c r="U2255" i="2" s="1"/>
  <c r="I2256" i="2"/>
  <c r="U2256" i="2" s="1"/>
  <c r="I2257" i="2"/>
  <c r="U2257" i="2" s="1"/>
  <c r="I2261" i="2"/>
  <c r="U2261" i="2" s="1"/>
  <c r="K2262" i="2"/>
  <c r="W2262" i="2" s="1"/>
  <c r="O2263" i="2"/>
  <c r="R2263" i="2" s="1"/>
  <c r="I2269" i="2"/>
  <c r="U2269" i="2" s="1"/>
  <c r="K2270" i="2"/>
  <c r="W2270" i="2" s="1"/>
  <c r="O2271" i="2"/>
  <c r="R2271" i="2" s="1"/>
  <c r="J2276" i="2"/>
  <c r="V2276" i="2" s="1"/>
  <c r="I2277" i="2"/>
  <c r="U2277" i="2" s="1"/>
  <c r="K2278" i="2"/>
  <c r="W2278" i="2" s="1"/>
  <c r="O2279" i="2"/>
  <c r="R2279" i="2" s="1"/>
  <c r="I2285" i="2"/>
  <c r="U2285" i="2" s="1"/>
  <c r="K2286" i="2"/>
  <c r="W2286" i="2" s="1"/>
  <c r="O2287" i="2"/>
  <c r="R2287" i="2" s="1"/>
  <c r="I2293" i="2"/>
  <c r="U2293" i="2" s="1"/>
  <c r="K2294" i="2"/>
  <c r="W2294" i="2" s="1"/>
  <c r="O2295" i="2"/>
  <c r="R2295" i="2" s="1"/>
  <c r="I2301" i="2"/>
  <c r="U2301" i="2" s="1"/>
  <c r="K2302" i="2"/>
  <c r="W2302" i="2" s="1"/>
  <c r="P2305" i="2"/>
  <c r="S2305" i="2" s="1"/>
  <c r="P2307" i="2"/>
  <c r="S2307" i="2" s="1"/>
  <c r="P2309" i="2"/>
  <c r="S2309" i="2" s="1"/>
  <c r="P2311" i="2"/>
  <c r="S2311" i="2" s="1"/>
  <c r="J2313" i="2"/>
  <c r="V2313" i="2" s="1"/>
  <c r="I2314" i="2"/>
  <c r="U2314" i="2" s="1"/>
  <c r="K2316" i="2"/>
  <c r="W2316" i="2" s="1"/>
  <c r="I2318" i="2"/>
  <c r="U2318" i="2" s="1"/>
  <c r="K2320" i="2"/>
  <c r="W2320" i="2" s="1"/>
  <c r="I2322" i="2"/>
  <c r="U2322" i="2" s="1"/>
  <c r="K2324" i="2"/>
  <c r="W2324" i="2" s="1"/>
  <c r="I2326" i="2"/>
  <c r="U2326" i="2" s="1"/>
  <c r="K2328" i="2"/>
  <c r="W2328" i="2" s="1"/>
  <c r="I2330" i="2"/>
  <c r="U2330" i="2" s="1"/>
  <c r="K2332" i="2"/>
  <c r="W2332" i="2" s="1"/>
  <c r="I2334" i="2"/>
  <c r="U2334" i="2" s="1"/>
  <c r="I2339" i="2"/>
  <c r="U2339" i="2" s="1"/>
  <c r="K2341" i="2"/>
  <c r="W2341" i="2" s="1"/>
  <c r="J2350" i="2"/>
  <c r="V2350" i="2" s="1"/>
  <c r="J2374" i="2"/>
  <c r="V2374" i="2" s="1"/>
  <c r="J2375" i="2"/>
  <c r="V2375" i="2" s="1"/>
  <c r="J2382" i="2"/>
  <c r="V2382" i="2" s="1"/>
  <c r="J2394" i="2"/>
  <c r="V2394" i="2" s="1"/>
  <c r="J2402" i="2"/>
  <c r="V2402" i="2" s="1"/>
  <c r="J2406" i="2"/>
  <c r="V2406" i="2" s="1"/>
  <c r="J2411" i="2"/>
  <c r="V2411" i="2" s="1"/>
  <c r="J2415" i="2"/>
  <c r="V2415" i="2" s="1"/>
  <c r="J2419" i="2"/>
  <c r="V2419" i="2" s="1"/>
  <c r="J2421" i="2"/>
  <c r="V2421" i="2" s="1"/>
  <c r="J2425" i="2"/>
  <c r="V2425" i="2" s="1"/>
  <c r="J2429" i="2"/>
  <c r="V2429" i="2" s="1"/>
  <c r="J2433" i="2"/>
  <c r="V2433" i="2" s="1"/>
  <c r="J2437" i="2"/>
  <c r="V2437" i="2" s="1"/>
  <c r="J2441" i="2"/>
  <c r="V2441" i="2" s="1"/>
  <c r="J2444" i="2"/>
  <c r="V2444" i="2" s="1"/>
  <c r="J2447" i="2"/>
  <c r="V2447" i="2" s="1"/>
  <c r="I2345" i="2"/>
  <c r="U2345" i="2" s="1"/>
  <c r="I2351" i="2"/>
  <c r="U2351" i="2" s="1"/>
  <c r="K2353" i="2"/>
  <c r="W2353" i="2" s="1"/>
  <c r="K2359" i="2"/>
  <c r="W2359" i="2" s="1"/>
  <c r="I2361" i="2"/>
  <c r="U2361" i="2" s="1"/>
  <c r="I2367" i="2"/>
  <c r="U2367" i="2" s="1"/>
  <c r="K2369" i="2"/>
  <c r="W2369" i="2" s="1"/>
  <c r="J2370" i="2"/>
  <c r="V2370" i="2" s="1"/>
  <c r="J2371" i="2"/>
  <c r="V2371" i="2" s="1"/>
  <c r="K2375" i="2"/>
  <c r="W2375" i="2" s="1"/>
  <c r="I2377" i="2"/>
  <c r="U2377" i="2" s="1"/>
  <c r="J2383" i="2"/>
  <c r="V2383" i="2" s="1"/>
  <c r="J2386" i="2"/>
  <c r="V2386" i="2" s="1"/>
  <c r="I2390" i="2"/>
  <c r="U2390" i="2" s="1"/>
  <c r="K2394" i="2"/>
  <c r="W2394" i="2" s="1"/>
  <c r="J2395" i="2"/>
  <c r="V2395" i="2" s="1"/>
  <c r="I2398" i="2"/>
  <c r="U2398" i="2" s="1"/>
  <c r="K2402" i="2"/>
  <c r="W2402" i="2" s="1"/>
  <c r="J2403" i="2"/>
  <c r="V2403" i="2" s="1"/>
  <c r="I2404" i="2"/>
  <c r="U2404" i="2" s="1"/>
  <c r="K2406" i="2"/>
  <c r="W2406" i="2" s="1"/>
  <c r="J2407" i="2"/>
  <c r="V2407" i="2" s="1"/>
  <c r="I2408" i="2"/>
  <c r="U2408" i="2" s="1"/>
  <c r="I2409" i="2"/>
  <c r="U2409" i="2" s="1"/>
  <c r="P2409" i="2"/>
  <c r="S2409" i="2" s="1"/>
  <c r="K2411" i="2"/>
  <c r="W2411" i="2" s="1"/>
  <c r="J2412" i="2"/>
  <c r="V2412" i="2" s="1"/>
  <c r="I2413" i="2"/>
  <c r="U2413" i="2" s="1"/>
  <c r="P2413" i="2"/>
  <c r="S2413" i="2" s="1"/>
  <c r="K2415" i="2"/>
  <c r="W2415" i="2" s="1"/>
  <c r="J2416" i="2"/>
  <c r="V2416" i="2" s="1"/>
  <c r="I2417" i="2"/>
  <c r="U2417" i="2" s="1"/>
  <c r="P2417" i="2"/>
  <c r="S2417" i="2" s="1"/>
  <c r="K2419" i="2"/>
  <c r="W2419" i="2" s="1"/>
  <c r="J2420" i="2"/>
  <c r="V2420" i="2" s="1"/>
  <c r="Q2420" i="2"/>
  <c r="T2420" i="2" s="1"/>
  <c r="K2421" i="2"/>
  <c r="W2421" i="2" s="1"/>
  <c r="I2423" i="2"/>
  <c r="U2423" i="2" s="1"/>
  <c r="P2423" i="2"/>
  <c r="S2423" i="2" s="1"/>
  <c r="J2424" i="2"/>
  <c r="V2424" i="2" s="1"/>
  <c r="Q2424" i="2"/>
  <c r="T2424" i="2" s="1"/>
  <c r="K2425" i="2"/>
  <c r="W2425" i="2" s="1"/>
  <c r="I2427" i="2"/>
  <c r="U2427" i="2" s="1"/>
  <c r="P2427" i="2"/>
  <c r="S2427" i="2" s="1"/>
  <c r="J2428" i="2"/>
  <c r="V2428" i="2" s="1"/>
  <c r="Q2428" i="2"/>
  <c r="T2428" i="2" s="1"/>
  <c r="K2429" i="2"/>
  <c r="W2429" i="2" s="1"/>
  <c r="I2431" i="2"/>
  <c r="U2431" i="2" s="1"/>
  <c r="P2431" i="2"/>
  <c r="S2431" i="2" s="1"/>
  <c r="J2432" i="2"/>
  <c r="V2432" i="2" s="1"/>
  <c r="Q2432" i="2"/>
  <c r="T2432" i="2" s="1"/>
  <c r="K2433" i="2"/>
  <c r="W2433" i="2" s="1"/>
  <c r="I2435" i="2"/>
  <c r="U2435" i="2" s="1"/>
  <c r="P2435" i="2"/>
  <c r="S2435" i="2" s="1"/>
  <c r="J2436" i="2"/>
  <c r="V2436" i="2" s="1"/>
  <c r="Q2436" i="2"/>
  <c r="T2436" i="2" s="1"/>
  <c r="K2437" i="2"/>
  <c r="W2437" i="2" s="1"/>
  <c r="I2439" i="2"/>
  <c r="U2439" i="2" s="1"/>
  <c r="P2439" i="2"/>
  <c r="S2439" i="2" s="1"/>
  <c r="J2440" i="2"/>
  <c r="V2440" i="2" s="1"/>
  <c r="Q2440" i="2"/>
  <c r="T2440" i="2" s="1"/>
  <c r="K2441" i="2"/>
  <c r="W2441" i="2" s="1"/>
  <c r="I2443" i="2"/>
  <c r="U2443" i="2" s="1"/>
  <c r="P2443" i="2"/>
  <c r="S2443" i="2" s="1"/>
  <c r="K2444" i="2"/>
  <c r="W2444" i="2" s="1"/>
  <c r="J2446" i="2"/>
  <c r="V2446" i="2" s="1"/>
  <c r="Q2446" i="2"/>
  <c r="T2446" i="2" s="1"/>
  <c r="K2447" i="2"/>
  <c r="W2447" i="2" s="1"/>
  <c r="K2351" i="2"/>
  <c r="W2351" i="2" s="1"/>
  <c r="I2353" i="2"/>
  <c r="U2353" i="2" s="1"/>
  <c r="I2359" i="2"/>
  <c r="U2359" i="2" s="1"/>
  <c r="K2361" i="2"/>
  <c r="W2361" i="2" s="1"/>
  <c r="K2367" i="2"/>
  <c r="W2367" i="2" s="1"/>
  <c r="I2369" i="2"/>
  <c r="U2369" i="2" s="1"/>
  <c r="I2375" i="2"/>
  <c r="U2375" i="2" s="1"/>
  <c r="K2377" i="2"/>
  <c r="W2377" i="2" s="1"/>
  <c r="I2382" i="2"/>
  <c r="U2382" i="2" s="1"/>
  <c r="K2387" i="2"/>
  <c r="W2387" i="2" s="1"/>
  <c r="K2388" i="2"/>
  <c r="W2388" i="2" s="1"/>
  <c r="I2394" i="2"/>
  <c r="U2394" i="2" s="1"/>
  <c r="K2398" i="2"/>
  <c r="W2398" i="2" s="1"/>
  <c r="I2402" i="2"/>
  <c r="U2402" i="2" s="1"/>
  <c r="I2406" i="2"/>
  <c r="U2406" i="2" s="1"/>
  <c r="K2408" i="2"/>
  <c r="W2408" i="2" s="1"/>
  <c r="K2409" i="2"/>
  <c r="W2409" i="2" s="1"/>
  <c r="I2411" i="2"/>
  <c r="U2411" i="2" s="1"/>
  <c r="K2413" i="2"/>
  <c r="W2413" i="2" s="1"/>
  <c r="I2415" i="2"/>
  <c r="U2415" i="2" s="1"/>
  <c r="K2417" i="2"/>
  <c r="W2417" i="2" s="1"/>
  <c r="I2419" i="2"/>
  <c r="U2419" i="2" s="1"/>
  <c r="I2421" i="2"/>
  <c r="U2421" i="2" s="1"/>
  <c r="K2423" i="2"/>
  <c r="W2423" i="2" s="1"/>
  <c r="I2425" i="2"/>
  <c r="U2425" i="2" s="1"/>
  <c r="K2427" i="2"/>
  <c r="W2427" i="2" s="1"/>
  <c r="I2429" i="2"/>
  <c r="U2429" i="2" s="1"/>
  <c r="K2431" i="2"/>
  <c r="W2431" i="2" s="1"/>
  <c r="I2433" i="2"/>
  <c r="U2433" i="2" s="1"/>
  <c r="K2435" i="2"/>
  <c r="W2435" i="2" s="1"/>
  <c r="I2437" i="2"/>
  <c r="U2437" i="2" s="1"/>
  <c r="K2439" i="2"/>
  <c r="W2439" i="2" s="1"/>
  <c r="I2441" i="2"/>
  <c r="U2441" i="2" s="1"/>
  <c r="K2443" i="2"/>
  <c r="W2443" i="2" s="1"/>
  <c r="I2444" i="2"/>
  <c r="U2444" i="2" s="1"/>
  <c r="I2447" i="2"/>
  <c r="U2447" i="2" s="1"/>
  <c r="O2249" i="2"/>
  <c r="R2249" i="2" s="1"/>
  <c r="O2250" i="2"/>
  <c r="R2250" i="2" s="1"/>
  <c r="O2251" i="2"/>
  <c r="R2251" i="2" s="1"/>
  <c r="O2257" i="2"/>
  <c r="R2257" i="2" s="1"/>
  <c r="Q2336" i="2"/>
  <c r="T2336" i="2" s="1"/>
  <c r="P2336" i="2"/>
  <c r="S2336" i="2" s="1"/>
  <c r="O2336" i="2"/>
  <c r="R2336" i="2" s="1"/>
  <c r="Q2340" i="2"/>
  <c r="T2340" i="2" s="1"/>
  <c r="P2340" i="2"/>
  <c r="S2340" i="2" s="1"/>
  <c r="O2340" i="2"/>
  <c r="R2340" i="2" s="1"/>
  <c r="Q2344" i="2"/>
  <c r="T2344" i="2" s="1"/>
  <c r="P2344" i="2"/>
  <c r="S2344" i="2" s="1"/>
  <c r="O2344" i="2"/>
  <c r="R2344" i="2" s="1"/>
  <c r="Q2364" i="2"/>
  <c r="T2364" i="2" s="1"/>
  <c r="P2364" i="2"/>
  <c r="S2364" i="2" s="1"/>
  <c r="O2364" i="2"/>
  <c r="R2364" i="2" s="1"/>
  <c r="P2249" i="2"/>
  <c r="S2249" i="2" s="1"/>
  <c r="P2250" i="2"/>
  <c r="S2250" i="2" s="1"/>
  <c r="P2251" i="2"/>
  <c r="S2251" i="2" s="1"/>
  <c r="P2252" i="2"/>
  <c r="S2252" i="2" s="1"/>
  <c r="P2253" i="2"/>
  <c r="S2253" i="2" s="1"/>
  <c r="P2254" i="2"/>
  <c r="S2254" i="2" s="1"/>
  <c r="P2255" i="2"/>
  <c r="S2255" i="2" s="1"/>
  <c r="P2256" i="2"/>
  <c r="S2256" i="2" s="1"/>
  <c r="Q2257" i="2"/>
  <c r="T2257" i="2" s="1"/>
  <c r="I2258" i="2"/>
  <c r="U2258" i="2" s="1"/>
  <c r="K2259" i="2"/>
  <c r="W2259" i="2" s="1"/>
  <c r="Q2259" i="2"/>
  <c r="T2259" i="2" s="1"/>
  <c r="I2260" i="2"/>
  <c r="U2260" i="2" s="1"/>
  <c r="K2261" i="2"/>
  <c r="W2261" i="2" s="1"/>
  <c r="Q2261" i="2"/>
  <c r="T2261" i="2" s="1"/>
  <c r="I2262" i="2"/>
  <c r="U2262" i="2" s="1"/>
  <c r="K2263" i="2"/>
  <c r="W2263" i="2" s="1"/>
  <c r="Q2263" i="2"/>
  <c r="T2263" i="2" s="1"/>
  <c r="I2264" i="2"/>
  <c r="U2264" i="2" s="1"/>
  <c r="K2265" i="2"/>
  <c r="W2265" i="2" s="1"/>
  <c r="Q2265" i="2"/>
  <c r="T2265" i="2" s="1"/>
  <c r="I2266" i="2"/>
  <c r="U2266" i="2" s="1"/>
  <c r="K2267" i="2"/>
  <c r="W2267" i="2" s="1"/>
  <c r="Q2267" i="2"/>
  <c r="T2267" i="2" s="1"/>
  <c r="I2268" i="2"/>
  <c r="U2268" i="2" s="1"/>
  <c r="K2269" i="2"/>
  <c r="W2269" i="2" s="1"/>
  <c r="Q2269" i="2"/>
  <c r="T2269" i="2" s="1"/>
  <c r="I2270" i="2"/>
  <c r="U2270" i="2" s="1"/>
  <c r="K2271" i="2"/>
  <c r="W2271" i="2" s="1"/>
  <c r="Q2271" i="2"/>
  <c r="T2271" i="2" s="1"/>
  <c r="I2272" i="2"/>
  <c r="U2272" i="2" s="1"/>
  <c r="K2273" i="2"/>
  <c r="W2273" i="2" s="1"/>
  <c r="Q2273" i="2"/>
  <c r="T2273" i="2" s="1"/>
  <c r="I2274" i="2"/>
  <c r="U2274" i="2" s="1"/>
  <c r="K2275" i="2"/>
  <c r="W2275" i="2" s="1"/>
  <c r="Q2275" i="2"/>
  <c r="T2275" i="2" s="1"/>
  <c r="I2276" i="2"/>
  <c r="U2276" i="2" s="1"/>
  <c r="K2277" i="2"/>
  <c r="W2277" i="2" s="1"/>
  <c r="Q2277" i="2"/>
  <c r="T2277" i="2" s="1"/>
  <c r="I2278" i="2"/>
  <c r="U2278" i="2" s="1"/>
  <c r="K2279" i="2"/>
  <c r="W2279" i="2" s="1"/>
  <c r="Q2279" i="2"/>
  <c r="T2279" i="2" s="1"/>
  <c r="I2280" i="2"/>
  <c r="U2280" i="2" s="1"/>
  <c r="K2281" i="2"/>
  <c r="W2281" i="2" s="1"/>
  <c r="Q2281" i="2"/>
  <c r="T2281" i="2" s="1"/>
  <c r="I2282" i="2"/>
  <c r="U2282" i="2" s="1"/>
  <c r="K2283" i="2"/>
  <c r="W2283" i="2" s="1"/>
  <c r="Q2283" i="2"/>
  <c r="T2283" i="2" s="1"/>
  <c r="I2284" i="2"/>
  <c r="U2284" i="2" s="1"/>
  <c r="K2285" i="2"/>
  <c r="W2285" i="2" s="1"/>
  <c r="Q2285" i="2"/>
  <c r="T2285" i="2" s="1"/>
  <c r="I2286" i="2"/>
  <c r="U2286" i="2" s="1"/>
  <c r="K2287" i="2"/>
  <c r="W2287" i="2" s="1"/>
  <c r="Q2287" i="2"/>
  <c r="T2287" i="2" s="1"/>
  <c r="I2288" i="2"/>
  <c r="U2288" i="2" s="1"/>
  <c r="K2289" i="2"/>
  <c r="W2289" i="2" s="1"/>
  <c r="Q2289" i="2"/>
  <c r="T2289" i="2" s="1"/>
  <c r="I2290" i="2"/>
  <c r="U2290" i="2" s="1"/>
  <c r="K2291" i="2"/>
  <c r="W2291" i="2" s="1"/>
  <c r="Q2291" i="2"/>
  <c r="T2291" i="2" s="1"/>
  <c r="I2292" i="2"/>
  <c r="U2292" i="2" s="1"/>
  <c r="K2293" i="2"/>
  <c r="W2293" i="2" s="1"/>
  <c r="Q2293" i="2"/>
  <c r="T2293" i="2" s="1"/>
  <c r="I2294" i="2"/>
  <c r="U2294" i="2" s="1"/>
  <c r="K2295" i="2"/>
  <c r="W2295" i="2" s="1"/>
  <c r="Q2295" i="2"/>
  <c r="T2295" i="2" s="1"/>
  <c r="I2296" i="2"/>
  <c r="U2296" i="2" s="1"/>
  <c r="K2297" i="2"/>
  <c r="W2297" i="2" s="1"/>
  <c r="Q2297" i="2"/>
  <c r="T2297" i="2" s="1"/>
  <c r="I2298" i="2"/>
  <c r="U2298" i="2" s="1"/>
  <c r="K2299" i="2"/>
  <c r="W2299" i="2" s="1"/>
  <c r="Q2299" i="2"/>
  <c r="T2299" i="2" s="1"/>
  <c r="I2300" i="2"/>
  <c r="U2300" i="2" s="1"/>
  <c r="K2301" i="2"/>
  <c r="W2301" i="2" s="1"/>
  <c r="Q2301" i="2"/>
  <c r="T2301" i="2" s="1"/>
  <c r="I2302" i="2"/>
  <c r="U2302" i="2" s="1"/>
  <c r="K2303" i="2"/>
  <c r="W2303" i="2" s="1"/>
  <c r="O2252" i="2"/>
  <c r="R2252" i="2" s="1"/>
  <c r="O2253" i="2"/>
  <c r="R2253" i="2" s="1"/>
  <c r="O2254" i="2"/>
  <c r="R2254" i="2" s="1"/>
  <c r="O2255" i="2"/>
  <c r="R2255" i="2" s="1"/>
  <c r="O2256" i="2"/>
  <c r="R2256" i="2" s="1"/>
  <c r="Q2348" i="2"/>
  <c r="T2348" i="2" s="1"/>
  <c r="P2348" i="2"/>
  <c r="S2348" i="2" s="1"/>
  <c r="O2348" i="2"/>
  <c r="R2348" i="2" s="1"/>
  <c r="Q2352" i="2"/>
  <c r="T2352" i="2" s="1"/>
  <c r="P2352" i="2"/>
  <c r="S2352" i="2" s="1"/>
  <c r="O2352" i="2"/>
  <c r="R2352" i="2" s="1"/>
  <c r="Q2356" i="2"/>
  <c r="T2356" i="2" s="1"/>
  <c r="P2356" i="2"/>
  <c r="S2356" i="2" s="1"/>
  <c r="O2356" i="2"/>
  <c r="R2356" i="2" s="1"/>
  <c r="Q2360" i="2"/>
  <c r="T2360" i="2" s="1"/>
  <c r="P2360" i="2"/>
  <c r="S2360" i="2" s="1"/>
  <c r="O2360" i="2"/>
  <c r="R2360" i="2" s="1"/>
  <c r="Q2368" i="2"/>
  <c r="T2368" i="2" s="1"/>
  <c r="P2368" i="2"/>
  <c r="S2368" i="2" s="1"/>
  <c r="O2368" i="2"/>
  <c r="R2368" i="2" s="1"/>
  <c r="Q2372" i="2"/>
  <c r="T2372" i="2" s="1"/>
  <c r="P2372" i="2"/>
  <c r="S2372" i="2" s="1"/>
  <c r="O2372" i="2"/>
  <c r="R2372" i="2" s="1"/>
  <c r="Q2376" i="2"/>
  <c r="T2376" i="2" s="1"/>
  <c r="P2376" i="2"/>
  <c r="S2376" i="2" s="1"/>
  <c r="O2376" i="2"/>
  <c r="R2376" i="2" s="1"/>
  <c r="Q2393" i="2"/>
  <c r="T2393" i="2" s="1"/>
  <c r="P2393" i="2"/>
  <c r="S2393" i="2" s="1"/>
  <c r="O2393" i="2"/>
  <c r="R2393" i="2" s="1"/>
  <c r="O2258" i="2"/>
  <c r="R2258" i="2" s="1"/>
  <c r="O2260" i="2"/>
  <c r="R2260" i="2" s="1"/>
  <c r="O2262" i="2"/>
  <c r="R2262" i="2" s="1"/>
  <c r="O2264" i="2"/>
  <c r="R2264" i="2" s="1"/>
  <c r="O2266" i="2"/>
  <c r="R2266" i="2" s="1"/>
  <c r="O2268" i="2"/>
  <c r="R2268" i="2" s="1"/>
  <c r="O2270" i="2"/>
  <c r="R2270" i="2" s="1"/>
  <c r="O2272" i="2"/>
  <c r="R2272" i="2" s="1"/>
  <c r="O2274" i="2"/>
  <c r="R2274" i="2" s="1"/>
  <c r="O2276" i="2"/>
  <c r="R2276" i="2" s="1"/>
  <c r="O2278" i="2"/>
  <c r="R2278" i="2" s="1"/>
  <c r="O2280" i="2"/>
  <c r="R2280" i="2" s="1"/>
  <c r="O2282" i="2"/>
  <c r="R2282" i="2" s="1"/>
  <c r="O2284" i="2"/>
  <c r="R2284" i="2" s="1"/>
  <c r="O2286" i="2"/>
  <c r="R2286" i="2" s="1"/>
  <c r="O2288" i="2"/>
  <c r="R2288" i="2" s="1"/>
  <c r="O2290" i="2"/>
  <c r="R2290" i="2" s="1"/>
  <c r="O2292" i="2"/>
  <c r="R2292" i="2" s="1"/>
  <c r="O2294" i="2"/>
  <c r="R2294" i="2" s="1"/>
  <c r="O2296" i="2"/>
  <c r="R2296" i="2" s="1"/>
  <c r="O2298" i="2"/>
  <c r="R2298" i="2" s="1"/>
  <c r="O2300" i="2"/>
  <c r="R2300" i="2" s="1"/>
  <c r="O2302" i="2"/>
  <c r="R2302" i="2" s="1"/>
  <c r="Q2303" i="2"/>
  <c r="T2303" i="2" s="1"/>
  <c r="P2303" i="2"/>
  <c r="S2303" i="2" s="1"/>
  <c r="O2304" i="2"/>
  <c r="R2304" i="2" s="1"/>
  <c r="O2305" i="2"/>
  <c r="R2305" i="2" s="1"/>
  <c r="O2306" i="2"/>
  <c r="R2306" i="2" s="1"/>
  <c r="O2307" i="2"/>
  <c r="R2307" i="2" s="1"/>
  <c r="O2308" i="2"/>
  <c r="R2308" i="2" s="1"/>
  <c r="O2309" i="2"/>
  <c r="R2309" i="2" s="1"/>
  <c r="O2310" i="2"/>
  <c r="R2310" i="2" s="1"/>
  <c r="O2311" i="2"/>
  <c r="R2311" i="2" s="1"/>
  <c r="O2312" i="2"/>
  <c r="R2312" i="2" s="1"/>
  <c r="O2313" i="2"/>
  <c r="R2313" i="2" s="1"/>
  <c r="O2314" i="2"/>
  <c r="R2314" i="2" s="1"/>
  <c r="O2315" i="2"/>
  <c r="R2315" i="2" s="1"/>
  <c r="O2316" i="2"/>
  <c r="R2316" i="2" s="1"/>
  <c r="O2317" i="2"/>
  <c r="R2317" i="2" s="1"/>
  <c r="O2318" i="2"/>
  <c r="R2318" i="2" s="1"/>
  <c r="O2319" i="2"/>
  <c r="R2319" i="2" s="1"/>
  <c r="O2320" i="2"/>
  <c r="R2320" i="2" s="1"/>
  <c r="O2321" i="2"/>
  <c r="R2321" i="2" s="1"/>
  <c r="O2322" i="2"/>
  <c r="R2322" i="2" s="1"/>
  <c r="O2323" i="2"/>
  <c r="R2323" i="2" s="1"/>
  <c r="O2324" i="2"/>
  <c r="R2324" i="2" s="1"/>
  <c r="O2325" i="2"/>
  <c r="R2325" i="2" s="1"/>
  <c r="O2326" i="2"/>
  <c r="R2326" i="2" s="1"/>
  <c r="O2327" i="2"/>
  <c r="R2327" i="2" s="1"/>
  <c r="O2328" i="2"/>
  <c r="R2328" i="2" s="1"/>
  <c r="O2329" i="2"/>
  <c r="R2329" i="2" s="1"/>
  <c r="O2330" i="2"/>
  <c r="R2330" i="2" s="1"/>
  <c r="O2331" i="2"/>
  <c r="R2331" i="2" s="1"/>
  <c r="O2332" i="2"/>
  <c r="R2332" i="2" s="1"/>
  <c r="O2333" i="2"/>
  <c r="R2333" i="2" s="1"/>
  <c r="O2334" i="2"/>
  <c r="R2334" i="2" s="1"/>
  <c r="Q2335" i="2"/>
  <c r="T2335" i="2" s="1"/>
  <c r="P2335" i="2"/>
  <c r="S2335" i="2" s="1"/>
  <c r="I2336" i="2"/>
  <c r="U2336" i="2" s="1"/>
  <c r="J2337" i="2"/>
  <c r="V2337" i="2" s="1"/>
  <c r="K2338" i="2"/>
  <c r="W2338" i="2" s="1"/>
  <c r="Q2339" i="2"/>
  <c r="T2339" i="2" s="1"/>
  <c r="P2339" i="2"/>
  <c r="S2339" i="2" s="1"/>
  <c r="I2340" i="2"/>
  <c r="U2340" i="2" s="1"/>
  <c r="J2341" i="2"/>
  <c r="V2341" i="2" s="1"/>
  <c r="K2342" i="2"/>
  <c r="W2342" i="2" s="1"/>
  <c r="Q2343" i="2"/>
  <c r="T2343" i="2" s="1"/>
  <c r="P2343" i="2"/>
  <c r="S2343" i="2" s="1"/>
  <c r="I2344" i="2"/>
  <c r="U2344" i="2" s="1"/>
  <c r="J2345" i="2"/>
  <c r="V2345" i="2" s="1"/>
  <c r="K2346" i="2"/>
  <c r="W2346" i="2" s="1"/>
  <c r="Q2347" i="2"/>
  <c r="T2347" i="2" s="1"/>
  <c r="P2347" i="2"/>
  <c r="S2347" i="2" s="1"/>
  <c r="I2348" i="2"/>
  <c r="U2348" i="2" s="1"/>
  <c r="J2349" i="2"/>
  <c r="V2349" i="2" s="1"/>
  <c r="K2350" i="2"/>
  <c r="W2350" i="2" s="1"/>
  <c r="Q2351" i="2"/>
  <c r="T2351" i="2" s="1"/>
  <c r="P2351" i="2"/>
  <c r="S2351" i="2" s="1"/>
  <c r="I2352" i="2"/>
  <c r="U2352" i="2" s="1"/>
  <c r="J2353" i="2"/>
  <c r="V2353" i="2" s="1"/>
  <c r="K2354" i="2"/>
  <c r="W2354" i="2" s="1"/>
  <c r="Q2355" i="2"/>
  <c r="T2355" i="2" s="1"/>
  <c r="P2355" i="2"/>
  <c r="S2355" i="2" s="1"/>
  <c r="I2356" i="2"/>
  <c r="U2356" i="2" s="1"/>
  <c r="J2357" i="2"/>
  <c r="V2357" i="2" s="1"/>
  <c r="K2358" i="2"/>
  <c r="W2358" i="2" s="1"/>
  <c r="Q2359" i="2"/>
  <c r="T2359" i="2" s="1"/>
  <c r="P2359" i="2"/>
  <c r="S2359" i="2" s="1"/>
  <c r="I2360" i="2"/>
  <c r="U2360" i="2" s="1"/>
  <c r="J2361" i="2"/>
  <c r="V2361" i="2" s="1"/>
  <c r="K2362" i="2"/>
  <c r="W2362" i="2" s="1"/>
  <c r="Q2363" i="2"/>
  <c r="T2363" i="2" s="1"/>
  <c r="P2363" i="2"/>
  <c r="S2363" i="2" s="1"/>
  <c r="I2364" i="2"/>
  <c r="U2364" i="2" s="1"/>
  <c r="J2365" i="2"/>
  <c r="V2365" i="2" s="1"/>
  <c r="K2366" i="2"/>
  <c r="W2366" i="2" s="1"/>
  <c r="Q2367" i="2"/>
  <c r="T2367" i="2" s="1"/>
  <c r="P2367" i="2"/>
  <c r="S2367" i="2" s="1"/>
  <c r="I2368" i="2"/>
  <c r="U2368" i="2" s="1"/>
  <c r="J2369" i="2"/>
  <c r="V2369" i="2" s="1"/>
  <c r="K2370" i="2"/>
  <c r="W2370" i="2" s="1"/>
  <c r="Q2371" i="2"/>
  <c r="T2371" i="2" s="1"/>
  <c r="P2371" i="2"/>
  <c r="S2371" i="2" s="1"/>
  <c r="I2372" i="2"/>
  <c r="U2372" i="2" s="1"/>
  <c r="J2373" i="2"/>
  <c r="V2373" i="2" s="1"/>
  <c r="K2374" i="2"/>
  <c r="W2374" i="2" s="1"/>
  <c r="Q2375" i="2"/>
  <c r="T2375" i="2" s="1"/>
  <c r="P2375" i="2"/>
  <c r="S2375" i="2" s="1"/>
  <c r="I2376" i="2"/>
  <c r="U2376" i="2" s="1"/>
  <c r="J2377" i="2"/>
  <c r="V2377" i="2" s="1"/>
  <c r="K2378" i="2"/>
  <c r="W2378" i="2" s="1"/>
  <c r="Q2379" i="2"/>
  <c r="T2379" i="2" s="1"/>
  <c r="P2379" i="2"/>
  <c r="S2379" i="2" s="1"/>
  <c r="O2379" i="2"/>
  <c r="R2379" i="2" s="1"/>
  <c r="J2379" i="2"/>
  <c r="V2379" i="2" s="1"/>
  <c r="Q2389" i="2"/>
  <c r="T2389" i="2" s="1"/>
  <c r="P2389" i="2"/>
  <c r="S2389" i="2" s="1"/>
  <c r="O2389" i="2"/>
  <c r="R2389" i="2" s="1"/>
  <c r="J2336" i="2"/>
  <c r="V2336" i="2" s="1"/>
  <c r="Q2338" i="2"/>
  <c r="T2338" i="2" s="1"/>
  <c r="P2338" i="2"/>
  <c r="S2338" i="2" s="1"/>
  <c r="J2340" i="2"/>
  <c r="V2340" i="2" s="1"/>
  <c r="Q2342" i="2"/>
  <c r="T2342" i="2" s="1"/>
  <c r="P2342" i="2"/>
  <c r="S2342" i="2" s="1"/>
  <c r="J2344" i="2"/>
  <c r="V2344" i="2" s="1"/>
  <c r="Q2346" i="2"/>
  <c r="T2346" i="2" s="1"/>
  <c r="P2346" i="2"/>
  <c r="S2346" i="2" s="1"/>
  <c r="J2348" i="2"/>
  <c r="V2348" i="2" s="1"/>
  <c r="Q2350" i="2"/>
  <c r="T2350" i="2" s="1"/>
  <c r="P2350" i="2"/>
  <c r="S2350" i="2" s="1"/>
  <c r="J2352" i="2"/>
  <c r="V2352" i="2" s="1"/>
  <c r="Q2354" i="2"/>
  <c r="T2354" i="2" s="1"/>
  <c r="P2354" i="2"/>
  <c r="S2354" i="2" s="1"/>
  <c r="J2356" i="2"/>
  <c r="V2356" i="2" s="1"/>
  <c r="Q2358" i="2"/>
  <c r="T2358" i="2" s="1"/>
  <c r="P2358" i="2"/>
  <c r="S2358" i="2" s="1"/>
  <c r="J2360" i="2"/>
  <c r="V2360" i="2" s="1"/>
  <c r="Q2362" i="2"/>
  <c r="T2362" i="2" s="1"/>
  <c r="P2362" i="2"/>
  <c r="S2362" i="2" s="1"/>
  <c r="J2364" i="2"/>
  <c r="V2364" i="2" s="1"/>
  <c r="Q2366" i="2"/>
  <c r="T2366" i="2" s="1"/>
  <c r="P2366" i="2"/>
  <c r="S2366" i="2" s="1"/>
  <c r="J2368" i="2"/>
  <c r="V2368" i="2" s="1"/>
  <c r="Q2370" i="2"/>
  <c r="T2370" i="2" s="1"/>
  <c r="P2370" i="2"/>
  <c r="S2370" i="2" s="1"/>
  <c r="J2372" i="2"/>
  <c r="V2372" i="2" s="1"/>
  <c r="Q2374" i="2"/>
  <c r="T2374" i="2" s="1"/>
  <c r="P2374" i="2"/>
  <c r="S2374" i="2" s="1"/>
  <c r="J2376" i="2"/>
  <c r="V2376" i="2" s="1"/>
  <c r="Q2378" i="2"/>
  <c r="T2378" i="2" s="1"/>
  <c r="P2378" i="2"/>
  <c r="S2378" i="2" s="1"/>
  <c r="Q2385" i="2"/>
  <c r="T2385" i="2" s="1"/>
  <c r="P2385" i="2"/>
  <c r="S2385" i="2" s="1"/>
  <c r="O2385" i="2"/>
  <c r="R2385" i="2" s="1"/>
  <c r="K2336" i="2"/>
  <c r="W2336" i="2" s="1"/>
  <c r="Q2337" i="2"/>
  <c r="T2337" i="2" s="1"/>
  <c r="P2337" i="2"/>
  <c r="S2337" i="2" s="1"/>
  <c r="I2338" i="2"/>
  <c r="U2338" i="2" s="1"/>
  <c r="O2338" i="2"/>
  <c r="R2338" i="2" s="1"/>
  <c r="K2340" i="2"/>
  <c r="W2340" i="2" s="1"/>
  <c r="Q2341" i="2"/>
  <c r="T2341" i="2" s="1"/>
  <c r="P2341" i="2"/>
  <c r="S2341" i="2" s="1"/>
  <c r="I2342" i="2"/>
  <c r="U2342" i="2" s="1"/>
  <c r="O2342" i="2"/>
  <c r="R2342" i="2" s="1"/>
  <c r="K2344" i="2"/>
  <c r="W2344" i="2" s="1"/>
  <c r="Q2345" i="2"/>
  <c r="T2345" i="2" s="1"/>
  <c r="P2345" i="2"/>
  <c r="S2345" i="2" s="1"/>
  <c r="I2346" i="2"/>
  <c r="U2346" i="2" s="1"/>
  <c r="O2346" i="2"/>
  <c r="R2346" i="2" s="1"/>
  <c r="J2347" i="2"/>
  <c r="V2347" i="2" s="1"/>
  <c r="K2348" i="2"/>
  <c r="W2348" i="2" s="1"/>
  <c r="Q2349" i="2"/>
  <c r="T2349" i="2" s="1"/>
  <c r="P2349" i="2"/>
  <c r="S2349" i="2" s="1"/>
  <c r="I2350" i="2"/>
  <c r="U2350" i="2" s="1"/>
  <c r="O2350" i="2"/>
  <c r="R2350" i="2" s="1"/>
  <c r="J2351" i="2"/>
  <c r="V2351" i="2" s="1"/>
  <c r="K2352" i="2"/>
  <c r="W2352" i="2" s="1"/>
  <c r="Q2353" i="2"/>
  <c r="T2353" i="2" s="1"/>
  <c r="P2353" i="2"/>
  <c r="S2353" i="2" s="1"/>
  <c r="I2354" i="2"/>
  <c r="U2354" i="2" s="1"/>
  <c r="O2354" i="2"/>
  <c r="R2354" i="2" s="1"/>
  <c r="K2356" i="2"/>
  <c r="W2356" i="2" s="1"/>
  <c r="Q2357" i="2"/>
  <c r="T2357" i="2" s="1"/>
  <c r="P2357" i="2"/>
  <c r="S2357" i="2" s="1"/>
  <c r="I2358" i="2"/>
  <c r="U2358" i="2" s="1"/>
  <c r="O2358" i="2"/>
  <c r="R2358" i="2" s="1"/>
  <c r="J2359" i="2"/>
  <c r="V2359" i="2" s="1"/>
  <c r="K2360" i="2"/>
  <c r="W2360" i="2" s="1"/>
  <c r="Q2361" i="2"/>
  <c r="T2361" i="2" s="1"/>
  <c r="P2361" i="2"/>
  <c r="S2361" i="2" s="1"/>
  <c r="I2362" i="2"/>
  <c r="U2362" i="2" s="1"/>
  <c r="O2362" i="2"/>
  <c r="R2362" i="2" s="1"/>
  <c r="J2363" i="2"/>
  <c r="V2363" i="2" s="1"/>
  <c r="K2364" i="2"/>
  <c r="W2364" i="2" s="1"/>
  <c r="Q2365" i="2"/>
  <c r="T2365" i="2" s="1"/>
  <c r="P2365" i="2"/>
  <c r="S2365" i="2" s="1"/>
  <c r="I2366" i="2"/>
  <c r="U2366" i="2" s="1"/>
  <c r="O2366" i="2"/>
  <c r="R2366" i="2" s="1"/>
  <c r="K2368" i="2"/>
  <c r="W2368" i="2" s="1"/>
  <c r="Q2369" i="2"/>
  <c r="T2369" i="2" s="1"/>
  <c r="P2369" i="2"/>
  <c r="S2369" i="2" s="1"/>
  <c r="I2370" i="2"/>
  <c r="U2370" i="2" s="1"/>
  <c r="O2370" i="2"/>
  <c r="R2370" i="2" s="1"/>
  <c r="K2372" i="2"/>
  <c r="W2372" i="2" s="1"/>
  <c r="Q2373" i="2"/>
  <c r="T2373" i="2" s="1"/>
  <c r="P2373" i="2"/>
  <c r="S2373" i="2" s="1"/>
  <c r="I2374" i="2"/>
  <c r="U2374" i="2" s="1"/>
  <c r="O2374" i="2"/>
  <c r="R2374" i="2" s="1"/>
  <c r="K2376" i="2"/>
  <c r="W2376" i="2" s="1"/>
  <c r="Q2377" i="2"/>
  <c r="T2377" i="2" s="1"/>
  <c r="P2377" i="2"/>
  <c r="S2377" i="2" s="1"/>
  <c r="I2378" i="2"/>
  <c r="U2378" i="2" s="1"/>
  <c r="O2378" i="2"/>
  <c r="R2378" i="2" s="1"/>
  <c r="Q2381" i="2"/>
  <c r="T2381" i="2" s="1"/>
  <c r="P2381" i="2"/>
  <c r="S2381" i="2" s="1"/>
  <c r="O2381" i="2"/>
  <c r="R2381" i="2" s="1"/>
  <c r="Q2397" i="2"/>
  <c r="T2397" i="2" s="1"/>
  <c r="P2397" i="2"/>
  <c r="S2397" i="2" s="1"/>
  <c r="O2397" i="2"/>
  <c r="R2397" i="2" s="1"/>
  <c r="I2379" i="2"/>
  <c r="U2379" i="2" s="1"/>
  <c r="Q2380" i="2"/>
  <c r="T2380" i="2" s="1"/>
  <c r="P2380" i="2"/>
  <c r="S2380" i="2" s="1"/>
  <c r="I2381" i="2"/>
  <c r="U2381" i="2" s="1"/>
  <c r="Q2384" i="2"/>
  <c r="T2384" i="2" s="1"/>
  <c r="P2384" i="2"/>
  <c r="S2384" i="2" s="1"/>
  <c r="I2385" i="2"/>
  <c r="U2385" i="2" s="1"/>
  <c r="Q2388" i="2"/>
  <c r="T2388" i="2" s="1"/>
  <c r="P2388" i="2"/>
  <c r="S2388" i="2" s="1"/>
  <c r="I2389" i="2"/>
  <c r="U2389" i="2" s="1"/>
  <c r="Q2392" i="2"/>
  <c r="T2392" i="2" s="1"/>
  <c r="P2392" i="2"/>
  <c r="S2392" i="2" s="1"/>
  <c r="I2393" i="2"/>
  <c r="U2393" i="2" s="1"/>
  <c r="Q2396" i="2"/>
  <c r="T2396" i="2" s="1"/>
  <c r="P2396" i="2"/>
  <c r="S2396" i="2" s="1"/>
  <c r="I2397" i="2"/>
  <c r="U2397" i="2" s="1"/>
  <c r="Q2400" i="2"/>
  <c r="T2400" i="2" s="1"/>
  <c r="P2400" i="2"/>
  <c r="S2400" i="2" s="1"/>
  <c r="I2380" i="2"/>
  <c r="U2380" i="2" s="1"/>
  <c r="O2380" i="2"/>
  <c r="R2380" i="2" s="1"/>
  <c r="J2381" i="2"/>
  <c r="V2381" i="2" s="1"/>
  <c r="K2382" i="2"/>
  <c r="W2382" i="2" s="1"/>
  <c r="Q2383" i="2"/>
  <c r="T2383" i="2" s="1"/>
  <c r="P2383" i="2"/>
  <c r="S2383" i="2" s="1"/>
  <c r="I2384" i="2"/>
  <c r="U2384" i="2" s="1"/>
  <c r="O2384" i="2"/>
  <c r="R2384" i="2" s="1"/>
  <c r="J2385" i="2"/>
  <c r="V2385" i="2" s="1"/>
  <c r="Q2387" i="2"/>
  <c r="T2387" i="2" s="1"/>
  <c r="P2387" i="2"/>
  <c r="S2387" i="2" s="1"/>
  <c r="I2388" i="2"/>
  <c r="U2388" i="2" s="1"/>
  <c r="O2388" i="2"/>
  <c r="R2388" i="2" s="1"/>
  <c r="J2389" i="2"/>
  <c r="V2389" i="2" s="1"/>
  <c r="K2390" i="2"/>
  <c r="W2390" i="2" s="1"/>
  <c r="Q2391" i="2"/>
  <c r="T2391" i="2" s="1"/>
  <c r="P2391" i="2"/>
  <c r="S2391" i="2" s="1"/>
  <c r="I2392" i="2"/>
  <c r="U2392" i="2" s="1"/>
  <c r="O2392" i="2"/>
  <c r="R2392" i="2" s="1"/>
  <c r="J2393" i="2"/>
  <c r="V2393" i="2" s="1"/>
  <c r="Q2395" i="2"/>
  <c r="T2395" i="2" s="1"/>
  <c r="P2395" i="2"/>
  <c r="S2395" i="2" s="1"/>
  <c r="I2396" i="2"/>
  <c r="U2396" i="2" s="1"/>
  <c r="O2396" i="2"/>
  <c r="R2396" i="2" s="1"/>
  <c r="J2397" i="2"/>
  <c r="V2397" i="2" s="1"/>
  <c r="Q2399" i="2"/>
  <c r="T2399" i="2" s="1"/>
  <c r="P2399" i="2"/>
  <c r="S2399" i="2" s="1"/>
  <c r="I2400" i="2"/>
  <c r="U2400" i="2" s="1"/>
  <c r="O2400" i="2"/>
  <c r="R2400" i="2" s="1"/>
  <c r="J2380" i="2"/>
  <c r="V2380" i="2" s="1"/>
  <c r="K2381" i="2"/>
  <c r="W2381" i="2" s="1"/>
  <c r="Q2382" i="2"/>
  <c r="T2382" i="2" s="1"/>
  <c r="P2382" i="2"/>
  <c r="S2382" i="2" s="1"/>
  <c r="O2383" i="2"/>
  <c r="R2383" i="2" s="1"/>
  <c r="J2384" i="2"/>
  <c r="V2384" i="2" s="1"/>
  <c r="K2385" i="2"/>
  <c r="W2385" i="2" s="1"/>
  <c r="Q2386" i="2"/>
  <c r="T2386" i="2" s="1"/>
  <c r="P2386" i="2"/>
  <c r="S2386" i="2" s="1"/>
  <c r="I2387" i="2"/>
  <c r="U2387" i="2" s="1"/>
  <c r="O2387" i="2"/>
  <c r="R2387" i="2" s="1"/>
  <c r="J2388" i="2"/>
  <c r="V2388" i="2" s="1"/>
  <c r="K2389" i="2"/>
  <c r="W2389" i="2" s="1"/>
  <c r="Q2390" i="2"/>
  <c r="T2390" i="2" s="1"/>
  <c r="P2390" i="2"/>
  <c r="S2390" i="2" s="1"/>
  <c r="I2391" i="2"/>
  <c r="U2391" i="2" s="1"/>
  <c r="O2391" i="2"/>
  <c r="R2391" i="2" s="1"/>
  <c r="J2392" i="2"/>
  <c r="V2392" i="2" s="1"/>
  <c r="K2393" i="2"/>
  <c r="W2393" i="2" s="1"/>
  <c r="Q2394" i="2"/>
  <c r="T2394" i="2" s="1"/>
  <c r="P2394" i="2"/>
  <c r="S2394" i="2" s="1"/>
  <c r="I2395" i="2"/>
  <c r="U2395" i="2" s="1"/>
  <c r="O2395" i="2"/>
  <c r="R2395" i="2" s="1"/>
  <c r="J2396" i="2"/>
  <c r="V2396" i="2" s="1"/>
  <c r="K2397" i="2"/>
  <c r="W2397" i="2" s="1"/>
  <c r="Q2398" i="2"/>
  <c r="T2398" i="2" s="1"/>
  <c r="P2398" i="2"/>
  <c r="S2398" i="2" s="1"/>
  <c r="I2399" i="2"/>
  <c r="U2399" i="2" s="1"/>
  <c r="O2399" i="2"/>
  <c r="R2399" i="2" s="1"/>
  <c r="J2400" i="2"/>
  <c r="V2400" i="2" s="1"/>
  <c r="O2401" i="2"/>
  <c r="R2401" i="2" s="1"/>
  <c r="O2402" i="2"/>
  <c r="R2402" i="2" s="1"/>
  <c r="O2403" i="2"/>
  <c r="R2403" i="2" s="1"/>
  <c r="O2404" i="2"/>
  <c r="R2404" i="2" s="1"/>
  <c r="O2405" i="2"/>
  <c r="R2405" i="2" s="1"/>
  <c r="O2406" i="2"/>
  <c r="R2406" i="2" s="1"/>
  <c r="O2407" i="2"/>
  <c r="R2407" i="2" s="1"/>
  <c r="O2408" i="2"/>
  <c r="R2408" i="2" s="1"/>
  <c r="O2409" i="2"/>
  <c r="R2409" i="2" s="1"/>
  <c r="O2410" i="2"/>
  <c r="R2410" i="2" s="1"/>
  <c r="O2411" i="2"/>
  <c r="R2411" i="2" s="1"/>
  <c r="O2412" i="2"/>
  <c r="R2412" i="2" s="1"/>
  <c r="O2413" i="2"/>
  <c r="R2413" i="2" s="1"/>
  <c r="O2414" i="2"/>
  <c r="R2414" i="2" s="1"/>
  <c r="O2415" i="2"/>
  <c r="R2415" i="2" s="1"/>
  <c r="O2416" i="2"/>
  <c r="R2416" i="2" s="1"/>
  <c r="O2417" i="2"/>
  <c r="R2417" i="2" s="1"/>
  <c r="O2418" i="2"/>
  <c r="R2418" i="2" s="1"/>
  <c r="O2419" i="2"/>
  <c r="R2419" i="2" s="1"/>
  <c r="P2401" i="2"/>
  <c r="S2401" i="2" s="1"/>
  <c r="P2402" i="2"/>
  <c r="S2402" i="2" s="1"/>
  <c r="P2403" i="2"/>
  <c r="S2403" i="2" s="1"/>
  <c r="P2404" i="2"/>
  <c r="S2404" i="2" s="1"/>
  <c r="P2405" i="2"/>
  <c r="S2405" i="2" s="1"/>
  <c r="P2406" i="2"/>
  <c r="S2406" i="2" s="1"/>
  <c r="P2407" i="2"/>
  <c r="S2407" i="2" s="1"/>
  <c r="P2408" i="2"/>
  <c r="S2408" i="2" s="1"/>
  <c r="L2249" i="1"/>
  <c r="N2249" i="1" s="1"/>
  <c r="L2250" i="1"/>
  <c r="N2250" i="1" s="1"/>
  <c r="L2252" i="1"/>
  <c r="N2252" i="1" s="1"/>
  <c r="L2254" i="1"/>
  <c r="N2254" i="1" s="1"/>
  <c r="L2256" i="1"/>
  <c r="N2256" i="1" s="1"/>
  <c r="L2257" i="1"/>
  <c r="N2257" i="1" s="1"/>
  <c r="L2258" i="1"/>
  <c r="N2258" i="1" s="1"/>
  <c r="L2259" i="1"/>
  <c r="N2259" i="1" s="1"/>
  <c r="L2261" i="1"/>
  <c r="N2261" i="1" s="1"/>
  <c r="L2262" i="1"/>
  <c r="N2262" i="1" s="1"/>
  <c r="L2264" i="1"/>
  <c r="N2264" i="1" s="1"/>
  <c r="L2265" i="1"/>
  <c r="N2265" i="1" s="1"/>
  <c r="L2267" i="1"/>
  <c r="N2267" i="1" s="1"/>
  <c r="L2268" i="1"/>
  <c r="N2268" i="1" s="1"/>
  <c r="L2269" i="1"/>
  <c r="N2269" i="1" s="1"/>
  <c r="L2273" i="1"/>
  <c r="N2273" i="1" s="1"/>
  <c r="L2274" i="1"/>
  <c r="N2274" i="1" s="1"/>
  <c r="L2275" i="1"/>
  <c r="N2275" i="1" s="1"/>
  <c r="L2337" i="1"/>
  <c r="N2337" i="1" s="1"/>
  <c r="G2337" i="1"/>
  <c r="O2337" i="1" s="1"/>
  <c r="K2347" i="1"/>
  <c r="M2347" i="1" s="1"/>
  <c r="L2347" i="1"/>
  <c r="N2347" i="1" s="1"/>
  <c r="L2363" i="1"/>
  <c r="N2363" i="1" s="1"/>
  <c r="K2363" i="1"/>
  <c r="M2363" i="1" s="1"/>
  <c r="L2371" i="1"/>
  <c r="N2371" i="1" s="1"/>
  <c r="K2371" i="1"/>
  <c r="M2371" i="1" s="1"/>
  <c r="G2249" i="1"/>
  <c r="O2249" i="1" s="1"/>
  <c r="AA2249" i="1" s="1"/>
  <c r="AB2249" i="1" s="1"/>
  <c r="G2251" i="1"/>
  <c r="O2251" i="1" s="1"/>
  <c r="AA2251" i="1" s="1"/>
  <c r="AB2251" i="1" s="1"/>
  <c r="G2254" i="1"/>
  <c r="O2254" i="1" s="1"/>
  <c r="AA2254" i="1" s="1"/>
  <c r="AB2254" i="1" s="1"/>
  <c r="G2255" i="1"/>
  <c r="O2255" i="1" s="1"/>
  <c r="AA2255" i="1" s="1"/>
  <c r="AB2255" i="1" s="1"/>
  <c r="G2256" i="1"/>
  <c r="O2256" i="1" s="1"/>
  <c r="AA2256" i="1" s="1"/>
  <c r="AB2256" i="1" s="1"/>
  <c r="G2257" i="1"/>
  <c r="O2257" i="1" s="1"/>
  <c r="G2258" i="1"/>
  <c r="O2258" i="1" s="1"/>
  <c r="AA2258" i="1" s="1"/>
  <c r="AB2258" i="1" s="1"/>
  <c r="G2259" i="1"/>
  <c r="O2259" i="1" s="1"/>
  <c r="AA2259" i="1" s="1"/>
  <c r="AB2259" i="1" s="1"/>
  <c r="G2260" i="1"/>
  <c r="O2260" i="1" s="1"/>
  <c r="AA2260" i="1" s="1"/>
  <c r="AB2260" i="1" s="1"/>
  <c r="G2261" i="1"/>
  <c r="O2261" i="1" s="1"/>
  <c r="G2264" i="1"/>
  <c r="O2264" i="1" s="1"/>
  <c r="AA2264" i="1" s="1"/>
  <c r="AB2264" i="1" s="1"/>
  <c r="G2265" i="1"/>
  <c r="O2265" i="1" s="1"/>
  <c r="G2266" i="1"/>
  <c r="O2266" i="1" s="1"/>
  <c r="AA2266" i="1" s="1"/>
  <c r="AB2266" i="1" s="1"/>
  <c r="G2267" i="1"/>
  <c r="O2267" i="1" s="1"/>
  <c r="AA2267" i="1" s="1"/>
  <c r="AB2267" i="1" s="1"/>
  <c r="G2268" i="1"/>
  <c r="O2268" i="1" s="1"/>
  <c r="AA2268" i="1" s="1"/>
  <c r="AB2268" i="1" s="1"/>
  <c r="G2270" i="1"/>
  <c r="O2270" i="1" s="1"/>
  <c r="AA2270" i="1" s="1"/>
  <c r="AB2270" i="1" s="1"/>
  <c r="G2272" i="1"/>
  <c r="O2272" i="1" s="1"/>
  <c r="AA2272" i="1" s="1"/>
  <c r="AB2272" i="1" s="1"/>
  <c r="G2273" i="1"/>
  <c r="O2273" i="1" s="1"/>
  <c r="G2275" i="1"/>
  <c r="O2275" i="1" s="1"/>
  <c r="AA2275" i="1" s="1"/>
  <c r="AB2275" i="1" s="1"/>
  <c r="K2285" i="1"/>
  <c r="M2285" i="1" s="1"/>
  <c r="K2287" i="1"/>
  <c r="M2287" i="1" s="1"/>
  <c r="K2290" i="1"/>
  <c r="M2290" i="1" s="1"/>
  <c r="K2292" i="1"/>
  <c r="M2292" i="1" s="1"/>
  <c r="K2293" i="1"/>
  <c r="M2293" i="1" s="1"/>
  <c r="K2294" i="1"/>
  <c r="M2294" i="1" s="1"/>
  <c r="K2296" i="1"/>
  <c r="M2296" i="1" s="1"/>
  <c r="K2298" i="1"/>
  <c r="M2298" i="1" s="1"/>
  <c r="K2300" i="1"/>
  <c r="M2300" i="1" s="1"/>
  <c r="K2302" i="1"/>
  <c r="M2302" i="1" s="1"/>
  <c r="K2304" i="1"/>
  <c r="M2304" i="1" s="1"/>
  <c r="K2306" i="1"/>
  <c r="M2306" i="1" s="1"/>
  <c r="K2308" i="1"/>
  <c r="M2308" i="1" s="1"/>
  <c r="K2310" i="1"/>
  <c r="M2310" i="1" s="1"/>
  <c r="K2312" i="1"/>
  <c r="M2312" i="1" s="1"/>
  <c r="K2315" i="1"/>
  <c r="M2315" i="1" s="1"/>
  <c r="K2317" i="1"/>
  <c r="M2317" i="1" s="1"/>
  <c r="K2319" i="1"/>
  <c r="M2319" i="1" s="1"/>
  <c r="K2320" i="1"/>
  <c r="M2320" i="1" s="1"/>
  <c r="K2323" i="1"/>
  <c r="M2323" i="1" s="1"/>
  <c r="K2325" i="1"/>
  <c r="M2325" i="1" s="1"/>
  <c r="K2327" i="1"/>
  <c r="M2327" i="1" s="1"/>
  <c r="K2329" i="1"/>
  <c r="M2329" i="1" s="1"/>
  <c r="K2331" i="1"/>
  <c r="M2331" i="1" s="1"/>
  <c r="K2333" i="1"/>
  <c r="M2333" i="1" s="1"/>
  <c r="K2336" i="1"/>
  <c r="M2336" i="1" s="1"/>
  <c r="G2347" i="1"/>
  <c r="O2347" i="1" s="1"/>
  <c r="G2363" i="1"/>
  <c r="O2363" i="1" s="1"/>
  <c r="G2371" i="1"/>
  <c r="O2371" i="1" s="1"/>
  <c r="K2400" i="1"/>
  <c r="M2400" i="1" s="1"/>
  <c r="H2400" i="1"/>
  <c r="P2400" i="1" s="1"/>
  <c r="H2249" i="1"/>
  <c r="P2249" i="1" s="1"/>
  <c r="H2250" i="1"/>
  <c r="P2250" i="1" s="1"/>
  <c r="K2276" i="1"/>
  <c r="M2276" i="1" s="1"/>
  <c r="K2278" i="1"/>
  <c r="M2278" i="1" s="1"/>
  <c r="K2280" i="1"/>
  <c r="M2280" i="1" s="1"/>
  <c r="K2282" i="1"/>
  <c r="M2282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K2339" i="1"/>
  <c r="M2339" i="1" s="1"/>
  <c r="L2339" i="1"/>
  <c r="N2339" i="1" s="1"/>
  <c r="K2380" i="1"/>
  <c r="M2380" i="1" s="1"/>
  <c r="H2380" i="1"/>
  <c r="P2380" i="1" s="1"/>
  <c r="K2396" i="1"/>
  <c r="M2396" i="1" s="1"/>
  <c r="H2396" i="1"/>
  <c r="P2396" i="1" s="1"/>
  <c r="L2400" i="1"/>
  <c r="N2400" i="1" s="1"/>
  <c r="L2251" i="1"/>
  <c r="N2251" i="1" s="1"/>
  <c r="L2253" i="1"/>
  <c r="N2253" i="1" s="1"/>
  <c r="L2255" i="1"/>
  <c r="N2255" i="1" s="1"/>
  <c r="L2260" i="1"/>
  <c r="N2260" i="1" s="1"/>
  <c r="L2263" i="1"/>
  <c r="N2263" i="1" s="1"/>
  <c r="L2266" i="1"/>
  <c r="N2266" i="1" s="1"/>
  <c r="L2270" i="1"/>
  <c r="N2270" i="1" s="1"/>
  <c r="L2271" i="1"/>
  <c r="N2271" i="1" s="1"/>
  <c r="L2272" i="1"/>
  <c r="N2272" i="1" s="1"/>
  <c r="L2355" i="1"/>
  <c r="N2355" i="1" s="1"/>
  <c r="K2355" i="1"/>
  <c r="M2355" i="1" s="1"/>
  <c r="K2388" i="1"/>
  <c r="M2388" i="1" s="1"/>
  <c r="H2388" i="1"/>
  <c r="P2388" i="1" s="1"/>
  <c r="G2250" i="1"/>
  <c r="O2250" i="1" s="1"/>
  <c r="AA2250" i="1" s="1"/>
  <c r="AB2250" i="1" s="1"/>
  <c r="G2252" i="1"/>
  <c r="O2252" i="1" s="1"/>
  <c r="AA2252" i="1" s="1"/>
  <c r="AB2252" i="1" s="1"/>
  <c r="G2253" i="1"/>
  <c r="O2253" i="1" s="1"/>
  <c r="G2262" i="1"/>
  <c r="O2262" i="1" s="1"/>
  <c r="AA2262" i="1" s="1"/>
  <c r="AB2262" i="1" s="1"/>
  <c r="G2263" i="1"/>
  <c r="O2263" i="1" s="1"/>
  <c r="AA2263" i="1" s="1"/>
  <c r="AB2263" i="1" s="1"/>
  <c r="G2269" i="1"/>
  <c r="O2269" i="1" s="1"/>
  <c r="G2271" i="1"/>
  <c r="O2271" i="1" s="1"/>
  <c r="AA2271" i="1" s="1"/>
  <c r="AB2271" i="1" s="1"/>
  <c r="G2274" i="1"/>
  <c r="O2274" i="1" s="1"/>
  <c r="AA2274" i="1" s="1"/>
  <c r="AB2274" i="1" s="1"/>
  <c r="G2276" i="1"/>
  <c r="O2276" i="1" s="1"/>
  <c r="AA2276" i="1" s="1"/>
  <c r="AB2276" i="1" s="1"/>
  <c r="G2278" i="1"/>
  <c r="O2278" i="1" s="1"/>
  <c r="G2280" i="1"/>
  <c r="O2280" i="1" s="1"/>
  <c r="AA2280" i="1" s="1"/>
  <c r="AB2280" i="1" s="1"/>
  <c r="G2282" i="1"/>
  <c r="O2282" i="1" s="1"/>
  <c r="AA2282" i="1" s="1"/>
  <c r="AB2282" i="1" s="1"/>
  <c r="K2284" i="1"/>
  <c r="M2284" i="1" s="1"/>
  <c r="K2286" i="1"/>
  <c r="M2286" i="1" s="1"/>
  <c r="K2288" i="1"/>
  <c r="M2288" i="1" s="1"/>
  <c r="K2289" i="1"/>
  <c r="M2289" i="1" s="1"/>
  <c r="K2291" i="1"/>
  <c r="M2291" i="1" s="1"/>
  <c r="K2295" i="1"/>
  <c r="M2295" i="1" s="1"/>
  <c r="K2297" i="1"/>
  <c r="M2297" i="1" s="1"/>
  <c r="K2299" i="1"/>
  <c r="M2299" i="1" s="1"/>
  <c r="K2301" i="1"/>
  <c r="M2301" i="1" s="1"/>
  <c r="K2303" i="1"/>
  <c r="M2303" i="1" s="1"/>
  <c r="K2305" i="1"/>
  <c r="M2305" i="1" s="1"/>
  <c r="K2307" i="1"/>
  <c r="M2307" i="1" s="1"/>
  <c r="K2309" i="1"/>
  <c r="M2309" i="1" s="1"/>
  <c r="K2311" i="1"/>
  <c r="M2311" i="1" s="1"/>
  <c r="K2313" i="1"/>
  <c r="M2313" i="1" s="1"/>
  <c r="K2314" i="1"/>
  <c r="M2314" i="1" s="1"/>
  <c r="K2316" i="1"/>
  <c r="M2316" i="1" s="1"/>
  <c r="K2318" i="1"/>
  <c r="M2318" i="1" s="1"/>
  <c r="K2321" i="1"/>
  <c r="M2321" i="1" s="1"/>
  <c r="K2322" i="1"/>
  <c r="M2322" i="1" s="1"/>
  <c r="K2324" i="1"/>
  <c r="M2324" i="1" s="1"/>
  <c r="K2326" i="1"/>
  <c r="M2326" i="1" s="1"/>
  <c r="K2328" i="1"/>
  <c r="M2328" i="1" s="1"/>
  <c r="K2330" i="1"/>
  <c r="M2330" i="1" s="1"/>
  <c r="K2332" i="1"/>
  <c r="M2332" i="1" s="1"/>
  <c r="K2334" i="1"/>
  <c r="M2334" i="1" s="1"/>
  <c r="K2335" i="1"/>
  <c r="M2335" i="1" s="1"/>
  <c r="K2337" i="1"/>
  <c r="M2337" i="1" s="1"/>
  <c r="K2341" i="1"/>
  <c r="M2341" i="1" s="1"/>
  <c r="L2341" i="1"/>
  <c r="N2341" i="1" s="1"/>
  <c r="G2341" i="1"/>
  <c r="O2341" i="1" s="1"/>
  <c r="G2355" i="1"/>
  <c r="O2355" i="1" s="1"/>
  <c r="AA2355" i="1" s="1"/>
  <c r="AB2355" i="1" s="1"/>
  <c r="K2384" i="1"/>
  <c r="M2384" i="1" s="1"/>
  <c r="H2384" i="1"/>
  <c r="P2384" i="1" s="1"/>
  <c r="H2276" i="1"/>
  <c r="P2276" i="1" s="1"/>
  <c r="H2278" i="1"/>
  <c r="P2278" i="1" s="1"/>
  <c r="H2280" i="1"/>
  <c r="P2280" i="1" s="1"/>
  <c r="H2282" i="1"/>
  <c r="P2282" i="1" s="1"/>
  <c r="H2284" i="1"/>
  <c r="P2284" i="1" s="1"/>
  <c r="H2285" i="1"/>
  <c r="P2285" i="1" s="1"/>
  <c r="H2286" i="1"/>
  <c r="P2286" i="1" s="1"/>
  <c r="H2287" i="1"/>
  <c r="P2287" i="1" s="1"/>
  <c r="H2288" i="1"/>
  <c r="P2288" i="1" s="1"/>
  <c r="H2289" i="1"/>
  <c r="P2289" i="1" s="1"/>
  <c r="H2290" i="1"/>
  <c r="P2290" i="1" s="1"/>
  <c r="H2291" i="1"/>
  <c r="P2291" i="1" s="1"/>
  <c r="H2292" i="1"/>
  <c r="P2292" i="1" s="1"/>
  <c r="H2293" i="1"/>
  <c r="P2293" i="1" s="1"/>
  <c r="H2294" i="1"/>
  <c r="P2294" i="1" s="1"/>
  <c r="H2295" i="1"/>
  <c r="P2295" i="1" s="1"/>
  <c r="H2296" i="1"/>
  <c r="P2296" i="1" s="1"/>
  <c r="H2297" i="1"/>
  <c r="P2297" i="1" s="1"/>
  <c r="H2298" i="1"/>
  <c r="P2298" i="1" s="1"/>
  <c r="H2299" i="1"/>
  <c r="P2299" i="1" s="1"/>
  <c r="H2300" i="1"/>
  <c r="P2300" i="1" s="1"/>
  <c r="H2301" i="1"/>
  <c r="P2301" i="1" s="1"/>
  <c r="H2302" i="1"/>
  <c r="P2302" i="1" s="1"/>
  <c r="H2303" i="1"/>
  <c r="P2303" i="1" s="1"/>
  <c r="H2304" i="1"/>
  <c r="P2304" i="1" s="1"/>
  <c r="H2305" i="1"/>
  <c r="P2305" i="1" s="1"/>
  <c r="H2306" i="1"/>
  <c r="P2306" i="1" s="1"/>
  <c r="H2307" i="1"/>
  <c r="P2307" i="1" s="1"/>
  <c r="H2308" i="1"/>
  <c r="P2308" i="1" s="1"/>
  <c r="H2309" i="1"/>
  <c r="P2309" i="1" s="1"/>
  <c r="H2310" i="1"/>
  <c r="P2310" i="1" s="1"/>
  <c r="H2311" i="1"/>
  <c r="P2311" i="1" s="1"/>
  <c r="H2312" i="1"/>
  <c r="P2312" i="1" s="1"/>
  <c r="H2313" i="1"/>
  <c r="P2313" i="1" s="1"/>
  <c r="H2314" i="1"/>
  <c r="P2314" i="1" s="1"/>
  <c r="H2315" i="1"/>
  <c r="P2315" i="1" s="1"/>
  <c r="H2316" i="1"/>
  <c r="P2316" i="1" s="1"/>
  <c r="H2317" i="1"/>
  <c r="P2317" i="1" s="1"/>
  <c r="H2318" i="1"/>
  <c r="P2318" i="1" s="1"/>
  <c r="H2319" i="1"/>
  <c r="P2319" i="1" s="1"/>
  <c r="H2320" i="1"/>
  <c r="P2320" i="1" s="1"/>
  <c r="H2321" i="1"/>
  <c r="P2321" i="1" s="1"/>
  <c r="H2322" i="1"/>
  <c r="P2322" i="1" s="1"/>
  <c r="H2323" i="1"/>
  <c r="P2323" i="1" s="1"/>
  <c r="H2324" i="1"/>
  <c r="P2324" i="1" s="1"/>
  <c r="H2325" i="1"/>
  <c r="P2325" i="1" s="1"/>
  <c r="H2326" i="1"/>
  <c r="P2326" i="1" s="1"/>
  <c r="H2327" i="1"/>
  <c r="P2327" i="1" s="1"/>
  <c r="H2328" i="1"/>
  <c r="P2328" i="1" s="1"/>
  <c r="H2329" i="1"/>
  <c r="P2329" i="1" s="1"/>
  <c r="H2330" i="1"/>
  <c r="P2330" i="1" s="1"/>
  <c r="H2331" i="1"/>
  <c r="P2331" i="1" s="1"/>
  <c r="H2332" i="1"/>
  <c r="P2332" i="1" s="1"/>
  <c r="H2333" i="1"/>
  <c r="P2333" i="1" s="1"/>
  <c r="H2334" i="1"/>
  <c r="P2334" i="1" s="1"/>
  <c r="H2335" i="1"/>
  <c r="P2335" i="1" s="1"/>
  <c r="H2336" i="1"/>
  <c r="P2336" i="1" s="1"/>
  <c r="H2337" i="1"/>
  <c r="P2337" i="1" s="1"/>
  <c r="G2339" i="1"/>
  <c r="O2339" i="1" s="1"/>
  <c r="AA2339" i="1" s="1"/>
  <c r="AB2339" i="1" s="1"/>
  <c r="K2349" i="1"/>
  <c r="M2349" i="1" s="1"/>
  <c r="L2349" i="1"/>
  <c r="N2349" i="1" s="1"/>
  <c r="G2349" i="1"/>
  <c r="O2349" i="1" s="1"/>
  <c r="AA2349" i="1" s="1"/>
  <c r="AB2349" i="1" s="1"/>
  <c r="L2353" i="1"/>
  <c r="N2353" i="1" s="1"/>
  <c r="K2353" i="1"/>
  <c r="M2353" i="1" s="1"/>
  <c r="G2353" i="1"/>
  <c r="O2353" i="1" s="1"/>
  <c r="AA2353" i="1" s="1"/>
  <c r="AB2353" i="1" s="1"/>
  <c r="L2361" i="1"/>
  <c r="N2361" i="1" s="1"/>
  <c r="K2361" i="1"/>
  <c r="M2361" i="1" s="1"/>
  <c r="G2361" i="1"/>
  <c r="O2361" i="1" s="1"/>
  <c r="L2369" i="1"/>
  <c r="N2369" i="1" s="1"/>
  <c r="K2369" i="1"/>
  <c r="M2369" i="1" s="1"/>
  <c r="G2369" i="1"/>
  <c r="O2369" i="1" s="1"/>
  <c r="AA2369" i="1" s="1"/>
  <c r="AB2369" i="1" s="1"/>
  <c r="K2376" i="1"/>
  <c r="M2376" i="1" s="1"/>
  <c r="H2376" i="1"/>
  <c r="P2376" i="1" s="1"/>
  <c r="K2392" i="1"/>
  <c r="M2392" i="1" s="1"/>
  <c r="H2392" i="1"/>
  <c r="P2392" i="1" s="1"/>
  <c r="L2396" i="1"/>
  <c r="N2396" i="1" s="1"/>
  <c r="L2351" i="1"/>
  <c r="N2351" i="1" s="1"/>
  <c r="K2351" i="1"/>
  <c r="M2351" i="1" s="1"/>
  <c r="L2359" i="1"/>
  <c r="N2359" i="1" s="1"/>
  <c r="K2359" i="1"/>
  <c r="M2359" i="1" s="1"/>
  <c r="L2367" i="1"/>
  <c r="N2367" i="1" s="1"/>
  <c r="K2367" i="1"/>
  <c r="M2367" i="1" s="1"/>
  <c r="G2376" i="1"/>
  <c r="O2376" i="1" s="1"/>
  <c r="AA2376" i="1" s="1"/>
  <c r="AB2376" i="1" s="1"/>
  <c r="K2378" i="1"/>
  <c r="M2378" i="1" s="1"/>
  <c r="H2378" i="1"/>
  <c r="P2378" i="1" s="1"/>
  <c r="AA2378" i="1" s="1"/>
  <c r="AB2378" i="1" s="1"/>
  <c r="G2380" i="1"/>
  <c r="O2380" i="1" s="1"/>
  <c r="AA2380" i="1" s="1"/>
  <c r="AB2380" i="1" s="1"/>
  <c r="K2382" i="1"/>
  <c r="M2382" i="1" s="1"/>
  <c r="H2382" i="1"/>
  <c r="P2382" i="1" s="1"/>
  <c r="G2384" i="1"/>
  <c r="O2384" i="1" s="1"/>
  <c r="AA2384" i="1" s="1"/>
  <c r="AB2384" i="1" s="1"/>
  <c r="K2386" i="1"/>
  <c r="M2386" i="1" s="1"/>
  <c r="H2386" i="1"/>
  <c r="P2386" i="1" s="1"/>
  <c r="G2388" i="1"/>
  <c r="O2388" i="1" s="1"/>
  <c r="K2390" i="1"/>
  <c r="M2390" i="1" s="1"/>
  <c r="H2390" i="1"/>
  <c r="P2390" i="1" s="1"/>
  <c r="G2392" i="1"/>
  <c r="O2392" i="1" s="1"/>
  <c r="AA2392" i="1" s="1"/>
  <c r="AB2392" i="1" s="1"/>
  <c r="K2394" i="1"/>
  <c r="M2394" i="1" s="1"/>
  <c r="H2394" i="1"/>
  <c r="P2394" i="1" s="1"/>
  <c r="G2396" i="1"/>
  <c r="O2396" i="1" s="1"/>
  <c r="AA2396" i="1" s="1"/>
  <c r="AB2396" i="1" s="1"/>
  <c r="K2398" i="1"/>
  <c r="M2398" i="1" s="1"/>
  <c r="H2398" i="1"/>
  <c r="P2398" i="1" s="1"/>
  <c r="G2400" i="1"/>
  <c r="O2400" i="1" s="1"/>
  <c r="AA2400" i="1" s="1"/>
  <c r="AB2400" i="1" s="1"/>
  <c r="K2404" i="1"/>
  <c r="M2404" i="1" s="1"/>
  <c r="H2404" i="1"/>
  <c r="P2404" i="1" s="1"/>
  <c r="G2404" i="1"/>
  <c r="O2404" i="1" s="1"/>
  <c r="H2339" i="1"/>
  <c r="P2339" i="1" s="1"/>
  <c r="G2343" i="1"/>
  <c r="O2343" i="1" s="1"/>
  <c r="AA2343" i="1" s="1"/>
  <c r="AB2343" i="1" s="1"/>
  <c r="H2347" i="1"/>
  <c r="P2347" i="1" s="1"/>
  <c r="G2351" i="1"/>
  <c r="O2351" i="1" s="1"/>
  <c r="L2357" i="1"/>
  <c r="N2357" i="1" s="1"/>
  <c r="K2357" i="1"/>
  <c r="M2357" i="1" s="1"/>
  <c r="G2359" i="1"/>
  <c r="O2359" i="1" s="1"/>
  <c r="AA2359" i="1" s="1"/>
  <c r="AB2359" i="1" s="1"/>
  <c r="L2365" i="1"/>
  <c r="N2365" i="1" s="1"/>
  <c r="K2365" i="1"/>
  <c r="M2365" i="1" s="1"/>
  <c r="G2367" i="1"/>
  <c r="O2367" i="1" s="1"/>
  <c r="AA2367" i="1" s="1"/>
  <c r="AB2367" i="1" s="1"/>
  <c r="L2373" i="1"/>
  <c r="N2373" i="1" s="1"/>
  <c r="K2373" i="1"/>
  <c r="M2373" i="1" s="1"/>
  <c r="L2378" i="1"/>
  <c r="N2378" i="1" s="1"/>
  <c r="L2382" i="1"/>
  <c r="N2382" i="1" s="1"/>
  <c r="L2386" i="1"/>
  <c r="N2386" i="1" s="1"/>
  <c r="L2390" i="1"/>
  <c r="N2390" i="1" s="1"/>
  <c r="L2394" i="1"/>
  <c r="N2394" i="1" s="1"/>
  <c r="L2398" i="1"/>
  <c r="N2398" i="1" s="1"/>
  <c r="K2402" i="1"/>
  <c r="M2402" i="1" s="1"/>
  <c r="H2402" i="1"/>
  <c r="P2402" i="1" s="1"/>
  <c r="G2402" i="1"/>
  <c r="O2402" i="1" s="1"/>
  <c r="AA2402" i="1" s="1"/>
  <c r="AB2402" i="1" s="1"/>
  <c r="L2404" i="1"/>
  <c r="N2404" i="1" s="1"/>
  <c r="L2375" i="1"/>
  <c r="N2375" i="1" s="1"/>
  <c r="L2377" i="1"/>
  <c r="N2377" i="1" s="1"/>
  <c r="L2379" i="1"/>
  <c r="N2379" i="1" s="1"/>
  <c r="L2381" i="1"/>
  <c r="N2381" i="1" s="1"/>
  <c r="L2383" i="1"/>
  <c r="N2383" i="1" s="1"/>
  <c r="L2385" i="1"/>
  <c r="N2385" i="1" s="1"/>
  <c r="L2387" i="1"/>
  <c r="N2387" i="1" s="1"/>
  <c r="L2389" i="1"/>
  <c r="N2389" i="1" s="1"/>
  <c r="L2391" i="1"/>
  <c r="N2391" i="1" s="1"/>
  <c r="L2393" i="1"/>
  <c r="N2393" i="1" s="1"/>
  <c r="L2395" i="1"/>
  <c r="N2395" i="1" s="1"/>
  <c r="L2397" i="1"/>
  <c r="N2397" i="1" s="1"/>
  <c r="L2399" i="1"/>
  <c r="N2399" i="1" s="1"/>
  <c r="H2353" i="1"/>
  <c r="P2353" i="1" s="1"/>
  <c r="H2355" i="1"/>
  <c r="P2355" i="1" s="1"/>
  <c r="H2357" i="1"/>
  <c r="P2357" i="1" s="1"/>
  <c r="AA2357" i="1" s="1"/>
  <c r="AB2357" i="1" s="1"/>
  <c r="H2359" i="1"/>
  <c r="P2359" i="1" s="1"/>
  <c r="H2361" i="1"/>
  <c r="P2361" i="1" s="1"/>
  <c r="H2363" i="1"/>
  <c r="P2363" i="1" s="1"/>
  <c r="H2365" i="1"/>
  <c r="P2365" i="1" s="1"/>
  <c r="AA2365" i="1" s="1"/>
  <c r="AB2365" i="1" s="1"/>
  <c r="H2367" i="1"/>
  <c r="P2367" i="1" s="1"/>
  <c r="H2369" i="1"/>
  <c r="P2369" i="1" s="1"/>
  <c r="H2371" i="1"/>
  <c r="P2371" i="1" s="1"/>
  <c r="H2373" i="1"/>
  <c r="P2373" i="1" s="1"/>
  <c r="AA2373" i="1" s="1"/>
  <c r="AB2373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H2248" i="2"/>
  <c r="O2248" i="2" s="1"/>
  <c r="R2248" i="2" s="1"/>
  <c r="F2248" i="2"/>
  <c r="E2248" i="2"/>
  <c r="D2248" i="2"/>
  <c r="H2247" i="2"/>
  <c r="O2247" i="2" s="1"/>
  <c r="R2247" i="2" s="1"/>
  <c r="F2247" i="2"/>
  <c r="K2247" i="2" s="1"/>
  <c r="W2247" i="2" s="1"/>
  <c r="E2247" i="2"/>
  <c r="D2247" i="2"/>
  <c r="H2246" i="2"/>
  <c r="F2246" i="2"/>
  <c r="K2246" i="2" s="1"/>
  <c r="W2246" i="2" s="1"/>
  <c r="E2246" i="2"/>
  <c r="D2246" i="2"/>
  <c r="H2245" i="2"/>
  <c r="O2245" i="2" s="1"/>
  <c r="R2245" i="2" s="1"/>
  <c r="F2245" i="2"/>
  <c r="K2245" i="2" s="1"/>
  <c r="W2245" i="2" s="1"/>
  <c r="E2245" i="2"/>
  <c r="D2245" i="2"/>
  <c r="H2244" i="2"/>
  <c r="O2244" i="2" s="1"/>
  <c r="R2244" i="2" s="1"/>
  <c r="F2244" i="2"/>
  <c r="E2244" i="2"/>
  <c r="D2244" i="2"/>
  <c r="H2243" i="2"/>
  <c r="O2243" i="2" s="1"/>
  <c r="R2243" i="2" s="1"/>
  <c r="F2243" i="2"/>
  <c r="E2243" i="2"/>
  <c r="D2243" i="2"/>
  <c r="H2242" i="2"/>
  <c r="F2242" i="2"/>
  <c r="E2242" i="2"/>
  <c r="D2242" i="2"/>
  <c r="P2241" i="2"/>
  <c r="S2241" i="2" s="1"/>
  <c r="H2241" i="2"/>
  <c r="O2241" i="2" s="1"/>
  <c r="R2241" i="2" s="1"/>
  <c r="F2241" i="2"/>
  <c r="E2241" i="2"/>
  <c r="D2241" i="2"/>
  <c r="I2241" i="2" s="1"/>
  <c r="U2241" i="2" s="1"/>
  <c r="H2240" i="2"/>
  <c r="O2240" i="2" s="1"/>
  <c r="R2240" i="2" s="1"/>
  <c r="F2240" i="2"/>
  <c r="E2240" i="2"/>
  <c r="J2240" i="2" s="1"/>
  <c r="V2240" i="2" s="1"/>
  <c r="D2240" i="2"/>
  <c r="P2239" i="2"/>
  <c r="S2239" i="2" s="1"/>
  <c r="H2239" i="2"/>
  <c r="O2239" i="2" s="1"/>
  <c r="R2239" i="2" s="1"/>
  <c r="F2239" i="2"/>
  <c r="K2239" i="2" s="1"/>
  <c r="W2239" i="2" s="1"/>
  <c r="E2239" i="2"/>
  <c r="J2239" i="2" s="1"/>
  <c r="V2239" i="2" s="1"/>
  <c r="D2239" i="2"/>
  <c r="I2239" i="2" s="1"/>
  <c r="U2239" i="2" s="1"/>
  <c r="H2238" i="2"/>
  <c r="F2238" i="2"/>
  <c r="K2238" i="2" s="1"/>
  <c r="W2238" i="2" s="1"/>
  <c r="E2238" i="2"/>
  <c r="D2238" i="2"/>
  <c r="H2237" i="2"/>
  <c r="F2237" i="2"/>
  <c r="E2237" i="2"/>
  <c r="D2237" i="2"/>
  <c r="H2236" i="2"/>
  <c r="O2236" i="2" s="1"/>
  <c r="R2236" i="2" s="1"/>
  <c r="F2236" i="2"/>
  <c r="E2236" i="2"/>
  <c r="D2236" i="2"/>
  <c r="I2236" i="2" s="1"/>
  <c r="U2236" i="2" s="1"/>
  <c r="H2235" i="2"/>
  <c r="O2235" i="2" s="1"/>
  <c r="R2235" i="2" s="1"/>
  <c r="F2235" i="2"/>
  <c r="E2235" i="2"/>
  <c r="D2235" i="2"/>
  <c r="H2234" i="2"/>
  <c r="F2234" i="2"/>
  <c r="E2234" i="2"/>
  <c r="D2234" i="2"/>
  <c r="H2233" i="2"/>
  <c r="F2233" i="2"/>
  <c r="E2233" i="2"/>
  <c r="D2233" i="2"/>
  <c r="H2232" i="2"/>
  <c r="O2232" i="2" s="1"/>
  <c r="R2232" i="2" s="1"/>
  <c r="F2232" i="2"/>
  <c r="E2232" i="2"/>
  <c r="D2232" i="2"/>
  <c r="P2231" i="2"/>
  <c r="S2231" i="2" s="1"/>
  <c r="H2231" i="2"/>
  <c r="O2231" i="2" s="1"/>
  <c r="R2231" i="2" s="1"/>
  <c r="F2231" i="2"/>
  <c r="K2231" i="2" s="1"/>
  <c r="W2231" i="2" s="1"/>
  <c r="E2231" i="2"/>
  <c r="J2231" i="2" s="1"/>
  <c r="V2231" i="2" s="1"/>
  <c r="D2231" i="2"/>
  <c r="I2231" i="2" s="1"/>
  <c r="U2231" i="2" s="1"/>
  <c r="H2230" i="2"/>
  <c r="F2230" i="2"/>
  <c r="K2230" i="2" s="1"/>
  <c r="W2230" i="2" s="1"/>
  <c r="E2230" i="2"/>
  <c r="J2230" i="2" s="1"/>
  <c r="V2230" i="2" s="1"/>
  <c r="D2230" i="2"/>
  <c r="H2229" i="2"/>
  <c r="O2229" i="2" s="1"/>
  <c r="R2229" i="2" s="1"/>
  <c r="F2229" i="2"/>
  <c r="K2229" i="2" s="1"/>
  <c r="W2229" i="2" s="1"/>
  <c r="E2229" i="2"/>
  <c r="D2229" i="2"/>
  <c r="H2228" i="2"/>
  <c r="F2228" i="2"/>
  <c r="E2228" i="2"/>
  <c r="D2228" i="2"/>
  <c r="H2227" i="2"/>
  <c r="O2227" i="2" s="1"/>
  <c r="R2227" i="2" s="1"/>
  <c r="F2227" i="2"/>
  <c r="E2227" i="2"/>
  <c r="J2227" i="2" s="1"/>
  <c r="V2227" i="2" s="1"/>
  <c r="D2227" i="2"/>
  <c r="H2226" i="2"/>
  <c r="F2226" i="2"/>
  <c r="E2226" i="2"/>
  <c r="J2226" i="2" s="1"/>
  <c r="V2226" i="2" s="1"/>
  <c r="D2226" i="2"/>
  <c r="P2225" i="2"/>
  <c r="S2225" i="2" s="1"/>
  <c r="H2225" i="2"/>
  <c r="O2225" i="2" s="1"/>
  <c r="R2225" i="2" s="1"/>
  <c r="F2225" i="2"/>
  <c r="K2225" i="2" s="1"/>
  <c r="W2225" i="2" s="1"/>
  <c r="E2225" i="2"/>
  <c r="D2225" i="2"/>
  <c r="I2225" i="2" s="1"/>
  <c r="U2225" i="2" s="1"/>
  <c r="H2224" i="2"/>
  <c r="F2224" i="2"/>
  <c r="E2224" i="2"/>
  <c r="D2224" i="2"/>
  <c r="H2223" i="2"/>
  <c r="O2223" i="2" s="1"/>
  <c r="R2223" i="2" s="1"/>
  <c r="F2223" i="2"/>
  <c r="E2223" i="2"/>
  <c r="D2223" i="2"/>
  <c r="H2222" i="2"/>
  <c r="F2222" i="2"/>
  <c r="E2222" i="2"/>
  <c r="D2222" i="2"/>
  <c r="H2221" i="2"/>
  <c r="O2221" i="2" s="1"/>
  <c r="R2221" i="2" s="1"/>
  <c r="F2221" i="2"/>
  <c r="E2221" i="2"/>
  <c r="D2221" i="2"/>
  <c r="Q2220" i="2"/>
  <c r="T2220" i="2" s="1"/>
  <c r="P2220" i="2"/>
  <c r="S2220" i="2" s="1"/>
  <c r="H2220" i="2"/>
  <c r="O2220" i="2" s="1"/>
  <c r="R2220" i="2" s="1"/>
  <c r="F2220" i="2"/>
  <c r="E2220" i="2"/>
  <c r="J2220" i="2" s="1"/>
  <c r="V2220" i="2" s="1"/>
  <c r="D2220" i="2"/>
  <c r="I2220" i="2" s="1"/>
  <c r="U2220" i="2" s="1"/>
  <c r="H2219" i="2"/>
  <c r="F2219" i="2"/>
  <c r="E2219" i="2"/>
  <c r="D2219" i="2"/>
  <c r="H2218" i="2"/>
  <c r="O2218" i="2" s="1"/>
  <c r="R2218" i="2" s="1"/>
  <c r="F2218" i="2"/>
  <c r="E2218" i="2"/>
  <c r="D2218" i="2"/>
  <c r="H2217" i="2"/>
  <c r="F2217" i="2"/>
  <c r="E2217" i="2"/>
  <c r="D2217" i="2"/>
  <c r="Q2216" i="2"/>
  <c r="T2216" i="2" s="1"/>
  <c r="H2216" i="2"/>
  <c r="O2216" i="2" s="1"/>
  <c r="R2216" i="2" s="1"/>
  <c r="F2216" i="2"/>
  <c r="K2216" i="2" s="1"/>
  <c r="W2216" i="2" s="1"/>
  <c r="E2216" i="2"/>
  <c r="J2216" i="2" s="1"/>
  <c r="V2216" i="2" s="1"/>
  <c r="D2216" i="2"/>
  <c r="I2216" i="2" s="1"/>
  <c r="U2216" i="2" s="1"/>
  <c r="H2215" i="2"/>
  <c r="P2215" i="2" s="1"/>
  <c r="S2215" i="2" s="1"/>
  <c r="F2215" i="2"/>
  <c r="K2215" i="2" s="1"/>
  <c r="W2215" i="2" s="1"/>
  <c r="E2215" i="2"/>
  <c r="D2215" i="2"/>
  <c r="I2215" i="2" s="1"/>
  <c r="U2215" i="2" s="1"/>
  <c r="P2214" i="2"/>
  <c r="S2214" i="2" s="1"/>
  <c r="H2214" i="2"/>
  <c r="O2214" i="2" s="1"/>
  <c r="R2214" i="2" s="1"/>
  <c r="F2214" i="2"/>
  <c r="K2214" i="2" s="1"/>
  <c r="W2214" i="2" s="1"/>
  <c r="E2214" i="2"/>
  <c r="J2214" i="2" s="1"/>
  <c r="V2214" i="2" s="1"/>
  <c r="D2214" i="2"/>
  <c r="I2214" i="2" s="1"/>
  <c r="U2214" i="2" s="1"/>
  <c r="H2213" i="2"/>
  <c r="F2213" i="2"/>
  <c r="E2213" i="2"/>
  <c r="D2213" i="2"/>
  <c r="H2212" i="2"/>
  <c r="O2212" i="2" s="1"/>
  <c r="R2212" i="2" s="1"/>
  <c r="F2212" i="2"/>
  <c r="K2212" i="2" s="1"/>
  <c r="W2212" i="2" s="1"/>
  <c r="E2212" i="2"/>
  <c r="J2212" i="2" s="1"/>
  <c r="V2212" i="2" s="1"/>
  <c r="D2212" i="2"/>
  <c r="I2212" i="2" s="1"/>
  <c r="U2212" i="2" s="1"/>
  <c r="H2211" i="2"/>
  <c r="O2211" i="2" s="1"/>
  <c r="R2211" i="2" s="1"/>
  <c r="F2211" i="2"/>
  <c r="E2211" i="2"/>
  <c r="D2211" i="2"/>
  <c r="H2210" i="2"/>
  <c r="F2210" i="2"/>
  <c r="E2210" i="2"/>
  <c r="D2210" i="2"/>
  <c r="H2209" i="2"/>
  <c r="F2209" i="2"/>
  <c r="E2209" i="2"/>
  <c r="J2209" i="2" s="1"/>
  <c r="V2209" i="2" s="1"/>
  <c r="D2209" i="2"/>
  <c r="H2208" i="2"/>
  <c r="F2208" i="2"/>
  <c r="E2208" i="2"/>
  <c r="D2208" i="2"/>
  <c r="H2207" i="2"/>
  <c r="P2207" i="2" s="1"/>
  <c r="S2207" i="2" s="1"/>
  <c r="F2207" i="2"/>
  <c r="E2207" i="2"/>
  <c r="D2207" i="2"/>
  <c r="H2206" i="2"/>
  <c r="F2206" i="2"/>
  <c r="E2206" i="2"/>
  <c r="D2206" i="2"/>
  <c r="Q2205" i="2"/>
  <c r="T2205" i="2" s="1"/>
  <c r="H2205" i="2"/>
  <c r="O2205" i="2" s="1"/>
  <c r="R2205" i="2" s="1"/>
  <c r="F2205" i="2"/>
  <c r="E2205" i="2"/>
  <c r="J2205" i="2" s="1"/>
  <c r="V2205" i="2" s="1"/>
  <c r="D2205" i="2"/>
  <c r="I2205" i="2" s="1"/>
  <c r="U2205" i="2" s="1"/>
  <c r="H2204" i="2"/>
  <c r="F2204" i="2"/>
  <c r="E2204" i="2"/>
  <c r="D2204" i="2"/>
  <c r="P2203" i="2"/>
  <c r="S2203" i="2" s="1"/>
  <c r="H2203" i="2"/>
  <c r="F2203" i="2"/>
  <c r="K2203" i="2" s="1"/>
  <c r="W2203" i="2" s="1"/>
  <c r="E2203" i="2"/>
  <c r="D2203" i="2"/>
  <c r="I2203" i="2" s="1"/>
  <c r="U2203" i="2" s="1"/>
  <c r="H2202" i="2"/>
  <c r="Q2202" i="2" s="1"/>
  <c r="T2202" i="2" s="1"/>
  <c r="F2202" i="2"/>
  <c r="E2202" i="2"/>
  <c r="D2202" i="2"/>
  <c r="U2201" i="2"/>
  <c r="Q2201" i="2"/>
  <c r="T2201" i="2" s="1"/>
  <c r="P2201" i="2"/>
  <c r="S2201" i="2" s="1"/>
  <c r="H2201" i="2"/>
  <c r="O2201" i="2" s="1"/>
  <c r="R2201" i="2" s="1"/>
  <c r="F2201" i="2"/>
  <c r="K2201" i="2" s="1"/>
  <c r="W2201" i="2" s="1"/>
  <c r="E2201" i="2"/>
  <c r="J2201" i="2" s="1"/>
  <c r="V2201" i="2" s="1"/>
  <c r="D2201" i="2"/>
  <c r="I2201" i="2" s="1"/>
  <c r="H2200" i="2"/>
  <c r="O2200" i="2" s="1"/>
  <c r="R2200" i="2" s="1"/>
  <c r="F2200" i="2"/>
  <c r="E2200" i="2"/>
  <c r="D2200" i="2"/>
  <c r="H2199" i="2"/>
  <c r="F2199" i="2"/>
  <c r="E2199" i="2"/>
  <c r="D2199" i="2"/>
  <c r="Q2198" i="2"/>
  <c r="T2198" i="2" s="1"/>
  <c r="H2198" i="2"/>
  <c r="F2198" i="2"/>
  <c r="E2198" i="2"/>
  <c r="D2198" i="2"/>
  <c r="H2197" i="2"/>
  <c r="O2197" i="2" s="1"/>
  <c r="R2197" i="2" s="1"/>
  <c r="F2197" i="2"/>
  <c r="K2197" i="2" s="1"/>
  <c r="W2197" i="2" s="1"/>
  <c r="E2197" i="2"/>
  <c r="J2197" i="2" s="1"/>
  <c r="V2197" i="2" s="1"/>
  <c r="D2197" i="2"/>
  <c r="I2197" i="2" s="1"/>
  <c r="U2197" i="2" s="1"/>
  <c r="P2196" i="2"/>
  <c r="S2196" i="2" s="1"/>
  <c r="H2196" i="2"/>
  <c r="O2196" i="2" s="1"/>
  <c r="R2196" i="2" s="1"/>
  <c r="F2196" i="2"/>
  <c r="E2196" i="2"/>
  <c r="J2196" i="2" s="1"/>
  <c r="V2196" i="2" s="1"/>
  <c r="D2196" i="2"/>
  <c r="I2196" i="2" s="1"/>
  <c r="U2196" i="2" s="1"/>
  <c r="H2195" i="2"/>
  <c r="F2195" i="2"/>
  <c r="E2195" i="2"/>
  <c r="D2195" i="2"/>
  <c r="Q2194" i="2"/>
  <c r="T2194" i="2" s="1"/>
  <c r="H2194" i="2"/>
  <c r="F2194" i="2"/>
  <c r="K2194" i="2" s="1"/>
  <c r="W2194" i="2" s="1"/>
  <c r="E2194" i="2"/>
  <c r="J2194" i="2" s="1"/>
  <c r="V2194" i="2" s="1"/>
  <c r="D2194" i="2"/>
  <c r="H2193" i="2"/>
  <c r="O2193" i="2" s="1"/>
  <c r="R2193" i="2" s="1"/>
  <c r="F2193" i="2"/>
  <c r="E2193" i="2"/>
  <c r="D2193" i="2"/>
  <c r="H2192" i="2"/>
  <c r="F2192" i="2"/>
  <c r="E2192" i="2"/>
  <c r="D2192" i="2"/>
  <c r="H2191" i="2"/>
  <c r="F2191" i="2"/>
  <c r="E2191" i="2"/>
  <c r="D2191" i="2"/>
  <c r="H2190" i="2"/>
  <c r="F2190" i="2"/>
  <c r="E2190" i="2"/>
  <c r="D2190" i="2"/>
  <c r="U2189" i="2"/>
  <c r="P2189" i="2"/>
  <c r="S2189" i="2" s="1"/>
  <c r="H2189" i="2"/>
  <c r="O2189" i="2" s="1"/>
  <c r="R2189" i="2" s="1"/>
  <c r="F2189" i="2"/>
  <c r="K2189" i="2" s="1"/>
  <c r="W2189" i="2" s="1"/>
  <c r="E2189" i="2"/>
  <c r="J2189" i="2" s="1"/>
  <c r="V2189" i="2" s="1"/>
  <c r="D2189" i="2"/>
  <c r="I2189" i="2" s="1"/>
  <c r="H2188" i="2"/>
  <c r="F2188" i="2"/>
  <c r="E2188" i="2"/>
  <c r="D2188" i="2"/>
  <c r="H2187" i="2"/>
  <c r="P2187" i="2" s="1"/>
  <c r="S2187" i="2" s="1"/>
  <c r="F2187" i="2"/>
  <c r="E2187" i="2"/>
  <c r="D2187" i="2"/>
  <c r="H2186" i="2"/>
  <c r="F2186" i="2"/>
  <c r="E2186" i="2"/>
  <c r="D2186" i="2"/>
  <c r="U2185" i="2"/>
  <c r="H2185" i="2"/>
  <c r="O2185" i="2" s="1"/>
  <c r="R2185" i="2" s="1"/>
  <c r="F2185" i="2"/>
  <c r="K2185" i="2" s="1"/>
  <c r="W2185" i="2" s="1"/>
  <c r="E2185" i="2"/>
  <c r="J2185" i="2" s="1"/>
  <c r="V2185" i="2" s="1"/>
  <c r="D2185" i="2"/>
  <c r="I2185" i="2" s="1"/>
  <c r="H2184" i="2"/>
  <c r="O2184" i="2" s="1"/>
  <c r="R2184" i="2" s="1"/>
  <c r="F2184" i="2"/>
  <c r="E2184" i="2"/>
  <c r="D2184" i="2"/>
  <c r="H2183" i="2"/>
  <c r="F2183" i="2"/>
  <c r="E2183" i="2"/>
  <c r="D2183" i="2"/>
  <c r="H2182" i="2"/>
  <c r="F2182" i="2"/>
  <c r="E2182" i="2"/>
  <c r="D2182" i="2"/>
  <c r="P2181" i="2"/>
  <c r="S2181" i="2" s="1"/>
  <c r="H2181" i="2"/>
  <c r="O2181" i="2" s="1"/>
  <c r="R2181" i="2" s="1"/>
  <c r="F2181" i="2"/>
  <c r="E2181" i="2"/>
  <c r="J2181" i="2" s="1"/>
  <c r="V2181" i="2" s="1"/>
  <c r="D2181" i="2"/>
  <c r="I2181" i="2" s="1"/>
  <c r="U2181" i="2" s="1"/>
  <c r="H2180" i="2"/>
  <c r="O2180" i="2" s="1"/>
  <c r="R2180" i="2" s="1"/>
  <c r="F2180" i="2"/>
  <c r="E2180" i="2"/>
  <c r="J2180" i="2" s="1"/>
  <c r="V2180" i="2" s="1"/>
  <c r="D2180" i="2"/>
  <c r="P2179" i="2"/>
  <c r="S2179" i="2" s="1"/>
  <c r="H2179" i="2"/>
  <c r="O2179" i="2" s="1"/>
  <c r="R2179" i="2" s="1"/>
  <c r="F2179" i="2"/>
  <c r="E2179" i="2"/>
  <c r="J2179" i="2" s="1"/>
  <c r="V2179" i="2" s="1"/>
  <c r="D2179" i="2"/>
  <c r="I2179" i="2" s="1"/>
  <c r="U2179" i="2" s="1"/>
  <c r="H2178" i="2"/>
  <c r="F2178" i="2"/>
  <c r="E2178" i="2"/>
  <c r="D2178" i="2"/>
  <c r="Q2177" i="2"/>
  <c r="T2177" i="2" s="1"/>
  <c r="H2177" i="2"/>
  <c r="F2177" i="2"/>
  <c r="K2177" i="2" s="1"/>
  <c r="W2177" i="2" s="1"/>
  <c r="E2177" i="2"/>
  <c r="J2177" i="2" s="1"/>
  <c r="V2177" i="2" s="1"/>
  <c r="D2177" i="2"/>
  <c r="H2176" i="2"/>
  <c r="O2176" i="2" s="1"/>
  <c r="R2176" i="2" s="1"/>
  <c r="F2176" i="2"/>
  <c r="E2176" i="2"/>
  <c r="D2176" i="2"/>
  <c r="Q2175" i="2"/>
  <c r="T2175" i="2" s="1"/>
  <c r="H2175" i="2"/>
  <c r="O2175" i="2" s="1"/>
  <c r="R2175" i="2" s="1"/>
  <c r="F2175" i="2"/>
  <c r="E2175" i="2"/>
  <c r="J2175" i="2" s="1"/>
  <c r="V2175" i="2" s="1"/>
  <c r="D2175" i="2"/>
  <c r="H2174" i="2"/>
  <c r="F2174" i="2"/>
  <c r="E2174" i="2"/>
  <c r="D2174" i="2"/>
  <c r="H2173" i="2"/>
  <c r="F2173" i="2"/>
  <c r="E2173" i="2"/>
  <c r="J2173" i="2" s="1"/>
  <c r="V2173" i="2" s="1"/>
  <c r="D2173" i="2"/>
  <c r="H2172" i="2"/>
  <c r="O2172" i="2" s="1"/>
  <c r="R2172" i="2" s="1"/>
  <c r="F2172" i="2"/>
  <c r="K2172" i="2" s="1"/>
  <c r="W2172" i="2" s="1"/>
  <c r="E2172" i="2"/>
  <c r="D2172" i="2"/>
  <c r="H2171" i="2"/>
  <c r="O2171" i="2" s="1"/>
  <c r="R2171" i="2" s="1"/>
  <c r="F2171" i="2"/>
  <c r="E2171" i="2"/>
  <c r="D2171" i="2"/>
  <c r="H2170" i="2"/>
  <c r="P2170" i="2" s="1"/>
  <c r="S2170" i="2" s="1"/>
  <c r="F2170" i="2"/>
  <c r="E2170" i="2"/>
  <c r="D2170" i="2"/>
  <c r="Q2169" i="2"/>
  <c r="T2169" i="2" s="1"/>
  <c r="P2169" i="2"/>
  <c r="S2169" i="2" s="1"/>
  <c r="H2169" i="2"/>
  <c r="O2169" i="2" s="1"/>
  <c r="R2169" i="2" s="1"/>
  <c r="F2169" i="2"/>
  <c r="K2169" i="2" s="1"/>
  <c r="W2169" i="2" s="1"/>
  <c r="E2169" i="2"/>
  <c r="J2169" i="2" s="1"/>
  <c r="V2169" i="2" s="1"/>
  <c r="D2169" i="2"/>
  <c r="I2169" i="2" s="1"/>
  <c r="U2169" i="2" s="1"/>
  <c r="H2168" i="2"/>
  <c r="O2168" i="2" s="1"/>
  <c r="R2168" i="2" s="1"/>
  <c r="F2168" i="2"/>
  <c r="E2168" i="2"/>
  <c r="D2168" i="2"/>
  <c r="H2167" i="2"/>
  <c r="F2167" i="2"/>
  <c r="E2167" i="2"/>
  <c r="D2167" i="2"/>
  <c r="Q2166" i="2"/>
  <c r="T2166" i="2" s="1"/>
  <c r="H2166" i="2"/>
  <c r="F2166" i="2"/>
  <c r="E2166" i="2"/>
  <c r="J2166" i="2" s="1"/>
  <c r="V2166" i="2" s="1"/>
  <c r="D2166" i="2"/>
  <c r="H2165" i="2"/>
  <c r="O2165" i="2" s="1"/>
  <c r="R2165" i="2" s="1"/>
  <c r="F2165" i="2"/>
  <c r="K2165" i="2" s="1"/>
  <c r="W2165" i="2" s="1"/>
  <c r="E2165" i="2"/>
  <c r="D2165" i="2"/>
  <c r="H2164" i="2"/>
  <c r="O2164" i="2" s="1"/>
  <c r="R2164" i="2" s="1"/>
  <c r="F2164" i="2"/>
  <c r="E2164" i="2"/>
  <c r="D2164" i="2"/>
  <c r="H2163" i="2"/>
  <c r="F2163" i="2"/>
  <c r="E2163" i="2"/>
  <c r="D2163" i="2"/>
  <c r="H2162" i="2"/>
  <c r="F2162" i="2"/>
  <c r="E2162" i="2"/>
  <c r="D2162" i="2"/>
  <c r="Q2161" i="2"/>
  <c r="T2161" i="2" s="1"/>
  <c r="P2161" i="2"/>
  <c r="S2161" i="2" s="1"/>
  <c r="H2161" i="2"/>
  <c r="O2161" i="2" s="1"/>
  <c r="R2161" i="2" s="1"/>
  <c r="F2161" i="2"/>
  <c r="K2161" i="2" s="1"/>
  <c r="W2161" i="2" s="1"/>
  <c r="E2161" i="2"/>
  <c r="J2161" i="2" s="1"/>
  <c r="V2161" i="2" s="1"/>
  <c r="D2161" i="2"/>
  <c r="I2161" i="2" s="1"/>
  <c r="U2161" i="2" s="1"/>
  <c r="H2160" i="2"/>
  <c r="O2160" i="2" s="1"/>
  <c r="R2160" i="2" s="1"/>
  <c r="F2160" i="2"/>
  <c r="E2160" i="2"/>
  <c r="D2160" i="2"/>
  <c r="H2159" i="2"/>
  <c r="P2159" i="2" s="1"/>
  <c r="S2159" i="2" s="1"/>
  <c r="F2159" i="2"/>
  <c r="K2159" i="2" s="1"/>
  <c r="W2159" i="2" s="1"/>
  <c r="E2159" i="2"/>
  <c r="D2159" i="2"/>
  <c r="H2158" i="2"/>
  <c r="F2158" i="2"/>
  <c r="K2158" i="2" s="1"/>
  <c r="W2158" i="2" s="1"/>
  <c r="E2158" i="2"/>
  <c r="D2158" i="2"/>
  <c r="Q2157" i="2"/>
  <c r="T2157" i="2" s="1"/>
  <c r="P2157" i="2"/>
  <c r="S2157" i="2" s="1"/>
  <c r="H2157" i="2"/>
  <c r="O2157" i="2" s="1"/>
  <c r="R2157" i="2" s="1"/>
  <c r="F2157" i="2"/>
  <c r="K2157" i="2" s="1"/>
  <c r="W2157" i="2" s="1"/>
  <c r="E2157" i="2"/>
  <c r="J2157" i="2" s="1"/>
  <c r="V2157" i="2" s="1"/>
  <c r="D2157" i="2"/>
  <c r="I2157" i="2" s="1"/>
  <c r="U2157" i="2" s="1"/>
  <c r="H2156" i="2"/>
  <c r="F2156" i="2"/>
  <c r="E2156" i="2"/>
  <c r="D2156" i="2"/>
  <c r="H2155" i="2"/>
  <c r="F2155" i="2"/>
  <c r="K2155" i="2" s="1"/>
  <c r="W2155" i="2" s="1"/>
  <c r="E2155" i="2"/>
  <c r="D2155" i="2"/>
  <c r="H2154" i="2"/>
  <c r="F2154" i="2"/>
  <c r="E2154" i="2"/>
  <c r="D2154" i="2"/>
  <c r="H2153" i="2"/>
  <c r="O2153" i="2" s="1"/>
  <c r="R2153" i="2" s="1"/>
  <c r="F2153" i="2"/>
  <c r="E2153" i="2"/>
  <c r="D2153" i="2"/>
  <c r="Q2152" i="2"/>
  <c r="T2152" i="2" s="1"/>
  <c r="H2152" i="2"/>
  <c r="O2152" i="2" s="1"/>
  <c r="R2152" i="2" s="1"/>
  <c r="F2152" i="2"/>
  <c r="E2152" i="2"/>
  <c r="J2152" i="2" s="1"/>
  <c r="V2152" i="2" s="1"/>
  <c r="D2152" i="2"/>
  <c r="H2151" i="2"/>
  <c r="F2151" i="2"/>
  <c r="E2151" i="2"/>
  <c r="D2151" i="2"/>
  <c r="Q2150" i="2"/>
  <c r="T2150" i="2" s="1"/>
  <c r="H2150" i="2"/>
  <c r="F2150" i="2"/>
  <c r="K2150" i="2" s="1"/>
  <c r="W2150" i="2" s="1"/>
  <c r="E2150" i="2"/>
  <c r="D2150" i="2"/>
  <c r="P2149" i="2"/>
  <c r="S2149" i="2" s="1"/>
  <c r="H2149" i="2"/>
  <c r="O2149" i="2" s="1"/>
  <c r="R2149" i="2" s="1"/>
  <c r="F2149" i="2"/>
  <c r="K2149" i="2" s="1"/>
  <c r="W2149" i="2" s="1"/>
  <c r="E2149" i="2"/>
  <c r="J2149" i="2" s="1"/>
  <c r="V2149" i="2" s="1"/>
  <c r="D2149" i="2"/>
  <c r="I2149" i="2" s="1"/>
  <c r="U2149" i="2" s="1"/>
  <c r="H2148" i="2"/>
  <c r="O2148" i="2" s="1"/>
  <c r="R2148" i="2" s="1"/>
  <c r="F2148" i="2"/>
  <c r="E2148" i="2"/>
  <c r="J2148" i="2" s="1"/>
  <c r="V2148" i="2" s="1"/>
  <c r="D2148" i="2"/>
  <c r="H2147" i="2"/>
  <c r="F2147" i="2"/>
  <c r="E2147" i="2"/>
  <c r="D2147" i="2"/>
  <c r="H2146" i="2"/>
  <c r="F2146" i="2"/>
  <c r="E2146" i="2"/>
  <c r="J2146" i="2" s="1"/>
  <c r="V2146" i="2" s="1"/>
  <c r="D2146" i="2"/>
  <c r="H2145" i="2"/>
  <c r="O2145" i="2" s="1"/>
  <c r="R2145" i="2" s="1"/>
  <c r="F2145" i="2"/>
  <c r="E2145" i="2"/>
  <c r="D2145" i="2"/>
  <c r="H2144" i="2"/>
  <c r="O2144" i="2" s="1"/>
  <c r="R2144" i="2" s="1"/>
  <c r="F2144" i="2"/>
  <c r="E2144" i="2"/>
  <c r="D2144" i="2"/>
  <c r="P2143" i="2"/>
  <c r="S2143" i="2" s="1"/>
  <c r="H2143" i="2"/>
  <c r="F2143" i="2"/>
  <c r="K2143" i="2" s="1"/>
  <c r="W2143" i="2" s="1"/>
  <c r="E2143" i="2"/>
  <c r="D2143" i="2"/>
  <c r="I2143" i="2" s="1"/>
  <c r="U2143" i="2" s="1"/>
  <c r="H2142" i="2"/>
  <c r="F2142" i="2"/>
  <c r="K2142" i="2" s="1"/>
  <c r="W2142" i="2" s="1"/>
  <c r="E2142" i="2"/>
  <c r="D2142" i="2"/>
  <c r="P2141" i="2"/>
  <c r="S2141" i="2" s="1"/>
  <c r="H2141" i="2"/>
  <c r="O2141" i="2" s="1"/>
  <c r="R2141" i="2" s="1"/>
  <c r="F2141" i="2"/>
  <c r="K2141" i="2" s="1"/>
  <c r="W2141" i="2" s="1"/>
  <c r="E2141" i="2"/>
  <c r="J2141" i="2" s="1"/>
  <c r="V2141" i="2" s="1"/>
  <c r="D2141" i="2"/>
  <c r="I2141" i="2" s="1"/>
  <c r="U2141" i="2" s="1"/>
  <c r="H2140" i="2"/>
  <c r="F2140" i="2"/>
  <c r="E2140" i="2"/>
  <c r="D2140" i="2"/>
  <c r="H2139" i="2"/>
  <c r="F2139" i="2"/>
  <c r="K2139" i="2" s="1"/>
  <c r="W2139" i="2" s="1"/>
  <c r="E2139" i="2"/>
  <c r="D2139" i="2"/>
  <c r="H2138" i="2"/>
  <c r="F2138" i="2"/>
  <c r="E2138" i="2"/>
  <c r="D2138" i="2"/>
  <c r="H2137" i="2"/>
  <c r="O2137" i="2" s="1"/>
  <c r="R2137" i="2" s="1"/>
  <c r="F2137" i="2"/>
  <c r="E2137" i="2"/>
  <c r="D2137" i="2"/>
  <c r="P2136" i="2"/>
  <c r="S2136" i="2" s="1"/>
  <c r="H2136" i="2"/>
  <c r="F2136" i="2"/>
  <c r="E2136" i="2"/>
  <c r="J2136" i="2" s="1"/>
  <c r="V2136" i="2" s="1"/>
  <c r="D2136" i="2"/>
  <c r="H2135" i="2"/>
  <c r="F2135" i="2"/>
  <c r="E2135" i="2"/>
  <c r="D2135" i="2"/>
  <c r="H2134" i="2"/>
  <c r="O2134" i="2" s="1"/>
  <c r="R2134" i="2" s="1"/>
  <c r="F2134" i="2"/>
  <c r="E2134" i="2"/>
  <c r="D2134" i="2"/>
  <c r="P2133" i="2"/>
  <c r="S2133" i="2" s="1"/>
  <c r="H2133" i="2"/>
  <c r="F2133" i="2"/>
  <c r="K2133" i="2" s="1"/>
  <c r="W2133" i="2" s="1"/>
  <c r="E2133" i="2"/>
  <c r="D2133" i="2"/>
  <c r="I2133" i="2" s="1"/>
  <c r="U2133" i="2" s="1"/>
  <c r="H2132" i="2"/>
  <c r="F2132" i="2"/>
  <c r="K2132" i="2" s="1"/>
  <c r="W2132" i="2" s="1"/>
  <c r="E2132" i="2"/>
  <c r="D2132" i="2"/>
  <c r="H2131" i="2"/>
  <c r="F2131" i="2"/>
  <c r="K2131" i="2" s="1"/>
  <c r="W2131" i="2" s="1"/>
  <c r="E2131" i="2"/>
  <c r="D2131" i="2"/>
  <c r="H2130" i="2"/>
  <c r="Q2130" i="2" s="1"/>
  <c r="T2130" i="2" s="1"/>
  <c r="F2130" i="2"/>
  <c r="E2130" i="2"/>
  <c r="D2130" i="2"/>
  <c r="H2129" i="2"/>
  <c r="P2129" i="2" s="1"/>
  <c r="S2129" i="2" s="1"/>
  <c r="F2129" i="2"/>
  <c r="E2129" i="2"/>
  <c r="D2129" i="2"/>
  <c r="H2128" i="2"/>
  <c r="F2128" i="2"/>
  <c r="E2128" i="2"/>
  <c r="D2128" i="2"/>
  <c r="Q2127" i="2"/>
  <c r="T2127" i="2" s="1"/>
  <c r="H2127" i="2"/>
  <c r="P2127" i="2" s="1"/>
  <c r="S2127" i="2" s="1"/>
  <c r="F2127" i="2"/>
  <c r="K2127" i="2" s="1"/>
  <c r="W2127" i="2" s="1"/>
  <c r="E2127" i="2"/>
  <c r="D2127" i="2"/>
  <c r="I2127" i="2" s="1"/>
  <c r="U2127" i="2" s="1"/>
  <c r="Q2126" i="2"/>
  <c r="T2126" i="2" s="1"/>
  <c r="J2126" i="2"/>
  <c r="V2126" i="2" s="1"/>
  <c r="H2126" i="2"/>
  <c r="P2126" i="2" s="1"/>
  <c r="S2126" i="2" s="1"/>
  <c r="F2126" i="2"/>
  <c r="K2126" i="2" s="1"/>
  <c r="W2126" i="2" s="1"/>
  <c r="E2126" i="2"/>
  <c r="D2126" i="2"/>
  <c r="I2126" i="2" s="1"/>
  <c r="U2126" i="2" s="1"/>
  <c r="H2125" i="2"/>
  <c r="F2125" i="2"/>
  <c r="E2125" i="2"/>
  <c r="D2125" i="2"/>
  <c r="H2124" i="2"/>
  <c r="P2124" i="2" s="1"/>
  <c r="S2124" i="2" s="1"/>
  <c r="F2124" i="2"/>
  <c r="K2124" i="2" s="1"/>
  <c r="W2124" i="2" s="1"/>
  <c r="E2124" i="2"/>
  <c r="J2124" i="2" s="1"/>
  <c r="V2124" i="2" s="1"/>
  <c r="D2124" i="2"/>
  <c r="H2123" i="2"/>
  <c r="F2123" i="2"/>
  <c r="E2123" i="2"/>
  <c r="D2123" i="2"/>
  <c r="H2122" i="2"/>
  <c r="P2122" i="2" s="1"/>
  <c r="S2122" i="2" s="1"/>
  <c r="F2122" i="2"/>
  <c r="E2122" i="2"/>
  <c r="D2122" i="2"/>
  <c r="H2121" i="2"/>
  <c r="P2121" i="2" s="1"/>
  <c r="S2121" i="2" s="1"/>
  <c r="F2121" i="2"/>
  <c r="E2121" i="2"/>
  <c r="D2121" i="2"/>
  <c r="H2120" i="2"/>
  <c r="P2120" i="2" s="1"/>
  <c r="S2120" i="2" s="1"/>
  <c r="F2120" i="2"/>
  <c r="E2120" i="2"/>
  <c r="D2120" i="2"/>
  <c r="Q2119" i="2"/>
  <c r="T2119" i="2" s="1"/>
  <c r="H2119" i="2"/>
  <c r="P2119" i="2" s="1"/>
  <c r="S2119" i="2" s="1"/>
  <c r="F2119" i="2"/>
  <c r="K2119" i="2" s="1"/>
  <c r="W2119" i="2" s="1"/>
  <c r="E2119" i="2"/>
  <c r="D2119" i="2"/>
  <c r="I2119" i="2" s="1"/>
  <c r="U2119" i="2" s="1"/>
  <c r="Q2118" i="2"/>
  <c r="T2118" i="2" s="1"/>
  <c r="J2118" i="2"/>
  <c r="V2118" i="2" s="1"/>
  <c r="H2118" i="2"/>
  <c r="P2118" i="2" s="1"/>
  <c r="S2118" i="2" s="1"/>
  <c r="F2118" i="2"/>
  <c r="K2118" i="2" s="1"/>
  <c r="W2118" i="2" s="1"/>
  <c r="E2118" i="2"/>
  <c r="D2118" i="2"/>
  <c r="I2118" i="2" s="1"/>
  <c r="U2118" i="2" s="1"/>
  <c r="H2117" i="2"/>
  <c r="P2117" i="2" s="1"/>
  <c r="S2117" i="2" s="1"/>
  <c r="F2117" i="2"/>
  <c r="E2117" i="2"/>
  <c r="D2117" i="2"/>
  <c r="H2116" i="2"/>
  <c r="P2116" i="2" s="1"/>
  <c r="S2116" i="2" s="1"/>
  <c r="F2116" i="2"/>
  <c r="K2116" i="2" s="1"/>
  <c r="W2116" i="2" s="1"/>
  <c r="E2116" i="2"/>
  <c r="D2116" i="2"/>
  <c r="H2115" i="2"/>
  <c r="F2115" i="2"/>
  <c r="E2115" i="2"/>
  <c r="D2115" i="2"/>
  <c r="H2114" i="2"/>
  <c r="P2114" i="2" s="1"/>
  <c r="S2114" i="2" s="1"/>
  <c r="F2114" i="2"/>
  <c r="E2114" i="2"/>
  <c r="D2114" i="2"/>
  <c r="H2113" i="2"/>
  <c r="P2113" i="2" s="1"/>
  <c r="S2113" i="2" s="1"/>
  <c r="F2113" i="2"/>
  <c r="E2113" i="2"/>
  <c r="D2113" i="2"/>
  <c r="Q2112" i="2"/>
  <c r="T2112" i="2" s="1"/>
  <c r="H2112" i="2"/>
  <c r="P2112" i="2" s="1"/>
  <c r="S2112" i="2" s="1"/>
  <c r="F2112" i="2"/>
  <c r="E2112" i="2"/>
  <c r="D2112" i="2"/>
  <c r="H2111" i="2"/>
  <c r="P2111" i="2" s="1"/>
  <c r="S2111" i="2" s="1"/>
  <c r="F2111" i="2"/>
  <c r="E2111" i="2"/>
  <c r="D2111" i="2"/>
  <c r="H2110" i="2"/>
  <c r="P2110" i="2" s="1"/>
  <c r="S2110" i="2" s="1"/>
  <c r="F2110" i="2"/>
  <c r="E2110" i="2"/>
  <c r="J2110" i="2" s="1"/>
  <c r="V2110" i="2" s="1"/>
  <c r="D2110" i="2"/>
  <c r="H2109" i="2"/>
  <c r="P2109" i="2" s="1"/>
  <c r="S2109" i="2" s="1"/>
  <c r="F2109" i="2"/>
  <c r="E2109" i="2"/>
  <c r="D2109" i="2"/>
  <c r="H2108" i="2"/>
  <c r="F2108" i="2"/>
  <c r="E2108" i="2"/>
  <c r="D2108" i="2"/>
  <c r="Q2107" i="2"/>
  <c r="T2107" i="2" s="1"/>
  <c r="H2107" i="2"/>
  <c r="P2107" i="2" s="1"/>
  <c r="S2107" i="2" s="1"/>
  <c r="F2107" i="2"/>
  <c r="K2107" i="2" s="1"/>
  <c r="W2107" i="2" s="1"/>
  <c r="E2107" i="2"/>
  <c r="D2107" i="2"/>
  <c r="I2107" i="2" s="1"/>
  <c r="U2107" i="2" s="1"/>
  <c r="Q2106" i="2"/>
  <c r="T2106" i="2" s="1"/>
  <c r="J2106" i="2"/>
  <c r="V2106" i="2" s="1"/>
  <c r="H2106" i="2"/>
  <c r="P2106" i="2" s="1"/>
  <c r="S2106" i="2" s="1"/>
  <c r="F2106" i="2"/>
  <c r="K2106" i="2" s="1"/>
  <c r="W2106" i="2" s="1"/>
  <c r="E2106" i="2"/>
  <c r="D2106" i="2"/>
  <c r="I2106" i="2" s="1"/>
  <c r="U2106" i="2" s="1"/>
  <c r="H2105" i="2"/>
  <c r="F2105" i="2"/>
  <c r="E2105" i="2"/>
  <c r="D2105" i="2"/>
  <c r="H2104" i="2"/>
  <c r="P2104" i="2" s="1"/>
  <c r="S2104" i="2" s="1"/>
  <c r="F2104" i="2"/>
  <c r="E2104" i="2"/>
  <c r="D2104" i="2"/>
  <c r="Q2103" i="2"/>
  <c r="T2103" i="2" s="1"/>
  <c r="H2103" i="2"/>
  <c r="P2103" i="2" s="1"/>
  <c r="S2103" i="2" s="1"/>
  <c r="F2103" i="2"/>
  <c r="K2103" i="2" s="1"/>
  <c r="W2103" i="2" s="1"/>
  <c r="E2103" i="2"/>
  <c r="D2103" i="2"/>
  <c r="I2103" i="2" s="1"/>
  <c r="U2103" i="2" s="1"/>
  <c r="Q2102" i="2"/>
  <c r="T2102" i="2" s="1"/>
  <c r="J2102" i="2"/>
  <c r="V2102" i="2" s="1"/>
  <c r="H2102" i="2"/>
  <c r="P2102" i="2" s="1"/>
  <c r="S2102" i="2" s="1"/>
  <c r="F2102" i="2"/>
  <c r="K2102" i="2" s="1"/>
  <c r="W2102" i="2" s="1"/>
  <c r="E2102" i="2"/>
  <c r="D2102" i="2"/>
  <c r="I2102" i="2" s="1"/>
  <c r="U2102" i="2" s="1"/>
  <c r="H2101" i="2"/>
  <c r="P2101" i="2" s="1"/>
  <c r="S2101" i="2" s="1"/>
  <c r="F2101" i="2"/>
  <c r="E2101" i="2"/>
  <c r="D2101" i="2"/>
  <c r="H2100" i="2"/>
  <c r="P2100" i="2" s="1"/>
  <c r="S2100" i="2" s="1"/>
  <c r="F2100" i="2"/>
  <c r="E2100" i="2"/>
  <c r="D2100" i="2"/>
  <c r="Q2099" i="2"/>
  <c r="T2099" i="2" s="1"/>
  <c r="H2099" i="2"/>
  <c r="P2099" i="2" s="1"/>
  <c r="S2099" i="2" s="1"/>
  <c r="F2099" i="2"/>
  <c r="E2099" i="2"/>
  <c r="D2099" i="2"/>
  <c r="I2099" i="2" s="1"/>
  <c r="U2099" i="2" s="1"/>
  <c r="H2098" i="2"/>
  <c r="P2098" i="2" s="1"/>
  <c r="S2098" i="2" s="1"/>
  <c r="F2098" i="2"/>
  <c r="E2098" i="2"/>
  <c r="J2098" i="2" s="1"/>
  <c r="V2098" i="2" s="1"/>
  <c r="D2098" i="2"/>
  <c r="H2097" i="2"/>
  <c r="P2097" i="2" s="1"/>
  <c r="S2097" i="2" s="1"/>
  <c r="F2097" i="2"/>
  <c r="E2097" i="2"/>
  <c r="D2097" i="2"/>
  <c r="O2096" i="2"/>
  <c r="R2096" i="2" s="1"/>
  <c r="H2096" i="2"/>
  <c r="P2096" i="2" s="1"/>
  <c r="S2096" i="2" s="1"/>
  <c r="F2096" i="2"/>
  <c r="E2096" i="2"/>
  <c r="D2096" i="2"/>
  <c r="H2095" i="2"/>
  <c r="P2095" i="2" s="1"/>
  <c r="S2095" i="2" s="1"/>
  <c r="F2095" i="2"/>
  <c r="E2095" i="2"/>
  <c r="D2095" i="2"/>
  <c r="H2094" i="2"/>
  <c r="P2094" i="2" s="1"/>
  <c r="S2094" i="2" s="1"/>
  <c r="F2094" i="2"/>
  <c r="E2094" i="2"/>
  <c r="D2094" i="2"/>
  <c r="H2093" i="2"/>
  <c r="P2093" i="2" s="1"/>
  <c r="S2093" i="2" s="1"/>
  <c r="F2093" i="2"/>
  <c r="E2093" i="2"/>
  <c r="D2093" i="2"/>
  <c r="H2092" i="2"/>
  <c r="F2092" i="2"/>
  <c r="E2092" i="2"/>
  <c r="D2092" i="2"/>
  <c r="H2091" i="2"/>
  <c r="P2091" i="2" s="1"/>
  <c r="S2091" i="2" s="1"/>
  <c r="F2091" i="2"/>
  <c r="E2091" i="2"/>
  <c r="D2091" i="2"/>
  <c r="H2090" i="2"/>
  <c r="P2090" i="2" s="1"/>
  <c r="S2090" i="2" s="1"/>
  <c r="F2090" i="2"/>
  <c r="E2090" i="2"/>
  <c r="D2090" i="2"/>
  <c r="H2089" i="2"/>
  <c r="P2089" i="2" s="1"/>
  <c r="S2089" i="2" s="1"/>
  <c r="F2089" i="2"/>
  <c r="E2089" i="2"/>
  <c r="D2089" i="2"/>
  <c r="O2088" i="2"/>
  <c r="R2088" i="2" s="1"/>
  <c r="H2088" i="2"/>
  <c r="P2088" i="2" s="1"/>
  <c r="S2088" i="2" s="1"/>
  <c r="F2088" i="2"/>
  <c r="E2088" i="2"/>
  <c r="D2088" i="2"/>
  <c r="I2088" i="2" s="1"/>
  <c r="U2088" i="2" s="1"/>
  <c r="H2087" i="2"/>
  <c r="O2087" i="2" s="1"/>
  <c r="R2087" i="2" s="1"/>
  <c r="F2087" i="2"/>
  <c r="E2087" i="2"/>
  <c r="D2087" i="2"/>
  <c r="Q2086" i="2"/>
  <c r="T2086" i="2" s="1"/>
  <c r="H2086" i="2"/>
  <c r="O2086" i="2" s="1"/>
  <c r="R2086" i="2" s="1"/>
  <c r="F2086" i="2"/>
  <c r="K2086" i="2" s="1"/>
  <c r="W2086" i="2" s="1"/>
  <c r="E2086" i="2"/>
  <c r="J2086" i="2" s="1"/>
  <c r="V2086" i="2" s="1"/>
  <c r="D2086" i="2"/>
  <c r="P2085" i="2"/>
  <c r="S2085" i="2" s="1"/>
  <c r="H2085" i="2"/>
  <c r="O2085" i="2" s="1"/>
  <c r="R2085" i="2" s="1"/>
  <c r="F2085" i="2"/>
  <c r="K2085" i="2" s="1"/>
  <c r="W2085" i="2" s="1"/>
  <c r="E2085" i="2"/>
  <c r="D2085" i="2"/>
  <c r="I2085" i="2" s="1"/>
  <c r="U2085" i="2" s="1"/>
  <c r="H2084" i="2"/>
  <c r="O2084" i="2" s="1"/>
  <c r="R2084" i="2" s="1"/>
  <c r="F2084" i="2"/>
  <c r="E2084" i="2"/>
  <c r="D2084" i="2"/>
  <c r="H2083" i="2"/>
  <c r="O2083" i="2" s="1"/>
  <c r="R2083" i="2" s="1"/>
  <c r="F2083" i="2"/>
  <c r="E2083" i="2"/>
  <c r="D2083" i="2"/>
  <c r="P2082" i="2"/>
  <c r="S2082" i="2" s="1"/>
  <c r="H2082" i="2"/>
  <c r="Q2082" i="2" s="1"/>
  <c r="T2082" i="2" s="1"/>
  <c r="F2082" i="2"/>
  <c r="E2082" i="2"/>
  <c r="D2082" i="2"/>
  <c r="I2082" i="2" s="1"/>
  <c r="U2082" i="2" s="1"/>
  <c r="H2081" i="2"/>
  <c r="Q2081" i="2" s="1"/>
  <c r="T2081" i="2" s="1"/>
  <c r="F2081" i="2"/>
  <c r="E2081" i="2"/>
  <c r="D2081" i="2"/>
  <c r="H2080" i="2"/>
  <c r="Q2080" i="2" s="1"/>
  <c r="T2080" i="2" s="1"/>
  <c r="F2080" i="2"/>
  <c r="E2080" i="2"/>
  <c r="D2080" i="2"/>
  <c r="K2079" i="2"/>
  <c r="W2079" i="2" s="1"/>
  <c r="H2079" i="2"/>
  <c r="Q2079" i="2" s="1"/>
  <c r="T2079" i="2" s="1"/>
  <c r="F2079" i="2"/>
  <c r="E2079" i="2"/>
  <c r="D2079" i="2"/>
  <c r="I2079" i="2" s="1"/>
  <c r="U2079" i="2" s="1"/>
  <c r="H2078" i="2"/>
  <c r="Q2078" i="2" s="1"/>
  <c r="T2078" i="2" s="1"/>
  <c r="F2078" i="2"/>
  <c r="E2078" i="2"/>
  <c r="J2078" i="2" s="1"/>
  <c r="V2078" i="2" s="1"/>
  <c r="D2078" i="2"/>
  <c r="H2077" i="2"/>
  <c r="Q2077" i="2" s="1"/>
  <c r="T2077" i="2" s="1"/>
  <c r="F2077" i="2"/>
  <c r="K2077" i="2" s="1"/>
  <c r="W2077" i="2" s="1"/>
  <c r="E2077" i="2"/>
  <c r="D2077" i="2"/>
  <c r="I2077" i="2" s="1"/>
  <c r="U2077" i="2" s="1"/>
  <c r="H2076" i="2"/>
  <c r="Q2076" i="2" s="1"/>
  <c r="T2076" i="2" s="1"/>
  <c r="F2076" i="2"/>
  <c r="E2076" i="2"/>
  <c r="D2076" i="2"/>
  <c r="K2075" i="2"/>
  <c r="W2075" i="2" s="1"/>
  <c r="H2075" i="2"/>
  <c r="Q2075" i="2" s="1"/>
  <c r="T2075" i="2" s="1"/>
  <c r="F2075" i="2"/>
  <c r="E2075" i="2"/>
  <c r="D2075" i="2"/>
  <c r="I2075" i="2" s="1"/>
  <c r="U2075" i="2" s="1"/>
  <c r="H2074" i="2"/>
  <c r="Q2074" i="2" s="1"/>
  <c r="T2074" i="2" s="1"/>
  <c r="F2074" i="2"/>
  <c r="E2074" i="2"/>
  <c r="J2074" i="2" s="1"/>
  <c r="V2074" i="2" s="1"/>
  <c r="D2074" i="2"/>
  <c r="H2073" i="2"/>
  <c r="Q2073" i="2" s="1"/>
  <c r="T2073" i="2" s="1"/>
  <c r="F2073" i="2"/>
  <c r="K2073" i="2" s="1"/>
  <c r="W2073" i="2" s="1"/>
  <c r="E2073" i="2"/>
  <c r="D2073" i="2"/>
  <c r="I2073" i="2" s="1"/>
  <c r="U2073" i="2" s="1"/>
  <c r="H2072" i="2"/>
  <c r="Q2072" i="2" s="1"/>
  <c r="T2072" i="2" s="1"/>
  <c r="F2072" i="2"/>
  <c r="E2072" i="2"/>
  <c r="D2072" i="2"/>
  <c r="K2071" i="2"/>
  <c r="W2071" i="2" s="1"/>
  <c r="H2071" i="2"/>
  <c r="Q2071" i="2" s="1"/>
  <c r="T2071" i="2" s="1"/>
  <c r="F2071" i="2"/>
  <c r="E2071" i="2"/>
  <c r="D2071" i="2"/>
  <c r="I2071" i="2" s="1"/>
  <c r="U2071" i="2" s="1"/>
  <c r="H2070" i="2"/>
  <c r="Q2070" i="2" s="1"/>
  <c r="T2070" i="2" s="1"/>
  <c r="F2070" i="2"/>
  <c r="E2070" i="2"/>
  <c r="J2070" i="2" s="1"/>
  <c r="V2070" i="2" s="1"/>
  <c r="D2070" i="2"/>
  <c r="H2069" i="2"/>
  <c r="Q2069" i="2" s="1"/>
  <c r="T2069" i="2" s="1"/>
  <c r="F2069" i="2"/>
  <c r="K2069" i="2" s="1"/>
  <c r="W2069" i="2" s="1"/>
  <c r="E2069" i="2"/>
  <c r="D2069" i="2"/>
  <c r="I2069" i="2" s="1"/>
  <c r="U2069" i="2" s="1"/>
  <c r="H2068" i="2"/>
  <c r="Q2068" i="2" s="1"/>
  <c r="T2068" i="2" s="1"/>
  <c r="F2068" i="2"/>
  <c r="E2068" i="2"/>
  <c r="D2068" i="2"/>
  <c r="K2067" i="2"/>
  <c r="W2067" i="2" s="1"/>
  <c r="H2067" i="2"/>
  <c r="Q2067" i="2" s="1"/>
  <c r="T2067" i="2" s="1"/>
  <c r="F2067" i="2"/>
  <c r="E2067" i="2"/>
  <c r="D2067" i="2"/>
  <c r="I2067" i="2" s="1"/>
  <c r="U2067" i="2" s="1"/>
  <c r="H2066" i="2"/>
  <c r="Q2066" i="2" s="1"/>
  <c r="T2066" i="2" s="1"/>
  <c r="F2066" i="2"/>
  <c r="E2066" i="2"/>
  <c r="J2066" i="2" s="1"/>
  <c r="V2066" i="2" s="1"/>
  <c r="D2066" i="2"/>
  <c r="H2065" i="2"/>
  <c r="Q2065" i="2" s="1"/>
  <c r="T2065" i="2" s="1"/>
  <c r="F2065" i="2"/>
  <c r="K2065" i="2" s="1"/>
  <c r="W2065" i="2" s="1"/>
  <c r="E2065" i="2"/>
  <c r="D2065" i="2"/>
  <c r="I2065" i="2" s="1"/>
  <c r="U2065" i="2" s="1"/>
  <c r="H2064" i="2"/>
  <c r="Q2064" i="2" s="1"/>
  <c r="T2064" i="2" s="1"/>
  <c r="F2064" i="2"/>
  <c r="E2064" i="2"/>
  <c r="D2064" i="2"/>
  <c r="K2063" i="2"/>
  <c r="W2063" i="2" s="1"/>
  <c r="H2063" i="2"/>
  <c r="Q2063" i="2" s="1"/>
  <c r="T2063" i="2" s="1"/>
  <c r="F2063" i="2"/>
  <c r="E2063" i="2"/>
  <c r="D2063" i="2"/>
  <c r="I2063" i="2" s="1"/>
  <c r="U2063" i="2" s="1"/>
  <c r="H2062" i="2"/>
  <c r="Q2062" i="2" s="1"/>
  <c r="T2062" i="2" s="1"/>
  <c r="F2062" i="2"/>
  <c r="E2062" i="2"/>
  <c r="J2062" i="2" s="1"/>
  <c r="V2062" i="2" s="1"/>
  <c r="D2062" i="2"/>
  <c r="H2061" i="2"/>
  <c r="Q2061" i="2" s="1"/>
  <c r="T2061" i="2" s="1"/>
  <c r="F2061" i="2"/>
  <c r="K2061" i="2" s="1"/>
  <c r="W2061" i="2" s="1"/>
  <c r="E2061" i="2"/>
  <c r="D2061" i="2"/>
  <c r="I2061" i="2" s="1"/>
  <c r="U2061" i="2" s="1"/>
  <c r="H2060" i="2"/>
  <c r="Q2060" i="2" s="1"/>
  <c r="T2060" i="2" s="1"/>
  <c r="F2060" i="2"/>
  <c r="E2060" i="2"/>
  <c r="D2060" i="2"/>
  <c r="K2059" i="2"/>
  <c r="W2059" i="2" s="1"/>
  <c r="H2059" i="2"/>
  <c r="Q2059" i="2" s="1"/>
  <c r="T2059" i="2" s="1"/>
  <c r="F2059" i="2"/>
  <c r="E2059" i="2"/>
  <c r="D2059" i="2"/>
  <c r="I2059" i="2" s="1"/>
  <c r="U2059" i="2" s="1"/>
  <c r="H2058" i="2"/>
  <c r="Q2058" i="2" s="1"/>
  <c r="T2058" i="2" s="1"/>
  <c r="F2058" i="2"/>
  <c r="E2058" i="2"/>
  <c r="J2058" i="2" s="1"/>
  <c r="V2058" i="2" s="1"/>
  <c r="D2058" i="2"/>
  <c r="H2057" i="2"/>
  <c r="Q2057" i="2" s="1"/>
  <c r="T2057" i="2" s="1"/>
  <c r="F2057" i="2"/>
  <c r="K2057" i="2" s="1"/>
  <c r="W2057" i="2" s="1"/>
  <c r="E2057" i="2"/>
  <c r="D2057" i="2"/>
  <c r="I2057" i="2" s="1"/>
  <c r="U2057" i="2" s="1"/>
  <c r="H2056" i="2"/>
  <c r="Q2056" i="2" s="1"/>
  <c r="T2056" i="2" s="1"/>
  <c r="F2056" i="2"/>
  <c r="E2056" i="2"/>
  <c r="D2056" i="2"/>
  <c r="K2055" i="2"/>
  <c r="W2055" i="2" s="1"/>
  <c r="H2055" i="2"/>
  <c r="Q2055" i="2" s="1"/>
  <c r="T2055" i="2" s="1"/>
  <c r="F2055" i="2"/>
  <c r="E2055" i="2"/>
  <c r="D2055" i="2"/>
  <c r="I2055" i="2" s="1"/>
  <c r="U2055" i="2" s="1"/>
  <c r="H2054" i="2"/>
  <c r="Q2054" i="2" s="1"/>
  <c r="T2054" i="2" s="1"/>
  <c r="F2054" i="2"/>
  <c r="E2054" i="2"/>
  <c r="J2054" i="2" s="1"/>
  <c r="V2054" i="2" s="1"/>
  <c r="D2054" i="2"/>
  <c r="H2053" i="2"/>
  <c r="Q2053" i="2" s="1"/>
  <c r="T2053" i="2" s="1"/>
  <c r="F2053" i="2"/>
  <c r="K2053" i="2" s="1"/>
  <c r="W2053" i="2" s="1"/>
  <c r="E2053" i="2"/>
  <c r="D2053" i="2"/>
  <c r="I2053" i="2" s="1"/>
  <c r="U2053" i="2" s="1"/>
  <c r="H2052" i="2"/>
  <c r="Q2052" i="2" s="1"/>
  <c r="T2052" i="2" s="1"/>
  <c r="F2052" i="2"/>
  <c r="E2052" i="2"/>
  <c r="D2052" i="2"/>
  <c r="K2051" i="2"/>
  <c r="W2051" i="2" s="1"/>
  <c r="H2051" i="2"/>
  <c r="Q2051" i="2" s="1"/>
  <c r="T2051" i="2" s="1"/>
  <c r="F2051" i="2"/>
  <c r="E2051" i="2"/>
  <c r="D2051" i="2"/>
  <c r="I2051" i="2" s="1"/>
  <c r="U2051" i="2" s="1"/>
  <c r="H2050" i="2"/>
  <c r="Q2050" i="2" s="1"/>
  <c r="T2050" i="2" s="1"/>
  <c r="F2050" i="2"/>
  <c r="E2050" i="2"/>
  <c r="J2050" i="2" s="1"/>
  <c r="V2050" i="2" s="1"/>
  <c r="D2050" i="2"/>
  <c r="H2049" i="2"/>
  <c r="Q2049" i="2" s="1"/>
  <c r="T2049" i="2" s="1"/>
  <c r="F2049" i="2"/>
  <c r="E2049" i="2"/>
  <c r="D2049" i="2"/>
  <c r="P2048" i="2"/>
  <c r="S2048" i="2" s="1"/>
  <c r="H2048" i="2"/>
  <c r="Q2048" i="2" s="1"/>
  <c r="T2048" i="2" s="1"/>
  <c r="F2048" i="2"/>
  <c r="K2048" i="2" s="1"/>
  <c r="W2048" i="2" s="1"/>
  <c r="E2048" i="2"/>
  <c r="J2048" i="2" s="1"/>
  <c r="V2048" i="2" s="1"/>
  <c r="D2048" i="2"/>
  <c r="H2047" i="2"/>
  <c r="Q2047" i="2" s="1"/>
  <c r="T2047" i="2" s="1"/>
  <c r="F2047" i="2"/>
  <c r="E2047" i="2"/>
  <c r="D2047" i="2"/>
  <c r="H2046" i="2"/>
  <c r="Q2046" i="2" s="1"/>
  <c r="T2046" i="2" s="1"/>
  <c r="F2046" i="2"/>
  <c r="E2046" i="2"/>
  <c r="D2046" i="2"/>
  <c r="H2045" i="2"/>
  <c r="Q2045" i="2" s="1"/>
  <c r="T2045" i="2" s="1"/>
  <c r="F2045" i="2"/>
  <c r="E2045" i="2"/>
  <c r="D2045" i="2"/>
  <c r="P2044" i="2"/>
  <c r="S2044" i="2" s="1"/>
  <c r="H2044" i="2"/>
  <c r="Q2044" i="2" s="1"/>
  <c r="T2044" i="2" s="1"/>
  <c r="F2044" i="2"/>
  <c r="K2044" i="2" s="1"/>
  <c r="W2044" i="2" s="1"/>
  <c r="E2044" i="2"/>
  <c r="J2044" i="2" s="1"/>
  <c r="V2044" i="2" s="1"/>
  <c r="D2044" i="2"/>
  <c r="H2043" i="2"/>
  <c r="Q2043" i="2" s="1"/>
  <c r="T2043" i="2" s="1"/>
  <c r="F2043" i="2"/>
  <c r="E2043" i="2"/>
  <c r="D2043" i="2"/>
  <c r="H2042" i="2"/>
  <c r="Q2042" i="2" s="1"/>
  <c r="T2042" i="2" s="1"/>
  <c r="F2042" i="2"/>
  <c r="E2042" i="2"/>
  <c r="J2042" i="2" s="1"/>
  <c r="V2042" i="2" s="1"/>
  <c r="D2042" i="2"/>
  <c r="H2041" i="2"/>
  <c r="Q2041" i="2" s="1"/>
  <c r="T2041" i="2" s="1"/>
  <c r="F2041" i="2"/>
  <c r="E2041" i="2"/>
  <c r="D2041" i="2"/>
  <c r="P2040" i="2"/>
  <c r="S2040" i="2" s="1"/>
  <c r="H2040" i="2"/>
  <c r="Q2040" i="2" s="1"/>
  <c r="T2040" i="2" s="1"/>
  <c r="F2040" i="2"/>
  <c r="K2040" i="2" s="1"/>
  <c r="W2040" i="2" s="1"/>
  <c r="E2040" i="2"/>
  <c r="J2040" i="2" s="1"/>
  <c r="V2040" i="2" s="1"/>
  <c r="D2040" i="2"/>
  <c r="H2039" i="2"/>
  <c r="Q2039" i="2" s="1"/>
  <c r="T2039" i="2" s="1"/>
  <c r="F2039" i="2"/>
  <c r="E2039" i="2"/>
  <c r="D2039" i="2"/>
  <c r="H2038" i="2"/>
  <c r="Q2038" i="2" s="1"/>
  <c r="T2038" i="2" s="1"/>
  <c r="F2038" i="2"/>
  <c r="E2038" i="2"/>
  <c r="D2038" i="2"/>
  <c r="H2037" i="2"/>
  <c r="Q2037" i="2" s="1"/>
  <c r="T2037" i="2" s="1"/>
  <c r="F2037" i="2"/>
  <c r="E2037" i="2"/>
  <c r="D2037" i="2"/>
  <c r="P2036" i="2"/>
  <c r="S2036" i="2" s="1"/>
  <c r="H2036" i="2"/>
  <c r="Q2036" i="2" s="1"/>
  <c r="T2036" i="2" s="1"/>
  <c r="F2036" i="2"/>
  <c r="K2036" i="2" s="1"/>
  <c r="W2036" i="2" s="1"/>
  <c r="E2036" i="2"/>
  <c r="J2036" i="2" s="1"/>
  <c r="V2036" i="2" s="1"/>
  <c r="D2036" i="2"/>
  <c r="H2035" i="2"/>
  <c r="Q2035" i="2" s="1"/>
  <c r="T2035" i="2" s="1"/>
  <c r="F2035" i="2"/>
  <c r="E2035" i="2"/>
  <c r="D2035" i="2"/>
  <c r="H2034" i="2"/>
  <c r="Q2034" i="2" s="1"/>
  <c r="T2034" i="2" s="1"/>
  <c r="F2034" i="2"/>
  <c r="E2034" i="2"/>
  <c r="J2034" i="2" s="1"/>
  <c r="V2034" i="2" s="1"/>
  <c r="D2034" i="2"/>
  <c r="H2033" i="2"/>
  <c r="Q2033" i="2" s="1"/>
  <c r="T2033" i="2" s="1"/>
  <c r="F2033" i="2"/>
  <c r="E2033" i="2"/>
  <c r="D2033" i="2"/>
  <c r="P2032" i="2"/>
  <c r="S2032" i="2" s="1"/>
  <c r="H2032" i="2"/>
  <c r="Q2032" i="2" s="1"/>
  <c r="T2032" i="2" s="1"/>
  <c r="F2032" i="2"/>
  <c r="K2032" i="2" s="1"/>
  <c r="W2032" i="2" s="1"/>
  <c r="E2032" i="2"/>
  <c r="J2032" i="2" s="1"/>
  <c r="V2032" i="2" s="1"/>
  <c r="D2032" i="2"/>
  <c r="H2031" i="2"/>
  <c r="Q2031" i="2" s="1"/>
  <c r="T2031" i="2" s="1"/>
  <c r="F2031" i="2"/>
  <c r="E2031" i="2"/>
  <c r="D2031" i="2"/>
  <c r="H2030" i="2"/>
  <c r="Q2030" i="2" s="1"/>
  <c r="T2030" i="2" s="1"/>
  <c r="F2030" i="2"/>
  <c r="E2030" i="2"/>
  <c r="D2030" i="2"/>
  <c r="H2029" i="2"/>
  <c r="Q2029" i="2" s="1"/>
  <c r="T2029" i="2" s="1"/>
  <c r="F2029" i="2"/>
  <c r="E2029" i="2"/>
  <c r="D2029" i="2"/>
  <c r="P2028" i="2"/>
  <c r="S2028" i="2" s="1"/>
  <c r="H2028" i="2"/>
  <c r="Q2028" i="2" s="1"/>
  <c r="T2028" i="2" s="1"/>
  <c r="F2028" i="2"/>
  <c r="K2028" i="2" s="1"/>
  <c r="W2028" i="2" s="1"/>
  <c r="E2028" i="2"/>
  <c r="J2028" i="2" s="1"/>
  <c r="V2028" i="2" s="1"/>
  <c r="D2028" i="2"/>
  <c r="H2027" i="2"/>
  <c r="Q2027" i="2" s="1"/>
  <c r="T2027" i="2" s="1"/>
  <c r="F2027" i="2"/>
  <c r="E2027" i="2"/>
  <c r="D2027" i="2"/>
  <c r="H2026" i="2"/>
  <c r="Q2026" i="2" s="1"/>
  <c r="T2026" i="2" s="1"/>
  <c r="F2026" i="2"/>
  <c r="E2026" i="2"/>
  <c r="J2026" i="2" s="1"/>
  <c r="V2026" i="2" s="1"/>
  <c r="D2026" i="2"/>
  <c r="H2025" i="2"/>
  <c r="Q2025" i="2" s="1"/>
  <c r="T2025" i="2" s="1"/>
  <c r="F2025" i="2"/>
  <c r="E2025" i="2"/>
  <c r="D2025" i="2"/>
  <c r="P2024" i="2"/>
  <c r="S2024" i="2" s="1"/>
  <c r="H2024" i="2"/>
  <c r="Q2024" i="2" s="1"/>
  <c r="T2024" i="2" s="1"/>
  <c r="F2024" i="2"/>
  <c r="K2024" i="2" s="1"/>
  <c r="W2024" i="2" s="1"/>
  <c r="E2024" i="2"/>
  <c r="J2024" i="2" s="1"/>
  <c r="V2024" i="2" s="1"/>
  <c r="D2024" i="2"/>
  <c r="H2023" i="2"/>
  <c r="Q2023" i="2" s="1"/>
  <c r="T2023" i="2" s="1"/>
  <c r="F2023" i="2"/>
  <c r="E2023" i="2"/>
  <c r="D2023" i="2"/>
  <c r="H2022" i="2"/>
  <c r="Q2022" i="2" s="1"/>
  <c r="T2022" i="2" s="1"/>
  <c r="F2022" i="2"/>
  <c r="E2022" i="2"/>
  <c r="D2022" i="2"/>
  <c r="H2021" i="2"/>
  <c r="Q2021" i="2" s="1"/>
  <c r="T2021" i="2" s="1"/>
  <c r="F2021" i="2"/>
  <c r="E2021" i="2"/>
  <c r="D2021" i="2"/>
  <c r="P2020" i="2"/>
  <c r="S2020" i="2" s="1"/>
  <c r="H2020" i="2"/>
  <c r="Q2020" i="2" s="1"/>
  <c r="T2020" i="2" s="1"/>
  <c r="F2020" i="2"/>
  <c r="K2020" i="2" s="1"/>
  <c r="W2020" i="2" s="1"/>
  <c r="E2020" i="2"/>
  <c r="J2020" i="2" s="1"/>
  <c r="V2020" i="2" s="1"/>
  <c r="D2020" i="2"/>
  <c r="H2019" i="2"/>
  <c r="Q2019" i="2" s="1"/>
  <c r="T2019" i="2" s="1"/>
  <c r="F2019" i="2"/>
  <c r="E2019" i="2"/>
  <c r="D2019" i="2"/>
  <c r="H2018" i="2"/>
  <c r="Q2018" i="2" s="1"/>
  <c r="T2018" i="2" s="1"/>
  <c r="F2018" i="2"/>
  <c r="E2018" i="2"/>
  <c r="J2018" i="2" s="1"/>
  <c r="V2018" i="2" s="1"/>
  <c r="D2018" i="2"/>
  <c r="H2017" i="2"/>
  <c r="Q2017" i="2" s="1"/>
  <c r="T2017" i="2" s="1"/>
  <c r="F2017" i="2"/>
  <c r="E2017" i="2"/>
  <c r="D2017" i="2"/>
  <c r="P2016" i="2"/>
  <c r="S2016" i="2" s="1"/>
  <c r="H2016" i="2"/>
  <c r="Q2016" i="2" s="1"/>
  <c r="T2016" i="2" s="1"/>
  <c r="F2016" i="2"/>
  <c r="K2016" i="2" s="1"/>
  <c r="W2016" i="2" s="1"/>
  <c r="E2016" i="2"/>
  <c r="J2016" i="2" s="1"/>
  <c r="V2016" i="2" s="1"/>
  <c r="D2016" i="2"/>
  <c r="H2015" i="2"/>
  <c r="Q2015" i="2" s="1"/>
  <c r="T2015" i="2" s="1"/>
  <c r="F2015" i="2"/>
  <c r="E2015" i="2"/>
  <c r="D2015" i="2"/>
  <c r="H2014" i="2"/>
  <c r="Q2014" i="2" s="1"/>
  <c r="T2014" i="2" s="1"/>
  <c r="F2014" i="2"/>
  <c r="E2014" i="2"/>
  <c r="D2014" i="2"/>
  <c r="H2013" i="2"/>
  <c r="Q2013" i="2" s="1"/>
  <c r="T2013" i="2" s="1"/>
  <c r="F2013" i="2"/>
  <c r="E2013" i="2"/>
  <c r="D2013" i="2"/>
  <c r="P2012" i="2"/>
  <c r="S2012" i="2" s="1"/>
  <c r="H2012" i="2"/>
  <c r="Q2012" i="2" s="1"/>
  <c r="T2012" i="2" s="1"/>
  <c r="F2012" i="2"/>
  <c r="K2012" i="2" s="1"/>
  <c r="W2012" i="2" s="1"/>
  <c r="E2012" i="2"/>
  <c r="J2012" i="2" s="1"/>
  <c r="V2012" i="2" s="1"/>
  <c r="D2012" i="2"/>
  <c r="H2011" i="2"/>
  <c r="F2011" i="2"/>
  <c r="E2011" i="2"/>
  <c r="D2011" i="2"/>
  <c r="H2010" i="2"/>
  <c r="Q2010" i="2" s="1"/>
  <c r="T2010" i="2" s="1"/>
  <c r="F2010" i="2"/>
  <c r="E2010" i="2"/>
  <c r="J2010" i="2" s="1"/>
  <c r="V2010" i="2" s="1"/>
  <c r="D2010" i="2"/>
  <c r="H2009" i="2"/>
  <c r="F2009" i="2"/>
  <c r="E2009" i="2"/>
  <c r="D2009" i="2"/>
  <c r="P2008" i="2"/>
  <c r="S2008" i="2" s="1"/>
  <c r="H2008" i="2"/>
  <c r="Q2008" i="2" s="1"/>
  <c r="T2008" i="2" s="1"/>
  <c r="F2008" i="2"/>
  <c r="K2008" i="2" s="1"/>
  <c r="W2008" i="2" s="1"/>
  <c r="E2008" i="2"/>
  <c r="J2008" i="2" s="1"/>
  <c r="V2008" i="2" s="1"/>
  <c r="D2008" i="2"/>
  <c r="H2007" i="2"/>
  <c r="F2007" i="2"/>
  <c r="E2007" i="2"/>
  <c r="D2007" i="2"/>
  <c r="H2006" i="2"/>
  <c r="Q2006" i="2" s="1"/>
  <c r="T2006" i="2" s="1"/>
  <c r="F2006" i="2"/>
  <c r="E2006" i="2"/>
  <c r="D2006" i="2"/>
  <c r="H2005" i="2"/>
  <c r="F2005" i="2"/>
  <c r="E2005" i="2"/>
  <c r="D2005" i="2"/>
  <c r="P2004" i="2"/>
  <c r="S2004" i="2" s="1"/>
  <c r="H2004" i="2"/>
  <c r="Q2004" i="2" s="1"/>
  <c r="T2004" i="2" s="1"/>
  <c r="F2004" i="2"/>
  <c r="K2004" i="2" s="1"/>
  <c r="W2004" i="2" s="1"/>
  <c r="E2004" i="2"/>
  <c r="J2004" i="2" s="1"/>
  <c r="V2004" i="2" s="1"/>
  <c r="D2004" i="2"/>
  <c r="H2003" i="2"/>
  <c r="F2003" i="2"/>
  <c r="E2003" i="2"/>
  <c r="D2003" i="2"/>
  <c r="H2002" i="2"/>
  <c r="Q2002" i="2" s="1"/>
  <c r="T2002" i="2" s="1"/>
  <c r="F2002" i="2"/>
  <c r="E2002" i="2"/>
  <c r="J2002" i="2" s="1"/>
  <c r="V2002" i="2" s="1"/>
  <c r="D2002" i="2"/>
  <c r="H2001" i="2"/>
  <c r="F2001" i="2"/>
  <c r="E2001" i="2"/>
  <c r="D2001" i="2"/>
  <c r="P2000" i="2"/>
  <c r="S2000" i="2" s="1"/>
  <c r="H2000" i="2"/>
  <c r="Q2000" i="2" s="1"/>
  <c r="T2000" i="2" s="1"/>
  <c r="F2000" i="2"/>
  <c r="K2000" i="2" s="1"/>
  <c r="W2000" i="2" s="1"/>
  <c r="E2000" i="2"/>
  <c r="J2000" i="2" s="1"/>
  <c r="V2000" i="2" s="1"/>
  <c r="D2000" i="2"/>
  <c r="H1999" i="2"/>
  <c r="F1999" i="2"/>
  <c r="E1999" i="2"/>
  <c r="D1999" i="2"/>
  <c r="H1998" i="2"/>
  <c r="Q1998" i="2" s="1"/>
  <c r="T1998" i="2" s="1"/>
  <c r="F1998" i="2"/>
  <c r="E1998" i="2"/>
  <c r="D1998" i="2"/>
  <c r="H1997" i="2"/>
  <c r="F1997" i="2"/>
  <c r="E1997" i="2"/>
  <c r="D1997" i="2"/>
  <c r="P1996" i="2"/>
  <c r="S1996" i="2" s="1"/>
  <c r="H1996" i="2"/>
  <c r="Q1996" i="2" s="1"/>
  <c r="T1996" i="2" s="1"/>
  <c r="F1996" i="2"/>
  <c r="K1996" i="2" s="1"/>
  <c r="W1996" i="2" s="1"/>
  <c r="E1996" i="2"/>
  <c r="J1996" i="2" s="1"/>
  <c r="V1996" i="2" s="1"/>
  <c r="D1996" i="2"/>
  <c r="H1995" i="2"/>
  <c r="F1995" i="2"/>
  <c r="E1995" i="2"/>
  <c r="D1995" i="2"/>
  <c r="H1994" i="2"/>
  <c r="Q1994" i="2" s="1"/>
  <c r="T1994" i="2" s="1"/>
  <c r="F1994" i="2"/>
  <c r="E1994" i="2"/>
  <c r="J1994" i="2" s="1"/>
  <c r="V1994" i="2" s="1"/>
  <c r="D1994" i="2"/>
  <c r="AC2248" i="1"/>
  <c r="AD2248" i="1" s="1"/>
  <c r="Y2248" i="1"/>
  <c r="AE2248" i="1" s="1"/>
  <c r="AF2248" i="1" s="1"/>
  <c r="H2248" i="1"/>
  <c r="P2248" i="1" s="1"/>
  <c r="F2248" i="1"/>
  <c r="L2248" i="1" s="1"/>
  <c r="N2248" i="1" s="1"/>
  <c r="D2248" i="1"/>
  <c r="C2248" i="1"/>
  <c r="G2248" i="1" s="1"/>
  <c r="O2248" i="1" s="1"/>
  <c r="Y2247" i="1"/>
  <c r="F2247" i="1"/>
  <c r="L2247" i="1" s="1"/>
  <c r="N2247" i="1" s="1"/>
  <c r="D2247" i="1"/>
  <c r="C2247" i="1"/>
  <c r="Y2246" i="1"/>
  <c r="F2246" i="1"/>
  <c r="L2246" i="1" s="1"/>
  <c r="N2246" i="1" s="1"/>
  <c r="D2246" i="1"/>
  <c r="H2246" i="1" s="1"/>
  <c r="P2246" i="1" s="1"/>
  <c r="C2246" i="1"/>
  <c r="Y2245" i="1"/>
  <c r="N2245" i="1"/>
  <c r="F2245" i="1"/>
  <c r="L2245" i="1" s="1"/>
  <c r="D2245" i="1"/>
  <c r="H2245" i="1" s="1"/>
  <c r="P2245" i="1" s="1"/>
  <c r="C2245" i="1"/>
  <c r="Y2244" i="1"/>
  <c r="AE2244" i="1" s="1"/>
  <c r="AF2244" i="1" s="1"/>
  <c r="F2244" i="1"/>
  <c r="L2244" i="1" s="1"/>
  <c r="N2244" i="1" s="1"/>
  <c r="D2244" i="1"/>
  <c r="C2244" i="1"/>
  <c r="Y2243" i="1"/>
  <c r="N2243" i="1"/>
  <c r="H2243" i="1"/>
  <c r="P2243" i="1" s="1"/>
  <c r="F2243" i="1"/>
  <c r="L2243" i="1" s="1"/>
  <c r="D2243" i="1"/>
  <c r="C2243" i="1"/>
  <c r="G2243" i="1" s="1"/>
  <c r="O2243" i="1" s="1"/>
  <c r="Y2242" i="1"/>
  <c r="F2242" i="1"/>
  <c r="L2242" i="1" s="1"/>
  <c r="N2242" i="1" s="1"/>
  <c r="D2242" i="1"/>
  <c r="H2242" i="1" s="1"/>
  <c r="P2242" i="1" s="1"/>
  <c r="C2242" i="1"/>
  <c r="G2242" i="1" s="1"/>
  <c r="O2242" i="1" s="1"/>
  <c r="Y2241" i="1"/>
  <c r="F2241" i="1"/>
  <c r="L2241" i="1" s="1"/>
  <c r="N2241" i="1" s="1"/>
  <c r="D2241" i="1"/>
  <c r="H2241" i="1" s="1"/>
  <c r="P2241" i="1" s="1"/>
  <c r="C2241" i="1"/>
  <c r="Y2240" i="1"/>
  <c r="F2240" i="1"/>
  <c r="L2240" i="1" s="1"/>
  <c r="N2240" i="1" s="1"/>
  <c r="D2240" i="1"/>
  <c r="H2240" i="1" s="1"/>
  <c r="P2240" i="1" s="1"/>
  <c r="C2240" i="1"/>
  <c r="Y2239" i="1"/>
  <c r="F2239" i="1"/>
  <c r="L2239" i="1" s="1"/>
  <c r="N2239" i="1" s="1"/>
  <c r="D2239" i="1"/>
  <c r="C2239" i="1"/>
  <c r="Y2238" i="1"/>
  <c r="F2238" i="1"/>
  <c r="L2238" i="1" s="1"/>
  <c r="N2238" i="1" s="1"/>
  <c r="D2238" i="1"/>
  <c r="C2238" i="1"/>
  <c r="Y2237" i="1"/>
  <c r="N2237" i="1"/>
  <c r="F2237" i="1"/>
  <c r="L2237" i="1" s="1"/>
  <c r="D2237" i="1"/>
  <c r="H2237" i="1" s="1"/>
  <c r="P2237" i="1" s="1"/>
  <c r="C2237" i="1"/>
  <c r="G2237" i="1" s="1"/>
  <c r="O2237" i="1" s="1"/>
  <c r="Y2236" i="1"/>
  <c r="AE2236" i="1" s="1"/>
  <c r="AF2236" i="1" s="1"/>
  <c r="F2236" i="1"/>
  <c r="L2236" i="1" s="1"/>
  <c r="N2236" i="1" s="1"/>
  <c r="D2236" i="1"/>
  <c r="C2236" i="1"/>
  <c r="Y2235" i="1"/>
  <c r="F2235" i="1"/>
  <c r="L2235" i="1" s="1"/>
  <c r="N2235" i="1" s="1"/>
  <c r="D2235" i="1"/>
  <c r="H2235" i="1" s="1"/>
  <c r="P2235" i="1" s="1"/>
  <c r="C2235" i="1"/>
  <c r="Y2234" i="1"/>
  <c r="AC2234" i="1" s="1"/>
  <c r="AD2234" i="1" s="1"/>
  <c r="F2234" i="1"/>
  <c r="L2234" i="1" s="1"/>
  <c r="N2234" i="1" s="1"/>
  <c r="D2234" i="1"/>
  <c r="H2234" i="1" s="1"/>
  <c r="P2234" i="1" s="1"/>
  <c r="C2234" i="1"/>
  <c r="Y2233" i="1"/>
  <c r="F2233" i="1"/>
  <c r="L2233" i="1" s="1"/>
  <c r="N2233" i="1" s="1"/>
  <c r="D2233" i="1"/>
  <c r="C2233" i="1"/>
  <c r="Y2232" i="1"/>
  <c r="H2232" i="1"/>
  <c r="P2232" i="1" s="1"/>
  <c r="F2232" i="1"/>
  <c r="L2232" i="1" s="1"/>
  <c r="N2232" i="1" s="1"/>
  <c r="D2232" i="1"/>
  <c r="C2232" i="1"/>
  <c r="G2232" i="1" s="1"/>
  <c r="O2232" i="1" s="1"/>
  <c r="Y2231" i="1"/>
  <c r="F2231" i="1"/>
  <c r="L2231" i="1" s="1"/>
  <c r="N2231" i="1" s="1"/>
  <c r="D2231" i="1"/>
  <c r="C2231" i="1"/>
  <c r="Y2230" i="1"/>
  <c r="F2230" i="1"/>
  <c r="L2230" i="1" s="1"/>
  <c r="N2230" i="1" s="1"/>
  <c r="D2230" i="1"/>
  <c r="H2230" i="1" s="1"/>
  <c r="P2230" i="1" s="1"/>
  <c r="C2230" i="1"/>
  <c r="Y2229" i="1"/>
  <c r="N2229" i="1"/>
  <c r="F2229" i="1"/>
  <c r="L2229" i="1" s="1"/>
  <c r="D2229" i="1"/>
  <c r="H2229" i="1" s="1"/>
  <c r="P2229" i="1" s="1"/>
  <c r="C2229" i="1"/>
  <c r="G2229" i="1" s="1"/>
  <c r="O2229" i="1" s="1"/>
  <c r="Y2228" i="1"/>
  <c r="AE2228" i="1" s="1"/>
  <c r="AF2228" i="1" s="1"/>
  <c r="F2228" i="1"/>
  <c r="L2228" i="1" s="1"/>
  <c r="N2228" i="1" s="1"/>
  <c r="D2228" i="1"/>
  <c r="C2228" i="1"/>
  <c r="Y2227" i="1"/>
  <c r="H2227" i="1"/>
  <c r="P2227" i="1" s="1"/>
  <c r="F2227" i="1"/>
  <c r="L2227" i="1" s="1"/>
  <c r="N2227" i="1" s="1"/>
  <c r="D2227" i="1"/>
  <c r="C2227" i="1"/>
  <c r="G2227" i="1" s="1"/>
  <c r="O2227" i="1" s="1"/>
  <c r="Y2226" i="1"/>
  <c r="F2226" i="1"/>
  <c r="L2226" i="1" s="1"/>
  <c r="N2226" i="1" s="1"/>
  <c r="D2226" i="1"/>
  <c r="H2226" i="1" s="1"/>
  <c r="P2226" i="1" s="1"/>
  <c r="C2226" i="1"/>
  <c r="G2226" i="1" s="1"/>
  <c r="O2226" i="1" s="1"/>
  <c r="Y2225" i="1"/>
  <c r="F2225" i="1"/>
  <c r="L2225" i="1" s="1"/>
  <c r="N2225" i="1" s="1"/>
  <c r="D2225" i="1"/>
  <c r="H2225" i="1" s="1"/>
  <c r="P2225" i="1" s="1"/>
  <c r="C2225" i="1"/>
  <c r="Y2224" i="1"/>
  <c r="F2224" i="1"/>
  <c r="L2224" i="1" s="1"/>
  <c r="N2224" i="1" s="1"/>
  <c r="D2224" i="1"/>
  <c r="H2224" i="1" s="1"/>
  <c r="P2224" i="1" s="1"/>
  <c r="C2224" i="1"/>
  <c r="G2224" i="1" s="1"/>
  <c r="O2224" i="1" s="1"/>
  <c r="Y2223" i="1"/>
  <c r="F2223" i="1"/>
  <c r="L2223" i="1" s="1"/>
  <c r="N2223" i="1" s="1"/>
  <c r="D2223" i="1"/>
  <c r="C2223" i="1"/>
  <c r="Y2222" i="1"/>
  <c r="F2222" i="1"/>
  <c r="L2222" i="1" s="1"/>
  <c r="N2222" i="1" s="1"/>
  <c r="D2222" i="1"/>
  <c r="H2222" i="1" s="1"/>
  <c r="P2222" i="1" s="1"/>
  <c r="C2222" i="1"/>
  <c r="Y2221" i="1"/>
  <c r="N2221" i="1"/>
  <c r="F2221" i="1"/>
  <c r="L2221" i="1" s="1"/>
  <c r="D2221" i="1"/>
  <c r="H2221" i="1" s="1"/>
  <c r="P2221" i="1" s="1"/>
  <c r="C2221" i="1"/>
  <c r="G2221" i="1" s="1"/>
  <c r="O2221" i="1" s="1"/>
  <c r="Y2220" i="1"/>
  <c r="AE2220" i="1" s="1"/>
  <c r="AF2220" i="1" s="1"/>
  <c r="F2220" i="1"/>
  <c r="L2220" i="1" s="1"/>
  <c r="N2220" i="1" s="1"/>
  <c r="D2220" i="1"/>
  <c r="C2220" i="1"/>
  <c r="Y2219" i="1"/>
  <c r="F2219" i="1"/>
  <c r="L2219" i="1" s="1"/>
  <c r="N2219" i="1" s="1"/>
  <c r="D2219" i="1"/>
  <c r="H2219" i="1" s="1"/>
  <c r="P2219" i="1" s="1"/>
  <c r="C2219" i="1"/>
  <c r="Y2218" i="1"/>
  <c r="F2218" i="1"/>
  <c r="L2218" i="1" s="1"/>
  <c r="N2218" i="1" s="1"/>
  <c r="D2218" i="1"/>
  <c r="H2218" i="1" s="1"/>
  <c r="P2218" i="1" s="1"/>
  <c r="C2218" i="1"/>
  <c r="G2218" i="1" s="1"/>
  <c r="O2218" i="1" s="1"/>
  <c r="Y2217" i="1"/>
  <c r="F2217" i="1"/>
  <c r="L2217" i="1" s="1"/>
  <c r="N2217" i="1" s="1"/>
  <c r="D2217" i="1"/>
  <c r="H2217" i="1" s="1"/>
  <c r="P2217" i="1" s="1"/>
  <c r="C2217" i="1"/>
  <c r="G2217" i="1" s="1"/>
  <c r="O2217" i="1" s="1"/>
  <c r="Y2216" i="1"/>
  <c r="F2216" i="1"/>
  <c r="L2216" i="1" s="1"/>
  <c r="N2216" i="1" s="1"/>
  <c r="D2216" i="1"/>
  <c r="C2216" i="1"/>
  <c r="Y2215" i="1"/>
  <c r="F2215" i="1"/>
  <c r="L2215" i="1" s="1"/>
  <c r="N2215" i="1" s="1"/>
  <c r="D2215" i="1"/>
  <c r="H2215" i="1" s="1"/>
  <c r="P2215" i="1" s="1"/>
  <c r="C2215" i="1"/>
  <c r="Y2214" i="1"/>
  <c r="H2214" i="1"/>
  <c r="P2214" i="1" s="1"/>
  <c r="F2214" i="1"/>
  <c r="L2214" i="1" s="1"/>
  <c r="N2214" i="1" s="1"/>
  <c r="D2214" i="1"/>
  <c r="C2214" i="1"/>
  <c r="G2214" i="1" s="1"/>
  <c r="O2214" i="1" s="1"/>
  <c r="Y2213" i="1"/>
  <c r="F2213" i="1"/>
  <c r="L2213" i="1" s="1"/>
  <c r="N2213" i="1" s="1"/>
  <c r="D2213" i="1"/>
  <c r="H2213" i="1" s="1"/>
  <c r="P2213" i="1" s="1"/>
  <c r="C2213" i="1"/>
  <c r="G2213" i="1" s="1"/>
  <c r="O2213" i="1" s="1"/>
  <c r="Y2212" i="1"/>
  <c r="AE2212" i="1" s="1"/>
  <c r="AF2212" i="1" s="1"/>
  <c r="F2212" i="1"/>
  <c r="L2212" i="1" s="1"/>
  <c r="N2212" i="1" s="1"/>
  <c r="D2212" i="1"/>
  <c r="C2212" i="1"/>
  <c r="Y2211" i="1"/>
  <c r="F2211" i="1"/>
  <c r="L2211" i="1" s="1"/>
  <c r="N2211" i="1" s="1"/>
  <c r="D2211" i="1"/>
  <c r="H2211" i="1" s="1"/>
  <c r="P2211" i="1" s="1"/>
  <c r="C2211" i="1"/>
  <c r="Y2210" i="1"/>
  <c r="F2210" i="1"/>
  <c r="L2210" i="1" s="1"/>
  <c r="N2210" i="1" s="1"/>
  <c r="D2210" i="1"/>
  <c r="H2210" i="1" s="1"/>
  <c r="P2210" i="1" s="1"/>
  <c r="C2210" i="1"/>
  <c r="G2210" i="1" s="1"/>
  <c r="O2210" i="1" s="1"/>
  <c r="Y2209" i="1"/>
  <c r="F2209" i="1"/>
  <c r="L2209" i="1" s="1"/>
  <c r="N2209" i="1" s="1"/>
  <c r="D2209" i="1"/>
  <c r="H2209" i="1" s="1"/>
  <c r="P2209" i="1" s="1"/>
  <c r="C2209" i="1"/>
  <c r="G2209" i="1" s="1"/>
  <c r="O2209" i="1" s="1"/>
  <c r="Y2208" i="1"/>
  <c r="F2208" i="1"/>
  <c r="L2208" i="1" s="1"/>
  <c r="N2208" i="1" s="1"/>
  <c r="D2208" i="1"/>
  <c r="C2208" i="1"/>
  <c r="Y2207" i="1"/>
  <c r="F2207" i="1"/>
  <c r="L2207" i="1" s="1"/>
  <c r="N2207" i="1" s="1"/>
  <c r="D2207" i="1"/>
  <c r="H2207" i="1" s="1"/>
  <c r="P2207" i="1" s="1"/>
  <c r="C2207" i="1"/>
  <c r="Y2206" i="1"/>
  <c r="F2206" i="1"/>
  <c r="D2206" i="1"/>
  <c r="C2206" i="1"/>
  <c r="Y2205" i="1"/>
  <c r="L2205" i="1"/>
  <c r="N2205" i="1" s="1"/>
  <c r="F2205" i="1"/>
  <c r="D2205" i="1"/>
  <c r="C2205" i="1"/>
  <c r="G2205" i="1" s="1"/>
  <c r="O2205" i="1" s="1"/>
  <c r="Y2204" i="1"/>
  <c r="AE2204" i="1" s="1"/>
  <c r="AF2204" i="1" s="1"/>
  <c r="F2204" i="1"/>
  <c r="D2204" i="1"/>
  <c r="C2204" i="1"/>
  <c r="Y2203" i="1"/>
  <c r="F2203" i="1"/>
  <c r="L2203" i="1" s="1"/>
  <c r="N2203" i="1" s="1"/>
  <c r="D2203" i="1"/>
  <c r="C2203" i="1"/>
  <c r="G2203" i="1" s="1"/>
  <c r="O2203" i="1" s="1"/>
  <c r="Y2202" i="1"/>
  <c r="AC2202" i="1" s="1"/>
  <c r="AD2202" i="1" s="1"/>
  <c r="F2202" i="1"/>
  <c r="D2202" i="1"/>
  <c r="C2202" i="1"/>
  <c r="Y2201" i="1"/>
  <c r="F2201" i="1"/>
  <c r="L2201" i="1" s="1"/>
  <c r="N2201" i="1" s="1"/>
  <c r="D2201" i="1"/>
  <c r="C2201" i="1"/>
  <c r="Y2200" i="1"/>
  <c r="F2200" i="1"/>
  <c r="D2200" i="1"/>
  <c r="C2200" i="1"/>
  <c r="Y2199" i="1"/>
  <c r="L2199" i="1"/>
  <c r="N2199" i="1" s="1"/>
  <c r="F2199" i="1"/>
  <c r="D2199" i="1"/>
  <c r="C2199" i="1"/>
  <c r="Y2198" i="1"/>
  <c r="F2198" i="1"/>
  <c r="D2198" i="1"/>
  <c r="C2198" i="1"/>
  <c r="Y2197" i="1"/>
  <c r="F2197" i="1"/>
  <c r="L2197" i="1" s="1"/>
  <c r="N2197" i="1" s="1"/>
  <c r="D2197" i="1"/>
  <c r="C2197" i="1"/>
  <c r="Y2196" i="1"/>
  <c r="AE2196" i="1" s="1"/>
  <c r="AF2196" i="1" s="1"/>
  <c r="F2196" i="1"/>
  <c r="D2196" i="1"/>
  <c r="C2196" i="1"/>
  <c r="Y2195" i="1"/>
  <c r="L2195" i="1"/>
  <c r="N2195" i="1" s="1"/>
  <c r="F2195" i="1"/>
  <c r="D2195" i="1"/>
  <c r="C2195" i="1"/>
  <c r="G2195" i="1" s="1"/>
  <c r="O2195" i="1" s="1"/>
  <c r="Y2194" i="1"/>
  <c r="F2194" i="1"/>
  <c r="D2194" i="1"/>
  <c r="C2194" i="1"/>
  <c r="Y2193" i="1"/>
  <c r="F2193" i="1"/>
  <c r="D2193" i="1"/>
  <c r="C2193" i="1"/>
  <c r="Y2192" i="1"/>
  <c r="F2192" i="1"/>
  <c r="K2192" i="1" s="1"/>
  <c r="M2192" i="1" s="1"/>
  <c r="D2192" i="1"/>
  <c r="C2192" i="1"/>
  <c r="Y2191" i="1"/>
  <c r="F2191" i="1"/>
  <c r="K2191" i="1" s="1"/>
  <c r="M2191" i="1" s="1"/>
  <c r="D2191" i="1"/>
  <c r="C2191" i="1"/>
  <c r="Y2190" i="1"/>
  <c r="F2190" i="1"/>
  <c r="K2190" i="1" s="1"/>
  <c r="M2190" i="1" s="1"/>
  <c r="D2190" i="1"/>
  <c r="C2190" i="1"/>
  <c r="Y2189" i="1"/>
  <c r="L2189" i="1"/>
  <c r="N2189" i="1" s="1"/>
  <c r="F2189" i="1"/>
  <c r="K2189" i="1" s="1"/>
  <c r="M2189" i="1" s="1"/>
  <c r="D2189" i="1"/>
  <c r="C2189" i="1"/>
  <c r="G2189" i="1" s="1"/>
  <c r="O2189" i="1" s="1"/>
  <c r="Y2188" i="1"/>
  <c r="AE2188" i="1" s="1"/>
  <c r="AF2188" i="1" s="1"/>
  <c r="F2188" i="1"/>
  <c r="K2188" i="1" s="1"/>
  <c r="M2188" i="1" s="1"/>
  <c r="D2188" i="1"/>
  <c r="C2188" i="1"/>
  <c r="Y2187" i="1"/>
  <c r="F2187" i="1"/>
  <c r="K2187" i="1" s="1"/>
  <c r="M2187" i="1" s="1"/>
  <c r="D2187" i="1"/>
  <c r="C2187" i="1"/>
  <c r="Y2186" i="1"/>
  <c r="AC2186" i="1" s="1"/>
  <c r="AD2186" i="1" s="1"/>
  <c r="F2186" i="1"/>
  <c r="K2186" i="1" s="1"/>
  <c r="M2186" i="1" s="1"/>
  <c r="D2186" i="1"/>
  <c r="C2186" i="1"/>
  <c r="Y2185" i="1"/>
  <c r="F2185" i="1"/>
  <c r="D2185" i="1"/>
  <c r="C2185" i="1"/>
  <c r="Y2184" i="1"/>
  <c r="F2184" i="1"/>
  <c r="K2184" i="1" s="1"/>
  <c r="M2184" i="1" s="1"/>
  <c r="D2184" i="1"/>
  <c r="C2184" i="1"/>
  <c r="Y2183" i="1"/>
  <c r="L2183" i="1"/>
  <c r="N2183" i="1" s="1"/>
  <c r="F2183" i="1"/>
  <c r="D2183" i="1"/>
  <c r="C2183" i="1"/>
  <c r="Y2182" i="1"/>
  <c r="F2182" i="1"/>
  <c r="D2182" i="1"/>
  <c r="C2182" i="1"/>
  <c r="Y2181" i="1"/>
  <c r="F2181" i="1"/>
  <c r="L2181" i="1" s="1"/>
  <c r="N2181" i="1" s="1"/>
  <c r="D2181" i="1"/>
  <c r="C2181" i="1"/>
  <c r="Y2180" i="1"/>
  <c r="AE2180" i="1" s="1"/>
  <c r="AF2180" i="1" s="1"/>
  <c r="F2180" i="1"/>
  <c r="D2180" i="1"/>
  <c r="C2180" i="1"/>
  <c r="Y2179" i="1"/>
  <c r="L2179" i="1"/>
  <c r="N2179" i="1" s="1"/>
  <c r="F2179" i="1"/>
  <c r="D2179" i="1"/>
  <c r="C2179" i="1"/>
  <c r="Y2178" i="1"/>
  <c r="F2178" i="1"/>
  <c r="D2178" i="1"/>
  <c r="H2178" i="1" s="1"/>
  <c r="P2178" i="1" s="1"/>
  <c r="C2178" i="1"/>
  <c r="Y2177" i="1"/>
  <c r="F2177" i="1"/>
  <c r="L2177" i="1" s="1"/>
  <c r="N2177" i="1" s="1"/>
  <c r="D2177" i="1"/>
  <c r="C2177" i="1"/>
  <c r="Y2176" i="1"/>
  <c r="F2176" i="1"/>
  <c r="D2176" i="1"/>
  <c r="C2176" i="1"/>
  <c r="Y2175" i="1"/>
  <c r="F2175" i="1"/>
  <c r="L2175" i="1" s="1"/>
  <c r="N2175" i="1" s="1"/>
  <c r="D2175" i="1"/>
  <c r="C2175" i="1"/>
  <c r="Y2174" i="1"/>
  <c r="F2174" i="1"/>
  <c r="D2174" i="1"/>
  <c r="C2174" i="1"/>
  <c r="Y2173" i="1"/>
  <c r="M2173" i="1"/>
  <c r="F2173" i="1"/>
  <c r="K2173" i="1" s="1"/>
  <c r="D2173" i="1"/>
  <c r="C2173" i="1"/>
  <c r="Y2172" i="1"/>
  <c r="AE2172" i="1" s="1"/>
  <c r="AF2172" i="1" s="1"/>
  <c r="F2172" i="1"/>
  <c r="K2172" i="1" s="1"/>
  <c r="M2172" i="1" s="1"/>
  <c r="D2172" i="1"/>
  <c r="C2172" i="1"/>
  <c r="Y2171" i="1"/>
  <c r="F2171" i="1"/>
  <c r="K2171" i="1" s="1"/>
  <c r="M2171" i="1" s="1"/>
  <c r="D2171" i="1"/>
  <c r="C2171" i="1"/>
  <c r="Y2170" i="1"/>
  <c r="AC2170" i="1" s="1"/>
  <c r="AD2170" i="1" s="1"/>
  <c r="K2170" i="1"/>
  <c r="M2170" i="1" s="1"/>
  <c r="F2170" i="1"/>
  <c r="L2170" i="1" s="1"/>
  <c r="N2170" i="1" s="1"/>
  <c r="D2170" i="1"/>
  <c r="C2170" i="1"/>
  <c r="Y2169" i="1"/>
  <c r="F2169" i="1"/>
  <c r="L2169" i="1" s="1"/>
  <c r="N2169" i="1" s="1"/>
  <c r="D2169" i="1"/>
  <c r="C2169" i="1"/>
  <c r="Y2168" i="1"/>
  <c r="K2168" i="1"/>
  <c r="M2168" i="1" s="1"/>
  <c r="F2168" i="1"/>
  <c r="L2168" i="1" s="1"/>
  <c r="N2168" i="1" s="1"/>
  <c r="D2168" i="1"/>
  <c r="H2168" i="1" s="1"/>
  <c r="P2168" i="1" s="1"/>
  <c r="C2168" i="1"/>
  <c r="Y2167" i="1"/>
  <c r="F2167" i="1"/>
  <c r="D2167" i="1"/>
  <c r="C2167" i="1"/>
  <c r="Y2166" i="1"/>
  <c r="F2166" i="1"/>
  <c r="L2166" i="1" s="1"/>
  <c r="N2166" i="1" s="1"/>
  <c r="D2166" i="1"/>
  <c r="C2166" i="1"/>
  <c r="Y2165" i="1"/>
  <c r="K2165" i="1"/>
  <c r="M2165" i="1" s="1"/>
  <c r="F2165" i="1"/>
  <c r="L2165" i="1" s="1"/>
  <c r="N2165" i="1" s="1"/>
  <c r="D2165" i="1"/>
  <c r="C2165" i="1"/>
  <c r="G2165" i="1" s="1"/>
  <c r="O2165" i="1" s="1"/>
  <c r="Y2164" i="1"/>
  <c r="AE2164" i="1" s="1"/>
  <c r="AF2164" i="1" s="1"/>
  <c r="F2164" i="1"/>
  <c r="L2164" i="1" s="1"/>
  <c r="N2164" i="1" s="1"/>
  <c r="D2164" i="1"/>
  <c r="C2164" i="1"/>
  <c r="Y2163" i="1"/>
  <c r="F2163" i="1"/>
  <c r="D2163" i="1"/>
  <c r="C2163" i="1"/>
  <c r="Y2162" i="1"/>
  <c r="K2162" i="1"/>
  <c r="M2162" i="1" s="1"/>
  <c r="F2162" i="1"/>
  <c r="L2162" i="1" s="1"/>
  <c r="N2162" i="1" s="1"/>
  <c r="D2162" i="1"/>
  <c r="C2162" i="1"/>
  <c r="Y2161" i="1"/>
  <c r="F2161" i="1"/>
  <c r="L2161" i="1" s="1"/>
  <c r="N2161" i="1" s="1"/>
  <c r="D2161" i="1"/>
  <c r="C2161" i="1"/>
  <c r="G2161" i="1" s="1"/>
  <c r="O2161" i="1" s="1"/>
  <c r="Y2160" i="1"/>
  <c r="K2160" i="1"/>
  <c r="M2160" i="1" s="1"/>
  <c r="F2160" i="1"/>
  <c r="L2160" i="1" s="1"/>
  <c r="N2160" i="1" s="1"/>
  <c r="D2160" i="1"/>
  <c r="H2160" i="1" s="1"/>
  <c r="P2160" i="1" s="1"/>
  <c r="C2160" i="1"/>
  <c r="G2160" i="1" s="1"/>
  <c r="O2160" i="1" s="1"/>
  <c r="Y2159" i="1"/>
  <c r="F2159" i="1"/>
  <c r="D2159" i="1"/>
  <c r="C2159" i="1"/>
  <c r="Y2158" i="1"/>
  <c r="F2158" i="1"/>
  <c r="L2158" i="1" s="1"/>
  <c r="N2158" i="1" s="1"/>
  <c r="D2158" i="1"/>
  <c r="C2158" i="1"/>
  <c r="Y2157" i="1"/>
  <c r="K2157" i="1"/>
  <c r="M2157" i="1" s="1"/>
  <c r="F2157" i="1"/>
  <c r="L2157" i="1" s="1"/>
  <c r="N2157" i="1" s="1"/>
  <c r="D2157" i="1"/>
  <c r="C2157" i="1"/>
  <c r="Y2156" i="1"/>
  <c r="AE2156" i="1" s="1"/>
  <c r="AF2156" i="1" s="1"/>
  <c r="F2156" i="1"/>
  <c r="L2156" i="1" s="1"/>
  <c r="N2156" i="1" s="1"/>
  <c r="D2156" i="1"/>
  <c r="C2156" i="1"/>
  <c r="G2156" i="1" s="1"/>
  <c r="O2156" i="1" s="1"/>
  <c r="Y2155" i="1"/>
  <c r="F2155" i="1"/>
  <c r="D2155" i="1"/>
  <c r="C2155" i="1"/>
  <c r="Y2154" i="1"/>
  <c r="K2154" i="1"/>
  <c r="M2154" i="1" s="1"/>
  <c r="F2154" i="1"/>
  <c r="L2154" i="1" s="1"/>
  <c r="N2154" i="1" s="1"/>
  <c r="D2154" i="1"/>
  <c r="C2154" i="1"/>
  <c r="Y2153" i="1"/>
  <c r="F2153" i="1"/>
  <c r="L2153" i="1" s="1"/>
  <c r="N2153" i="1" s="1"/>
  <c r="D2153" i="1"/>
  <c r="C2153" i="1"/>
  <c r="Y2152" i="1"/>
  <c r="K2152" i="1"/>
  <c r="M2152" i="1" s="1"/>
  <c r="F2152" i="1"/>
  <c r="L2152" i="1" s="1"/>
  <c r="N2152" i="1" s="1"/>
  <c r="D2152" i="1"/>
  <c r="H2152" i="1" s="1"/>
  <c r="P2152" i="1" s="1"/>
  <c r="C2152" i="1"/>
  <c r="G2152" i="1" s="1"/>
  <c r="O2152" i="1" s="1"/>
  <c r="Y2151" i="1"/>
  <c r="F2151" i="1"/>
  <c r="D2151" i="1"/>
  <c r="C2151" i="1"/>
  <c r="Y2150" i="1"/>
  <c r="F2150" i="1"/>
  <c r="L2150" i="1" s="1"/>
  <c r="N2150" i="1" s="1"/>
  <c r="D2150" i="1"/>
  <c r="C2150" i="1"/>
  <c r="Y2149" i="1"/>
  <c r="K2149" i="1"/>
  <c r="M2149" i="1" s="1"/>
  <c r="F2149" i="1"/>
  <c r="L2149" i="1" s="1"/>
  <c r="N2149" i="1" s="1"/>
  <c r="D2149" i="1"/>
  <c r="C2149" i="1"/>
  <c r="G2149" i="1" s="1"/>
  <c r="O2149" i="1" s="1"/>
  <c r="Y2148" i="1"/>
  <c r="AE2148" i="1" s="1"/>
  <c r="AF2148" i="1" s="1"/>
  <c r="F2148" i="1"/>
  <c r="L2148" i="1" s="1"/>
  <c r="N2148" i="1" s="1"/>
  <c r="D2148" i="1"/>
  <c r="C2148" i="1"/>
  <c r="Y2147" i="1"/>
  <c r="AC2147" i="1" s="1"/>
  <c r="AD2147" i="1" s="1"/>
  <c r="F2147" i="1"/>
  <c r="D2147" i="1"/>
  <c r="C2147" i="1"/>
  <c r="Y2146" i="1"/>
  <c r="K2146" i="1"/>
  <c r="M2146" i="1" s="1"/>
  <c r="F2146" i="1"/>
  <c r="D2146" i="1"/>
  <c r="C2146" i="1"/>
  <c r="Y2145" i="1"/>
  <c r="F2145" i="1"/>
  <c r="K2145" i="1" s="1"/>
  <c r="M2145" i="1" s="1"/>
  <c r="D2145" i="1"/>
  <c r="C2145" i="1"/>
  <c r="Y2144" i="1"/>
  <c r="K2144" i="1"/>
  <c r="M2144" i="1" s="1"/>
  <c r="F2144" i="1"/>
  <c r="G2144" i="1" s="1"/>
  <c r="O2144" i="1" s="1"/>
  <c r="D2144" i="1"/>
  <c r="C2144" i="1"/>
  <c r="Y2143" i="1"/>
  <c r="F2143" i="1"/>
  <c r="K2143" i="1" s="1"/>
  <c r="M2143" i="1" s="1"/>
  <c r="D2143" i="1"/>
  <c r="C2143" i="1"/>
  <c r="Y2142" i="1"/>
  <c r="F2142" i="1"/>
  <c r="D2142" i="1"/>
  <c r="C2142" i="1"/>
  <c r="Y2141" i="1"/>
  <c r="K2141" i="1"/>
  <c r="M2141" i="1" s="1"/>
  <c r="F2141" i="1"/>
  <c r="D2141" i="1"/>
  <c r="C2141" i="1"/>
  <c r="Y2140" i="1"/>
  <c r="F2140" i="1"/>
  <c r="K2140" i="1" s="1"/>
  <c r="M2140" i="1" s="1"/>
  <c r="D2140" i="1"/>
  <c r="C2140" i="1"/>
  <c r="Y2139" i="1"/>
  <c r="L2139" i="1"/>
  <c r="N2139" i="1" s="1"/>
  <c r="F2139" i="1"/>
  <c r="K2139" i="1" s="1"/>
  <c r="M2139" i="1" s="1"/>
  <c r="D2139" i="1"/>
  <c r="C2139" i="1"/>
  <c r="Y2138" i="1"/>
  <c r="F2138" i="1"/>
  <c r="L2138" i="1" s="1"/>
  <c r="N2138" i="1" s="1"/>
  <c r="D2138" i="1"/>
  <c r="C2138" i="1"/>
  <c r="G2138" i="1" s="1"/>
  <c r="O2138" i="1" s="1"/>
  <c r="AA2138" i="1" s="1"/>
  <c r="AB2138" i="1" s="1"/>
  <c r="Y2137" i="1"/>
  <c r="L2137" i="1"/>
  <c r="N2137" i="1" s="1"/>
  <c r="F2137" i="1"/>
  <c r="K2137" i="1" s="1"/>
  <c r="M2137" i="1" s="1"/>
  <c r="D2137" i="1"/>
  <c r="H2137" i="1" s="1"/>
  <c r="P2137" i="1" s="1"/>
  <c r="C2137" i="1"/>
  <c r="G2137" i="1" s="1"/>
  <c r="O2137" i="1" s="1"/>
  <c r="Y2136" i="1"/>
  <c r="F2136" i="1"/>
  <c r="L2136" i="1" s="1"/>
  <c r="N2136" i="1" s="1"/>
  <c r="D2136" i="1"/>
  <c r="C2136" i="1"/>
  <c r="G2136" i="1" s="1"/>
  <c r="O2136" i="1" s="1"/>
  <c r="Y2135" i="1"/>
  <c r="G2135" i="1"/>
  <c r="O2135" i="1" s="1"/>
  <c r="F2135" i="1"/>
  <c r="K2135" i="1" s="1"/>
  <c r="M2135" i="1" s="1"/>
  <c r="D2135" i="1"/>
  <c r="C2135" i="1"/>
  <c r="Y2134" i="1"/>
  <c r="F2134" i="1"/>
  <c r="D2134" i="1"/>
  <c r="C2134" i="1"/>
  <c r="Y2133" i="1"/>
  <c r="F2133" i="1"/>
  <c r="K2133" i="1" s="1"/>
  <c r="M2133" i="1" s="1"/>
  <c r="D2133" i="1"/>
  <c r="C2133" i="1"/>
  <c r="Y2132" i="1"/>
  <c r="AE2132" i="1" s="1"/>
  <c r="AF2132" i="1" s="1"/>
  <c r="G2132" i="1"/>
  <c r="O2132" i="1" s="1"/>
  <c r="AA2132" i="1" s="1"/>
  <c r="AB2132" i="1" s="1"/>
  <c r="F2132" i="1"/>
  <c r="L2132" i="1" s="1"/>
  <c r="N2132" i="1" s="1"/>
  <c r="D2132" i="1"/>
  <c r="C2132" i="1"/>
  <c r="Y2131" i="1"/>
  <c r="F2131" i="1"/>
  <c r="D2131" i="1"/>
  <c r="C2131" i="1"/>
  <c r="Y2130" i="1"/>
  <c r="K2130" i="1"/>
  <c r="M2130" i="1" s="1"/>
  <c r="F2130" i="1"/>
  <c r="L2130" i="1" s="1"/>
  <c r="N2130" i="1" s="1"/>
  <c r="D2130" i="1"/>
  <c r="H2130" i="1" s="1"/>
  <c r="P2130" i="1" s="1"/>
  <c r="C2130" i="1"/>
  <c r="Y2129" i="1"/>
  <c r="F2129" i="1"/>
  <c r="K2129" i="1" s="1"/>
  <c r="M2129" i="1" s="1"/>
  <c r="D2129" i="1"/>
  <c r="C2129" i="1"/>
  <c r="G2129" i="1" s="1"/>
  <c r="O2129" i="1" s="1"/>
  <c r="Y2128" i="1"/>
  <c r="F2128" i="1"/>
  <c r="D2128" i="1"/>
  <c r="C2128" i="1"/>
  <c r="Y2127" i="1"/>
  <c r="L2127" i="1"/>
  <c r="N2127" i="1" s="1"/>
  <c r="F2127" i="1"/>
  <c r="K2127" i="1" s="1"/>
  <c r="M2127" i="1" s="1"/>
  <c r="D2127" i="1"/>
  <c r="H2127" i="1" s="1"/>
  <c r="P2127" i="1" s="1"/>
  <c r="C2127" i="1"/>
  <c r="G2127" i="1" s="1"/>
  <c r="O2127" i="1" s="1"/>
  <c r="Y2126" i="1"/>
  <c r="F2126" i="1"/>
  <c r="L2126" i="1" s="1"/>
  <c r="N2126" i="1" s="1"/>
  <c r="D2126" i="1"/>
  <c r="C2126" i="1"/>
  <c r="G2126" i="1" s="1"/>
  <c r="O2126" i="1" s="1"/>
  <c r="Y2125" i="1"/>
  <c r="F2125" i="1"/>
  <c r="D2125" i="1"/>
  <c r="C2125" i="1"/>
  <c r="G2125" i="1" s="1"/>
  <c r="O2125" i="1" s="1"/>
  <c r="Y2124" i="1"/>
  <c r="AE2124" i="1" s="1"/>
  <c r="AF2124" i="1" s="1"/>
  <c r="F2124" i="1"/>
  <c r="L2124" i="1" s="1"/>
  <c r="N2124" i="1" s="1"/>
  <c r="D2124" i="1"/>
  <c r="C2124" i="1"/>
  <c r="Y2123" i="1"/>
  <c r="L2123" i="1"/>
  <c r="N2123" i="1" s="1"/>
  <c r="F2123" i="1"/>
  <c r="K2123" i="1" s="1"/>
  <c r="M2123" i="1" s="1"/>
  <c r="D2123" i="1"/>
  <c r="C2123" i="1"/>
  <c r="Y2122" i="1"/>
  <c r="F2122" i="1"/>
  <c r="L2122" i="1" s="1"/>
  <c r="N2122" i="1" s="1"/>
  <c r="D2122" i="1"/>
  <c r="C2122" i="1"/>
  <c r="G2122" i="1" s="1"/>
  <c r="O2122" i="1" s="1"/>
  <c r="Y2121" i="1"/>
  <c r="L2121" i="1"/>
  <c r="N2121" i="1" s="1"/>
  <c r="F2121" i="1"/>
  <c r="K2121" i="1" s="1"/>
  <c r="M2121" i="1" s="1"/>
  <c r="D2121" i="1"/>
  <c r="H2121" i="1" s="1"/>
  <c r="P2121" i="1" s="1"/>
  <c r="C2121" i="1"/>
  <c r="G2121" i="1" s="1"/>
  <c r="O2121" i="1" s="1"/>
  <c r="Y2120" i="1"/>
  <c r="F2120" i="1"/>
  <c r="L2120" i="1" s="1"/>
  <c r="N2120" i="1" s="1"/>
  <c r="D2120" i="1"/>
  <c r="C2120" i="1"/>
  <c r="Y2119" i="1"/>
  <c r="G2119" i="1"/>
  <c r="O2119" i="1" s="1"/>
  <c r="AA2119" i="1" s="1"/>
  <c r="AB2119" i="1" s="1"/>
  <c r="F2119" i="1"/>
  <c r="K2119" i="1" s="1"/>
  <c r="M2119" i="1" s="1"/>
  <c r="D2119" i="1"/>
  <c r="C2119" i="1"/>
  <c r="Y2118" i="1"/>
  <c r="F2118" i="1"/>
  <c r="D2118" i="1"/>
  <c r="C2118" i="1"/>
  <c r="Y2117" i="1"/>
  <c r="F2117" i="1"/>
  <c r="K2117" i="1" s="1"/>
  <c r="M2117" i="1" s="1"/>
  <c r="D2117" i="1"/>
  <c r="C2117" i="1"/>
  <c r="G2117" i="1" s="1"/>
  <c r="O2117" i="1" s="1"/>
  <c r="AA2117" i="1" s="1"/>
  <c r="AB2117" i="1" s="1"/>
  <c r="Y2116" i="1"/>
  <c r="AE2116" i="1" s="1"/>
  <c r="AF2116" i="1" s="1"/>
  <c r="G2116" i="1"/>
  <c r="O2116" i="1" s="1"/>
  <c r="AA2116" i="1" s="1"/>
  <c r="AB2116" i="1" s="1"/>
  <c r="F2116" i="1"/>
  <c r="L2116" i="1" s="1"/>
  <c r="N2116" i="1" s="1"/>
  <c r="D2116" i="1"/>
  <c r="C2116" i="1"/>
  <c r="Y2115" i="1"/>
  <c r="F2115" i="1"/>
  <c r="D2115" i="1"/>
  <c r="C2115" i="1"/>
  <c r="G2115" i="1" s="1"/>
  <c r="O2115" i="1" s="1"/>
  <c r="Y2114" i="1"/>
  <c r="K2114" i="1"/>
  <c r="M2114" i="1" s="1"/>
  <c r="F2114" i="1"/>
  <c r="L2114" i="1" s="1"/>
  <c r="N2114" i="1" s="1"/>
  <c r="D2114" i="1"/>
  <c r="H2114" i="1" s="1"/>
  <c r="P2114" i="1" s="1"/>
  <c r="C2114" i="1"/>
  <c r="Y2113" i="1"/>
  <c r="F2113" i="1"/>
  <c r="K2113" i="1" s="1"/>
  <c r="M2113" i="1" s="1"/>
  <c r="D2113" i="1"/>
  <c r="C2113" i="1"/>
  <c r="G2113" i="1" s="1"/>
  <c r="O2113" i="1" s="1"/>
  <c r="Y2112" i="1"/>
  <c r="F2112" i="1"/>
  <c r="D2112" i="1"/>
  <c r="C2112" i="1"/>
  <c r="Y2111" i="1"/>
  <c r="L2111" i="1"/>
  <c r="N2111" i="1" s="1"/>
  <c r="F2111" i="1"/>
  <c r="K2111" i="1" s="1"/>
  <c r="M2111" i="1" s="1"/>
  <c r="D2111" i="1"/>
  <c r="H2111" i="1" s="1"/>
  <c r="P2111" i="1" s="1"/>
  <c r="C2111" i="1"/>
  <c r="G2111" i="1" s="1"/>
  <c r="O2111" i="1" s="1"/>
  <c r="AA2111" i="1" s="1"/>
  <c r="AB2111" i="1" s="1"/>
  <c r="Y2110" i="1"/>
  <c r="F2110" i="1"/>
  <c r="L2110" i="1" s="1"/>
  <c r="N2110" i="1" s="1"/>
  <c r="D2110" i="1"/>
  <c r="C2110" i="1"/>
  <c r="Y2109" i="1"/>
  <c r="F2109" i="1"/>
  <c r="D2109" i="1"/>
  <c r="C2109" i="1"/>
  <c r="Y2108" i="1"/>
  <c r="AE2108" i="1" s="1"/>
  <c r="AF2108" i="1" s="1"/>
  <c r="L2108" i="1"/>
  <c r="N2108" i="1" s="1"/>
  <c r="F2108" i="1"/>
  <c r="K2108" i="1" s="1"/>
  <c r="M2108" i="1" s="1"/>
  <c r="D2108" i="1"/>
  <c r="C2108" i="1"/>
  <c r="G2108" i="1" s="1"/>
  <c r="O2108" i="1" s="1"/>
  <c r="Y2107" i="1"/>
  <c r="L2107" i="1"/>
  <c r="N2107" i="1" s="1"/>
  <c r="F2107" i="1"/>
  <c r="K2107" i="1" s="1"/>
  <c r="M2107" i="1" s="1"/>
  <c r="D2107" i="1"/>
  <c r="C2107" i="1"/>
  <c r="G2107" i="1" s="1"/>
  <c r="O2107" i="1" s="1"/>
  <c r="Y2106" i="1"/>
  <c r="F2106" i="1"/>
  <c r="L2106" i="1" s="1"/>
  <c r="N2106" i="1" s="1"/>
  <c r="D2106" i="1"/>
  <c r="C2106" i="1"/>
  <c r="G2106" i="1" s="1"/>
  <c r="O2106" i="1" s="1"/>
  <c r="Y2105" i="1"/>
  <c r="L2105" i="1"/>
  <c r="N2105" i="1" s="1"/>
  <c r="F2105" i="1"/>
  <c r="K2105" i="1" s="1"/>
  <c r="M2105" i="1" s="1"/>
  <c r="D2105" i="1"/>
  <c r="H2105" i="1" s="1"/>
  <c r="P2105" i="1" s="1"/>
  <c r="C2105" i="1"/>
  <c r="G2105" i="1" s="1"/>
  <c r="O2105" i="1" s="1"/>
  <c r="Y2104" i="1"/>
  <c r="F2104" i="1"/>
  <c r="L2104" i="1" s="1"/>
  <c r="N2104" i="1" s="1"/>
  <c r="D2104" i="1"/>
  <c r="C2104" i="1"/>
  <c r="G2104" i="1" s="1"/>
  <c r="O2104" i="1" s="1"/>
  <c r="Y2103" i="1"/>
  <c r="G2103" i="1"/>
  <c r="O2103" i="1" s="1"/>
  <c r="AA2103" i="1" s="1"/>
  <c r="AB2103" i="1" s="1"/>
  <c r="F2103" i="1"/>
  <c r="K2103" i="1" s="1"/>
  <c r="M2103" i="1" s="1"/>
  <c r="D2103" i="1"/>
  <c r="C2103" i="1"/>
  <c r="Y2102" i="1"/>
  <c r="F2102" i="1"/>
  <c r="D2102" i="1"/>
  <c r="C2102" i="1"/>
  <c r="Y2101" i="1"/>
  <c r="K2101" i="1"/>
  <c r="M2101" i="1" s="1"/>
  <c r="F2101" i="1"/>
  <c r="L2101" i="1" s="1"/>
  <c r="N2101" i="1" s="1"/>
  <c r="D2101" i="1"/>
  <c r="H2101" i="1" s="1"/>
  <c r="P2101" i="1" s="1"/>
  <c r="C2101" i="1"/>
  <c r="G2101" i="1" s="1"/>
  <c r="O2101" i="1" s="1"/>
  <c r="Y2100" i="1"/>
  <c r="AE2100" i="1" s="1"/>
  <c r="AF2100" i="1" s="1"/>
  <c r="F2100" i="1"/>
  <c r="L2100" i="1" s="1"/>
  <c r="N2100" i="1" s="1"/>
  <c r="D2100" i="1"/>
  <c r="C2100" i="1"/>
  <c r="G2100" i="1" s="1"/>
  <c r="O2100" i="1" s="1"/>
  <c r="Y2099" i="1"/>
  <c r="G2099" i="1"/>
  <c r="O2099" i="1" s="1"/>
  <c r="F2099" i="1"/>
  <c r="L2099" i="1" s="1"/>
  <c r="N2099" i="1" s="1"/>
  <c r="D2099" i="1"/>
  <c r="C2099" i="1"/>
  <c r="Y2098" i="1"/>
  <c r="F2098" i="1"/>
  <c r="D2098" i="1"/>
  <c r="C2098" i="1"/>
  <c r="Y2097" i="1"/>
  <c r="K2097" i="1"/>
  <c r="M2097" i="1" s="1"/>
  <c r="F2097" i="1"/>
  <c r="L2097" i="1" s="1"/>
  <c r="N2097" i="1" s="1"/>
  <c r="D2097" i="1"/>
  <c r="H2097" i="1" s="1"/>
  <c r="P2097" i="1" s="1"/>
  <c r="C2097" i="1"/>
  <c r="G2097" i="1" s="1"/>
  <c r="O2097" i="1" s="1"/>
  <c r="Y2096" i="1"/>
  <c r="F2096" i="1"/>
  <c r="L2096" i="1" s="1"/>
  <c r="N2096" i="1" s="1"/>
  <c r="D2096" i="1"/>
  <c r="C2096" i="1"/>
  <c r="G2096" i="1" s="1"/>
  <c r="O2096" i="1" s="1"/>
  <c r="AA2096" i="1" s="1"/>
  <c r="AB2096" i="1" s="1"/>
  <c r="Y2095" i="1"/>
  <c r="K2095" i="1"/>
  <c r="M2095" i="1" s="1"/>
  <c r="F2095" i="1"/>
  <c r="L2095" i="1" s="1"/>
  <c r="N2095" i="1" s="1"/>
  <c r="D2095" i="1"/>
  <c r="C2095" i="1"/>
  <c r="G2095" i="1" s="1"/>
  <c r="O2095" i="1" s="1"/>
  <c r="Y2094" i="1"/>
  <c r="F2094" i="1"/>
  <c r="L2094" i="1" s="1"/>
  <c r="N2094" i="1" s="1"/>
  <c r="D2094" i="1"/>
  <c r="C2094" i="1"/>
  <c r="Y2093" i="1"/>
  <c r="K2093" i="1"/>
  <c r="M2093" i="1" s="1"/>
  <c r="F2093" i="1"/>
  <c r="L2093" i="1" s="1"/>
  <c r="N2093" i="1" s="1"/>
  <c r="D2093" i="1"/>
  <c r="C2093" i="1"/>
  <c r="G2093" i="1" s="1"/>
  <c r="O2093" i="1" s="1"/>
  <c r="AA2093" i="1" s="1"/>
  <c r="AB2093" i="1" s="1"/>
  <c r="Y2092" i="1"/>
  <c r="AE2092" i="1" s="1"/>
  <c r="AF2092" i="1" s="1"/>
  <c r="F2092" i="1"/>
  <c r="L2092" i="1" s="1"/>
  <c r="N2092" i="1" s="1"/>
  <c r="D2092" i="1"/>
  <c r="C2092" i="1"/>
  <c r="G2092" i="1" s="1"/>
  <c r="O2092" i="1" s="1"/>
  <c r="Y2091" i="1"/>
  <c r="K2091" i="1"/>
  <c r="M2091" i="1" s="1"/>
  <c r="F2091" i="1"/>
  <c r="L2091" i="1" s="1"/>
  <c r="N2091" i="1" s="1"/>
  <c r="D2091" i="1"/>
  <c r="C2091" i="1"/>
  <c r="G2091" i="1" s="1"/>
  <c r="O2091" i="1" s="1"/>
  <c r="AA2091" i="1" s="1"/>
  <c r="AB2091" i="1" s="1"/>
  <c r="Y2090" i="1"/>
  <c r="F2090" i="1"/>
  <c r="L2090" i="1" s="1"/>
  <c r="N2090" i="1" s="1"/>
  <c r="D2090" i="1"/>
  <c r="C2090" i="1"/>
  <c r="Y2089" i="1"/>
  <c r="K2089" i="1"/>
  <c r="M2089" i="1" s="1"/>
  <c r="F2089" i="1"/>
  <c r="L2089" i="1" s="1"/>
  <c r="N2089" i="1" s="1"/>
  <c r="D2089" i="1"/>
  <c r="C2089" i="1"/>
  <c r="Y2088" i="1"/>
  <c r="F2088" i="1"/>
  <c r="L2088" i="1" s="1"/>
  <c r="N2088" i="1" s="1"/>
  <c r="D2088" i="1"/>
  <c r="C2088" i="1"/>
  <c r="G2088" i="1" s="1"/>
  <c r="O2088" i="1" s="1"/>
  <c r="AA2088" i="1" s="1"/>
  <c r="AB2088" i="1" s="1"/>
  <c r="Y2087" i="1"/>
  <c r="K2087" i="1"/>
  <c r="M2087" i="1" s="1"/>
  <c r="F2087" i="1"/>
  <c r="L2087" i="1" s="1"/>
  <c r="N2087" i="1" s="1"/>
  <c r="D2087" i="1"/>
  <c r="C2087" i="1"/>
  <c r="G2087" i="1" s="1"/>
  <c r="O2087" i="1" s="1"/>
  <c r="AA2087" i="1" s="1"/>
  <c r="AB2087" i="1" s="1"/>
  <c r="Y2086" i="1"/>
  <c r="F2086" i="1"/>
  <c r="L2086" i="1" s="1"/>
  <c r="N2086" i="1" s="1"/>
  <c r="D2086" i="1"/>
  <c r="C2086" i="1"/>
  <c r="Y2085" i="1"/>
  <c r="K2085" i="1"/>
  <c r="M2085" i="1" s="1"/>
  <c r="F2085" i="1"/>
  <c r="L2085" i="1" s="1"/>
  <c r="N2085" i="1" s="1"/>
  <c r="D2085" i="1"/>
  <c r="C2085" i="1"/>
  <c r="Y2084" i="1"/>
  <c r="AE2084" i="1" s="1"/>
  <c r="AF2084" i="1" s="1"/>
  <c r="F2084" i="1"/>
  <c r="L2084" i="1" s="1"/>
  <c r="N2084" i="1" s="1"/>
  <c r="D2084" i="1"/>
  <c r="C2084" i="1"/>
  <c r="G2084" i="1" s="1"/>
  <c r="O2084" i="1" s="1"/>
  <c r="Y2083" i="1"/>
  <c r="AC2083" i="1" s="1"/>
  <c r="AD2083" i="1" s="1"/>
  <c r="K2083" i="1"/>
  <c r="M2083" i="1" s="1"/>
  <c r="F2083" i="1"/>
  <c r="L2083" i="1" s="1"/>
  <c r="N2083" i="1" s="1"/>
  <c r="D2083" i="1"/>
  <c r="C2083" i="1"/>
  <c r="G2083" i="1" s="1"/>
  <c r="O2083" i="1" s="1"/>
  <c r="AA2083" i="1" s="1"/>
  <c r="AB2083" i="1" s="1"/>
  <c r="Y2082" i="1"/>
  <c r="F2082" i="1"/>
  <c r="L2082" i="1" s="1"/>
  <c r="N2082" i="1" s="1"/>
  <c r="D2082" i="1"/>
  <c r="C2082" i="1"/>
  <c r="Y2081" i="1"/>
  <c r="K2081" i="1"/>
  <c r="M2081" i="1" s="1"/>
  <c r="F2081" i="1"/>
  <c r="L2081" i="1" s="1"/>
  <c r="N2081" i="1" s="1"/>
  <c r="D2081" i="1"/>
  <c r="C2081" i="1"/>
  <c r="Y2080" i="1"/>
  <c r="F2080" i="1"/>
  <c r="L2080" i="1" s="1"/>
  <c r="N2080" i="1" s="1"/>
  <c r="D2080" i="1"/>
  <c r="C2080" i="1"/>
  <c r="G2080" i="1" s="1"/>
  <c r="O2080" i="1" s="1"/>
  <c r="Y2079" i="1"/>
  <c r="K2079" i="1"/>
  <c r="M2079" i="1" s="1"/>
  <c r="F2079" i="1"/>
  <c r="L2079" i="1" s="1"/>
  <c r="N2079" i="1" s="1"/>
  <c r="D2079" i="1"/>
  <c r="C2079" i="1"/>
  <c r="G2079" i="1" s="1"/>
  <c r="O2079" i="1" s="1"/>
  <c r="Y2078" i="1"/>
  <c r="F2078" i="1"/>
  <c r="L2078" i="1" s="1"/>
  <c r="N2078" i="1" s="1"/>
  <c r="D2078" i="1"/>
  <c r="C2078" i="1"/>
  <c r="Y2077" i="1"/>
  <c r="K2077" i="1"/>
  <c r="M2077" i="1" s="1"/>
  <c r="F2077" i="1"/>
  <c r="L2077" i="1" s="1"/>
  <c r="N2077" i="1" s="1"/>
  <c r="D2077" i="1"/>
  <c r="C2077" i="1"/>
  <c r="Y2076" i="1"/>
  <c r="AE2076" i="1" s="1"/>
  <c r="AF2076" i="1" s="1"/>
  <c r="F2076" i="1"/>
  <c r="L2076" i="1" s="1"/>
  <c r="N2076" i="1" s="1"/>
  <c r="D2076" i="1"/>
  <c r="C2076" i="1"/>
  <c r="G2076" i="1" s="1"/>
  <c r="O2076" i="1" s="1"/>
  <c r="AA2076" i="1" s="1"/>
  <c r="AB2076" i="1" s="1"/>
  <c r="Y2075" i="1"/>
  <c r="K2075" i="1"/>
  <c r="M2075" i="1" s="1"/>
  <c r="F2075" i="1"/>
  <c r="L2075" i="1" s="1"/>
  <c r="N2075" i="1" s="1"/>
  <c r="D2075" i="1"/>
  <c r="C2075" i="1"/>
  <c r="G2075" i="1" s="1"/>
  <c r="O2075" i="1" s="1"/>
  <c r="AA2075" i="1" s="1"/>
  <c r="AB2075" i="1" s="1"/>
  <c r="Y2074" i="1"/>
  <c r="F2074" i="1"/>
  <c r="L2074" i="1" s="1"/>
  <c r="N2074" i="1" s="1"/>
  <c r="D2074" i="1"/>
  <c r="C2074" i="1"/>
  <c r="Y2073" i="1"/>
  <c r="K2073" i="1"/>
  <c r="M2073" i="1" s="1"/>
  <c r="F2073" i="1"/>
  <c r="L2073" i="1" s="1"/>
  <c r="N2073" i="1" s="1"/>
  <c r="D2073" i="1"/>
  <c r="C2073" i="1"/>
  <c r="Y2072" i="1"/>
  <c r="F2072" i="1"/>
  <c r="L2072" i="1" s="1"/>
  <c r="N2072" i="1" s="1"/>
  <c r="D2072" i="1"/>
  <c r="C2072" i="1"/>
  <c r="G2072" i="1" s="1"/>
  <c r="O2072" i="1" s="1"/>
  <c r="Y2071" i="1"/>
  <c r="K2071" i="1"/>
  <c r="M2071" i="1" s="1"/>
  <c r="F2071" i="1"/>
  <c r="L2071" i="1" s="1"/>
  <c r="N2071" i="1" s="1"/>
  <c r="D2071" i="1"/>
  <c r="C2071" i="1"/>
  <c r="G2071" i="1" s="1"/>
  <c r="O2071" i="1" s="1"/>
  <c r="Y2070" i="1"/>
  <c r="F2070" i="1"/>
  <c r="L2070" i="1" s="1"/>
  <c r="N2070" i="1" s="1"/>
  <c r="D2070" i="1"/>
  <c r="C2070" i="1"/>
  <c r="Y2069" i="1"/>
  <c r="K2069" i="1"/>
  <c r="M2069" i="1" s="1"/>
  <c r="F2069" i="1"/>
  <c r="L2069" i="1" s="1"/>
  <c r="N2069" i="1" s="1"/>
  <c r="D2069" i="1"/>
  <c r="C2069" i="1"/>
  <c r="Y2068" i="1"/>
  <c r="AE2068" i="1" s="1"/>
  <c r="AF2068" i="1" s="1"/>
  <c r="F2068" i="1"/>
  <c r="L2068" i="1" s="1"/>
  <c r="N2068" i="1" s="1"/>
  <c r="D2068" i="1"/>
  <c r="C2068" i="1"/>
  <c r="G2068" i="1" s="1"/>
  <c r="O2068" i="1" s="1"/>
  <c r="AA2068" i="1" s="1"/>
  <c r="AB2068" i="1" s="1"/>
  <c r="Y2067" i="1"/>
  <c r="K2067" i="1"/>
  <c r="M2067" i="1" s="1"/>
  <c r="F2067" i="1"/>
  <c r="L2067" i="1" s="1"/>
  <c r="N2067" i="1" s="1"/>
  <c r="D2067" i="1"/>
  <c r="C2067" i="1"/>
  <c r="G2067" i="1" s="1"/>
  <c r="O2067" i="1" s="1"/>
  <c r="AA2067" i="1" s="1"/>
  <c r="AB2067" i="1" s="1"/>
  <c r="Y2066" i="1"/>
  <c r="F2066" i="1"/>
  <c r="L2066" i="1" s="1"/>
  <c r="N2066" i="1" s="1"/>
  <c r="D2066" i="1"/>
  <c r="C2066" i="1"/>
  <c r="Y2065" i="1"/>
  <c r="K2065" i="1"/>
  <c r="M2065" i="1" s="1"/>
  <c r="F2065" i="1"/>
  <c r="L2065" i="1" s="1"/>
  <c r="N2065" i="1" s="1"/>
  <c r="D2065" i="1"/>
  <c r="C2065" i="1"/>
  <c r="Y2064" i="1"/>
  <c r="F2064" i="1"/>
  <c r="L2064" i="1" s="1"/>
  <c r="N2064" i="1" s="1"/>
  <c r="D2064" i="1"/>
  <c r="C2064" i="1"/>
  <c r="G2064" i="1" s="1"/>
  <c r="O2064" i="1" s="1"/>
  <c r="AA2064" i="1" s="1"/>
  <c r="AB2064" i="1" s="1"/>
  <c r="Y2063" i="1"/>
  <c r="K2063" i="1"/>
  <c r="M2063" i="1" s="1"/>
  <c r="F2063" i="1"/>
  <c r="L2063" i="1" s="1"/>
  <c r="N2063" i="1" s="1"/>
  <c r="D2063" i="1"/>
  <c r="C2063" i="1"/>
  <c r="G2063" i="1" s="1"/>
  <c r="O2063" i="1" s="1"/>
  <c r="Y2062" i="1"/>
  <c r="F2062" i="1"/>
  <c r="L2062" i="1" s="1"/>
  <c r="N2062" i="1" s="1"/>
  <c r="D2062" i="1"/>
  <c r="C2062" i="1"/>
  <c r="Y2061" i="1"/>
  <c r="F2061" i="1"/>
  <c r="L2061" i="1" s="1"/>
  <c r="N2061" i="1" s="1"/>
  <c r="D2061" i="1"/>
  <c r="C2061" i="1"/>
  <c r="Y2060" i="1"/>
  <c r="AE2060" i="1" s="1"/>
  <c r="AF2060" i="1" s="1"/>
  <c r="F2060" i="1"/>
  <c r="L2060" i="1" s="1"/>
  <c r="N2060" i="1" s="1"/>
  <c r="D2060" i="1"/>
  <c r="C2060" i="1"/>
  <c r="Y2059" i="1"/>
  <c r="K2059" i="1"/>
  <c r="M2059" i="1" s="1"/>
  <c r="F2059" i="1"/>
  <c r="L2059" i="1" s="1"/>
  <c r="N2059" i="1" s="1"/>
  <c r="D2059" i="1"/>
  <c r="C2059" i="1"/>
  <c r="G2059" i="1" s="1"/>
  <c r="O2059" i="1" s="1"/>
  <c r="Y2058" i="1"/>
  <c r="F2058" i="1"/>
  <c r="L2058" i="1" s="1"/>
  <c r="N2058" i="1" s="1"/>
  <c r="D2058" i="1"/>
  <c r="C2058" i="1"/>
  <c r="Y2057" i="1"/>
  <c r="F2057" i="1"/>
  <c r="L2057" i="1" s="1"/>
  <c r="N2057" i="1" s="1"/>
  <c r="D2057" i="1"/>
  <c r="C2057" i="1"/>
  <c r="G2057" i="1" s="1"/>
  <c r="O2057" i="1" s="1"/>
  <c r="Y2056" i="1"/>
  <c r="F2056" i="1"/>
  <c r="L2056" i="1" s="1"/>
  <c r="N2056" i="1" s="1"/>
  <c r="D2056" i="1"/>
  <c r="C2056" i="1"/>
  <c r="Y2055" i="1"/>
  <c r="K2055" i="1"/>
  <c r="M2055" i="1" s="1"/>
  <c r="F2055" i="1"/>
  <c r="L2055" i="1" s="1"/>
  <c r="N2055" i="1" s="1"/>
  <c r="D2055" i="1"/>
  <c r="C2055" i="1"/>
  <c r="G2055" i="1" s="1"/>
  <c r="O2055" i="1" s="1"/>
  <c r="Y2054" i="1"/>
  <c r="F2054" i="1"/>
  <c r="L2054" i="1" s="1"/>
  <c r="N2054" i="1" s="1"/>
  <c r="D2054" i="1"/>
  <c r="C2054" i="1"/>
  <c r="Y2053" i="1"/>
  <c r="F2053" i="1"/>
  <c r="L2053" i="1" s="1"/>
  <c r="N2053" i="1" s="1"/>
  <c r="D2053" i="1"/>
  <c r="C2053" i="1"/>
  <c r="Y2052" i="1"/>
  <c r="AE2052" i="1" s="1"/>
  <c r="AF2052" i="1" s="1"/>
  <c r="F2052" i="1"/>
  <c r="D2052" i="1"/>
  <c r="C2052" i="1"/>
  <c r="Y2051" i="1"/>
  <c r="K2051" i="1"/>
  <c r="M2051" i="1" s="1"/>
  <c r="F2051" i="1"/>
  <c r="L2051" i="1" s="1"/>
  <c r="N2051" i="1" s="1"/>
  <c r="D2051" i="1"/>
  <c r="C2051" i="1"/>
  <c r="Y2050" i="1"/>
  <c r="F2050" i="1"/>
  <c r="L2050" i="1" s="1"/>
  <c r="N2050" i="1" s="1"/>
  <c r="D2050" i="1"/>
  <c r="C2050" i="1"/>
  <c r="G2050" i="1" s="1"/>
  <c r="O2050" i="1" s="1"/>
  <c r="Y2049" i="1"/>
  <c r="K2049" i="1"/>
  <c r="M2049" i="1" s="1"/>
  <c r="F2049" i="1"/>
  <c r="L2049" i="1" s="1"/>
  <c r="N2049" i="1" s="1"/>
  <c r="D2049" i="1"/>
  <c r="H2049" i="1" s="1"/>
  <c r="P2049" i="1" s="1"/>
  <c r="C2049" i="1"/>
  <c r="G2049" i="1" s="1"/>
  <c r="O2049" i="1" s="1"/>
  <c r="Y2048" i="1"/>
  <c r="F2048" i="1"/>
  <c r="D2048" i="1"/>
  <c r="C2048" i="1"/>
  <c r="Y2047" i="1"/>
  <c r="F2047" i="1"/>
  <c r="L2047" i="1" s="1"/>
  <c r="N2047" i="1" s="1"/>
  <c r="D2047" i="1"/>
  <c r="C2047" i="1"/>
  <c r="Y2046" i="1"/>
  <c r="K2046" i="1"/>
  <c r="M2046" i="1" s="1"/>
  <c r="F2046" i="1"/>
  <c r="L2046" i="1" s="1"/>
  <c r="N2046" i="1" s="1"/>
  <c r="D2046" i="1"/>
  <c r="C2046" i="1"/>
  <c r="G2046" i="1" s="1"/>
  <c r="O2046" i="1" s="1"/>
  <c r="AA2046" i="1" s="1"/>
  <c r="AB2046" i="1" s="1"/>
  <c r="Y2045" i="1"/>
  <c r="F2045" i="1"/>
  <c r="L2045" i="1" s="1"/>
  <c r="N2045" i="1" s="1"/>
  <c r="D2045" i="1"/>
  <c r="H2045" i="1" s="1"/>
  <c r="P2045" i="1" s="1"/>
  <c r="C2045" i="1"/>
  <c r="G2045" i="1" s="1"/>
  <c r="O2045" i="1" s="1"/>
  <c r="Y2044" i="1"/>
  <c r="AE2044" i="1" s="1"/>
  <c r="AF2044" i="1" s="1"/>
  <c r="F2044" i="1"/>
  <c r="D2044" i="1"/>
  <c r="H2044" i="1" s="1"/>
  <c r="P2044" i="1" s="1"/>
  <c r="C2044" i="1"/>
  <c r="G2044" i="1" s="1"/>
  <c r="O2044" i="1" s="1"/>
  <c r="Y2043" i="1"/>
  <c r="F2043" i="1"/>
  <c r="L2043" i="1" s="1"/>
  <c r="N2043" i="1" s="1"/>
  <c r="D2043" i="1"/>
  <c r="C2043" i="1"/>
  <c r="Y2042" i="1"/>
  <c r="F2042" i="1"/>
  <c r="L2042" i="1" s="1"/>
  <c r="N2042" i="1" s="1"/>
  <c r="D2042" i="1"/>
  <c r="C2042" i="1"/>
  <c r="Y2041" i="1"/>
  <c r="F2041" i="1"/>
  <c r="L2041" i="1" s="1"/>
  <c r="N2041" i="1" s="1"/>
  <c r="D2041" i="1"/>
  <c r="C2041" i="1"/>
  <c r="Y2040" i="1"/>
  <c r="F2040" i="1"/>
  <c r="D2040" i="1"/>
  <c r="C2040" i="1"/>
  <c r="Y2039" i="1"/>
  <c r="F2039" i="1"/>
  <c r="L2039" i="1" s="1"/>
  <c r="N2039" i="1" s="1"/>
  <c r="D2039" i="1"/>
  <c r="C2039" i="1"/>
  <c r="Y2038" i="1"/>
  <c r="F2038" i="1"/>
  <c r="L2038" i="1" s="1"/>
  <c r="N2038" i="1" s="1"/>
  <c r="D2038" i="1"/>
  <c r="C2038" i="1"/>
  <c r="Y2037" i="1"/>
  <c r="K2037" i="1"/>
  <c r="M2037" i="1" s="1"/>
  <c r="F2037" i="1"/>
  <c r="L2037" i="1" s="1"/>
  <c r="N2037" i="1" s="1"/>
  <c r="D2037" i="1"/>
  <c r="H2037" i="1" s="1"/>
  <c r="P2037" i="1" s="1"/>
  <c r="C2037" i="1"/>
  <c r="G2037" i="1" s="1"/>
  <c r="O2037" i="1" s="1"/>
  <c r="AA2037" i="1" s="1"/>
  <c r="AB2037" i="1" s="1"/>
  <c r="Y2036" i="1"/>
  <c r="F2036" i="1"/>
  <c r="D2036" i="1"/>
  <c r="C2036" i="1"/>
  <c r="Y2035" i="1"/>
  <c r="F2035" i="1"/>
  <c r="L2035" i="1" s="1"/>
  <c r="N2035" i="1" s="1"/>
  <c r="D2035" i="1"/>
  <c r="H2035" i="1" s="1"/>
  <c r="P2035" i="1" s="1"/>
  <c r="C2035" i="1"/>
  <c r="Y2034" i="1"/>
  <c r="F2034" i="1"/>
  <c r="L2034" i="1" s="1"/>
  <c r="N2034" i="1" s="1"/>
  <c r="D2034" i="1"/>
  <c r="C2034" i="1"/>
  <c r="G2034" i="1" s="1"/>
  <c r="O2034" i="1" s="1"/>
  <c r="Y2033" i="1"/>
  <c r="F2033" i="1"/>
  <c r="L2033" i="1" s="1"/>
  <c r="N2033" i="1" s="1"/>
  <c r="D2033" i="1"/>
  <c r="H2033" i="1" s="1"/>
  <c r="P2033" i="1" s="1"/>
  <c r="C2033" i="1"/>
  <c r="Y2032" i="1"/>
  <c r="F2032" i="1"/>
  <c r="D2032" i="1"/>
  <c r="C2032" i="1"/>
  <c r="Y2031" i="1"/>
  <c r="F2031" i="1"/>
  <c r="L2031" i="1" s="1"/>
  <c r="N2031" i="1" s="1"/>
  <c r="D2031" i="1"/>
  <c r="C2031" i="1"/>
  <c r="Y2030" i="1"/>
  <c r="K2030" i="1"/>
  <c r="M2030" i="1" s="1"/>
  <c r="F2030" i="1"/>
  <c r="L2030" i="1" s="1"/>
  <c r="N2030" i="1" s="1"/>
  <c r="D2030" i="1"/>
  <c r="C2030" i="1"/>
  <c r="G2030" i="1" s="1"/>
  <c r="O2030" i="1" s="1"/>
  <c r="Y2029" i="1"/>
  <c r="K2029" i="1"/>
  <c r="M2029" i="1" s="1"/>
  <c r="F2029" i="1"/>
  <c r="L2029" i="1" s="1"/>
  <c r="N2029" i="1" s="1"/>
  <c r="D2029" i="1"/>
  <c r="H2029" i="1" s="1"/>
  <c r="P2029" i="1" s="1"/>
  <c r="C2029" i="1"/>
  <c r="G2029" i="1" s="1"/>
  <c r="O2029" i="1" s="1"/>
  <c r="Y2028" i="1"/>
  <c r="F2028" i="1"/>
  <c r="D2028" i="1"/>
  <c r="H2028" i="1" s="1"/>
  <c r="P2028" i="1" s="1"/>
  <c r="C2028" i="1"/>
  <c r="G2028" i="1" s="1"/>
  <c r="O2028" i="1" s="1"/>
  <c r="Y2027" i="1"/>
  <c r="F2027" i="1"/>
  <c r="L2027" i="1" s="1"/>
  <c r="N2027" i="1" s="1"/>
  <c r="D2027" i="1"/>
  <c r="C2027" i="1"/>
  <c r="Y2026" i="1"/>
  <c r="F2026" i="1"/>
  <c r="L2026" i="1" s="1"/>
  <c r="N2026" i="1" s="1"/>
  <c r="D2026" i="1"/>
  <c r="C2026" i="1"/>
  <c r="Y2025" i="1"/>
  <c r="F2025" i="1"/>
  <c r="L2025" i="1" s="1"/>
  <c r="N2025" i="1" s="1"/>
  <c r="D2025" i="1"/>
  <c r="C2025" i="1"/>
  <c r="Y2024" i="1"/>
  <c r="F2024" i="1"/>
  <c r="D2024" i="1"/>
  <c r="C2024" i="1"/>
  <c r="Y2023" i="1"/>
  <c r="F2023" i="1"/>
  <c r="L2023" i="1" s="1"/>
  <c r="N2023" i="1" s="1"/>
  <c r="D2023" i="1"/>
  <c r="C2023" i="1"/>
  <c r="Y2022" i="1"/>
  <c r="F2022" i="1"/>
  <c r="L2022" i="1" s="1"/>
  <c r="N2022" i="1" s="1"/>
  <c r="D2022" i="1"/>
  <c r="C2022" i="1"/>
  <c r="Y2021" i="1"/>
  <c r="K2021" i="1"/>
  <c r="M2021" i="1" s="1"/>
  <c r="F2021" i="1"/>
  <c r="L2021" i="1" s="1"/>
  <c r="N2021" i="1" s="1"/>
  <c r="D2021" i="1"/>
  <c r="H2021" i="1" s="1"/>
  <c r="P2021" i="1" s="1"/>
  <c r="C2021" i="1"/>
  <c r="G2021" i="1" s="1"/>
  <c r="O2021" i="1" s="1"/>
  <c r="AA2021" i="1" s="1"/>
  <c r="AB2021" i="1" s="1"/>
  <c r="Y2020" i="1"/>
  <c r="F2020" i="1"/>
  <c r="D2020" i="1"/>
  <c r="C2020" i="1"/>
  <c r="Y2019" i="1"/>
  <c r="AC2019" i="1" s="1"/>
  <c r="AD2019" i="1" s="1"/>
  <c r="F2019" i="1"/>
  <c r="L2019" i="1" s="1"/>
  <c r="N2019" i="1" s="1"/>
  <c r="D2019" i="1"/>
  <c r="H2019" i="1" s="1"/>
  <c r="P2019" i="1" s="1"/>
  <c r="C2019" i="1"/>
  <c r="Y2018" i="1"/>
  <c r="F2018" i="1"/>
  <c r="L2018" i="1" s="1"/>
  <c r="N2018" i="1" s="1"/>
  <c r="D2018" i="1"/>
  <c r="C2018" i="1"/>
  <c r="G2018" i="1" s="1"/>
  <c r="O2018" i="1" s="1"/>
  <c r="Y2017" i="1"/>
  <c r="F2017" i="1"/>
  <c r="L2017" i="1" s="1"/>
  <c r="N2017" i="1" s="1"/>
  <c r="D2017" i="1"/>
  <c r="H2017" i="1" s="1"/>
  <c r="P2017" i="1" s="1"/>
  <c r="C2017" i="1"/>
  <c r="Y2016" i="1"/>
  <c r="F2016" i="1"/>
  <c r="D2016" i="1"/>
  <c r="C2016" i="1"/>
  <c r="Y2015" i="1"/>
  <c r="F2015" i="1"/>
  <c r="L2015" i="1" s="1"/>
  <c r="N2015" i="1" s="1"/>
  <c r="D2015" i="1"/>
  <c r="C2015" i="1"/>
  <c r="Y2014" i="1"/>
  <c r="K2014" i="1"/>
  <c r="M2014" i="1" s="1"/>
  <c r="F2014" i="1"/>
  <c r="L2014" i="1" s="1"/>
  <c r="N2014" i="1" s="1"/>
  <c r="D2014" i="1"/>
  <c r="C2014" i="1"/>
  <c r="G2014" i="1" s="1"/>
  <c r="O2014" i="1" s="1"/>
  <c r="AA2014" i="1" s="1"/>
  <c r="AB2014" i="1" s="1"/>
  <c r="Y2013" i="1"/>
  <c r="F2013" i="1"/>
  <c r="L2013" i="1" s="1"/>
  <c r="N2013" i="1" s="1"/>
  <c r="D2013" i="1"/>
  <c r="H2013" i="1" s="1"/>
  <c r="P2013" i="1" s="1"/>
  <c r="C2013" i="1"/>
  <c r="G2013" i="1" s="1"/>
  <c r="O2013" i="1" s="1"/>
  <c r="Y2012" i="1"/>
  <c r="F2012" i="1"/>
  <c r="D2012" i="1"/>
  <c r="H2012" i="1" s="1"/>
  <c r="P2012" i="1" s="1"/>
  <c r="C2012" i="1"/>
  <c r="G2012" i="1" s="1"/>
  <c r="O2012" i="1" s="1"/>
  <c r="Y2011" i="1"/>
  <c r="F2011" i="1"/>
  <c r="L2011" i="1" s="1"/>
  <c r="N2011" i="1" s="1"/>
  <c r="D2011" i="1"/>
  <c r="C2011" i="1"/>
  <c r="Y2010" i="1"/>
  <c r="F2010" i="1"/>
  <c r="L2010" i="1" s="1"/>
  <c r="N2010" i="1" s="1"/>
  <c r="D2010" i="1"/>
  <c r="C2010" i="1"/>
  <c r="Y2009" i="1"/>
  <c r="F2009" i="1"/>
  <c r="L2009" i="1" s="1"/>
  <c r="N2009" i="1" s="1"/>
  <c r="D2009" i="1"/>
  <c r="C2009" i="1"/>
  <c r="Y2008" i="1"/>
  <c r="F2008" i="1"/>
  <c r="D2008" i="1"/>
  <c r="C2008" i="1"/>
  <c r="Y2007" i="1"/>
  <c r="F2007" i="1"/>
  <c r="L2007" i="1" s="1"/>
  <c r="N2007" i="1" s="1"/>
  <c r="D2007" i="1"/>
  <c r="C2007" i="1"/>
  <c r="Y2006" i="1"/>
  <c r="F2006" i="1"/>
  <c r="L2006" i="1" s="1"/>
  <c r="N2006" i="1" s="1"/>
  <c r="D2006" i="1"/>
  <c r="C2006" i="1"/>
  <c r="Y2005" i="1"/>
  <c r="K2005" i="1"/>
  <c r="M2005" i="1" s="1"/>
  <c r="F2005" i="1"/>
  <c r="L2005" i="1" s="1"/>
  <c r="N2005" i="1" s="1"/>
  <c r="D2005" i="1"/>
  <c r="H2005" i="1" s="1"/>
  <c r="P2005" i="1" s="1"/>
  <c r="C2005" i="1"/>
  <c r="G2005" i="1" s="1"/>
  <c r="O2005" i="1" s="1"/>
  <c r="AA2005" i="1" s="1"/>
  <c r="AB2005" i="1" s="1"/>
  <c r="Y2004" i="1"/>
  <c r="F2004" i="1"/>
  <c r="D2004" i="1"/>
  <c r="C2004" i="1"/>
  <c r="Y2003" i="1"/>
  <c r="F2003" i="1"/>
  <c r="L2003" i="1" s="1"/>
  <c r="N2003" i="1" s="1"/>
  <c r="D2003" i="1"/>
  <c r="H2003" i="1" s="1"/>
  <c r="P2003" i="1" s="1"/>
  <c r="C2003" i="1"/>
  <c r="Y2002" i="1"/>
  <c r="F2002" i="1"/>
  <c r="L2002" i="1" s="1"/>
  <c r="N2002" i="1" s="1"/>
  <c r="D2002" i="1"/>
  <c r="C2002" i="1"/>
  <c r="G2002" i="1" s="1"/>
  <c r="O2002" i="1" s="1"/>
  <c r="AA2002" i="1" s="1"/>
  <c r="AB2002" i="1" s="1"/>
  <c r="Y2001" i="1"/>
  <c r="F2001" i="1"/>
  <c r="L2001" i="1" s="1"/>
  <c r="N2001" i="1" s="1"/>
  <c r="D2001" i="1"/>
  <c r="H2001" i="1" s="1"/>
  <c r="P2001" i="1" s="1"/>
  <c r="C2001" i="1"/>
  <c r="Y2000" i="1"/>
  <c r="F2000" i="1"/>
  <c r="D2000" i="1"/>
  <c r="C2000" i="1"/>
  <c r="Y1999" i="1"/>
  <c r="F1999" i="1"/>
  <c r="L1999" i="1" s="1"/>
  <c r="N1999" i="1" s="1"/>
  <c r="D1999" i="1"/>
  <c r="C1999" i="1"/>
  <c r="Y1998" i="1"/>
  <c r="K1998" i="1"/>
  <c r="M1998" i="1" s="1"/>
  <c r="F1998" i="1"/>
  <c r="L1998" i="1" s="1"/>
  <c r="N1998" i="1" s="1"/>
  <c r="D1998" i="1"/>
  <c r="C1998" i="1"/>
  <c r="G1998" i="1" s="1"/>
  <c r="O1998" i="1" s="1"/>
  <c r="AA1998" i="1" s="1"/>
  <c r="AB1998" i="1" s="1"/>
  <c r="Y1997" i="1"/>
  <c r="F1997" i="1"/>
  <c r="L1997" i="1" s="1"/>
  <c r="N1997" i="1" s="1"/>
  <c r="D1997" i="1"/>
  <c r="H1997" i="1" s="1"/>
  <c r="P1997" i="1" s="1"/>
  <c r="C1997" i="1"/>
  <c r="G1997" i="1" s="1"/>
  <c r="O1997" i="1" s="1"/>
  <c r="Y1996" i="1"/>
  <c r="F1996" i="1"/>
  <c r="D1996" i="1"/>
  <c r="H1996" i="1" s="1"/>
  <c r="P1996" i="1" s="1"/>
  <c r="C1996" i="1"/>
  <c r="G1996" i="1" s="1"/>
  <c r="O1996" i="1" s="1"/>
  <c r="Y1995" i="1"/>
  <c r="F1995" i="1"/>
  <c r="L1995" i="1" s="1"/>
  <c r="N1995" i="1" s="1"/>
  <c r="D1995" i="1"/>
  <c r="C1995" i="1"/>
  <c r="Y1994" i="1"/>
  <c r="F1994" i="1"/>
  <c r="L1994" i="1" s="1"/>
  <c r="N1994" i="1" s="1"/>
  <c r="D1994" i="1"/>
  <c r="C1994" i="1"/>
  <c r="AA2390" i="1" l="1"/>
  <c r="AB2390" i="1" s="1"/>
  <c r="K1999" i="1"/>
  <c r="M1999" i="1" s="1"/>
  <c r="K2009" i="1"/>
  <c r="M2009" i="1" s="1"/>
  <c r="K2015" i="1"/>
  <c r="M2015" i="1" s="1"/>
  <c r="K2025" i="1"/>
  <c r="M2025" i="1" s="1"/>
  <c r="K2031" i="1"/>
  <c r="M2031" i="1" s="1"/>
  <c r="K2041" i="1"/>
  <c r="M2041" i="1" s="1"/>
  <c r="K2047" i="1"/>
  <c r="M2047" i="1" s="1"/>
  <c r="K2053" i="1"/>
  <c r="M2053" i="1" s="1"/>
  <c r="K2061" i="1"/>
  <c r="M2061" i="1" s="1"/>
  <c r="G2065" i="1"/>
  <c r="O2065" i="1" s="1"/>
  <c r="K2066" i="1"/>
  <c r="M2066" i="1" s="1"/>
  <c r="G2069" i="1"/>
  <c r="O2069" i="1" s="1"/>
  <c r="AA2069" i="1" s="1"/>
  <c r="AB2069" i="1" s="1"/>
  <c r="K2070" i="1"/>
  <c r="M2070" i="1" s="1"/>
  <c r="G2073" i="1"/>
  <c r="O2073" i="1" s="1"/>
  <c r="K2074" i="1"/>
  <c r="M2074" i="1" s="1"/>
  <c r="G2077" i="1"/>
  <c r="O2077" i="1" s="1"/>
  <c r="K2078" i="1"/>
  <c r="M2078" i="1" s="1"/>
  <c r="G2081" i="1"/>
  <c r="O2081" i="1" s="1"/>
  <c r="K2082" i="1"/>
  <c r="M2082" i="1" s="1"/>
  <c r="G2085" i="1"/>
  <c r="O2085" i="1" s="1"/>
  <c r="K2086" i="1"/>
  <c r="M2086" i="1" s="1"/>
  <c r="G2089" i="1"/>
  <c r="O2089" i="1" s="1"/>
  <c r="AA2089" i="1" s="1"/>
  <c r="AB2089" i="1" s="1"/>
  <c r="K2090" i="1"/>
  <c r="M2090" i="1" s="1"/>
  <c r="K2094" i="1"/>
  <c r="M2094" i="1" s="1"/>
  <c r="AA2097" i="1"/>
  <c r="AB2097" i="1" s="1"/>
  <c r="H2108" i="1"/>
  <c r="P2108" i="1" s="1"/>
  <c r="AA2108" i="1" s="1"/>
  <c r="AB2108" i="1" s="1"/>
  <c r="K2110" i="1"/>
  <c r="M2110" i="1" s="1"/>
  <c r="G2114" i="1"/>
  <c r="O2114" i="1" s="1"/>
  <c r="AA2114" i="1" s="1"/>
  <c r="AB2114" i="1" s="1"/>
  <c r="K2120" i="1"/>
  <c r="M2120" i="1" s="1"/>
  <c r="G2123" i="1"/>
  <c r="O2123" i="1" s="1"/>
  <c r="K2124" i="1"/>
  <c r="M2124" i="1" s="1"/>
  <c r="AA2127" i="1"/>
  <c r="AB2127" i="1" s="1"/>
  <c r="L2133" i="1"/>
  <c r="N2133" i="1" s="1"/>
  <c r="H2140" i="1"/>
  <c r="P2140" i="1" s="1"/>
  <c r="H2145" i="1"/>
  <c r="P2145" i="1" s="1"/>
  <c r="K2148" i="1"/>
  <c r="M2148" i="1" s="1"/>
  <c r="AA2152" i="1"/>
  <c r="AB2152" i="1" s="1"/>
  <c r="K2153" i="1"/>
  <c r="M2153" i="1" s="1"/>
  <c r="H2156" i="1"/>
  <c r="P2156" i="1" s="1"/>
  <c r="G2157" i="1"/>
  <c r="O2157" i="1" s="1"/>
  <c r="K2158" i="1"/>
  <c r="M2158" i="1" s="1"/>
  <c r="K2164" i="1"/>
  <c r="M2164" i="1" s="1"/>
  <c r="G2168" i="1"/>
  <c r="O2168" i="1" s="1"/>
  <c r="AA2168" i="1" s="1"/>
  <c r="AB2168" i="1" s="1"/>
  <c r="K2169" i="1"/>
  <c r="M2169" i="1" s="1"/>
  <c r="H2172" i="1"/>
  <c r="P2172" i="1" s="1"/>
  <c r="L2187" i="1"/>
  <c r="N2187" i="1" s="1"/>
  <c r="AA2213" i="1"/>
  <c r="AB2213" i="1" s="1"/>
  <c r="AA2214" i="1"/>
  <c r="AB2214" i="1" s="1"/>
  <c r="AA2221" i="1"/>
  <c r="AB2221" i="1" s="1"/>
  <c r="AA2226" i="1"/>
  <c r="AB2226" i="1" s="1"/>
  <c r="AA2227" i="1"/>
  <c r="AB2227" i="1" s="1"/>
  <c r="AA2232" i="1"/>
  <c r="AB2232" i="1" s="1"/>
  <c r="H2233" i="1"/>
  <c r="P2233" i="1" s="1"/>
  <c r="AA2237" i="1"/>
  <c r="AB2237" i="1" s="1"/>
  <c r="H2238" i="1"/>
  <c r="P2238" i="1" s="1"/>
  <c r="AA2242" i="1"/>
  <c r="AB2242" i="1" s="1"/>
  <c r="AA2243" i="1"/>
  <c r="AB2243" i="1" s="1"/>
  <c r="AA2248" i="1"/>
  <c r="AB2248" i="1" s="1"/>
  <c r="K1994" i="2"/>
  <c r="W1994" i="2" s="1"/>
  <c r="P1998" i="2"/>
  <c r="S1998" i="2" s="1"/>
  <c r="K2002" i="2"/>
  <c r="W2002" i="2" s="1"/>
  <c r="P2006" i="2"/>
  <c r="S2006" i="2" s="1"/>
  <c r="K2010" i="2"/>
  <c r="W2010" i="2" s="1"/>
  <c r="P2014" i="2"/>
  <c r="S2014" i="2" s="1"/>
  <c r="K2018" i="2"/>
  <c r="W2018" i="2" s="1"/>
  <c r="P2022" i="2"/>
  <c r="S2022" i="2" s="1"/>
  <c r="K2026" i="2"/>
  <c r="W2026" i="2" s="1"/>
  <c r="P2030" i="2"/>
  <c r="S2030" i="2" s="1"/>
  <c r="K2034" i="2"/>
  <c r="W2034" i="2" s="1"/>
  <c r="P2038" i="2"/>
  <c r="S2038" i="2" s="1"/>
  <c r="K2042" i="2"/>
  <c r="W2042" i="2" s="1"/>
  <c r="P2046" i="2"/>
  <c r="S2046" i="2" s="1"/>
  <c r="K2050" i="2"/>
  <c r="W2050" i="2" s="1"/>
  <c r="P2052" i="2"/>
  <c r="S2052" i="2" s="1"/>
  <c r="K2054" i="2"/>
  <c r="W2054" i="2" s="1"/>
  <c r="P2056" i="2"/>
  <c r="S2056" i="2" s="1"/>
  <c r="K2058" i="2"/>
  <c r="W2058" i="2" s="1"/>
  <c r="P2060" i="2"/>
  <c r="S2060" i="2" s="1"/>
  <c r="K2062" i="2"/>
  <c r="W2062" i="2" s="1"/>
  <c r="P2064" i="2"/>
  <c r="S2064" i="2" s="1"/>
  <c r="K2066" i="2"/>
  <c r="W2066" i="2" s="1"/>
  <c r="P2068" i="2"/>
  <c r="S2068" i="2" s="1"/>
  <c r="K2070" i="2"/>
  <c r="W2070" i="2" s="1"/>
  <c r="P2072" i="2"/>
  <c r="S2072" i="2" s="1"/>
  <c r="K2074" i="2"/>
  <c r="W2074" i="2" s="1"/>
  <c r="P2076" i="2"/>
  <c r="S2076" i="2" s="1"/>
  <c r="K2078" i="2"/>
  <c r="W2078" i="2" s="1"/>
  <c r="I2081" i="2"/>
  <c r="U2081" i="2" s="1"/>
  <c r="P2081" i="2"/>
  <c r="S2081" i="2" s="1"/>
  <c r="J2085" i="2"/>
  <c r="V2085" i="2" s="1"/>
  <c r="Q2085" i="2"/>
  <c r="T2085" i="2" s="1"/>
  <c r="O2094" i="2"/>
  <c r="R2094" i="2" s="1"/>
  <c r="K2098" i="2"/>
  <c r="W2098" i="2" s="1"/>
  <c r="I2101" i="2"/>
  <c r="U2101" i="2" s="1"/>
  <c r="Q2101" i="2"/>
  <c r="T2101" i="2" s="1"/>
  <c r="Q2104" i="2"/>
  <c r="T2104" i="2" s="1"/>
  <c r="I2110" i="2"/>
  <c r="U2110" i="2" s="1"/>
  <c r="K2111" i="2"/>
  <c r="W2111" i="2" s="1"/>
  <c r="I2114" i="2"/>
  <c r="U2114" i="2" s="1"/>
  <c r="Q2114" i="2"/>
  <c r="T2114" i="2" s="1"/>
  <c r="I2122" i="2"/>
  <c r="U2122" i="2" s="1"/>
  <c r="Q2122" i="2"/>
  <c r="T2122" i="2" s="1"/>
  <c r="Q2137" i="2"/>
  <c r="T2137" i="2" s="1"/>
  <c r="I2145" i="2"/>
  <c r="U2145" i="2" s="1"/>
  <c r="P2145" i="2"/>
  <c r="S2145" i="2" s="1"/>
  <c r="K2146" i="2"/>
  <c r="W2146" i="2" s="1"/>
  <c r="Q2149" i="2"/>
  <c r="T2149" i="2" s="1"/>
  <c r="K2151" i="2"/>
  <c r="W2151" i="2" s="1"/>
  <c r="I2153" i="2"/>
  <c r="U2153" i="2" s="1"/>
  <c r="P2153" i="2"/>
  <c r="S2153" i="2" s="1"/>
  <c r="Q2164" i="2"/>
  <c r="T2164" i="2" s="1"/>
  <c r="I2168" i="2"/>
  <c r="U2168" i="2" s="1"/>
  <c r="P2168" i="2"/>
  <c r="S2168" i="2" s="1"/>
  <c r="I2170" i="2"/>
  <c r="U2170" i="2" s="1"/>
  <c r="I2176" i="2"/>
  <c r="U2176" i="2" s="1"/>
  <c r="P2176" i="2"/>
  <c r="S2176" i="2" s="1"/>
  <c r="Q2179" i="2"/>
  <c r="T2179" i="2" s="1"/>
  <c r="Q2181" i="2"/>
  <c r="T2181" i="2" s="1"/>
  <c r="I2187" i="2"/>
  <c r="U2187" i="2" s="1"/>
  <c r="I2193" i="2"/>
  <c r="U2193" i="2" s="1"/>
  <c r="P2193" i="2"/>
  <c r="S2193" i="2" s="1"/>
  <c r="Q2196" i="2"/>
  <c r="T2196" i="2" s="1"/>
  <c r="J2198" i="2"/>
  <c r="V2198" i="2" s="1"/>
  <c r="Q2200" i="2"/>
  <c r="T2200" i="2" s="1"/>
  <c r="K2205" i="2"/>
  <c r="W2205" i="2" s="1"/>
  <c r="I2207" i="2"/>
  <c r="U2207" i="2" s="1"/>
  <c r="Q2214" i="2"/>
  <c r="T2214" i="2" s="1"/>
  <c r="I2218" i="2"/>
  <c r="U2218" i="2" s="1"/>
  <c r="P2218" i="2"/>
  <c r="S2218" i="2" s="1"/>
  <c r="K2219" i="2"/>
  <c r="W2219" i="2" s="1"/>
  <c r="K2220" i="2"/>
  <c r="W2220" i="2" s="1"/>
  <c r="I2223" i="2"/>
  <c r="U2223" i="2" s="1"/>
  <c r="P2223" i="2"/>
  <c r="S2223" i="2" s="1"/>
  <c r="K2227" i="2"/>
  <c r="W2227" i="2" s="1"/>
  <c r="I2235" i="2"/>
  <c r="U2235" i="2" s="1"/>
  <c r="P2235" i="2"/>
  <c r="S2235" i="2" s="1"/>
  <c r="I2243" i="2"/>
  <c r="U2243" i="2" s="1"/>
  <c r="P2243" i="2"/>
  <c r="S2243" i="2" s="1"/>
  <c r="AA2341" i="1"/>
  <c r="AB2341" i="1" s="1"/>
  <c r="AA2253" i="1"/>
  <c r="AB2253" i="1" s="1"/>
  <c r="AA2371" i="1"/>
  <c r="AB2371" i="1" s="1"/>
  <c r="AA2265" i="1"/>
  <c r="AB2265" i="1" s="1"/>
  <c r="AA2386" i="1"/>
  <c r="AB2386" i="1" s="1"/>
  <c r="AA2399" i="1"/>
  <c r="AB2399" i="1" s="1"/>
  <c r="AA2372" i="1"/>
  <c r="AB2372" i="1" s="1"/>
  <c r="AA2330" i="1"/>
  <c r="AB2330" i="1" s="1"/>
  <c r="AA2322" i="1"/>
  <c r="AB2322" i="1" s="1"/>
  <c r="AA2318" i="1"/>
  <c r="AB2318" i="1" s="1"/>
  <c r="AA2314" i="1"/>
  <c r="AB2314" i="1" s="1"/>
  <c r="AA2310" i="1"/>
  <c r="AB2310" i="1" s="1"/>
  <c r="AA2306" i="1"/>
  <c r="AB2306" i="1" s="1"/>
  <c r="AA2302" i="1"/>
  <c r="AB2302" i="1" s="1"/>
  <c r="AA2298" i="1"/>
  <c r="AB2298" i="1" s="1"/>
  <c r="AA2294" i="1"/>
  <c r="AB2294" i="1" s="1"/>
  <c r="AA2290" i="1"/>
  <c r="AB2290" i="1" s="1"/>
  <c r="AA2286" i="1"/>
  <c r="AB2286" i="1" s="1"/>
  <c r="K1994" i="1"/>
  <c r="M1994" i="1" s="1"/>
  <c r="K2001" i="1"/>
  <c r="M2001" i="1" s="1"/>
  <c r="G2008" i="1"/>
  <c r="O2008" i="1" s="1"/>
  <c r="G2009" i="1"/>
  <c r="O2009" i="1" s="1"/>
  <c r="K2010" i="1"/>
  <c r="M2010" i="1" s="1"/>
  <c r="K2017" i="1"/>
  <c r="M2017" i="1" s="1"/>
  <c r="G2024" i="1"/>
  <c r="O2024" i="1" s="1"/>
  <c r="AA2024" i="1" s="1"/>
  <c r="AB2024" i="1" s="1"/>
  <c r="G2025" i="1"/>
  <c r="O2025" i="1" s="1"/>
  <c r="K2026" i="1"/>
  <c r="M2026" i="1" s="1"/>
  <c r="K2033" i="1"/>
  <c r="M2033" i="1" s="1"/>
  <c r="G2040" i="1"/>
  <c r="O2040" i="1" s="1"/>
  <c r="AA2040" i="1" s="1"/>
  <c r="AB2040" i="1" s="1"/>
  <c r="G2041" i="1"/>
  <c r="O2041" i="1" s="1"/>
  <c r="K2042" i="1"/>
  <c r="M2042" i="1" s="1"/>
  <c r="G2053" i="1"/>
  <c r="O2053" i="1" s="1"/>
  <c r="AA2053" i="1" s="1"/>
  <c r="AB2053" i="1" s="1"/>
  <c r="G2061" i="1"/>
  <c r="O2061" i="1" s="1"/>
  <c r="G2066" i="1"/>
  <c r="O2066" i="1" s="1"/>
  <c r="AA2066" i="1" s="1"/>
  <c r="AB2066" i="1" s="1"/>
  <c r="G2070" i="1"/>
  <c r="O2070" i="1" s="1"/>
  <c r="G2074" i="1"/>
  <c r="O2074" i="1" s="1"/>
  <c r="G2078" i="1"/>
  <c r="O2078" i="1" s="1"/>
  <c r="G2082" i="1"/>
  <c r="O2082" i="1" s="1"/>
  <c r="AA2082" i="1" s="1"/>
  <c r="AB2082" i="1" s="1"/>
  <c r="G2086" i="1"/>
  <c r="O2086" i="1" s="1"/>
  <c r="G2090" i="1"/>
  <c r="O2090" i="1" s="1"/>
  <c r="G2094" i="1"/>
  <c r="O2094" i="1" s="1"/>
  <c r="G2110" i="1"/>
  <c r="O2110" i="1" s="1"/>
  <c r="G2120" i="1"/>
  <c r="O2120" i="1" s="1"/>
  <c r="G2124" i="1"/>
  <c r="O2124" i="1" s="1"/>
  <c r="AA2124" i="1" s="1"/>
  <c r="AB2124" i="1" s="1"/>
  <c r="G2133" i="1"/>
  <c r="O2133" i="1" s="1"/>
  <c r="G2148" i="1"/>
  <c r="O2148" i="1" s="1"/>
  <c r="G2153" i="1"/>
  <c r="O2153" i="1" s="1"/>
  <c r="G2164" i="1"/>
  <c r="O2164" i="1" s="1"/>
  <c r="AA2164" i="1" s="1"/>
  <c r="AB2164" i="1" s="1"/>
  <c r="G2169" i="1"/>
  <c r="O2169" i="1" s="1"/>
  <c r="G2187" i="1"/>
  <c r="O2187" i="1" s="1"/>
  <c r="G2197" i="1"/>
  <c r="O2197" i="1" s="1"/>
  <c r="J1998" i="2"/>
  <c r="V1998" i="2" s="1"/>
  <c r="J2006" i="2"/>
  <c r="V2006" i="2" s="1"/>
  <c r="J2014" i="2"/>
  <c r="V2014" i="2" s="1"/>
  <c r="J2022" i="2"/>
  <c r="V2022" i="2" s="1"/>
  <c r="J2030" i="2"/>
  <c r="V2030" i="2" s="1"/>
  <c r="J2038" i="2"/>
  <c r="V2038" i="2" s="1"/>
  <c r="J2046" i="2"/>
  <c r="V2046" i="2" s="1"/>
  <c r="J2052" i="2"/>
  <c r="V2052" i="2" s="1"/>
  <c r="J2056" i="2"/>
  <c r="V2056" i="2" s="1"/>
  <c r="J2060" i="2"/>
  <c r="V2060" i="2" s="1"/>
  <c r="J2064" i="2"/>
  <c r="V2064" i="2" s="1"/>
  <c r="J2068" i="2"/>
  <c r="V2068" i="2" s="1"/>
  <c r="J2072" i="2"/>
  <c r="V2072" i="2" s="1"/>
  <c r="J2076" i="2"/>
  <c r="V2076" i="2" s="1"/>
  <c r="J2080" i="2"/>
  <c r="V2080" i="2" s="1"/>
  <c r="J2081" i="2"/>
  <c r="V2081" i="2" s="1"/>
  <c r="J2089" i="2"/>
  <c r="V2089" i="2" s="1"/>
  <c r="J2091" i="2"/>
  <c r="V2091" i="2" s="1"/>
  <c r="J2092" i="2"/>
  <c r="V2092" i="2" s="1"/>
  <c r="J2093" i="2"/>
  <c r="V2093" i="2" s="1"/>
  <c r="J2094" i="2"/>
  <c r="V2094" i="2" s="1"/>
  <c r="J2104" i="2"/>
  <c r="V2104" i="2" s="1"/>
  <c r="J2108" i="2"/>
  <c r="V2108" i="2" s="1"/>
  <c r="Q2110" i="2"/>
  <c r="T2110" i="2" s="1"/>
  <c r="J2114" i="2"/>
  <c r="V2114" i="2" s="1"/>
  <c r="J2122" i="2"/>
  <c r="V2122" i="2" s="1"/>
  <c r="J2130" i="2"/>
  <c r="V2130" i="2" s="1"/>
  <c r="J2137" i="2"/>
  <c r="V2137" i="2" s="1"/>
  <c r="J2145" i="2"/>
  <c r="V2145" i="2" s="1"/>
  <c r="Q2145" i="2"/>
  <c r="T2145" i="2" s="1"/>
  <c r="J2153" i="2"/>
  <c r="V2153" i="2" s="1"/>
  <c r="Q2153" i="2"/>
  <c r="T2153" i="2" s="1"/>
  <c r="I2159" i="2"/>
  <c r="U2159" i="2" s="1"/>
  <c r="J2162" i="2"/>
  <c r="V2162" i="2" s="1"/>
  <c r="J2164" i="2"/>
  <c r="V2164" i="2" s="1"/>
  <c r="I2165" i="2"/>
  <c r="U2165" i="2" s="1"/>
  <c r="P2165" i="2"/>
  <c r="S2165" i="2" s="1"/>
  <c r="K2166" i="2"/>
  <c r="W2166" i="2" s="1"/>
  <c r="J2168" i="2"/>
  <c r="V2168" i="2" s="1"/>
  <c r="Q2168" i="2"/>
  <c r="T2168" i="2" s="1"/>
  <c r="I2172" i="2"/>
  <c r="U2172" i="2" s="1"/>
  <c r="P2172" i="2"/>
  <c r="S2172" i="2" s="1"/>
  <c r="K2173" i="2"/>
  <c r="W2173" i="2" s="1"/>
  <c r="J2176" i="2"/>
  <c r="V2176" i="2" s="1"/>
  <c r="Q2176" i="2"/>
  <c r="T2176" i="2" s="1"/>
  <c r="K2178" i="2"/>
  <c r="W2178" i="2" s="1"/>
  <c r="I2180" i="2"/>
  <c r="U2180" i="2" s="1"/>
  <c r="P2180" i="2"/>
  <c r="S2180" i="2" s="1"/>
  <c r="K2181" i="2"/>
  <c r="W2181" i="2" s="1"/>
  <c r="P2185" i="2"/>
  <c r="S2185" i="2" s="1"/>
  <c r="J2193" i="2"/>
  <c r="V2193" i="2" s="1"/>
  <c r="Q2193" i="2"/>
  <c r="T2193" i="2" s="1"/>
  <c r="K2195" i="2"/>
  <c r="W2195" i="2" s="1"/>
  <c r="P2197" i="2"/>
  <c r="S2197" i="2" s="1"/>
  <c r="J2200" i="2"/>
  <c r="V2200" i="2" s="1"/>
  <c r="J2206" i="2"/>
  <c r="V2206" i="2" s="1"/>
  <c r="P2212" i="2"/>
  <c r="S2212" i="2" s="1"/>
  <c r="J2218" i="2"/>
  <c r="V2218" i="2" s="1"/>
  <c r="Q2218" i="2"/>
  <c r="T2218" i="2" s="1"/>
  <c r="J2223" i="2"/>
  <c r="V2223" i="2" s="1"/>
  <c r="J2234" i="2"/>
  <c r="V2234" i="2" s="1"/>
  <c r="J2235" i="2"/>
  <c r="V2235" i="2" s="1"/>
  <c r="P2236" i="2"/>
  <c r="S2236" i="2" s="1"/>
  <c r="K2241" i="2"/>
  <c r="W2241" i="2" s="1"/>
  <c r="J2243" i="2"/>
  <c r="V2243" i="2" s="1"/>
  <c r="I2247" i="2"/>
  <c r="U2247" i="2" s="1"/>
  <c r="P2247" i="2"/>
  <c r="S2247" i="2" s="1"/>
  <c r="AA2351" i="1"/>
  <c r="AB2351" i="1" s="1"/>
  <c r="AA2404" i="1"/>
  <c r="AB2404" i="1" s="1"/>
  <c r="AA2388" i="1"/>
  <c r="AB2388" i="1" s="1"/>
  <c r="AA2361" i="1"/>
  <c r="AB2361" i="1" s="1"/>
  <c r="AA2278" i="1"/>
  <c r="AB2278" i="1" s="1"/>
  <c r="AA2269" i="1"/>
  <c r="AB2269" i="1" s="1"/>
  <c r="AA2363" i="1"/>
  <c r="AB2363" i="1" s="1"/>
  <c r="AA2430" i="1"/>
  <c r="AB2430" i="1" s="1"/>
  <c r="AA2398" i="1"/>
  <c r="AB2398" i="1" s="1"/>
  <c r="AA2382" i="1"/>
  <c r="AB2382" i="1" s="1"/>
  <c r="AA2329" i="1"/>
  <c r="AB2329" i="1" s="1"/>
  <c r="AA2321" i="1"/>
  <c r="AB2321" i="1" s="1"/>
  <c r="AA2317" i="1"/>
  <c r="AB2317" i="1" s="1"/>
  <c r="AA2313" i="1"/>
  <c r="AB2313" i="1" s="1"/>
  <c r="AA2309" i="1"/>
  <c r="AB2309" i="1" s="1"/>
  <c r="AA2305" i="1"/>
  <c r="AB2305" i="1" s="1"/>
  <c r="AA2301" i="1"/>
  <c r="AB2301" i="1" s="1"/>
  <c r="AA2297" i="1"/>
  <c r="AB2297" i="1" s="1"/>
  <c r="AA2293" i="1"/>
  <c r="AB2293" i="1" s="1"/>
  <c r="AA2289" i="1"/>
  <c r="AB2289" i="1" s="1"/>
  <c r="AA2285" i="1"/>
  <c r="AB2285" i="1" s="1"/>
  <c r="AA2407" i="1"/>
  <c r="AB2407" i="1" s="1"/>
  <c r="K1997" i="1"/>
  <c r="M1997" i="1" s="1"/>
  <c r="G2001" i="1"/>
  <c r="O2001" i="1" s="1"/>
  <c r="K2003" i="1"/>
  <c r="M2003" i="1" s="1"/>
  <c r="H2007" i="1"/>
  <c r="P2007" i="1" s="1"/>
  <c r="H2008" i="1"/>
  <c r="P2008" i="1" s="1"/>
  <c r="H2009" i="1"/>
  <c r="P2009" i="1" s="1"/>
  <c r="K2013" i="1"/>
  <c r="M2013" i="1" s="1"/>
  <c r="G2017" i="1"/>
  <c r="O2017" i="1" s="1"/>
  <c r="AA2017" i="1" s="1"/>
  <c r="AB2017" i="1" s="1"/>
  <c r="K2019" i="1"/>
  <c r="M2019" i="1" s="1"/>
  <c r="H2023" i="1"/>
  <c r="P2023" i="1" s="1"/>
  <c r="H2024" i="1"/>
  <c r="P2024" i="1" s="1"/>
  <c r="H2025" i="1"/>
  <c r="P2025" i="1" s="1"/>
  <c r="G2033" i="1"/>
  <c r="O2033" i="1" s="1"/>
  <c r="K2035" i="1"/>
  <c r="M2035" i="1" s="1"/>
  <c r="H2039" i="1"/>
  <c r="P2039" i="1" s="1"/>
  <c r="H2040" i="1"/>
  <c r="P2040" i="1" s="1"/>
  <c r="H2041" i="1"/>
  <c r="P2041" i="1" s="1"/>
  <c r="K2045" i="1"/>
  <c r="M2045" i="1" s="1"/>
  <c r="K2050" i="1"/>
  <c r="M2050" i="1" s="1"/>
  <c r="H2053" i="1"/>
  <c r="P2053" i="1" s="1"/>
  <c r="K2057" i="1"/>
  <c r="M2057" i="1" s="1"/>
  <c r="K2064" i="1"/>
  <c r="M2064" i="1" s="1"/>
  <c r="K2068" i="1"/>
  <c r="M2068" i="1" s="1"/>
  <c r="K2072" i="1"/>
  <c r="M2072" i="1" s="1"/>
  <c r="K2076" i="1"/>
  <c r="M2076" i="1" s="1"/>
  <c r="K2080" i="1"/>
  <c r="M2080" i="1" s="1"/>
  <c r="K2084" i="1"/>
  <c r="M2084" i="1" s="1"/>
  <c r="K2088" i="1"/>
  <c r="M2088" i="1" s="1"/>
  <c r="K2092" i="1"/>
  <c r="M2092" i="1" s="1"/>
  <c r="K2096" i="1"/>
  <c r="M2096" i="1" s="1"/>
  <c r="K2100" i="1"/>
  <c r="M2100" i="1" s="1"/>
  <c r="K2104" i="1"/>
  <c r="M2104" i="1" s="1"/>
  <c r="AA2115" i="1"/>
  <c r="AB2115" i="1" s="1"/>
  <c r="L2117" i="1"/>
  <c r="N2117" i="1" s="1"/>
  <c r="AA2121" i="1"/>
  <c r="AB2121" i="1" s="1"/>
  <c r="H2124" i="1"/>
  <c r="P2124" i="1" s="1"/>
  <c r="K2126" i="1"/>
  <c r="M2126" i="1" s="1"/>
  <c r="G2130" i="1"/>
  <c r="O2130" i="1" s="1"/>
  <c r="G2134" i="1"/>
  <c r="O2134" i="1" s="1"/>
  <c r="K2136" i="1"/>
  <c r="M2136" i="1" s="1"/>
  <c r="G2139" i="1"/>
  <c r="O2139" i="1" s="1"/>
  <c r="G2141" i="1"/>
  <c r="O2141" i="1" s="1"/>
  <c r="AA2141" i="1" s="1"/>
  <c r="AB2141" i="1" s="1"/>
  <c r="H2148" i="1"/>
  <c r="P2148" i="1" s="1"/>
  <c r="K2150" i="1"/>
  <c r="M2150" i="1" s="1"/>
  <c r="K2156" i="1"/>
  <c r="M2156" i="1" s="1"/>
  <c r="AA2160" i="1"/>
  <c r="AB2160" i="1" s="1"/>
  <c r="K2161" i="1"/>
  <c r="M2161" i="1" s="1"/>
  <c r="H2164" i="1"/>
  <c r="P2164" i="1" s="1"/>
  <c r="K2166" i="1"/>
  <c r="M2166" i="1" s="1"/>
  <c r="H2186" i="1"/>
  <c r="P2186" i="1" s="1"/>
  <c r="L2191" i="1"/>
  <c r="N2191" i="1" s="1"/>
  <c r="AA2209" i="1"/>
  <c r="AB2209" i="1" s="1"/>
  <c r="AA2210" i="1"/>
  <c r="AB2210" i="1" s="1"/>
  <c r="AA2217" i="1"/>
  <c r="AB2217" i="1" s="1"/>
  <c r="AA2218" i="1"/>
  <c r="AB2218" i="1" s="1"/>
  <c r="AA2224" i="1"/>
  <c r="AB2224" i="1" s="1"/>
  <c r="AA2229" i="1"/>
  <c r="AB2229" i="1" s="1"/>
  <c r="G2234" i="1"/>
  <c r="O2234" i="1" s="1"/>
  <c r="AA2234" i="1" s="1"/>
  <c r="AB2234" i="1" s="1"/>
  <c r="G2235" i="1"/>
  <c r="O2235" i="1" s="1"/>
  <c r="AA2235" i="1" s="1"/>
  <c r="AB2235" i="1" s="1"/>
  <c r="G2240" i="1"/>
  <c r="O2240" i="1" s="1"/>
  <c r="AA2240" i="1" s="1"/>
  <c r="AB2240" i="1" s="1"/>
  <c r="G2245" i="1"/>
  <c r="O2245" i="1" s="1"/>
  <c r="AA2245" i="1" s="1"/>
  <c r="AB2245" i="1" s="1"/>
  <c r="P1994" i="2"/>
  <c r="S1994" i="2" s="1"/>
  <c r="K1998" i="2"/>
  <c r="W1998" i="2" s="1"/>
  <c r="P2002" i="2"/>
  <c r="S2002" i="2" s="1"/>
  <c r="K2006" i="2"/>
  <c r="W2006" i="2" s="1"/>
  <c r="P2010" i="2"/>
  <c r="S2010" i="2" s="1"/>
  <c r="K2014" i="2"/>
  <c r="W2014" i="2" s="1"/>
  <c r="P2018" i="2"/>
  <c r="S2018" i="2" s="1"/>
  <c r="K2022" i="2"/>
  <c r="W2022" i="2" s="1"/>
  <c r="P2026" i="2"/>
  <c r="S2026" i="2" s="1"/>
  <c r="K2030" i="2"/>
  <c r="W2030" i="2" s="1"/>
  <c r="P2034" i="2"/>
  <c r="S2034" i="2" s="1"/>
  <c r="K2038" i="2"/>
  <c r="W2038" i="2" s="1"/>
  <c r="P2042" i="2"/>
  <c r="S2042" i="2" s="1"/>
  <c r="K2046" i="2"/>
  <c r="W2046" i="2" s="1"/>
  <c r="I2049" i="2"/>
  <c r="U2049" i="2" s="1"/>
  <c r="P2050" i="2"/>
  <c r="S2050" i="2" s="1"/>
  <c r="K2052" i="2"/>
  <c r="W2052" i="2" s="1"/>
  <c r="P2054" i="2"/>
  <c r="S2054" i="2" s="1"/>
  <c r="K2056" i="2"/>
  <c r="W2056" i="2" s="1"/>
  <c r="P2058" i="2"/>
  <c r="S2058" i="2" s="1"/>
  <c r="K2060" i="2"/>
  <c r="W2060" i="2" s="1"/>
  <c r="P2062" i="2"/>
  <c r="S2062" i="2" s="1"/>
  <c r="K2064" i="2"/>
  <c r="W2064" i="2" s="1"/>
  <c r="P2066" i="2"/>
  <c r="S2066" i="2" s="1"/>
  <c r="K2068" i="2"/>
  <c r="W2068" i="2" s="1"/>
  <c r="P2070" i="2"/>
  <c r="S2070" i="2" s="1"/>
  <c r="K2072" i="2"/>
  <c r="W2072" i="2" s="1"/>
  <c r="P2074" i="2"/>
  <c r="S2074" i="2" s="1"/>
  <c r="K2076" i="2"/>
  <c r="W2076" i="2" s="1"/>
  <c r="P2078" i="2"/>
  <c r="S2078" i="2" s="1"/>
  <c r="K2080" i="2"/>
  <c r="W2080" i="2" s="1"/>
  <c r="K2081" i="2"/>
  <c r="W2081" i="2" s="1"/>
  <c r="I2084" i="2"/>
  <c r="U2084" i="2" s="1"/>
  <c r="P2084" i="2"/>
  <c r="S2084" i="2" s="1"/>
  <c r="I2098" i="2"/>
  <c r="U2098" i="2" s="1"/>
  <c r="Q2098" i="2"/>
  <c r="T2098" i="2" s="1"/>
  <c r="K2110" i="2"/>
  <c r="W2110" i="2" s="1"/>
  <c r="I2111" i="2"/>
  <c r="U2111" i="2" s="1"/>
  <c r="Q2111" i="2"/>
  <c r="T2111" i="2" s="1"/>
  <c r="K2113" i="2"/>
  <c r="W2113" i="2" s="1"/>
  <c r="K2114" i="2"/>
  <c r="W2114" i="2" s="1"/>
  <c r="J2116" i="2"/>
  <c r="V2116" i="2" s="1"/>
  <c r="K2121" i="2"/>
  <c r="W2121" i="2" s="1"/>
  <c r="K2122" i="2"/>
  <c r="W2122" i="2" s="1"/>
  <c r="K2129" i="2"/>
  <c r="W2129" i="2" s="1"/>
  <c r="K2130" i="2"/>
  <c r="W2130" i="2" s="1"/>
  <c r="I2136" i="2"/>
  <c r="U2136" i="2" s="1"/>
  <c r="Q2141" i="2"/>
  <c r="T2141" i="2" s="1"/>
  <c r="K2145" i="2"/>
  <c r="W2145" i="2" s="1"/>
  <c r="Q2148" i="2"/>
  <c r="T2148" i="2" s="1"/>
  <c r="J2150" i="2"/>
  <c r="V2150" i="2" s="1"/>
  <c r="I2152" i="2"/>
  <c r="U2152" i="2" s="1"/>
  <c r="P2152" i="2"/>
  <c r="S2152" i="2" s="1"/>
  <c r="K2153" i="2"/>
  <c r="W2153" i="2" s="1"/>
  <c r="K2162" i="2"/>
  <c r="W2162" i="2" s="1"/>
  <c r="J2165" i="2"/>
  <c r="V2165" i="2" s="1"/>
  <c r="Q2165" i="2"/>
  <c r="T2165" i="2" s="1"/>
  <c r="K2167" i="2"/>
  <c r="W2167" i="2" s="1"/>
  <c r="K2170" i="2"/>
  <c r="W2170" i="2" s="1"/>
  <c r="J2172" i="2"/>
  <c r="V2172" i="2" s="1"/>
  <c r="Q2172" i="2"/>
  <c r="T2172" i="2" s="1"/>
  <c r="K2176" i="2"/>
  <c r="W2176" i="2" s="1"/>
  <c r="Q2180" i="2"/>
  <c r="T2180" i="2" s="1"/>
  <c r="J2182" i="2"/>
  <c r="V2182" i="2" s="1"/>
  <c r="Q2185" i="2"/>
  <c r="T2185" i="2" s="1"/>
  <c r="K2186" i="2"/>
  <c r="W2186" i="2" s="1"/>
  <c r="K2187" i="2"/>
  <c r="W2187" i="2" s="1"/>
  <c r="Q2189" i="2"/>
  <c r="T2189" i="2" s="1"/>
  <c r="K2190" i="2"/>
  <c r="W2190" i="2" s="1"/>
  <c r="K2193" i="2"/>
  <c r="W2193" i="2" s="1"/>
  <c r="Q2197" i="2"/>
  <c r="T2197" i="2" s="1"/>
  <c r="K2199" i="2"/>
  <c r="W2199" i="2" s="1"/>
  <c r="K2202" i="2"/>
  <c r="W2202" i="2" s="1"/>
  <c r="P2205" i="2"/>
  <c r="S2205" i="2" s="1"/>
  <c r="K2206" i="2"/>
  <c r="W2206" i="2" s="1"/>
  <c r="Q2212" i="2"/>
  <c r="T2212" i="2" s="1"/>
  <c r="P2216" i="2"/>
  <c r="S2216" i="2" s="1"/>
  <c r="K2217" i="2"/>
  <c r="W2217" i="2" s="1"/>
  <c r="K2218" i="2"/>
  <c r="W2218" i="2" s="1"/>
  <c r="K2222" i="2"/>
  <c r="W2222" i="2" s="1"/>
  <c r="K2223" i="2"/>
  <c r="W2223" i="2" s="1"/>
  <c r="J2224" i="2"/>
  <c r="V2224" i="2" s="1"/>
  <c r="I2227" i="2"/>
  <c r="U2227" i="2" s="1"/>
  <c r="P2227" i="2"/>
  <c r="S2227" i="2" s="1"/>
  <c r="K2233" i="2"/>
  <c r="W2233" i="2" s="1"/>
  <c r="K2234" i="2"/>
  <c r="W2234" i="2" s="1"/>
  <c r="K2235" i="2"/>
  <c r="W2235" i="2" s="1"/>
  <c r="J2236" i="2"/>
  <c r="V2236" i="2" s="1"/>
  <c r="K2243" i="2"/>
  <c r="W2243" i="2" s="1"/>
  <c r="J2246" i="2"/>
  <c r="V2246" i="2" s="1"/>
  <c r="J2247" i="2"/>
  <c r="V2247" i="2" s="1"/>
  <c r="AA2347" i="1"/>
  <c r="AB2347" i="1" s="1"/>
  <c r="AA2273" i="1"/>
  <c r="AB2273" i="1" s="1"/>
  <c r="AA2261" i="1"/>
  <c r="AB2261" i="1" s="1"/>
  <c r="AA2257" i="1"/>
  <c r="AB2257" i="1" s="1"/>
  <c r="AA2337" i="1"/>
  <c r="AB2337" i="1" s="1"/>
  <c r="AA2394" i="1"/>
  <c r="AB2394" i="1" s="1"/>
  <c r="AA2336" i="1"/>
  <c r="AB2336" i="1" s="1"/>
  <c r="AA2332" i="1"/>
  <c r="AB2332" i="1" s="1"/>
  <c r="AA2328" i="1"/>
  <c r="AB2328" i="1" s="1"/>
  <c r="AA2324" i="1"/>
  <c r="AB2324" i="1" s="1"/>
  <c r="AA2312" i="1"/>
  <c r="AB2312" i="1" s="1"/>
  <c r="AA2308" i="1"/>
  <c r="AB2308" i="1" s="1"/>
  <c r="AA2304" i="1"/>
  <c r="AB2304" i="1" s="1"/>
  <c r="AA2300" i="1"/>
  <c r="AB2300" i="1" s="1"/>
  <c r="AA2296" i="1"/>
  <c r="AB2296" i="1" s="1"/>
  <c r="AA2292" i="1"/>
  <c r="AB2292" i="1" s="1"/>
  <c r="AA2288" i="1"/>
  <c r="AB2288" i="1" s="1"/>
  <c r="AA2284" i="1"/>
  <c r="AB2284" i="1" s="1"/>
  <c r="AE2025" i="1"/>
  <c r="AF2025" i="1" s="1"/>
  <c r="AC2025" i="1"/>
  <c r="AD2025" i="1" s="1"/>
  <c r="L2032" i="1"/>
  <c r="N2032" i="1" s="1"/>
  <c r="K2032" i="1"/>
  <c r="M2032" i="1" s="1"/>
  <c r="L2098" i="1"/>
  <c r="N2098" i="1" s="1"/>
  <c r="K2098" i="1"/>
  <c r="M2098" i="1" s="1"/>
  <c r="AA2101" i="1"/>
  <c r="AB2101" i="1" s="1"/>
  <c r="L2102" i="1"/>
  <c r="N2102" i="1" s="1"/>
  <c r="K2102" i="1"/>
  <c r="M2102" i="1" s="1"/>
  <c r="AA2105" i="1"/>
  <c r="AB2105" i="1" s="1"/>
  <c r="AE2105" i="1"/>
  <c r="AF2105" i="1" s="1"/>
  <c r="AC2105" i="1"/>
  <c r="AD2105" i="1" s="1"/>
  <c r="G2112" i="1"/>
  <c r="O2112" i="1" s="1"/>
  <c r="AE2118" i="1"/>
  <c r="AF2118" i="1" s="1"/>
  <c r="AC2118" i="1"/>
  <c r="AD2118" i="1" s="1"/>
  <c r="AA2130" i="1"/>
  <c r="AB2130" i="1" s="1"/>
  <c r="K2131" i="1"/>
  <c r="M2131" i="1" s="1"/>
  <c r="L2131" i="1"/>
  <c r="N2131" i="1" s="1"/>
  <c r="AA2148" i="1"/>
  <c r="AB2148" i="1" s="1"/>
  <c r="AE2153" i="1"/>
  <c r="AF2153" i="1" s="1"/>
  <c r="AC2153" i="1"/>
  <c r="AD2153" i="1" s="1"/>
  <c r="L2155" i="1"/>
  <c r="N2155" i="1" s="1"/>
  <c r="K2155" i="1"/>
  <c r="M2155" i="1" s="1"/>
  <c r="AC2169" i="1"/>
  <c r="AD2169" i="1" s="1"/>
  <c r="AE2169" i="1"/>
  <c r="AF2169" i="1" s="1"/>
  <c r="AC2197" i="1"/>
  <c r="AD2197" i="1" s="1"/>
  <c r="AE2197" i="1"/>
  <c r="AF2197" i="1" s="1"/>
  <c r="AC2198" i="1"/>
  <c r="AD2198" i="1" s="1"/>
  <c r="AE2198" i="1"/>
  <c r="AF2198" i="1" s="1"/>
  <c r="H2212" i="1"/>
  <c r="P2212" i="1" s="1"/>
  <c r="H2220" i="1"/>
  <c r="P2220" i="1" s="1"/>
  <c r="H2231" i="1"/>
  <c r="P2231" i="1" s="1"/>
  <c r="H2236" i="1"/>
  <c r="P2236" i="1" s="1"/>
  <c r="H2247" i="1"/>
  <c r="P2247" i="1" s="1"/>
  <c r="L2000" i="1"/>
  <c r="N2000" i="1" s="1"/>
  <c r="K2000" i="1"/>
  <c r="M2000" i="1" s="1"/>
  <c r="AE2004" i="1"/>
  <c r="AF2004" i="1" s="1"/>
  <c r="AC2004" i="1"/>
  <c r="AD2004" i="1" s="1"/>
  <c r="AE2009" i="1"/>
  <c r="AF2009" i="1" s="1"/>
  <c r="AC2009" i="1"/>
  <c r="AD2009" i="1" s="1"/>
  <c r="AE2014" i="1"/>
  <c r="AF2014" i="1" s="1"/>
  <c r="AC2014" i="1"/>
  <c r="AD2014" i="1" s="1"/>
  <c r="AE2020" i="1"/>
  <c r="AF2020" i="1" s="1"/>
  <c r="AC2020" i="1"/>
  <c r="AD2020" i="1" s="1"/>
  <c r="AE2030" i="1"/>
  <c r="AF2030" i="1" s="1"/>
  <c r="AC2030" i="1"/>
  <c r="AD2030" i="1" s="1"/>
  <c r="AE2036" i="1"/>
  <c r="AF2036" i="1" s="1"/>
  <c r="AC2036" i="1"/>
  <c r="AD2036" i="1" s="1"/>
  <c r="AE2041" i="1"/>
  <c r="AF2041" i="1" s="1"/>
  <c r="AC2041" i="1"/>
  <c r="AD2041" i="1" s="1"/>
  <c r="L2048" i="1"/>
  <c r="N2048" i="1" s="1"/>
  <c r="K2048" i="1"/>
  <c r="M2048" i="1" s="1"/>
  <c r="G1994" i="1"/>
  <c r="O1994" i="1" s="1"/>
  <c r="K1995" i="1"/>
  <c r="M1995" i="1" s="1"/>
  <c r="AE2000" i="1"/>
  <c r="AF2000" i="1" s="1"/>
  <c r="AC2000" i="1"/>
  <c r="AD2000" i="1" s="1"/>
  <c r="G2004" i="1"/>
  <c r="O2004" i="1" s="1"/>
  <c r="AE2005" i="1"/>
  <c r="AF2005" i="1" s="1"/>
  <c r="AC2005" i="1"/>
  <c r="AD2005" i="1" s="1"/>
  <c r="K2006" i="1"/>
  <c r="M2006" i="1" s="1"/>
  <c r="G2010" i="1"/>
  <c r="O2010" i="1" s="1"/>
  <c r="AA2010" i="1" s="1"/>
  <c r="AB2010" i="1" s="1"/>
  <c r="AE2010" i="1"/>
  <c r="AF2010" i="1" s="1"/>
  <c r="AC2010" i="1"/>
  <c r="AD2010" i="1" s="1"/>
  <c r="K2011" i="1"/>
  <c r="M2011" i="1" s="1"/>
  <c r="L2012" i="1"/>
  <c r="N2012" i="1" s="1"/>
  <c r="K2012" i="1"/>
  <c r="M2012" i="1" s="1"/>
  <c r="AE2016" i="1"/>
  <c r="AF2016" i="1" s="1"/>
  <c r="AC2016" i="1"/>
  <c r="AD2016" i="1" s="1"/>
  <c r="G2020" i="1"/>
  <c r="O2020" i="1" s="1"/>
  <c r="AE2021" i="1"/>
  <c r="AF2021" i="1" s="1"/>
  <c r="AC2021" i="1"/>
  <c r="AD2021" i="1" s="1"/>
  <c r="K2022" i="1"/>
  <c r="M2022" i="1" s="1"/>
  <c r="G2026" i="1"/>
  <c r="O2026" i="1" s="1"/>
  <c r="AE2026" i="1"/>
  <c r="AF2026" i="1" s="1"/>
  <c r="AC2026" i="1"/>
  <c r="AD2026" i="1" s="1"/>
  <c r="K2027" i="1"/>
  <c r="M2027" i="1" s="1"/>
  <c r="L2028" i="1"/>
  <c r="N2028" i="1" s="1"/>
  <c r="K2028" i="1"/>
  <c r="M2028" i="1" s="1"/>
  <c r="AE2032" i="1"/>
  <c r="AF2032" i="1" s="1"/>
  <c r="AC2032" i="1"/>
  <c r="AD2032" i="1" s="1"/>
  <c r="G2036" i="1"/>
  <c r="O2036" i="1" s="1"/>
  <c r="AE2037" i="1"/>
  <c r="AF2037" i="1" s="1"/>
  <c r="AC2037" i="1"/>
  <c r="AD2037" i="1" s="1"/>
  <c r="K2038" i="1"/>
  <c r="M2038" i="1" s="1"/>
  <c r="G2042" i="1"/>
  <c r="O2042" i="1" s="1"/>
  <c r="AE2042" i="1"/>
  <c r="AF2042" i="1" s="1"/>
  <c r="AC2042" i="1"/>
  <c r="AD2042" i="1" s="1"/>
  <c r="K2043" i="1"/>
  <c r="M2043" i="1" s="1"/>
  <c r="L2044" i="1"/>
  <c r="N2044" i="1" s="1"/>
  <c r="K2044" i="1"/>
  <c r="M2044" i="1" s="1"/>
  <c r="AE2053" i="1"/>
  <c r="AF2053" i="1" s="1"/>
  <c r="AC2053" i="1"/>
  <c r="AD2053" i="1" s="1"/>
  <c r="AE2054" i="1"/>
  <c r="AF2054" i="1" s="1"/>
  <c r="AC2054" i="1"/>
  <c r="AD2054" i="1" s="1"/>
  <c r="AE2098" i="1"/>
  <c r="AF2098" i="1" s="1"/>
  <c r="AC2098" i="1"/>
  <c r="AD2098" i="1" s="1"/>
  <c r="AE2102" i="1"/>
  <c r="AF2102" i="1" s="1"/>
  <c r="AC2102" i="1"/>
  <c r="AD2102" i="1" s="1"/>
  <c r="G2109" i="1"/>
  <c r="O2109" i="1" s="1"/>
  <c r="AA2109" i="1" s="1"/>
  <c r="AB2109" i="1" s="1"/>
  <c r="K2115" i="1"/>
  <c r="M2115" i="1" s="1"/>
  <c r="L2115" i="1"/>
  <c r="N2115" i="1" s="1"/>
  <c r="G2118" i="1"/>
  <c r="O2118" i="1" s="1"/>
  <c r="K2128" i="1"/>
  <c r="M2128" i="1" s="1"/>
  <c r="L2128" i="1"/>
  <c r="N2128" i="1" s="1"/>
  <c r="AC2131" i="1"/>
  <c r="AD2131" i="1" s="1"/>
  <c r="AE2131" i="1"/>
  <c r="AF2131" i="1" s="1"/>
  <c r="AE2140" i="1"/>
  <c r="AF2140" i="1" s="1"/>
  <c r="AC2140" i="1"/>
  <c r="AD2140" i="1" s="1"/>
  <c r="G2142" i="1"/>
  <c r="O2142" i="1" s="1"/>
  <c r="K2142" i="1"/>
  <c r="M2142" i="1" s="1"/>
  <c r="AE2149" i="1"/>
  <c r="AF2149" i="1" s="1"/>
  <c r="AC2149" i="1"/>
  <c r="AD2149" i="1" s="1"/>
  <c r="L2151" i="1"/>
  <c r="N2151" i="1" s="1"/>
  <c r="K2151" i="1"/>
  <c r="M2151" i="1" s="1"/>
  <c r="AC2165" i="1"/>
  <c r="AD2165" i="1" s="1"/>
  <c r="AE2165" i="1"/>
  <c r="AF2165" i="1" s="1"/>
  <c r="L2167" i="1"/>
  <c r="N2167" i="1" s="1"/>
  <c r="K2167" i="1"/>
  <c r="M2167" i="1" s="1"/>
  <c r="AC2189" i="1"/>
  <c r="AD2189" i="1" s="1"/>
  <c r="AE2189" i="1"/>
  <c r="AF2189" i="1" s="1"/>
  <c r="AE2190" i="1"/>
  <c r="AF2190" i="1" s="1"/>
  <c r="AC2190" i="1"/>
  <c r="AD2190" i="1" s="1"/>
  <c r="K2193" i="1"/>
  <c r="M2193" i="1" s="1"/>
  <c r="L2193" i="1"/>
  <c r="N2193" i="1" s="1"/>
  <c r="AE2210" i="1"/>
  <c r="AF2210" i="1" s="1"/>
  <c r="AC2210" i="1"/>
  <c r="AD2210" i="1" s="1"/>
  <c r="AC2218" i="1"/>
  <c r="AD2218" i="1" s="1"/>
  <c r="AE2218" i="1"/>
  <c r="AF2218" i="1" s="1"/>
  <c r="AE2224" i="1"/>
  <c r="AF2224" i="1" s="1"/>
  <c r="AC2224" i="1"/>
  <c r="AD2224" i="1" s="1"/>
  <c r="AC2229" i="1"/>
  <c r="AD2229" i="1" s="1"/>
  <c r="AE2229" i="1"/>
  <c r="AF2229" i="1" s="1"/>
  <c r="AE2240" i="1"/>
  <c r="AF2240" i="1" s="1"/>
  <c r="AC2240" i="1"/>
  <c r="AD2240" i="1" s="1"/>
  <c r="AE2245" i="1"/>
  <c r="AF2245" i="1" s="1"/>
  <c r="AC2245" i="1"/>
  <c r="AD2245" i="1" s="1"/>
  <c r="AE1998" i="1"/>
  <c r="AF1998" i="1" s="1"/>
  <c r="AC1998" i="1"/>
  <c r="AD1998" i="1" s="1"/>
  <c r="L2016" i="1"/>
  <c r="N2016" i="1" s="1"/>
  <c r="K2016" i="1"/>
  <c r="M2016" i="1" s="1"/>
  <c r="AE2046" i="1"/>
  <c r="AF2046" i="1" s="1"/>
  <c r="AC2046" i="1"/>
  <c r="AD2046" i="1" s="1"/>
  <c r="AE1994" i="1"/>
  <c r="AF1994" i="1" s="1"/>
  <c r="AC1994" i="1"/>
  <c r="AD1994" i="1" s="1"/>
  <c r="L1996" i="1"/>
  <c r="N1996" i="1" s="1"/>
  <c r="K1996" i="1"/>
  <c r="M1996" i="1" s="1"/>
  <c r="AE1996" i="1"/>
  <c r="AF1996" i="1" s="1"/>
  <c r="AC1996" i="1"/>
  <c r="AD1996" i="1" s="1"/>
  <c r="H1999" i="1"/>
  <c r="P1999" i="1" s="1"/>
  <c r="G2000" i="1"/>
  <c r="O2000" i="1" s="1"/>
  <c r="AA2001" i="1"/>
  <c r="AB2001" i="1" s="1"/>
  <c r="AE2001" i="1"/>
  <c r="AF2001" i="1" s="1"/>
  <c r="AC2001" i="1"/>
  <c r="AD2001" i="1" s="1"/>
  <c r="K2002" i="1"/>
  <c r="M2002" i="1" s="1"/>
  <c r="H2004" i="1"/>
  <c r="P2004" i="1" s="1"/>
  <c r="G2006" i="1"/>
  <c r="O2006" i="1" s="1"/>
  <c r="AE2006" i="1"/>
  <c r="AF2006" i="1" s="1"/>
  <c r="AC2006" i="1"/>
  <c r="AD2006" i="1" s="1"/>
  <c r="K2007" i="1"/>
  <c r="M2007" i="1" s="1"/>
  <c r="L2008" i="1"/>
  <c r="N2008" i="1" s="1"/>
  <c r="K2008" i="1"/>
  <c r="M2008" i="1" s="1"/>
  <c r="AE2012" i="1"/>
  <c r="AF2012" i="1" s="1"/>
  <c r="AC2012" i="1"/>
  <c r="AD2012" i="1" s="1"/>
  <c r="H2015" i="1"/>
  <c r="P2015" i="1" s="1"/>
  <c r="G2016" i="1"/>
  <c r="O2016" i="1" s="1"/>
  <c r="AE2017" i="1"/>
  <c r="AF2017" i="1" s="1"/>
  <c r="AC2017" i="1"/>
  <c r="AD2017" i="1" s="1"/>
  <c r="K2018" i="1"/>
  <c r="M2018" i="1" s="1"/>
  <c r="H2020" i="1"/>
  <c r="P2020" i="1" s="1"/>
  <c r="G2022" i="1"/>
  <c r="O2022" i="1" s="1"/>
  <c r="AE2022" i="1"/>
  <c r="AF2022" i="1" s="1"/>
  <c r="AC2022" i="1"/>
  <c r="AD2022" i="1" s="1"/>
  <c r="K2023" i="1"/>
  <c r="M2023" i="1" s="1"/>
  <c r="L2024" i="1"/>
  <c r="N2024" i="1" s="1"/>
  <c r="K2024" i="1"/>
  <c r="M2024" i="1" s="1"/>
  <c r="AE2028" i="1"/>
  <c r="AF2028" i="1" s="1"/>
  <c r="AC2028" i="1"/>
  <c r="AD2028" i="1" s="1"/>
  <c r="H2031" i="1"/>
  <c r="P2031" i="1" s="1"/>
  <c r="G2032" i="1"/>
  <c r="O2032" i="1" s="1"/>
  <c r="AA2033" i="1"/>
  <c r="AB2033" i="1" s="1"/>
  <c r="AE2033" i="1"/>
  <c r="AF2033" i="1" s="1"/>
  <c r="AC2033" i="1"/>
  <c r="AD2033" i="1" s="1"/>
  <c r="K2034" i="1"/>
  <c r="M2034" i="1" s="1"/>
  <c r="H2036" i="1"/>
  <c r="P2036" i="1" s="1"/>
  <c r="G2038" i="1"/>
  <c r="O2038" i="1" s="1"/>
  <c r="AE2038" i="1"/>
  <c r="AF2038" i="1" s="1"/>
  <c r="AC2038" i="1"/>
  <c r="AD2038" i="1" s="1"/>
  <c r="K2039" i="1"/>
  <c r="M2039" i="1" s="1"/>
  <c r="L2040" i="1"/>
  <c r="N2040" i="1" s="1"/>
  <c r="K2040" i="1"/>
  <c r="M2040" i="1" s="1"/>
  <c r="AA2049" i="1"/>
  <c r="AB2049" i="1" s="1"/>
  <c r="AE2049" i="1"/>
  <c r="AF2049" i="1" s="1"/>
  <c r="AC2049" i="1"/>
  <c r="AD2049" i="1" s="1"/>
  <c r="H2052" i="1"/>
  <c r="P2052" i="1" s="1"/>
  <c r="G2098" i="1"/>
  <c r="O2098" i="1" s="1"/>
  <c r="G2102" i="1"/>
  <c r="O2102" i="1" s="1"/>
  <c r="K2112" i="1"/>
  <c r="M2112" i="1" s="1"/>
  <c r="L2112" i="1"/>
  <c r="N2112" i="1" s="1"/>
  <c r="AC2115" i="1"/>
  <c r="AD2115" i="1" s="1"/>
  <c r="AE2115" i="1"/>
  <c r="AF2115" i="1" s="1"/>
  <c r="K2125" i="1"/>
  <c r="M2125" i="1" s="1"/>
  <c r="L2125" i="1"/>
  <c r="N2125" i="1" s="1"/>
  <c r="AE2128" i="1"/>
  <c r="AF2128" i="1" s="1"/>
  <c r="AC2128" i="1"/>
  <c r="AD2128" i="1" s="1"/>
  <c r="G2131" i="1"/>
  <c r="O2131" i="1" s="1"/>
  <c r="K2134" i="1"/>
  <c r="M2134" i="1" s="1"/>
  <c r="L2134" i="1"/>
  <c r="N2134" i="1" s="1"/>
  <c r="AA2137" i="1"/>
  <c r="AB2137" i="1" s="1"/>
  <c r="AE2137" i="1"/>
  <c r="AF2137" i="1" s="1"/>
  <c r="AC2137" i="1"/>
  <c r="AD2137" i="1" s="1"/>
  <c r="G2147" i="1"/>
  <c r="O2147" i="1" s="1"/>
  <c r="K2147" i="1"/>
  <c r="M2147" i="1" s="1"/>
  <c r="AA2156" i="1"/>
  <c r="AB2156" i="1" s="1"/>
  <c r="AC2161" i="1"/>
  <c r="AD2161" i="1" s="1"/>
  <c r="AE2161" i="1"/>
  <c r="AF2161" i="1" s="1"/>
  <c r="L2163" i="1"/>
  <c r="N2163" i="1" s="1"/>
  <c r="K2163" i="1"/>
  <c r="M2163" i="1" s="1"/>
  <c r="AC2181" i="1"/>
  <c r="AD2181" i="1" s="1"/>
  <c r="AE2181" i="1"/>
  <c r="AF2181" i="1" s="1"/>
  <c r="AC2182" i="1"/>
  <c r="AD2182" i="1" s="1"/>
  <c r="AE2182" i="1"/>
  <c r="AF2182" i="1" s="1"/>
  <c r="K2185" i="1"/>
  <c r="M2185" i="1" s="1"/>
  <c r="L2185" i="1"/>
  <c r="N2185" i="1" s="1"/>
  <c r="H2208" i="1"/>
  <c r="P2208" i="1" s="1"/>
  <c r="H2216" i="1"/>
  <c r="P2216" i="1" s="1"/>
  <c r="H2223" i="1"/>
  <c r="P2223" i="1" s="1"/>
  <c r="H2228" i="1"/>
  <c r="P2228" i="1" s="1"/>
  <c r="H2239" i="1"/>
  <c r="P2239" i="1" s="1"/>
  <c r="H2244" i="1"/>
  <c r="P2244" i="1" s="1"/>
  <c r="H1995" i="1"/>
  <c r="P1995" i="1" s="1"/>
  <c r="AA1996" i="1"/>
  <c r="AB1996" i="1" s="1"/>
  <c r="AA1997" i="1"/>
  <c r="AB1997" i="1" s="1"/>
  <c r="AE1997" i="1"/>
  <c r="AF1997" i="1" s="1"/>
  <c r="AC1997" i="1"/>
  <c r="AD1997" i="1" s="1"/>
  <c r="H2000" i="1"/>
  <c r="P2000" i="1" s="1"/>
  <c r="AE2002" i="1"/>
  <c r="AF2002" i="1" s="1"/>
  <c r="AC2002" i="1"/>
  <c r="AD2002" i="1" s="1"/>
  <c r="L2004" i="1"/>
  <c r="N2004" i="1" s="1"/>
  <c r="K2004" i="1"/>
  <c r="M2004" i="1" s="1"/>
  <c r="AE2008" i="1"/>
  <c r="AF2008" i="1" s="1"/>
  <c r="AC2008" i="1"/>
  <c r="AD2008" i="1" s="1"/>
  <c r="H2011" i="1"/>
  <c r="P2011" i="1" s="1"/>
  <c r="AA2012" i="1"/>
  <c r="AB2012" i="1" s="1"/>
  <c r="AA2013" i="1"/>
  <c r="AB2013" i="1" s="1"/>
  <c r="AE2013" i="1"/>
  <c r="AF2013" i="1" s="1"/>
  <c r="AC2013" i="1"/>
  <c r="AD2013" i="1" s="1"/>
  <c r="H2016" i="1"/>
  <c r="P2016" i="1" s="1"/>
  <c r="AE2018" i="1"/>
  <c r="AF2018" i="1" s="1"/>
  <c r="AC2018" i="1"/>
  <c r="AD2018" i="1" s="1"/>
  <c r="L2020" i="1"/>
  <c r="N2020" i="1" s="1"/>
  <c r="K2020" i="1"/>
  <c r="M2020" i="1" s="1"/>
  <c r="AE2024" i="1"/>
  <c r="AF2024" i="1" s="1"/>
  <c r="AC2024" i="1"/>
  <c r="AD2024" i="1" s="1"/>
  <c r="H2027" i="1"/>
  <c r="P2027" i="1" s="1"/>
  <c r="AA2028" i="1"/>
  <c r="AB2028" i="1" s="1"/>
  <c r="AA2029" i="1"/>
  <c r="AB2029" i="1" s="1"/>
  <c r="AE2029" i="1"/>
  <c r="AF2029" i="1" s="1"/>
  <c r="AC2029" i="1"/>
  <c r="AD2029" i="1" s="1"/>
  <c r="H2032" i="1"/>
  <c r="P2032" i="1" s="1"/>
  <c r="AE2034" i="1"/>
  <c r="AF2034" i="1" s="1"/>
  <c r="AC2034" i="1"/>
  <c r="AD2034" i="1" s="1"/>
  <c r="L2036" i="1"/>
  <c r="N2036" i="1" s="1"/>
  <c r="K2036" i="1"/>
  <c r="M2036" i="1" s="1"/>
  <c r="AE2040" i="1"/>
  <c r="AF2040" i="1" s="1"/>
  <c r="AC2040" i="1"/>
  <c r="AD2040" i="1" s="1"/>
  <c r="H2043" i="1"/>
  <c r="P2043" i="1" s="1"/>
  <c r="AA2044" i="1"/>
  <c r="AB2044" i="1" s="1"/>
  <c r="AA2045" i="1"/>
  <c r="AB2045" i="1" s="1"/>
  <c r="AE2045" i="1"/>
  <c r="AF2045" i="1" s="1"/>
  <c r="AC2045" i="1"/>
  <c r="AD2045" i="1" s="1"/>
  <c r="H2048" i="1"/>
  <c r="P2048" i="1" s="1"/>
  <c r="AE2050" i="1"/>
  <c r="AF2050" i="1" s="1"/>
  <c r="AC2050" i="1"/>
  <c r="AD2050" i="1" s="1"/>
  <c r="L2052" i="1"/>
  <c r="N2052" i="1" s="1"/>
  <c r="K2052" i="1"/>
  <c r="M2052" i="1" s="1"/>
  <c r="K2109" i="1"/>
  <c r="M2109" i="1" s="1"/>
  <c r="L2109" i="1"/>
  <c r="N2109" i="1" s="1"/>
  <c r="AE2112" i="1"/>
  <c r="AF2112" i="1" s="1"/>
  <c r="AC2112" i="1"/>
  <c r="AD2112" i="1" s="1"/>
  <c r="K2118" i="1"/>
  <c r="M2118" i="1" s="1"/>
  <c r="L2118" i="1"/>
  <c r="N2118" i="1" s="1"/>
  <c r="AE2121" i="1"/>
  <c r="AF2121" i="1" s="1"/>
  <c r="AC2121" i="1"/>
  <c r="AD2121" i="1" s="1"/>
  <c r="G2128" i="1"/>
  <c r="O2128" i="1" s="1"/>
  <c r="AE2134" i="1"/>
  <c r="AF2134" i="1" s="1"/>
  <c r="AC2134" i="1"/>
  <c r="AD2134" i="1" s="1"/>
  <c r="AE2143" i="1"/>
  <c r="AF2143" i="1" s="1"/>
  <c r="AC2143" i="1"/>
  <c r="AD2143" i="1" s="1"/>
  <c r="AC2157" i="1"/>
  <c r="AD2157" i="1" s="1"/>
  <c r="AE2157" i="1"/>
  <c r="AF2157" i="1" s="1"/>
  <c r="L2159" i="1"/>
  <c r="N2159" i="1" s="1"/>
  <c r="K2159" i="1"/>
  <c r="M2159" i="1" s="1"/>
  <c r="AC2173" i="1"/>
  <c r="AD2173" i="1" s="1"/>
  <c r="AE2173" i="1"/>
  <c r="AF2173" i="1" s="1"/>
  <c r="AE2174" i="1"/>
  <c r="AF2174" i="1" s="1"/>
  <c r="AC2174" i="1"/>
  <c r="AD2174" i="1" s="1"/>
  <c r="AC2205" i="1"/>
  <c r="AD2205" i="1" s="1"/>
  <c r="AE2205" i="1"/>
  <c r="AF2205" i="1" s="1"/>
  <c r="AE2206" i="1"/>
  <c r="AF2206" i="1" s="1"/>
  <c r="AC2206" i="1"/>
  <c r="AD2206" i="1" s="1"/>
  <c r="AC2214" i="1"/>
  <c r="AD2214" i="1" s="1"/>
  <c r="AE2214" i="1"/>
  <c r="AF2214" i="1" s="1"/>
  <c r="AC2221" i="1"/>
  <c r="AD2221" i="1" s="1"/>
  <c r="AE2221" i="1"/>
  <c r="AF2221" i="1" s="1"/>
  <c r="AE2232" i="1"/>
  <c r="AF2232" i="1" s="1"/>
  <c r="AC2232" i="1"/>
  <c r="AD2232" i="1" s="1"/>
  <c r="AC2237" i="1"/>
  <c r="AD2237" i="1" s="1"/>
  <c r="AE2237" i="1"/>
  <c r="AF2237" i="1" s="1"/>
  <c r="AE2055" i="1"/>
  <c r="AF2055" i="1" s="1"/>
  <c r="AC2055" i="1"/>
  <c r="AD2055" i="1" s="1"/>
  <c r="AE2056" i="1"/>
  <c r="AF2056" i="1" s="1"/>
  <c r="AC2056" i="1"/>
  <c r="AD2056" i="1" s="1"/>
  <c r="AE2057" i="1"/>
  <c r="AF2057" i="1" s="1"/>
  <c r="AC2057" i="1"/>
  <c r="AD2057" i="1" s="1"/>
  <c r="AE2058" i="1"/>
  <c r="AF2058" i="1" s="1"/>
  <c r="AC2058" i="1"/>
  <c r="AD2058" i="1" s="1"/>
  <c r="AE2059" i="1"/>
  <c r="AF2059" i="1" s="1"/>
  <c r="AC2059" i="1"/>
  <c r="AD2059" i="1" s="1"/>
  <c r="AE2061" i="1"/>
  <c r="AF2061" i="1" s="1"/>
  <c r="AC2061" i="1"/>
  <c r="AD2061" i="1" s="1"/>
  <c r="AE2062" i="1"/>
  <c r="AF2062" i="1" s="1"/>
  <c r="AC2062" i="1"/>
  <c r="AD2062" i="1" s="1"/>
  <c r="AE2063" i="1"/>
  <c r="AF2063" i="1" s="1"/>
  <c r="AC2063" i="1"/>
  <c r="AD2063" i="1" s="1"/>
  <c r="AE2064" i="1"/>
  <c r="AF2064" i="1" s="1"/>
  <c r="AC2064" i="1"/>
  <c r="AD2064" i="1" s="1"/>
  <c r="AE2065" i="1"/>
  <c r="AF2065" i="1" s="1"/>
  <c r="AC2065" i="1"/>
  <c r="AD2065" i="1" s="1"/>
  <c r="AE2066" i="1"/>
  <c r="AF2066" i="1" s="1"/>
  <c r="AC2066" i="1"/>
  <c r="AD2066" i="1" s="1"/>
  <c r="AC2067" i="1"/>
  <c r="AD2067" i="1" s="1"/>
  <c r="AE2067" i="1"/>
  <c r="AF2067" i="1" s="1"/>
  <c r="AE2069" i="1"/>
  <c r="AF2069" i="1" s="1"/>
  <c r="AC2069" i="1"/>
  <c r="AD2069" i="1" s="1"/>
  <c r="AE2070" i="1"/>
  <c r="AF2070" i="1" s="1"/>
  <c r="AC2070" i="1"/>
  <c r="AD2070" i="1" s="1"/>
  <c r="AE2071" i="1"/>
  <c r="AF2071" i="1" s="1"/>
  <c r="AC2071" i="1"/>
  <c r="AD2071" i="1" s="1"/>
  <c r="AE2072" i="1"/>
  <c r="AF2072" i="1" s="1"/>
  <c r="AC2072" i="1"/>
  <c r="AD2072" i="1" s="1"/>
  <c r="AE2073" i="1"/>
  <c r="AF2073" i="1" s="1"/>
  <c r="AC2073" i="1"/>
  <c r="AD2073" i="1" s="1"/>
  <c r="AE2074" i="1"/>
  <c r="AF2074" i="1" s="1"/>
  <c r="AC2074" i="1"/>
  <c r="AD2074" i="1" s="1"/>
  <c r="AE2075" i="1"/>
  <c r="AF2075" i="1" s="1"/>
  <c r="AC2075" i="1"/>
  <c r="AD2075" i="1" s="1"/>
  <c r="AE2077" i="1"/>
  <c r="AF2077" i="1" s="1"/>
  <c r="AC2077" i="1"/>
  <c r="AD2077" i="1" s="1"/>
  <c r="AE2078" i="1"/>
  <c r="AF2078" i="1" s="1"/>
  <c r="AC2078" i="1"/>
  <c r="AD2078" i="1" s="1"/>
  <c r="AE2079" i="1"/>
  <c r="AF2079" i="1" s="1"/>
  <c r="AC2079" i="1"/>
  <c r="AD2079" i="1" s="1"/>
  <c r="AE2080" i="1"/>
  <c r="AF2080" i="1" s="1"/>
  <c r="AC2080" i="1"/>
  <c r="AD2080" i="1" s="1"/>
  <c r="AE2081" i="1"/>
  <c r="AF2081" i="1" s="1"/>
  <c r="AC2081" i="1"/>
  <c r="AD2081" i="1" s="1"/>
  <c r="AE2082" i="1"/>
  <c r="AF2082" i="1" s="1"/>
  <c r="AC2082" i="1"/>
  <c r="AD2082" i="1" s="1"/>
  <c r="AE2085" i="1"/>
  <c r="AF2085" i="1" s="1"/>
  <c r="AC2085" i="1"/>
  <c r="AD2085" i="1" s="1"/>
  <c r="AE2086" i="1"/>
  <c r="AF2086" i="1" s="1"/>
  <c r="AC2086" i="1"/>
  <c r="AD2086" i="1" s="1"/>
  <c r="AE2087" i="1"/>
  <c r="AF2087" i="1" s="1"/>
  <c r="AC2087" i="1"/>
  <c r="AD2087" i="1" s="1"/>
  <c r="AE2088" i="1"/>
  <c r="AF2088" i="1" s="1"/>
  <c r="AC2088" i="1"/>
  <c r="AD2088" i="1" s="1"/>
  <c r="AE2089" i="1"/>
  <c r="AF2089" i="1" s="1"/>
  <c r="AC2089" i="1"/>
  <c r="AD2089" i="1" s="1"/>
  <c r="AE2090" i="1"/>
  <c r="AF2090" i="1" s="1"/>
  <c r="AC2090" i="1"/>
  <c r="AD2090" i="1" s="1"/>
  <c r="AE2091" i="1"/>
  <c r="AF2091" i="1" s="1"/>
  <c r="AC2091" i="1"/>
  <c r="AD2091" i="1" s="1"/>
  <c r="AE2093" i="1"/>
  <c r="AF2093" i="1" s="1"/>
  <c r="AC2093" i="1"/>
  <c r="AD2093" i="1" s="1"/>
  <c r="AE2094" i="1"/>
  <c r="AF2094" i="1" s="1"/>
  <c r="AC2094" i="1"/>
  <c r="AD2094" i="1" s="1"/>
  <c r="AE2095" i="1"/>
  <c r="AF2095" i="1" s="1"/>
  <c r="AC2095" i="1"/>
  <c r="AD2095" i="1" s="1"/>
  <c r="H2098" i="1"/>
  <c r="P2098" i="1" s="1"/>
  <c r="AC2099" i="1"/>
  <c r="AD2099" i="1" s="1"/>
  <c r="AE2099" i="1"/>
  <c r="AF2099" i="1" s="1"/>
  <c r="H2102" i="1"/>
  <c r="P2102" i="1" s="1"/>
  <c r="AE2103" i="1"/>
  <c r="AF2103" i="1" s="1"/>
  <c r="AC2103" i="1"/>
  <c r="AD2103" i="1" s="1"/>
  <c r="AE2106" i="1"/>
  <c r="AF2106" i="1" s="1"/>
  <c r="AC2106" i="1"/>
  <c r="AD2106" i="1" s="1"/>
  <c r="H2109" i="1"/>
  <c r="P2109" i="1" s="1"/>
  <c r="AE2109" i="1"/>
  <c r="AF2109" i="1" s="1"/>
  <c r="AC2109" i="1"/>
  <c r="AD2109" i="1" s="1"/>
  <c r="H2112" i="1"/>
  <c r="P2112" i="1" s="1"/>
  <c r="H2115" i="1"/>
  <c r="P2115" i="1" s="1"/>
  <c r="H2118" i="1"/>
  <c r="P2118" i="1" s="1"/>
  <c r="AE2119" i="1"/>
  <c r="AF2119" i="1" s="1"/>
  <c r="AC2119" i="1"/>
  <c r="AD2119" i="1" s="1"/>
  <c r="AE2122" i="1"/>
  <c r="AF2122" i="1" s="1"/>
  <c r="AC2122" i="1"/>
  <c r="AD2122" i="1" s="1"/>
  <c r="H2125" i="1"/>
  <c r="P2125" i="1" s="1"/>
  <c r="AA2125" i="1" s="1"/>
  <c r="AB2125" i="1" s="1"/>
  <c r="AE2125" i="1"/>
  <c r="AF2125" i="1" s="1"/>
  <c r="AC2125" i="1"/>
  <c r="AD2125" i="1" s="1"/>
  <c r="H2128" i="1"/>
  <c r="P2128" i="1" s="1"/>
  <c r="H2131" i="1"/>
  <c r="P2131" i="1" s="1"/>
  <c r="H2134" i="1"/>
  <c r="P2134" i="1" s="1"/>
  <c r="AA2134" i="1" s="1"/>
  <c r="AB2134" i="1" s="1"/>
  <c r="AE2135" i="1"/>
  <c r="AF2135" i="1" s="1"/>
  <c r="AC2135" i="1"/>
  <c r="AD2135" i="1" s="1"/>
  <c r="AE2138" i="1"/>
  <c r="AF2138" i="1" s="1"/>
  <c r="AC2138" i="1"/>
  <c r="AD2138" i="1" s="1"/>
  <c r="H2142" i="1"/>
  <c r="P2142" i="1" s="1"/>
  <c r="AE2142" i="1"/>
  <c r="AF2142" i="1" s="1"/>
  <c r="AC2142" i="1"/>
  <c r="AD2142" i="1" s="1"/>
  <c r="AE2145" i="1"/>
  <c r="AF2145" i="1" s="1"/>
  <c r="AC2145" i="1"/>
  <c r="AD2145" i="1" s="1"/>
  <c r="H2147" i="1"/>
  <c r="P2147" i="1" s="1"/>
  <c r="H2151" i="1"/>
  <c r="P2151" i="1" s="1"/>
  <c r="AE2152" i="1"/>
  <c r="AF2152" i="1" s="1"/>
  <c r="AC2152" i="1"/>
  <c r="AD2152" i="1" s="1"/>
  <c r="H2155" i="1"/>
  <c r="P2155" i="1" s="1"/>
  <c r="H2159" i="1"/>
  <c r="P2159" i="1" s="1"/>
  <c r="AE2160" i="1"/>
  <c r="AF2160" i="1" s="1"/>
  <c r="AC2160" i="1"/>
  <c r="AD2160" i="1" s="1"/>
  <c r="H2163" i="1"/>
  <c r="P2163" i="1" s="1"/>
  <c r="H2167" i="1"/>
  <c r="P2167" i="1" s="1"/>
  <c r="AE2168" i="1"/>
  <c r="AF2168" i="1" s="1"/>
  <c r="AC2168" i="1"/>
  <c r="AD2168" i="1" s="1"/>
  <c r="H2171" i="1"/>
  <c r="P2171" i="1" s="1"/>
  <c r="H2176" i="1"/>
  <c r="P2176" i="1" s="1"/>
  <c r="AE2179" i="1"/>
  <c r="AF2179" i="1" s="1"/>
  <c r="AC2179" i="1"/>
  <c r="AD2179" i="1" s="1"/>
  <c r="H2184" i="1"/>
  <c r="P2184" i="1" s="1"/>
  <c r="AE2187" i="1"/>
  <c r="AF2187" i="1" s="1"/>
  <c r="AC2187" i="1"/>
  <c r="AD2187" i="1" s="1"/>
  <c r="H2192" i="1"/>
  <c r="P2192" i="1" s="1"/>
  <c r="AE2195" i="1"/>
  <c r="AF2195" i="1" s="1"/>
  <c r="AC2195" i="1"/>
  <c r="AD2195" i="1" s="1"/>
  <c r="AE2203" i="1"/>
  <c r="AF2203" i="1" s="1"/>
  <c r="AC2203" i="1"/>
  <c r="AD2203" i="1" s="1"/>
  <c r="AC2209" i="1"/>
  <c r="AD2209" i="1" s="1"/>
  <c r="AE2209" i="1"/>
  <c r="AF2209" i="1" s="1"/>
  <c r="AC2213" i="1"/>
  <c r="AD2213" i="1" s="1"/>
  <c r="AE2213" i="1"/>
  <c r="AF2213" i="1" s="1"/>
  <c r="AC2217" i="1"/>
  <c r="AD2217" i="1" s="1"/>
  <c r="AE2217" i="1"/>
  <c r="AF2217" i="1" s="1"/>
  <c r="AE2223" i="1"/>
  <c r="AF2223" i="1" s="1"/>
  <c r="AC2223" i="1"/>
  <c r="AD2223" i="1" s="1"/>
  <c r="AE2226" i="1"/>
  <c r="AF2226" i="1" s="1"/>
  <c r="AC2226" i="1"/>
  <c r="AD2226" i="1" s="1"/>
  <c r="AE2231" i="1"/>
  <c r="AF2231" i="1" s="1"/>
  <c r="AC2231" i="1"/>
  <c r="AD2231" i="1" s="1"/>
  <c r="AE2239" i="1"/>
  <c r="AF2239" i="1" s="1"/>
  <c r="AC2239" i="1"/>
  <c r="AD2239" i="1" s="1"/>
  <c r="AE2242" i="1"/>
  <c r="AF2242" i="1" s="1"/>
  <c r="AC2242" i="1"/>
  <c r="AD2242" i="1" s="1"/>
  <c r="AE2247" i="1"/>
  <c r="AF2247" i="1" s="1"/>
  <c r="AC2247" i="1"/>
  <c r="AD2247" i="1" s="1"/>
  <c r="AC2220" i="1"/>
  <c r="AD2220" i="1" s="1"/>
  <c r="AC2188" i="1"/>
  <c r="AD2188" i="1" s="1"/>
  <c r="AC2156" i="1"/>
  <c r="AD2156" i="1" s="1"/>
  <c r="AC2124" i="1"/>
  <c r="AD2124" i="1" s="1"/>
  <c r="AC2092" i="1"/>
  <c r="AD2092" i="1" s="1"/>
  <c r="AC2060" i="1"/>
  <c r="AD2060" i="1" s="1"/>
  <c r="AE2202" i="1"/>
  <c r="AF2202" i="1" s="1"/>
  <c r="AE2083" i="1"/>
  <c r="AF2083" i="1" s="1"/>
  <c r="AC2244" i="1"/>
  <c r="AD2244" i="1" s="1"/>
  <c r="AC2212" i="1"/>
  <c r="AD2212" i="1" s="1"/>
  <c r="AC2180" i="1"/>
  <c r="AD2180" i="1" s="1"/>
  <c r="AC2148" i="1"/>
  <c r="AD2148" i="1" s="1"/>
  <c r="AC2116" i="1"/>
  <c r="AD2116" i="1" s="1"/>
  <c r="AC2084" i="1"/>
  <c r="AD2084" i="1" s="1"/>
  <c r="AC2052" i="1"/>
  <c r="AD2052" i="1" s="1"/>
  <c r="AE2186" i="1"/>
  <c r="AF2186" i="1" s="1"/>
  <c r="AE2019" i="1"/>
  <c r="AF2019" i="1" s="1"/>
  <c r="H1994" i="1"/>
  <c r="P1994" i="1" s="1"/>
  <c r="G1995" i="1"/>
  <c r="O1995" i="1" s="1"/>
  <c r="AA1995" i="1" s="1"/>
  <c r="AB1995" i="1" s="1"/>
  <c r="AE1995" i="1"/>
  <c r="AF1995" i="1" s="1"/>
  <c r="AC1995" i="1"/>
  <c r="AD1995" i="1" s="1"/>
  <c r="H1998" i="1"/>
  <c r="P1998" i="1" s="1"/>
  <c r="G1999" i="1"/>
  <c r="O1999" i="1" s="1"/>
  <c r="AE1999" i="1"/>
  <c r="AF1999" i="1" s="1"/>
  <c r="AC1999" i="1"/>
  <c r="AD1999" i="1" s="1"/>
  <c r="H2002" i="1"/>
  <c r="P2002" i="1" s="1"/>
  <c r="G2003" i="1"/>
  <c r="O2003" i="1" s="1"/>
  <c r="AA2003" i="1" s="1"/>
  <c r="AB2003" i="1" s="1"/>
  <c r="AC2003" i="1"/>
  <c r="AD2003" i="1" s="1"/>
  <c r="AE2003" i="1"/>
  <c r="AF2003" i="1" s="1"/>
  <c r="H2006" i="1"/>
  <c r="P2006" i="1" s="1"/>
  <c r="G2007" i="1"/>
  <c r="O2007" i="1" s="1"/>
  <c r="AE2007" i="1"/>
  <c r="AF2007" i="1" s="1"/>
  <c r="AC2007" i="1"/>
  <c r="AD2007" i="1" s="1"/>
  <c r="H2010" i="1"/>
  <c r="P2010" i="1" s="1"/>
  <c r="G2011" i="1"/>
  <c r="O2011" i="1" s="1"/>
  <c r="AA2011" i="1" s="1"/>
  <c r="AB2011" i="1" s="1"/>
  <c r="AE2011" i="1"/>
  <c r="AF2011" i="1" s="1"/>
  <c r="AC2011" i="1"/>
  <c r="AD2011" i="1" s="1"/>
  <c r="H2014" i="1"/>
  <c r="P2014" i="1" s="1"/>
  <c r="G2015" i="1"/>
  <c r="O2015" i="1" s="1"/>
  <c r="AA2015" i="1" s="1"/>
  <c r="AB2015" i="1" s="1"/>
  <c r="AE2015" i="1"/>
  <c r="AF2015" i="1" s="1"/>
  <c r="AC2015" i="1"/>
  <c r="AD2015" i="1" s="1"/>
  <c r="H2018" i="1"/>
  <c r="P2018" i="1" s="1"/>
  <c r="AA2018" i="1" s="1"/>
  <c r="AB2018" i="1" s="1"/>
  <c r="G2019" i="1"/>
  <c r="O2019" i="1" s="1"/>
  <c r="AA2019" i="1" s="1"/>
  <c r="AB2019" i="1" s="1"/>
  <c r="H2022" i="1"/>
  <c r="P2022" i="1" s="1"/>
  <c r="G2023" i="1"/>
  <c r="O2023" i="1" s="1"/>
  <c r="AA2023" i="1" s="1"/>
  <c r="AB2023" i="1" s="1"/>
  <c r="AE2023" i="1"/>
  <c r="AF2023" i="1" s="1"/>
  <c r="AC2023" i="1"/>
  <c r="AD2023" i="1" s="1"/>
  <c r="H2026" i="1"/>
  <c r="P2026" i="1" s="1"/>
  <c r="G2027" i="1"/>
  <c r="O2027" i="1" s="1"/>
  <c r="AA2027" i="1" s="1"/>
  <c r="AB2027" i="1" s="1"/>
  <c r="AE2027" i="1"/>
  <c r="AF2027" i="1" s="1"/>
  <c r="AC2027" i="1"/>
  <c r="AD2027" i="1" s="1"/>
  <c r="H2030" i="1"/>
  <c r="P2030" i="1" s="1"/>
  <c r="AA2030" i="1" s="1"/>
  <c r="AB2030" i="1" s="1"/>
  <c r="G2031" i="1"/>
  <c r="O2031" i="1" s="1"/>
  <c r="AA2031" i="1" s="1"/>
  <c r="AB2031" i="1" s="1"/>
  <c r="AE2031" i="1"/>
  <c r="AF2031" i="1" s="1"/>
  <c r="AC2031" i="1"/>
  <c r="AD2031" i="1" s="1"/>
  <c r="H2034" i="1"/>
  <c r="P2034" i="1" s="1"/>
  <c r="AA2034" i="1" s="1"/>
  <c r="AB2034" i="1" s="1"/>
  <c r="G2035" i="1"/>
  <c r="O2035" i="1" s="1"/>
  <c r="AA2035" i="1" s="1"/>
  <c r="AB2035" i="1" s="1"/>
  <c r="AC2035" i="1"/>
  <c r="AD2035" i="1" s="1"/>
  <c r="AE2035" i="1"/>
  <c r="AF2035" i="1" s="1"/>
  <c r="H2038" i="1"/>
  <c r="P2038" i="1" s="1"/>
  <c r="G2039" i="1"/>
  <c r="O2039" i="1" s="1"/>
  <c r="AA2039" i="1" s="1"/>
  <c r="AB2039" i="1" s="1"/>
  <c r="AE2039" i="1"/>
  <c r="AF2039" i="1" s="1"/>
  <c r="AC2039" i="1"/>
  <c r="AD2039" i="1" s="1"/>
  <c r="H2042" i="1"/>
  <c r="P2042" i="1" s="1"/>
  <c r="G2043" i="1"/>
  <c r="O2043" i="1" s="1"/>
  <c r="AA2043" i="1" s="1"/>
  <c r="AB2043" i="1" s="1"/>
  <c r="AE2043" i="1"/>
  <c r="AF2043" i="1" s="1"/>
  <c r="AC2043" i="1"/>
  <c r="AD2043" i="1" s="1"/>
  <c r="H2046" i="1"/>
  <c r="P2046" i="1" s="1"/>
  <c r="G2047" i="1"/>
  <c r="O2047" i="1" s="1"/>
  <c r="AE2047" i="1"/>
  <c r="AF2047" i="1" s="1"/>
  <c r="AC2047" i="1"/>
  <c r="AD2047" i="1" s="1"/>
  <c r="H2050" i="1"/>
  <c r="P2050" i="1" s="1"/>
  <c r="AA2050" i="1" s="1"/>
  <c r="AB2050" i="1" s="1"/>
  <c r="G2051" i="1"/>
  <c r="O2051" i="1" s="1"/>
  <c r="AC2051" i="1"/>
  <c r="AD2051" i="1" s="1"/>
  <c r="AE2051" i="1"/>
  <c r="AF2051" i="1" s="1"/>
  <c r="H2055" i="1"/>
  <c r="P2055" i="1" s="1"/>
  <c r="AA2055" i="1" s="1"/>
  <c r="AB2055" i="1" s="1"/>
  <c r="H2057" i="1"/>
  <c r="P2057" i="1" s="1"/>
  <c r="AA2057" i="1" s="1"/>
  <c r="AB2057" i="1" s="1"/>
  <c r="H2059" i="1"/>
  <c r="P2059" i="1" s="1"/>
  <c r="AA2059" i="1" s="1"/>
  <c r="AB2059" i="1" s="1"/>
  <c r="H2061" i="1"/>
  <c r="P2061" i="1" s="1"/>
  <c r="AA2061" i="1" s="1"/>
  <c r="AB2061" i="1" s="1"/>
  <c r="H2063" i="1"/>
  <c r="P2063" i="1" s="1"/>
  <c r="AA2063" i="1" s="1"/>
  <c r="AB2063" i="1" s="1"/>
  <c r="H2064" i="1"/>
  <c r="P2064" i="1" s="1"/>
  <c r="H2065" i="1"/>
  <c r="P2065" i="1" s="1"/>
  <c r="AA2065" i="1" s="1"/>
  <c r="AB2065" i="1" s="1"/>
  <c r="H2066" i="1"/>
  <c r="P2066" i="1" s="1"/>
  <c r="H2067" i="1"/>
  <c r="P2067" i="1" s="1"/>
  <c r="H2068" i="1"/>
  <c r="P2068" i="1" s="1"/>
  <c r="H2069" i="1"/>
  <c r="P2069" i="1" s="1"/>
  <c r="H2070" i="1"/>
  <c r="P2070" i="1" s="1"/>
  <c r="AA2070" i="1" s="1"/>
  <c r="AB2070" i="1" s="1"/>
  <c r="H2071" i="1"/>
  <c r="P2071" i="1" s="1"/>
  <c r="AA2071" i="1" s="1"/>
  <c r="AB2071" i="1" s="1"/>
  <c r="H2072" i="1"/>
  <c r="P2072" i="1" s="1"/>
  <c r="AA2072" i="1" s="1"/>
  <c r="AB2072" i="1" s="1"/>
  <c r="H2073" i="1"/>
  <c r="P2073" i="1" s="1"/>
  <c r="AA2073" i="1" s="1"/>
  <c r="AB2073" i="1" s="1"/>
  <c r="H2074" i="1"/>
  <c r="P2074" i="1" s="1"/>
  <c r="H2075" i="1"/>
  <c r="P2075" i="1" s="1"/>
  <c r="H2076" i="1"/>
  <c r="P2076" i="1" s="1"/>
  <c r="H2077" i="1"/>
  <c r="P2077" i="1" s="1"/>
  <c r="AA2077" i="1" s="1"/>
  <c r="AB2077" i="1" s="1"/>
  <c r="H2078" i="1"/>
  <c r="P2078" i="1" s="1"/>
  <c r="AA2078" i="1" s="1"/>
  <c r="AB2078" i="1" s="1"/>
  <c r="H2079" i="1"/>
  <c r="P2079" i="1" s="1"/>
  <c r="AA2079" i="1" s="1"/>
  <c r="AB2079" i="1" s="1"/>
  <c r="H2080" i="1"/>
  <c r="P2080" i="1" s="1"/>
  <c r="AA2080" i="1" s="1"/>
  <c r="AB2080" i="1" s="1"/>
  <c r="H2081" i="1"/>
  <c r="P2081" i="1" s="1"/>
  <c r="AA2081" i="1" s="1"/>
  <c r="AB2081" i="1" s="1"/>
  <c r="H2082" i="1"/>
  <c r="P2082" i="1" s="1"/>
  <c r="H2083" i="1"/>
  <c r="P2083" i="1" s="1"/>
  <c r="H2084" i="1"/>
  <c r="P2084" i="1" s="1"/>
  <c r="AA2084" i="1" s="1"/>
  <c r="AB2084" i="1" s="1"/>
  <c r="H2085" i="1"/>
  <c r="P2085" i="1" s="1"/>
  <c r="AA2085" i="1" s="1"/>
  <c r="AB2085" i="1" s="1"/>
  <c r="H2086" i="1"/>
  <c r="P2086" i="1" s="1"/>
  <c r="AA2086" i="1" s="1"/>
  <c r="AB2086" i="1" s="1"/>
  <c r="H2087" i="1"/>
  <c r="P2087" i="1" s="1"/>
  <c r="H2088" i="1"/>
  <c r="P2088" i="1" s="1"/>
  <c r="H2089" i="1"/>
  <c r="P2089" i="1" s="1"/>
  <c r="H2090" i="1"/>
  <c r="P2090" i="1" s="1"/>
  <c r="H2091" i="1"/>
  <c r="P2091" i="1" s="1"/>
  <c r="H2092" i="1"/>
  <c r="P2092" i="1" s="1"/>
  <c r="AA2092" i="1" s="1"/>
  <c r="AB2092" i="1" s="1"/>
  <c r="H2093" i="1"/>
  <c r="P2093" i="1" s="1"/>
  <c r="H2094" i="1"/>
  <c r="P2094" i="1" s="1"/>
  <c r="AA2094" i="1" s="1"/>
  <c r="AB2094" i="1" s="1"/>
  <c r="H2095" i="1"/>
  <c r="P2095" i="1" s="1"/>
  <c r="AA2095" i="1" s="1"/>
  <c r="AB2095" i="1" s="1"/>
  <c r="H2096" i="1"/>
  <c r="P2096" i="1" s="1"/>
  <c r="AE2097" i="1"/>
  <c r="AF2097" i="1" s="1"/>
  <c r="AC2097" i="1"/>
  <c r="AD2097" i="1" s="1"/>
  <c r="K2099" i="1"/>
  <c r="M2099" i="1" s="1"/>
  <c r="H2100" i="1"/>
  <c r="P2100" i="1" s="1"/>
  <c r="AA2100" i="1" s="1"/>
  <c r="AB2100" i="1" s="1"/>
  <c r="AE2101" i="1"/>
  <c r="AF2101" i="1" s="1"/>
  <c r="AC2101" i="1"/>
  <c r="AD2101" i="1" s="1"/>
  <c r="L2103" i="1"/>
  <c r="N2103" i="1" s="1"/>
  <c r="H2104" i="1"/>
  <c r="P2104" i="1" s="1"/>
  <c r="AA2104" i="1" s="1"/>
  <c r="AB2104" i="1" s="1"/>
  <c r="K2106" i="1"/>
  <c r="M2106" i="1" s="1"/>
  <c r="H2107" i="1"/>
  <c r="P2107" i="1" s="1"/>
  <c r="AA2107" i="1" s="1"/>
  <c r="AB2107" i="1" s="1"/>
  <c r="H2110" i="1"/>
  <c r="P2110" i="1" s="1"/>
  <c r="AA2110" i="1" s="1"/>
  <c r="AB2110" i="1" s="1"/>
  <c r="AE2111" i="1"/>
  <c r="AF2111" i="1" s="1"/>
  <c r="AC2111" i="1"/>
  <c r="AD2111" i="1" s="1"/>
  <c r="L2113" i="1"/>
  <c r="N2113" i="1" s="1"/>
  <c r="AE2114" i="1"/>
  <c r="AF2114" i="1" s="1"/>
  <c r="AC2114" i="1"/>
  <c r="AD2114" i="1" s="1"/>
  <c r="K2116" i="1"/>
  <c r="M2116" i="1" s="1"/>
  <c r="H2117" i="1"/>
  <c r="P2117" i="1" s="1"/>
  <c r="AE2117" i="1"/>
  <c r="AF2117" i="1" s="1"/>
  <c r="AC2117" i="1"/>
  <c r="AD2117" i="1" s="1"/>
  <c r="L2119" i="1"/>
  <c r="N2119" i="1" s="1"/>
  <c r="H2120" i="1"/>
  <c r="P2120" i="1" s="1"/>
  <c r="AA2120" i="1" s="1"/>
  <c r="AB2120" i="1" s="1"/>
  <c r="K2122" i="1"/>
  <c r="M2122" i="1" s="1"/>
  <c r="H2123" i="1"/>
  <c r="P2123" i="1" s="1"/>
  <c r="H2126" i="1"/>
  <c r="P2126" i="1" s="1"/>
  <c r="AA2126" i="1" s="1"/>
  <c r="AB2126" i="1" s="1"/>
  <c r="AE2127" i="1"/>
  <c r="AF2127" i="1" s="1"/>
  <c r="AC2127" i="1"/>
  <c r="AD2127" i="1" s="1"/>
  <c r="L2129" i="1"/>
  <c r="N2129" i="1" s="1"/>
  <c r="AE2130" i="1"/>
  <c r="AF2130" i="1" s="1"/>
  <c r="AC2130" i="1"/>
  <c r="AD2130" i="1" s="1"/>
  <c r="K2132" i="1"/>
  <c r="M2132" i="1" s="1"/>
  <c r="H2133" i="1"/>
  <c r="P2133" i="1" s="1"/>
  <c r="AA2133" i="1" s="1"/>
  <c r="AB2133" i="1" s="1"/>
  <c r="AE2133" i="1"/>
  <c r="AF2133" i="1" s="1"/>
  <c r="AC2133" i="1"/>
  <c r="AD2133" i="1" s="1"/>
  <c r="L2135" i="1"/>
  <c r="N2135" i="1" s="1"/>
  <c r="H2136" i="1"/>
  <c r="P2136" i="1" s="1"/>
  <c r="AA2136" i="1" s="1"/>
  <c r="AB2136" i="1" s="1"/>
  <c r="K2138" i="1"/>
  <c r="M2138" i="1" s="1"/>
  <c r="H2139" i="1"/>
  <c r="P2139" i="1" s="1"/>
  <c r="AA2139" i="1" s="1"/>
  <c r="AB2139" i="1" s="1"/>
  <c r="G2140" i="1"/>
  <c r="O2140" i="1" s="1"/>
  <c r="AE2141" i="1"/>
  <c r="AF2141" i="1" s="1"/>
  <c r="AC2141" i="1"/>
  <c r="AD2141" i="1" s="1"/>
  <c r="H2143" i="1"/>
  <c r="P2143" i="1" s="1"/>
  <c r="G2145" i="1"/>
  <c r="O2145" i="1" s="1"/>
  <c r="AA2145" i="1" s="1"/>
  <c r="AB2145" i="1" s="1"/>
  <c r="H2146" i="1"/>
  <c r="P2146" i="1" s="1"/>
  <c r="AE2146" i="1"/>
  <c r="AF2146" i="1" s="1"/>
  <c r="AC2146" i="1"/>
  <c r="AD2146" i="1" s="1"/>
  <c r="H2149" i="1"/>
  <c r="P2149" i="1" s="1"/>
  <c r="AA2149" i="1" s="1"/>
  <c r="AB2149" i="1" s="1"/>
  <c r="G2150" i="1"/>
  <c r="O2150" i="1" s="1"/>
  <c r="AE2150" i="1"/>
  <c r="AF2150" i="1" s="1"/>
  <c r="AC2150" i="1"/>
  <c r="AD2150" i="1" s="1"/>
  <c r="H2153" i="1"/>
  <c r="P2153" i="1" s="1"/>
  <c r="AA2153" i="1" s="1"/>
  <c r="AB2153" i="1" s="1"/>
  <c r="G2154" i="1"/>
  <c r="O2154" i="1" s="1"/>
  <c r="AA2154" i="1" s="1"/>
  <c r="AB2154" i="1" s="1"/>
  <c r="AE2154" i="1"/>
  <c r="AF2154" i="1" s="1"/>
  <c r="AC2154" i="1"/>
  <c r="AD2154" i="1" s="1"/>
  <c r="H2157" i="1"/>
  <c r="P2157" i="1" s="1"/>
  <c r="AA2157" i="1" s="1"/>
  <c r="AB2157" i="1" s="1"/>
  <c r="G2158" i="1"/>
  <c r="O2158" i="1" s="1"/>
  <c r="AA2158" i="1" s="1"/>
  <c r="AB2158" i="1" s="1"/>
  <c r="AE2158" i="1"/>
  <c r="AF2158" i="1" s="1"/>
  <c r="AC2158" i="1"/>
  <c r="AD2158" i="1" s="1"/>
  <c r="H2161" i="1"/>
  <c r="P2161" i="1" s="1"/>
  <c r="AA2161" i="1" s="1"/>
  <c r="AB2161" i="1" s="1"/>
  <c r="G2162" i="1"/>
  <c r="O2162" i="1" s="1"/>
  <c r="AE2162" i="1"/>
  <c r="AF2162" i="1" s="1"/>
  <c r="AC2162" i="1"/>
  <c r="AD2162" i="1" s="1"/>
  <c r="H2165" i="1"/>
  <c r="P2165" i="1" s="1"/>
  <c r="AA2165" i="1" s="1"/>
  <c r="AB2165" i="1" s="1"/>
  <c r="G2166" i="1"/>
  <c r="O2166" i="1" s="1"/>
  <c r="AA2166" i="1" s="1"/>
  <c r="AB2166" i="1" s="1"/>
  <c r="AC2166" i="1"/>
  <c r="AD2166" i="1" s="1"/>
  <c r="AE2166" i="1"/>
  <c r="AF2166" i="1" s="1"/>
  <c r="H2169" i="1"/>
  <c r="P2169" i="1" s="1"/>
  <c r="AA2169" i="1" s="1"/>
  <c r="AB2169" i="1" s="1"/>
  <c r="G2170" i="1"/>
  <c r="O2170" i="1" s="1"/>
  <c r="H2173" i="1"/>
  <c r="P2173" i="1" s="1"/>
  <c r="AE2175" i="1"/>
  <c r="AF2175" i="1" s="1"/>
  <c r="AC2175" i="1"/>
  <c r="AD2175" i="1" s="1"/>
  <c r="AE2176" i="1"/>
  <c r="AF2176" i="1" s="1"/>
  <c r="AC2176" i="1"/>
  <c r="AD2176" i="1" s="1"/>
  <c r="H2180" i="1"/>
  <c r="P2180" i="1" s="1"/>
  <c r="AE2183" i="1"/>
  <c r="AF2183" i="1" s="1"/>
  <c r="AC2183" i="1"/>
  <c r="AD2183" i="1" s="1"/>
  <c r="AE2184" i="1"/>
  <c r="AF2184" i="1" s="1"/>
  <c r="AC2184" i="1"/>
  <c r="AD2184" i="1" s="1"/>
  <c r="H2188" i="1"/>
  <c r="P2188" i="1" s="1"/>
  <c r="G2191" i="1"/>
  <c r="O2191" i="1" s="1"/>
  <c r="AE2191" i="1"/>
  <c r="AF2191" i="1" s="1"/>
  <c r="AC2191" i="1"/>
  <c r="AD2191" i="1" s="1"/>
  <c r="AE2192" i="1"/>
  <c r="AF2192" i="1" s="1"/>
  <c r="AC2192" i="1"/>
  <c r="AD2192" i="1" s="1"/>
  <c r="G2199" i="1"/>
  <c r="O2199" i="1" s="1"/>
  <c r="AE2199" i="1"/>
  <c r="AF2199" i="1" s="1"/>
  <c r="AC2199" i="1"/>
  <c r="AD2199" i="1" s="1"/>
  <c r="AE2200" i="1"/>
  <c r="AF2200" i="1" s="1"/>
  <c r="AC2200" i="1"/>
  <c r="AD2200" i="1" s="1"/>
  <c r="G2207" i="1"/>
  <c r="O2207" i="1" s="1"/>
  <c r="AA2207" i="1" s="1"/>
  <c r="AB2207" i="1" s="1"/>
  <c r="AE2207" i="1"/>
  <c r="AF2207" i="1" s="1"/>
  <c r="AC2207" i="1"/>
  <c r="AD2207" i="1" s="1"/>
  <c r="G2211" i="1"/>
  <c r="O2211" i="1" s="1"/>
  <c r="AA2211" i="1" s="1"/>
  <c r="AB2211" i="1" s="1"/>
  <c r="AE2211" i="1"/>
  <c r="AF2211" i="1" s="1"/>
  <c r="AC2211" i="1"/>
  <c r="AD2211" i="1" s="1"/>
  <c r="G2215" i="1"/>
  <c r="O2215" i="1" s="1"/>
  <c r="AA2215" i="1" s="1"/>
  <c r="AB2215" i="1" s="1"/>
  <c r="AE2215" i="1"/>
  <c r="AF2215" i="1" s="1"/>
  <c r="AC2215" i="1"/>
  <c r="AD2215" i="1" s="1"/>
  <c r="G2219" i="1"/>
  <c r="O2219" i="1" s="1"/>
  <c r="AA2219" i="1" s="1"/>
  <c r="AB2219" i="1" s="1"/>
  <c r="AE2219" i="1"/>
  <c r="AF2219" i="1" s="1"/>
  <c r="AC2219" i="1"/>
  <c r="AD2219" i="1" s="1"/>
  <c r="G2222" i="1"/>
  <c r="O2222" i="1" s="1"/>
  <c r="AA2222" i="1" s="1"/>
  <c r="AB2222" i="1" s="1"/>
  <c r="AE2222" i="1"/>
  <c r="AF2222" i="1" s="1"/>
  <c r="AC2222" i="1"/>
  <c r="AD2222" i="1" s="1"/>
  <c r="G2225" i="1"/>
  <c r="O2225" i="1" s="1"/>
  <c r="AA2225" i="1" s="1"/>
  <c r="AB2225" i="1" s="1"/>
  <c r="AE2227" i="1"/>
  <c r="AF2227" i="1" s="1"/>
  <c r="AC2227" i="1"/>
  <c r="AD2227" i="1" s="1"/>
  <c r="G2230" i="1"/>
  <c r="O2230" i="1" s="1"/>
  <c r="AA2230" i="1" s="1"/>
  <c r="AB2230" i="1" s="1"/>
  <c r="AC2230" i="1"/>
  <c r="AD2230" i="1" s="1"/>
  <c r="AE2230" i="1"/>
  <c r="AF2230" i="1" s="1"/>
  <c r="G2233" i="1"/>
  <c r="O2233" i="1" s="1"/>
  <c r="AA2233" i="1" s="1"/>
  <c r="AB2233" i="1" s="1"/>
  <c r="AE2235" i="1"/>
  <c r="AF2235" i="1" s="1"/>
  <c r="AC2235" i="1"/>
  <c r="AD2235" i="1" s="1"/>
  <c r="G2238" i="1"/>
  <c r="O2238" i="1" s="1"/>
  <c r="AA2238" i="1" s="1"/>
  <c r="AB2238" i="1" s="1"/>
  <c r="AE2238" i="1"/>
  <c r="AF2238" i="1" s="1"/>
  <c r="AC2238" i="1"/>
  <c r="AD2238" i="1" s="1"/>
  <c r="G2241" i="1"/>
  <c r="O2241" i="1" s="1"/>
  <c r="AA2241" i="1" s="1"/>
  <c r="AB2241" i="1" s="1"/>
  <c r="AE2243" i="1"/>
  <c r="AF2243" i="1" s="1"/>
  <c r="AC2243" i="1"/>
  <c r="AD2243" i="1" s="1"/>
  <c r="G2246" i="1"/>
  <c r="O2246" i="1" s="1"/>
  <c r="AA2246" i="1" s="1"/>
  <c r="AB2246" i="1" s="1"/>
  <c r="AC2246" i="1"/>
  <c r="AD2246" i="1" s="1"/>
  <c r="AE2246" i="1"/>
  <c r="AF2246" i="1" s="1"/>
  <c r="AC2236" i="1"/>
  <c r="AD2236" i="1" s="1"/>
  <c r="AC2204" i="1"/>
  <c r="AD2204" i="1" s="1"/>
  <c r="AC2172" i="1"/>
  <c r="AD2172" i="1" s="1"/>
  <c r="AC2108" i="1"/>
  <c r="AD2108" i="1" s="1"/>
  <c r="AC2076" i="1"/>
  <c r="AD2076" i="1" s="1"/>
  <c r="AC2044" i="1"/>
  <c r="AD2044" i="1" s="1"/>
  <c r="AE2234" i="1"/>
  <c r="AF2234" i="1" s="1"/>
  <c r="AE2170" i="1"/>
  <c r="AF2170" i="1" s="1"/>
  <c r="H2047" i="1"/>
  <c r="P2047" i="1" s="1"/>
  <c r="G2048" i="1"/>
  <c r="O2048" i="1" s="1"/>
  <c r="AE2048" i="1"/>
  <c r="AF2048" i="1" s="1"/>
  <c r="AC2048" i="1"/>
  <c r="AD2048" i="1" s="1"/>
  <c r="H2051" i="1"/>
  <c r="P2051" i="1" s="1"/>
  <c r="G2052" i="1"/>
  <c r="O2052" i="1" s="1"/>
  <c r="AA2052" i="1" s="1"/>
  <c r="AB2052" i="1" s="1"/>
  <c r="AE2096" i="1"/>
  <c r="AF2096" i="1" s="1"/>
  <c r="AC2096" i="1"/>
  <c r="AD2096" i="1" s="1"/>
  <c r="H2099" i="1"/>
  <c r="P2099" i="1" s="1"/>
  <c r="AA2099" i="1" s="1"/>
  <c r="AB2099" i="1" s="1"/>
  <c r="H2103" i="1"/>
  <c r="P2103" i="1" s="1"/>
  <c r="AE2104" i="1"/>
  <c r="AF2104" i="1" s="1"/>
  <c r="AC2104" i="1"/>
  <c r="AD2104" i="1" s="1"/>
  <c r="H2106" i="1"/>
  <c r="P2106" i="1" s="1"/>
  <c r="AA2106" i="1" s="1"/>
  <c r="AB2106" i="1" s="1"/>
  <c r="AE2107" i="1"/>
  <c r="AF2107" i="1" s="1"/>
  <c r="AC2107" i="1"/>
  <c r="AD2107" i="1" s="1"/>
  <c r="AE2110" i="1"/>
  <c r="AF2110" i="1" s="1"/>
  <c r="AC2110" i="1"/>
  <c r="AD2110" i="1" s="1"/>
  <c r="H2113" i="1"/>
  <c r="P2113" i="1" s="1"/>
  <c r="AA2113" i="1" s="1"/>
  <c r="AB2113" i="1" s="1"/>
  <c r="AE2113" i="1"/>
  <c r="AF2113" i="1" s="1"/>
  <c r="AC2113" i="1"/>
  <c r="AD2113" i="1" s="1"/>
  <c r="H2116" i="1"/>
  <c r="P2116" i="1" s="1"/>
  <c r="H2119" i="1"/>
  <c r="P2119" i="1" s="1"/>
  <c r="AE2120" i="1"/>
  <c r="AF2120" i="1" s="1"/>
  <c r="AC2120" i="1"/>
  <c r="AD2120" i="1" s="1"/>
  <c r="H2122" i="1"/>
  <c r="P2122" i="1" s="1"/>
  <c r="AA2122" i="1" s="1"/>
  <c r="AB2122" i="1" s="1"/>
  <c r="AE2123" i="1"/>
  <c r="AF2123" i="1" s="1"/>
  <c r="AC2123" i="1"/>
  <c r="AD2123" i="1" s="1"/>
  <c r="AE2126" i="1"/>
  <c r="AF2126" i="1" s="1"/>
  <c r="AC2126" i="1"/>
  <c r="AD2126" i="1" s="1"/>
  <c r="H2129" i="1"/>
  <c r="P2129" i="1" s="1"/>
  <c r="AA2129" i="1" s="1"/>
  <c r="AB2129" i="1" s="1"/>
  <c r="AE2129" i="1"/>
  <c r="AF2129" i="1" s="1"/>
  <c r="AC2129" i="1"/>
  <c r="AD2129" i="1" s="1"/>
  <c r="H2132" i="1"/>
  <c r="P2132" i="1" s="1"/>
  <c r="H2135" i="1"/>
  <c r="P2135" i="1" s="1"/>
  <c r="AA2135" i="1" s="1"/>
  <c r="AB2135" i="1" s="1"/>
  <c r="AE2136" i="1"/>
  <c r="AF2136" i="1" s="1"/>
  <c r="AC2136" i="1"/>
  <c r="AD2136" i="1" s="1"/>
  <c r="H2138" i="1"/>
  <c r="P2138" i="1" s="1"/>
  <c r="AE2139" i="1"/>
  <c r="AF2139" i="1" s="1"/>
  <c r="AC2139" i="1"/>
  <c r="AD2139" i="1" s="1"/>
  <c r="H2141" i="1"/>
  <c r="P2141" i="1" s="1"/>
  <c r="G2143" i="1"/>
  <c r="O2143" i="1" s="1"/>
  <c r="AA2143" i="1" s="1"/>
  <c r="AB2143" i="1" s="1"/>
  <c r="H2144" i="1"/>
  <c r="P2144" i="1" s="1"/>
  <c r="AA2144" i="1" s="1"/>
  <c r="AB2144" i="1" s="1"/>
  <c r="AE2144" i="1"/>
  <c r="AF2144" i="1" s="1"/>
  <c r="AC2144" i="1"/>
  <c r="AD2144" i="1" s="1"/>
  <c r="G2146" i="1"/>
  <c r="O2146" i="1" s="1"/>
  <c r="AA2146" i="1" s="1"/>
  <c r="AB2146" i="1" s="1"/>
  <c r="H2150" i="1"/>
  <c r="P2150" i="1" s="1"/>
  <c r="G2151" i="1"/>
  <c r="O2151" i="1" s="1"/>
  <c r="AA2151" i="1" s="1"/>
  <c r="AB2151" i="1" s="1"/>
  <c r="AE2151" i="1"/>
  <c r="AF2151" i="1" s="1"/>
  <c r="AC2151" i="1"/>
  <c r="AD2151" i="1" s="1"/>
  <c r="H2154" i="1"/>
  <c r="P2154" i="1" s="1"/>
  <c r="G2155" i="1"/>
  <c r="O2155" i="1" s="1"/>
  <c r="AA2155" i="1" s="1"/>
  <c r="AB2155" i="1" s="1"/>
  <c r="AE2155" i="1"/>
  <c r="AF2155" i="1" s="1"/>
  <c r="AC2155" i="1"/>
  <c r="AD2155" i="1" s="1"/>
  <c r="H2158" i="1"/>
  <c r="P2158" i="1" s="1"/>
  <c r="G2159" i="1"/>
  <c r="O2159" i="1" s="1"/>
  <c r="AA2159" i="1" s="1"/>
  <c r="AB2159" i="1" s="1"/>
  <c r="AE2159" i="1"/>
  <c r="AF2159" i="1" s="1"/>
  <c r="AC2159" i="1"/>
  <c r="AD2159" i="1" s="1"/>
  <c r="H2162" i="1"/>
  <c r="P2162" i="1" s="1"/>
  <c r="G2163" i="1"/>
  <c r="O2163" i="1" s="1"/>
  <c r="AA2163" i="1" s="1"/>
  <c r="AB2163" i="1" s="1"/>
  <c r="AE2163" i="1"/>
  <c r="AF2163" i="1" s="1"/>
  <c r="AC2163" i="1"/>
  <c r="AD2163" i="1" s="1"/>
  <c r="H2166" i="1"/>
  <c r="P2166" i="1" s="1"/>
  <c r="G2167" i="1"/>
  <c r="O2167" i="1" s="1"/>
  <c r="AA2167" i="1" s="1"/>
  <c r="AB2167" i="1" s="1"/>
  <c r="AE2167" i="1"/>
  <c r="AF2167" i="1" s="1"/>
  <c r="AC2167" i="1"/>
  <c r="AD2167" i="1" s="1"/>
  <c r="H2170" i="1"/>
  <c r="P2170" i="1" s="1"/>
  <c r="G2171" i="1"/>
  <c r="O2171" i="1" s="1"/>
  <c r="AA2171" i="1" s="1"/>
  <c r="AB2171" i="1" s="1"/>
  <c r="AE2171" i="1"/>
  <c r="AF2171" i="1" s="1"/>
  <c r="AC2171" i="1"/>
  <c r="AD2171" i="1" s="1"/>
  <c r="H2174" i="1"/>
  <c r="P2174" i="1" s="1"/>
  <c r="AC2177" i="1"/>
  <c r="AD2177" i="1" s="1"/>
  <c r="AE2177" i="1"/>
  <c r="AF2177" i="1" s="1"/>
  <c r="AE2178" i="1"/>
  <c r="AF2178" i="1" s="1"/>
  <c r="AC2178" i="1"/>
  <c r="AD2178" i="1" s="1"/>
  <c r="H2182" i="1"/>
  <c r="P2182" i="1" s="1"/>
  <c r="G2185" i="1"/>
  <c r="O2185" i="1" s="1"/>
  <c r="AA2185" i="1" s="1"/>
  <c r="AB2185" i="1" s="1"/>
  <c r="AC2185" i="1"/>
  <c r="AD2185" i="1" s="1"/>
  <c r="AE2185" i="1"/>
  <c r="AF2185" i="1" s="1"/>
  <c r="H2190" i="1"/>
  <c r="P2190" i="1" s="1"/>
  <c r="G2193" i="1"/>
  <c r="O2193" i="1" s="1"/>
  <c r="AA2193" i="1" s="1"/>
  <c r="AB2193" i="1" s="1"/>
  <c r="AC2193" i="1"/>
  <c r="AD2193" i="1" s="1"/>
  <c r="AE2193" i="1"/>
  <c r="AF2193" i="1" s="1"/>
  <c r="AE2194" i="1"/>
  <c r="AF2194" i="1" s="1"/>
  <c r="AC2194" i="1"/>
  <c r="AD2194" i="1" s="1"/>
  <c r="G2201" i="1"/>
  <c r="O2201" i="1" s="1"/>
  <c r="AC2201" i="1"/>
  <c r="AD2201" i="1" s="1"/>
  <c r="AE2201" i="1"/>
  <c r="AF2201" i="1" s="1"/>
  <c r="G2208" i="1"/>
  <c r="O2208" i="1" s="1"/>
  <c r="AA2208" i="1" s="1"/>
  <c r="AB2208" i="1" s="1"/>
  <c r="AE2208" i="1"/>
  <c r="AF2208" i="1" s="1"/>
  <c r="AC2208" i="1"/>
  <c r="AD2208" i="1" s="1"/>
  <c r="G2212" i="1"/>
  <c r="O2212" i="1" s="1"/>
  <c r="AA2212" i="1" s="1"/>
  <c r="AB2212" i="1" s="1"/>
  <c r="G2216" i="1"/>
  <c r="O2216" i="1" s="1"/>
  <c r="AA2216" i="1" s="1"/>
  <c r="AB2216" i="1" s="1"/>
  <c r="AE2216" i="1"/>
  <c r="AF2216" i="1" s="1"/>
  <c r="AC2216" i="1"/>
  <c r="AD2216" i="1" s="1"/>
  <c r="G2220" i="1"/>
  <c r="O2220" i="1" s="1"/>
  <c r="AA2220" i="1" s="1"/>
  <c r="AB2220" i="1" s="1"/>
  <c r="G2223" i="1"/>
  <c r="O2223" i="1" s="1"/>
  <c r="AA2223" i="1" s="1"/>
  <c r="AB2223" i="1" s="1"/>
  <c r="AC2225" i="1"/>
  <c r="AD2225" i="1" s="1"/>
  <c r="AE2225" i="1"/>
  <c r="AF2225" i="1" s="1"/>
  <c r="G2228" i="1"/>
  <c r="O2228" i="1" s="1"/>
  <c r="AA2228" i="1" s="1"/>
  <c r="AB2228" i="1" s="1"/>
  <c r="G2231" i="1"/>
  <c r="O2231" i="1" s="1"/>
  <c r="AA2231" i="1" s="1"/>
  <c r="AB2231" i="1" s="1"/>
  <c r="AC2233" i="1"/>
  <c r="AD2233" i="1" s="1"/>
  <c r="AE2233" i="1"/>
  <c r="AF2233" i="1" s="1"/>
  <c r="G2236" i="1"/>
  <c r="O2236" i="1" s="1"/>
  <c r="AA2236" i="1" s="1"/>
  <c r="AB2236" i="1" s="1"/>
  <c r="G2239" i="1"/>
  <c r="O2239" i="1" s="1"/>
  <c r="AA2239" i="1" s="1"/>
  <c r="AB2239" i="1" s="1"/>
  <c r="AC2241" i="1"/>
  <c r="AD2241" i="1" s="1"/>
  <c r="AE2241" i="1"/>
  <c r="AF2241" i="1" s="1"/>
  <c r="G2244" i="1"/>
  <c r="O2244" i="1" s="1"/>
  <c r="AA2244" i="1" s="1"/>
  <c r="AB2244" i="1" s="1"/>
  <c r="G2247" i="1"/>
  <c r="O2247" i="1" s="1"/>
  <c r="AA2247" i="1" s="1"/>
  <c r="AB2247" i="1" s="1"/>
  <c r="AC2228" i="1"/>
  <c r="AD2228" i="1" s="1"/>
  <c r="AC2196" i="1"/>
  <c r="AD2196" i="1" s="1"/>
  <c r="AC2164" i="1"/>
  <c r="AD2164" i="1" s="1"/>
  <c r="AC2132" i="1"/>
  <c r="AD2132" i="1" s="1"/>
  <c r="AC2100" i="1"/>
  <c r="AD2100" i="1" s="1"/>
  <c r="AC2068" i="1"/>
  <c r="AD2068" i="1" s="1"/>
  <c r="AE2147" i="1"/>
  <c r="AF2147" i="1" s="1"/>
  <c r="Q2001" i="2"/>
  <c r="T2001" i="2" s="1"/>
  <c r="P2001" i="2"/>
  <c r="S2001" i="2" s="1"/>
  <c r="K2001" i="2"/>
  <c r="W2001" i="2" s="1"/>
  <c r="Q2009" i="2"/>
  <c r="T2009" i="2" s="1"/>
  <c r="P2009" i="2"/>
  <c r="S2009" i="2" s="1"/>
  <c r="K2009" i="2"/>
  <c r="W2009" i="2" s="1"/>
  <c r="Q1995" i="2"/>
  <c r="T1995" i="2" s="1"/>
  <c r="P1995" i="2"/>
  <c r="S1995" i="2" s="1"/>
  <c r="K1995" i="2"/>
  <c r="W1995" i="2" s="1"/>
  <c r="Q2003" i="2"/>
  <c r="T2003" i="2" s="1"/>
  <c r="P2003" i="2"/>
  <c r="S2003" i="2" s="1"/>
  <c r="K2003" i="2"/>
  <c r="W2003" i="2" s="1"/>
  <c r="Q2011" i="2"/>
  <c r="T2011" i="2" s="1"/>
  <c r="P2011" i="2"/>
  <c r="S2011" i="2" s="1"/>
  <c r="K2011" i="2"/>
  <c r="W2011" i="2" s="1"/>
  <c r="Q1997" i="2"/>
  <c r="T1997" i="2" s="1"/>
  <c r="P1997" i="2"/>
  <c r="S1997" i="2" s="1"/>
  <c r="K1997" i="2"/>
  <c r="W1997" i="2" s="1"/>
  <c r="Q2005" i="2"/>
  <c r="T2005" i="2" s="1"/>
  <c r="P2005" i="2"/>
  <c r="S2005" i="2" s="1"/>
  <c r="K2005" i="2"/>
  <c r="W2005" i="2" s="1"/>
  <c r="Q1999" i="2"/>
  <c r="T1999" i="2" s="1"/>
  <c r="P1999" i="2"/>
  <c r="S1999" i="2" s="1"/>
  <c r="K1999" i="2"/>
  <c r="W1999" i="2" s="1"/>
  <c r="Q2007" i="2"/>
  <c r="T2007" i="2" s="1"/>
  <c r="P2007" i="2"/>
  <c r="S2007" i="2" s="1"/>
  <c r="K2007" i="2"/>
  <c r="W2007" i="2" s="1"/>
  <c r="K2083" i="2"/>
  <c r="W2083" i="2" s="1"/>
  <c r="K2087" i="2"/>
  <c r="W2087" i="2" s="1"/>
  <c r="K2097" i="2"/>
  <c r="W2097" i="2" s="1"/>
  <c r="K2100" i="2"/>
  <c r="W2100" i="2" s="1"/>
  <c r="K2105" i="2"/>
  <c r="W2105" i="2" s="1"/>
  <c r="P2108" i="2"/>
  <c r="S2108" i="2" s="1"/>
  <c r="Q2108" i="2"/>
  <c r="T2108" i="2" s="1"/>
  <c r="K2115" i="2"/>
  <c r="W2115" i="2" s="1"/>
  <c r="K2123" i="2"/>
  <c r="W2123" i="2" s="1"/>
  <c r="O2138" i="2"/>
  <c r="R2138" i="2" s="1"/>
  <c r="P2138" i="2"/>
  <c r="S2138" i="2" s="1"/>
  <c r="Q2138" i="2"/>
  <c r="T2138" i="2" s="1"/>
  <c r="O2154" i="2"/>
  <c r="R2154" i="2" s="1"/>
  <c r="P2154" i="2"/>
  <c r="S2154" i="2" s="1"/>
  <c r="Q2154" i="2"/>
  <c r="T2154" i="2" s="1"/>
  <c r="I1995" i="2"/>
  <c r="U1995" i="2" s="1"/>
  <c r="I1997" i="2"/>
  <c r="U1997" i="2" s="1"/>
  <c r="I1999" i="2"/>
  <c r="U1999" i="2" s="1"/>
  <c r="I2001" i="2"/>
  <c r="U2001" i="2" s="1"/>
  <c r="I2003" i="2"/>
  <c r="U2003" i="2" s="1"/>
  <c r="I2005" i="2"/>
  <c r="U2005" i="2" s="1"/>
  <c r="I2007" i="2"/>
  <c r="U2007" i="2" s="1"/>
  <c r="I2009" i="2"/>
  <c r="U2009" i="2" s="1"/>
  <c r="I2011" i="2"/>
  <c r="U2011" i="2" s="1"/>
  <c r="I2013" i="2"/>
  <c r="U2013" i="2" s="1"/>
  <c r="K2013" i="2"/>
  <c r="W2013" i="2" s="1"/>
  <c r="I2015" i="2"/>
  <c r="U2015" i="2" s="1"/>
  <c r="K2015" i="2"/>
  <c r="W2015" i="2" s="1"/>
  <c r="I2017" i="2"/>
  <c r="U2017" i="2" s="1"/>
  <c r="K2017" i="2"/>
  <c r="W2017" i="2" s="1"/>
  <c r="I2019" i="2"/>
  <c r="U2019" i="2" s="1"/>
  <c r="K2019" i="2"/>
  <c r="W2019" i="2" s="1"/>
  <c r="I2021" i="2"/>
  <c r="U2021" i="2" s="1"/>
  <c r="K2021" i="2"/>
  <c r="W2021" i="2" s="1"/>
  <c r="I2023" i="2"/>
  <c r="U2023" i="2" s="1"/>
  <c r="K2023" i="2"/>
  <c r="W2023" i="2" s="1"/>
  <c r="I2025" i="2"/>
  <c r="U2025" i="2" s="1"/>
  <c r="K2025" i="2"/>
  <c r="W2025" i="2" s="1"/>
  <c r="I2027" i="2"/>
  <c r="U2027" i="2" s="1"/>
  <c r="K2027" i="2"/>
  <c r="W2027" i="2" s="1"/>
  <c r="I2029" i="2"/>
  <c r="U2029" i="2" s="1"/>
  <c r="K2029" i="2"/>
  <c r="W2029" i="2" s="1"/>
  <c r="I2031" i="2"/>
  <c r="U2031" i="2" s="1"/>
  <c r="K2031" i="2"/>
  <c r="W2031" i="2" s="1"/>
  <c r="I2033" i="2"/>
  <c r="U2033" i="2" s="1"/>
  <c r="K2033" i="2"/>
  <c r="W2033" i="2" s="1"/>
  <c r="I2035" i="2"/>
  <c r="U2035" i="2" s="1"/>
  <c r="K2035" i="2"/>
  <c r="W2035" i="2" s="1"/>
  <c r="I2037" i="2"/>
  <c r="U2037" i="2" s="1"/>
  <c r="K2037" i="2"/>
  <c r="W2037" i="2" s="1"/>
  <c r="I2039" i="2"/>
  <c r="U2039" i="2" s="1"/>
  <c r="K2039" i="2"/>
  <c r="W2039" i="2" s="1"/>
  <c r="I2041" i="2"/>
  <c r="U2041" i="2" s="1"/>
  <c r="K2041" i="2"/>
  <c r="W2041" i="2" s="1"/>
  <c r="I2043" i="2"/>
  <c r="U2043" i="2" s="1"/>
  <c r="K2043" i="2"/>
  <c r="W2043" i="2" s="1"/>
  <c r="I2045" i="2"/>
  <c r="U2045" i="2" s="1"/>
  <c r="K2045" i="2"/>
  <c r="W2045" i="2" s="1"/>
  <c r="I2047" i="2"/>
  <c r="U2047" i="2" s="1"/>
  <c r="K2047" i="2"/>
  <c r="W2047" i="2" s="1"/>
  <c r="K2049" i="2"/>
  <c r="W2049" i="2" s="1"/>
  <c r="P2105" i="2"/>
  <c r="S2105" i="2" s="1"/>
  <c r="Q2105" i="2"/>
  <c r="T2105" i="2" s="1"/>
  <c r="P2115" i="2"/>
  <c r="S2115" i="2" s="1"/>
  <c r="Q2115" i="2"/>
  <c r="T2115" i="2" s="1"/>
  <c r="P2123" i="2"/>
  <c r="S2123" i="2" s="1"/>
  <c r="Q2123" i="2"/>
  <c r="T2123" i="2" s="1"/>
  <c r="P2128" i="2"/>
  <c r="S2128" i="2" s="1"/>
  <c r="Q2128" i="2"/>
  <c r="T2128" i="2" s="1"/>
  <c r="O2135" i="2"/>
  <c r="R2135" i="2" s="1"/>
  <c r="Q2135" i="2"/>
  <c r="T2135" i="2" s="1"/>
  <c r="P2135" i="2"/>
  <c r="S2135" i="2" s="1"/>
  <c r="O2140" i="2"/>
  <c r="R2140" i="2" s="1"/>
  <c r="Q2140" i="2"/>
  <c r="T2140" i="2" s="1"/>
  <c r="P2140" i="2"/>
  <c r="S2140" i="2" s="1"/>
  <c r="O2156" i="2"/>
  <c r="R2156" i="2" s="1"/>
  <c r="Q2156" i="2"/>
  <c r="T2156" i="2" s="1"/>
  <c r="P2156" i="2"/>
  <c r="S2156" i="2" s="1"/>
  <c r="J1995" i="2"/>
  <c r="V1995" i="2" s="1"/>
  <c r="J1997" i="2"/>
  <c r="V1997" i="2" s="1"/>
  <c r="J1999" i="2"/>
  <c r="V1999" i="2" s="1"/>
  <c r="J2001" i="2"/>
  <c r="V2001" i="2" s="1"/>
  <c r="J2003" i="2"/>
  <c r="V2003" i="2" s="1"/>
  <c r="J2005" i="2"/>
  <c r="V2005" i="2" s="1"/>
  <c r="J2007" i="2"/>
  <c r="V2007" i="2" s="1"/>
  <c r="J2009" i="2"/>
  <c r="V2009" i="2" s="1"/>
  <c r="J2011" i="2"/>
  <c r="V2011" i="2" s="1"/>
  <c r="J2013" i="2"/>
  <c r="V2013" i="2" s="1"/>
  <c r="P2013" i="2"/>
  <c r="S2013" i="2" s="1"/>
  <c r="J2015" i="2"/>
  <c r="V2015" i="2" s="1"/>
  <c r="P2015" i="2"/>
  <c r="S2015" i="2" s="1"/>
  <c r="J2017" i="2"/>
  <c r="V2017" i="2" s="1"/>
  <c r="P2017" i="2"/>
  <c r="S2017" i="2" s="1"/>
  <c r="J2019" i="2"/>
  <c r="V2019" i="2" s="1"/>
  <c r="P2019" i="2"/>
  <c r="S2019" i="2" s="1"/>
  <c r="J2021" i="2"/>
  <c r="V2021" i="2" s="1"/>
  <c r="P2021" i="2"/>
  <c r="S2021" i="2" s="1"/>
  <c r="J2023" i="2"/>
  <c r="V2023" i="2" s="1"/>
  <c r="P2023" i="2"/>
  <c r="S2023" i="2" s="1"/>
  <c r="J2025" i="2"/>
  <c r="V2025" i="2" s="1"/>
  <c r="P2025" i="2"/>
  <c r="S2025" i="2" s="1"/>
  <c r="J2027" i="2"/>
  <c r="V2027" i="2" s="1"/>
  <c r="P2027" i="2"/>
  <c r="S2027" i="2" s="1"/>
  <c r="J2029" i="2"/>
  <c r="V2029" i="2" s="1"/>
  <c r="P2029" i="2"/>
  <c r="S2029" i="2" s="1"/>
  <c r="J2031" i="2"/>
  <c r="V2031" i="2" s="1"/>
  <c r="P2031" i="2"/>
  <c r="S2031" i="2" s="1"/>
  <c r="J2033" i="2"/>
  <c r="V2033" i="2" s="1"/>
  <c r="P2033" i="2"/>
  <c r="S2033" i="2" s="1"/>
  <c r="J2035" i="2"/>
  <c r="V2035" i="2" s="1"/>
  <c r="P2035" i="2"/>
  <c r="S2035" i="2" s="1"/>
  <c r="J2037" i="2"/>
  <c r="V2037" i="2" s="1"/>
  <c r="P2037" i="2"/>
  <c r="S2037" i="2" s="1"/>
  <c r="J2039" i="2"/>
  <c r="V2039" i="2" s="1"/>
  <c r="P2039" i="2"/>
  <c r="S2039" i="2" s="1"/>
  <c r="J2041" i="2"/>
  <c r="V2041" i="2" s="1"/>
  <c r="P2041" i="2"/>
  <c r="S2041" i="2" s="1"/>
  <c r="J2043" i="2"/>
  <c r="V2043" i="2" s="1"/>
  <c r="P2043" i="2"/>
  <c r="S2043" i="2" s="1"/>
  <c r="J2045" i="2"/>
  <c r="V2045" i="2" s="1"/>
  <c r="P2045" i="2"/>
  <c r="S2045" i="2" s="1"/>
  <c r="J2047" i="2"/>
  <c r="V2047" i="2" s="1"/>
  <c r="P2047" i="2"/>
  <c r="S2047" i="2" s="1"/>
  <c r="J2049" i="2"/>
  <c r="V2049" i="2" s="1"/>
  <c r="P2049" i="2"/>
  <c r="S2049" i="2" s="1"/>
  <c r="J2051" i="2"/>
  <c r="V2051" i="2" s="1"/>
  <c r="P2051" i="2"/>
  <c r="S2051" i="2" s="1"/>
  <c r="J2053" i="2"/>
  <c r="V2053" i="2" s="1"/>
  <c r="P2053" i="2"/>
  <c r="S2053" i="2" s="1"/>
  <c r="J2055" i="2"/>
  <c r="V2055" i="2" s="1"/>
  <c r="P2055" i="2"/>
  <c r="S2055" i="2" s="1"/>
  <c r="J2057" i="2"/>
  <c r="V2057" i="2" s="1"/>
  <c r="P2057" i="2"/>
  <c r="S2057" i="2" s="1"/>
  <c r="J2059" i="2"/>
  <c r="V2059" i="2" s="1"/>
  <c r="P2059" i="2"/>
  <c r="S2059" i="2" s="1"/>
  <c r="J2061" i="2"/>
  <c r="V2061" i="2" s="1"/>
  <c r="P2061" i="2"/>
  <c r="S2061" i="2" s="1"/>
  <c r="J2063" i="2"/>
  <c r="V2063" i="2" s="1"/>
  <c r="P2063" i="2"/>
  <c r="S2063" i="2" s="1"/>
  <c r="J2065" i="2"/>
  <c r="V2065" i="2" s="1"/>
  <c r="P2065" i="2"/>
  <c r="S2065" i="2" s="1"/>
  <c r="J2067" i="2"/>
  <c r="V2067" i="2" s="1"/>
  <c r="P2067" i="2"/>
  <c r="S2067" i="2" s="1"/>
  <c r="J2069" i="2"/>
  <c r="V2069" i="2" s="1"/>
  <c r="P2069" i="2"/>
  <c r="S2069" i="2" s="1"/>
  <c r="J2071" i="2"/>
  <c r="V2071" i="2" s="1"/>
  <c r="P2071" i="2"/>
  <c r="S2071" i="2" s="1"/>
  <c r="J2073" i="2"/>
  <c r="V2073" i="2" s="1"/>
  <c r="P2073" i="2"/>
  <c r="S2073" i="2" s="1"/>
  <c r="J2075" i="2"/>
  <c r="V2075" i="2" s="1"/>
  <c r="P2075" i="2"/>
  <c r="S2075" i="2" s="1"/>
  <c r="J2077" i="2"/>
  <c r="V2077" i="2" s="1"/>
  <c r="P2077" i="2"/>
  <c r="S2077" i="2" s="1"/>
  <c r="J2079" i="2"/>
  <c r="V2079" i="2" s="1"/>
  <c r="P2079" i="2"/>
  <c r="S2079" i="2" s="1"/>
  <c r="J2082" i="2"/>
  <c r="V2082" i="2" s="1"/>
  <c r="I2083" i="2"/>
  <c r="U2083" i="2" s="1"/>
  <c r="P2083" i="2"/>
  <c r="S2083" i="2" s="1"/>
  <c r="J2084" i="2"/>
  <c r="V2084" i="2" s="1"/>
  <c r="Q2084" i="2"/>
  <c r="T2084" i="2" s="1"/>
  <c r="I2087" i="2"/>
  <c r="U2087" i="2" s="1"/>
  <c r="P2087" i="2"/>
  <c r="S2087" i="2" s="1"/>
  <c r="J2088" i="2"/>
  <c r="V2088" i="2" s="1"/>
  <c r="J2095" i="2"/>
  <c r="V2095" i="2" s="1"/>
  <c r="J2096" i="2"/>
  <c r="V2096" i="2" s="1"/>
  <c r="I2097" i="2"/>
  <c r="U2097" i="2" s="1"/>
  <c r="Q2097" i="2"/>
  <c r="T2097" i="2" s="1"/>
  <c r="Q2100" i="2"/>
  <c r="T2100" i="2" s="1"/>
  <c r="I2109" i="2"/>
  <c r="U2109" i="2" s="1"/>
  <c r="Q2109" i="2"/>
  <c r="T2109" i="2" s="1"/>
  <c r="P2125" i="2"/>
  <c r="S2125" i="2" s="1"/>
  <c r="Q2125" i="2"/>
  <c r="T2125" i="2" s="1"/>
  <c r="I1994" i="2"/>
  <c r="U1994" i="2" s="1"/>
  <c r="I1996" i="2"/>
  <c r="U1996" i="2" s="1"/>
  <c r="I1998" i="2"/>
  <c r="U1998" i="2" s="1"/>
  <c r="I2000" i="2"/>
  <c r="U2000" i="2" s="1"/>
  <c r="I2002" i="2"/>
  <c r="U2002" i="2" s="1"/>
  <c r="I2004" i="2"/>
  <c r="U2004" i="2" s="1"/>
  <c r="I2006" i="2"/>
  <c r="U2006" i="2" s="1"/>
  <c r="I2008" i="2"/>
  <c r="U2008" i="2" s="1"/>
  <c r="I2010" i="2"/>
  <c r="U2010" i="2" s="1"/>
  <c r="I2012" i="2"/>
  <c r="U2012" i="2" s="1"/>
  <c r="I2014" i="2"/>
  <c r="U2014" i="2" s="1"/>
  <c r="I2016" i="2"/>
  <c r="U2016" i="2" s="1"/>
  <c r="I2018" i="2"/>
  <c r="U2018" i="2" s="1"/>
  <c r="I2020" i="2"/>
  <c r="U2020" i="2" s="1"/>
  <c r="I2022" i="2"/>
  <c r="U2022" i="2" s="1"/>
  <c r="I2024" i="2"/>
  <c r="U2024" i="2" s="1"/>
  <c r="I2026" i="2"/>
  <c r="U2026" i="2" s="1"/>
  <c r="I2028" i="2"/>
  <c r="U2028" i="2" s="1"/>
  <c r="I2030" i="2"/>
  <c r="U2030" i="2" s="1"/>
  <c r="I2032" i="2"/>
  <c r="U2032" i="2" s="1"/>
  <c r="I2034" i="2"/>
  <c r="U2034" i="2" s="1"/>
  <c r="I2036" i="2"/>
  <c r="U2036" i="2" s="1"/>
  <c r="I2038" i="2"/>
  <c r="U2038" i="2" s="1"/>
  <c r="I2040" i="2"/>
  <c r="U2040" i="2" s="1"/>
  <c r="I2042" i="2"/>
  <c r="U2042" i="2" s="1"/>
  <c r="I2044" i="2"/>
  <c r="U2044" i="2" s="1"/>
  <c r="I2046" i="2"/>
  <c r="U2046" i="2" s="1"/>
  <c r="I2048" i="2"/>
  <c r="U2048" i="2" s="1"/>
  <c r="I2050" i="2"/>
  <c r="U2050" i="2" s="1"/>
  <c r="I2052" i="2"/>
  <c r="U2052" i="2" s="1"/>
  <c r="I2054" i="2"/>
  <c r="U2054" i="2" s="1"/>
  <c r="I2056" i="2"/>
  <c r="U2056" i="2" s="1"/>
  <c r="I2058" i="2"/>
  <c r="U2058" i="2" s="1"/>
  <c r="I2060" i="2"/>
  <c r="U2060" i="2" s="1"/>
  <c r="I2062" i="2"/>
  <c r="U2062" i="2" s="1"/>
  <c r="I2064" i="2"/>
  <c r="U2064" i="2" s="1"/>
  <c r="I2066" i="2"/>
  <c r="U2066" i="2" s="1"/>
  <c r="I2068" i="2"/>
  <c r="U2068" i="2" s="1"/>
  <c r="I2070" i="2"/>
  <c r="U2070" i="2" s="1"/>
  <c r="I2072" i="2"/>
  <c r="U2072" i="2" s="1"/>
  <c r="I2074" i="2"/>
  <c r="U2074" i="2" s="1"/>
  <c r="I2076" i="2"/>
  <c r="U2076" i="2" s="1"/>
  <c r="I2078" i="2"/>
  <c r="U2078" i="2" s="1"/>
  <c r="I2080" i="2"/>
  <c r="U2080" i="2" s="1"/>
  <c r="P2080" i="2"/>
  <c r="S2080" i="2" s="1"/>
  <c r="K2082" i="2"/>
  <c r="W2082" i="2" s="1"/>
  <c r="J2083" i="2"/>
  <c r="V2083" i="2" s="1"/>
  <c r="Q2083" i="2"/>
  <c r="T2083" i="2" s="1"/>
  <c r="K2084" i="2"/>
  <c r="W2084" i="2" s="1"/>
  <c r="I2086" i="2"/>
  <c r="U2086" i="2" s="1"/>
  <c r="P2086" i="2"/>
  <c r="S2086" i="2" s="1"/>
  <c r="J2087" i="2"/>
  <c r="V2087" i="2" s="1"/>
  <c r="Q2087" i="2"/>
  <c r="T2087" i="2" s="1"/>
  <c r="K2088" i="2"/>
  <c r="W2088" i="2" s="1"/>
  <c r="O2090" i="2"/>
  <c r="R2090" i="2" s="1"/>
  <c r="P2092" i="2"/>
  <c r="S2092" i="2" s="1"/>
  <c r="O2092" i="2"/>
  <c r="R2092" i="2" s="1"/>
  <c r="K2099" i="2"/>
  <c r="W2099" i="2" s="1"/>
  <c r="J2100" i="2"/>
  <c r="V2100" i="2" s="1"/>
  <c r="K2108" i="2"/>
  <c r="W2108" i="2" s="1"/>
  <c r="J2112" i="2"/>
  <c r="V2112" i="2" s="1"/>
  <c r="I2117" i="2"/>
  <c r="U2117" i="2" s="1"/>
  <c r="Q2117" i="2"/>
  <c r="T2117" i="2" s="1"/>
  <c r="Q2120" i="2"/>
  <c r="T2120" i="2" s="1"/>
  <c r="O2147" i="2"/>
  <c r="R2147" i="2" s="1"/>
  <c r="Q2147" i="2"/>
  <c r="T2147" i="2" s="1"/>
  <c r="P2147" i="2"/>
  <c r="S2147" i="2" s="1"/>
  <c r="O2163" i="2"/>
  <c r="R2163" i="2" s="1"/>
  <c r="Q2163" i="2"/>
  <c r="T2163" i="2" s="1"/>
  <c r="O2174" i="2"/>
  <c r="R2174" i="2" s="1"/>
  <c r="Q2174" i="2"/>
  <c r="T2174" i="2" s="1"/>
  <c r="O2183" i="2"/>
  <c r="R2183" i="2" s="1"/>
  <c r="Q2183" i="2"/>
  <c r="T2183" i="2" s="1"/>
  <c r="P2183" i="2"/>
  <c r="S2183" i="2" s="1"/>
  <c r="O2192" i="2"/>
  <c r="R2192" i="2" s="1"/>
  <c r="P2192" i="2"/>
  <c r="S2192" i="2" s="1"/>
  <c r="O2210" i="2"/>
  <c r="R2210" i="2" s="1"/>
  <c r="Q2210" i="2"/>
  <c r="T2210" i="2" s="1"/>
  <c r="P2210" i="2"/>
  <c r="S2210" i="2" s="1"/>
  <c r="O2228" i="2"/>
  <c r="R2228" i="2" s="1"/>
  <c r="P2228" i="2"/>
  <c r="S2228" i="2" s="1"/>
  <c r="O2237" i="2"/>
  <c r="R2237" i="2" s="1"/>
  <c r="P2237" i="2"/>
  <c r="S2237" i="2" s="1"/>
  <c r="I2125" i="2"/>
  <c r="U2125" i="2" s="1"/>
  <c r="O2131" i="2"/>
  <c r="R2131" i="2" s="1"/>
  <c r="P2131" i="2"/>
  <c r="S2131" i="2" s="1"/>
  <c r="O2132" i="2"/>
  <c r="R2132" i="2" s="1"/>
  <c r="P2132" i="2"/>
  <c r="S2132" i="2" s="1"/>
  <c r="I2135" i="2"/>
  <c r="U2135" i="2" s="1"/>
  <c r="I2140" i="2"/>
  <c r="U2140" i="2" s="1"/>
  <c r="O2142" i="2"/>
  <c r="R2142" i="2" s="1"/>
  <c r="P2142" i="2"/>
  <c r="S2142" i="2" s="1"/>
  <c r="I2147" i="2"/>
  <c r="U2147" i="2" s="1"/>
  <c r="O2151" i="2"/>
  <c r="R2151" i="2" s="1"/>
  <c r="Q2151" i="2"/>
  <c r="T2151" i="2" s="1"/>
  <c r="I2156" i="2"/>
  <c r="U2156" i="2" s="1"/>
  <c r="O2158" i="2"/>
  <c r="R2158" i="2" s="1"/>
  <c r="P2158" i="2"/>
  <c r="S2158" i="2" s="1"/>
  <c r="I2163" i="2"/>
  <c r="U2163" i="2" s="1"/>
  <c r="P2163" i="2"/>
  <c r="S2163" i="2" s="1"/>
  <c r="O2167" i="2"/>
  <c r="R2167" i="2" s="1"/>
  <c r="Q2167" i="2"/>
  <c r="T2167" i="2" s="1"/>
  <c r="I2174" i="2"/>
  <c r="U2174" i="2" s="1"/>
  <c r="P2174" i="2"/>
  <c r="S2174" i="2" s="1"/>
  <c r="O2178" i="2"/>
  <c r="R2178" i="2" s="1"/>
  <c r="Q2178" i="2"/>
  <c r="T2178" i="2" s="1"/>
  <c r="O2188" i="2"/>
  <c r="R2188" i="2" s="1"/>
  <c r="Q2188" i="2"/>
  <c r="T2188" i="2" s="1"/>
  <c r="O2190" i="2"/>
  <c r="R2190" i="2" s="1"/>
  <c r="P2190" i="2"/>
  <c r="S2190" i="2" s="1"/>
  <c r="Q2190" i="2"/>
  <c r="T2190" i="2" s="1"/>
  <c r="Q2192" i="2"/>
  <c r="T2192" i="2" s="1"/>
  <c r="O2195" i="2"/>
  <c r="R2195" i="2" s="1"/>
  <c r="Q2195" i="2"/>
  <c r="T2195" i="2" s="1"/>
  <c r="O2199" i="2"/>
  <c r="R2199" i="2" s="1"/>
  <c r="Q2199" i="2"/>
  <c r="T2199" i="2" s="1"/>
  <c r="P2199" i="2"/>
  <c r="S2199" i="2" s="1"/>
  <c r="O2208" i="2"/>
  <c r="R2208" i="2" s="1"/>
  <c r="P2208" i="2"/>
  <c r="S2208" i="2" s="1"/>
  <c r="O2213" i="2"/>
  <c r="R2213" i="2" s="1"/>
  <c r="Q2213" i="2"/>
  <c r="T2213" i="2" s="1"/>
  <c r="O2219" i="2"/>
  <c r="R2219" i="2" s="1"/>
  <c r="Q2219" i="2"/>
  <c r="T2219" i="2" s="1"/>
  <c r="I2221" i="2"/>
  <c r="U2221" i="2" s="1"/>
  <c r="P2221" i="2"/>
  <c r="S2221" i="2" s="1"/>
  <c r="O2222" i="2"/>
  <c r="R2222" i="2" s="1"/>
  <c r="P2222" i="2"/>
  <c r="S2222" i="2" s="1"/>
  <c r="I2115" i="2"/>
  <c r="U2115" i="2" s="1"/>
  <c r="J2120" i="2"/>
  <c r="V2120" i="2" s="1"/>
  <c r="I2123" i="2"/>
  <c r="U2123" i="2" s="1"/>
  <c r="J2128" i="2"/>
  <c r="V2128" i="2" s="1"/>
  <c r="I2131" i="2"/>
  <c r="U2131" i="2" s="1"/>
  <c r="Q2132" i="2"/>
  <c r="T2132" i="2" s="1"/>
  <c r="I2134" i="2"/>
  <c r="U2134" i="2" s="1"/>
  <c r="P2134" i="2"/>
  <c r="S2134" i="2" s="1"/>
  <c r="J2135" i="2"/>
  <c r="V2135" i="2" s="1"/>
  <c r="J2138" i="2"/>
  <c r="V2138" i="2" s="1"/>
  <c r="O2139" i="2"/>
  <c r="R2139" i="2" s="1"/>
  <c r="Q2139" i="2"/>
  <c r="T2139" i="2" s="1"/>
  <c r="J2140" i="2"/>
  <c r="V2140" i="2" s="1"/>
  <c r="Q2142" i="2"/>
  <c r="T2142" i="2" s="1"/>
  <c r="I2144" i="2"/>
  <c r="U2144" i="2" s="1"/>
  <c r="P2144" i="2"/>
  <c r="S2144" i="2" s="1"/>
  <c r="O2146" i="2"/>
  <c r="R2146" i="2" s="1"/>
  <c r="P2146" i="2"/>
  <c r="S2146" i="2" s="1"/>
  <c r="I2151" i="2"/>
  <c r="U2151" i="2" s="1"/>
  <c r="P2151" i="2"/>
  <c r="S2151" i="2" s="1"/>
  <c r="J2154" i="2"/>
  <c r="V2154" i="2" s="1"/>
  <c r="O2155" i="2"/>
  <c r="R2155" i="2" s="1"/>
  <c r="Q2155" i="2"/>
  <c r="T2155" i="2" s="1"/>
  <c r="J2156" i="2"/>
  <c r="V2156" i="2" s="1"/>
  <c r="Q2158" i="2"/>
  <c r="T2158" i="2" s="1"/>
  <c r="I2160" i="2"/>
  <c r="U2160" i="2" s="1"/>
  <c r="P2160" i="2"/>
  <c r="S2160" i="2" s="1"/>
  <c r="O2162" i="2"/>
  <c r="R2162" i="2" s="1"/>
  <c r="P2162" i="2"/>
  <c r="S2162" i="2" s="1"/>
  <c r="I2167" i="2"/>
  <c r="U2167" i="2" s="1"/>
  <c r="P2167" i="2"/>
  <c r="S2167" i="2" s="1"/>
  <c r="I2171" i="2"/>
  <c r="U2171" i="2" s="1"/>
  <c r="P2171" i="2"/>
  <c r="S2171" i="2" s="1"/>
  <c r="O2173" i="2"/>
  <c r="R2173" i="2" s="1"/>
  <c r="P2173" i="2"/>
  <c r="S2173" i="2" s="1"/>
  <c r="I2178" i="2"/>
  <c r="U2178" i="2" s="1"/>
  <c r="P2178" i="2"/>
  <c r="S2178" i="2" s="1"/>
  <c r="O2182" i="2"/>
  <c r="R2182" i="2" s="1"/>
  <c r="P2182" i="2"/>
  <c r="S2182" i="2" s="1"/>
  <c r="I2184" i="2"/>
  <c r="U2184" i="2" s="1"/>
  <c r="P2184" i="2"/>
  <c r="S2184" i="2" s="1"/>
  <c r="O2186" i="2"/>
  <c r="R2186" i="2" s="1"/>
  <c r="P2186" i="2"/>
  <c r="S2186" i="2" s="1"/>
  <c r="I2188" i="2"/>
  <c r="U2188" i="2" s="1"/>
  <c r="P2188" i="2"/>
  <c r="S2188" i="2" s="1"/>
  <c r="O2191" i="2"/>
  <c r="R2191" i="2" s="1"/>
  <c r="Q2191" i="2"/>
  <c r="T2191" i="2" s="1"/>
  <c r="J2192" i="2"/>
  <c r="V2192" i="2" s="1"/>
  <c r="I2195" i="2"/>
  <c r="U2195" i="2" s="1"/>
  <c r="P2195" i="2"/>
  <c r="S2195" i="2" s="1"/>
  <c r="O2204" i="2"/>
  <c r="R2204" i="2" s="1"/>
  <c r="Q2204" i="2"/>
  <c r="T2204" i="2" s="1"/>
  <c r="O2206" i="2"/>
  <c r="R2206" i="2" s="1"/>
  <c r="P2206" i="2"/>
  <c r="S2206" i="2" s="1"/>
  <c r="Q2206" i="2"/>
  <c r="T2206" i="2" s="1"/>
  <c r="Q2208" i="2"/>
  <c r="T2208" i="2" s="1"/>
  <c r="O2209" i="2"/>
  <c r="R2209" i="2" s="1"/>
  <c r="P2209" i="2"/>
  <c r="S2209" i="2" s="1"/>
  <c r="I2211" i="2"/>
  <c r="U2211" i="2" s="1"/>
  <c r="P2211" i="2"/>
  <c r="S2211" i="2" s="1"/>
  <c r="I2213" i="2"/>
  <c r="U2213" i="2" s="1"/>
  <c r="P2213" i="2"/>
  <c r="S2213" i="2" s="1"/>
  <c r="I2219" i="2"/>
  <c r="U2219" i="2" s="1"/>
  <c r="P2219" i="2"/>
  <c r="S2219" i="2" s="1"/>
  <c r="O2224" i="2"/>
  <c r="R2224" i="2" s="1"/>
  <c r="P2224" i="2"/>
  <c r="S2224" i="2" s="1"/>
  <c r="I2232" i="2"/>
  <c r="U2232" i="2" s="1"/>
  <c r="P2232" i="2"/>
  <c r="S2232" i="2" s="1"/>
  <c r="O2233" i="2"/>
  <c r="R2233" i="2" s="1"/>
  <c r="P2233" i="2"/>
  <c r="S2233" i="2" s="1"/>
  <c r="K2101" i="2"/>
  <c r="W2101" i="2" s="1"/>
  <c r="K2104" i="2"/>
  <c r="W2104" i="2" s="1"/>
  <c r="I2105" i="2"/>
  <c r="U2105" i="2" s="1"/>
  <c r="K2109" i="2"/>
  <c r="W2109" i="2" s="1"/>
  <c r="K2112" i="2"/>
  <c r="W2112" i="2" s="1"/>
  <c r="I2113" i="2"/>
  <c r="U2113" i="2" s="1"/>
  <c r="Q2113" i="2"/>
  <c r="T2113" i="2" s="1"/>
  <c r="Q2116" i="2"/>
  <c r="T2116" i="2" s="1"/>
  <c r="K2117" i="2"/>
  <c r="W2117" i="2" s="1"/>
  <c r="K2120" i="2"/>
  <c r="W2120" i="2" s="1"/>
  <c r="I2121" i="2"/>
  <c r="U2121" i="2" s="1"/>
  <c r="Q2121" i="2"/>
  <c r="T2121" i="2" s="1"/>
  <c r="Q2124" i="2"/>
  <c r="T2124" i="2" s="1"/>
  <c r="K2125" i="2"/>
  <c r="W2125" i="2" s="1"/>
  <c r="K2128" i="2"/>
  <c r="W2128" i="2" s="1"/>
  <c r="I2129" i="2"/>
  <c r="U2129" i="2" s="1"/>
  <c r="Q2129" i="2"/>
  <c r="T2129" i="2" s="1"/>
  <c r="O2130" i="2"/>
  <c r="R2130" i="2" s="1"/>
  <c r="P2130" i="2"/>
  <c r="S2130" i="2" s="1"/>
  <c r="Q2131" i="2"/>
  <c r="T2131" i="2" s="1"/>
  <c r="J2132" i="2"/>
  <c r="V2132" i="2" s="1"/>
  <c r="O2133" i="2"/>
  <c r="R2133" i="2" s="1"/>
  <c r="Q2133" i="2"/>
  <c r="T2133" i="2" s="1"/>
  <c r="J2134" i="2"/>
  <c r="V2134" i="2" s="1"/>
  <c r="Q2134" i="2"/>
  <c r="T2134" i="2" s="1"/>
  <c r="O2136" i="2"/>
  <c r="R2136" i="2" s="1"/>
  <c r="Q2136" i="2"/>
  <c r="T2136" i="2" s="1"/>
  <c r="I2137" i="2"/>
  <c r="U2137" i="2" s="1"/>
  <c r="P2137" i="2"/>
  <c r="S2137" i="2" s="1"/>
  <c r="K2138" i="2"/>
  <c r="W2138" i="2" s="1"/>
  <c r="I2139" i="2"/>
  <c r="U2139" i="2" s="1"/>
  <c r="P2139" i="2"/>
  <c r="S2139" i="2" s="1"/>
  <c r="J2142" i="2"/>
  <c r="V2142" i="2" s="1"/>
  <c r="O2143" i="2"/>
  <c r="R2143" i="2" s="1"/>
  <c r="Q2143" i="2"/>
  <c r="T2143" i="2" s="1"/>
  <c r="J2144" i="2"/>
  <c r="V2144" i="2" s="1"/>
  <c r="Q2144" i="2"/>
  <c r="T2144" i="2" s="1"/>
  <c r="Q2146" i="2"/>
  <c r="T2146" i="2" s="1"/>
  <c r="K2147" i="2"/>
  <c r="W2147" i="2" s="1"/>
  <c r="I2148" i="2"/>
  <c r="U2148" i="2" s="1"/>
  <c r="P2148" i="2"/>
  <c r="S2148" i="2" s="1"/>
  <c r="O2150" i="2"/>
  <c r="R2150" i="2" s="1"/>
  <c r="P2150" i="2"/>
  <c r="S2150" i="2" s="1"/>
  <c r="K2154" i="2"/>
  <c r="W2154" i="2" s="1"/>
  <c r="I2155" i="2"/>
  <c r="U2155" i="2" s="1"/>
  <c r="P2155" i="2"/>
  <c r="S2155" i="2" s="1"/>
  <c r="J2158" i="2"/>
  <c r="V2158" i="2" s="1"/>
  <c r="O2159" i="2"/>
  <c r="R2159" i="2" s="1"/>
  <c r="Q2159" i="2"/>
  <c r="T2159" i="2" s="1"/>
  <c r="J2160" i="2"/>
  <c r="V2160" i="2" s="1"/>
  <c r="Q2160" i="2"/>
  <c r="T2160" i="2" s="1"/>
  <c r="Q2162" i="2"/>
  <c r="T2162" i="2" s="1"/>
  <c r="K2163" i="2"/>
  <c r="W2163" i="2" s="1"/>
  <c r="I2164" i="2"/>
  <c r="U2164" i="2" s="1"/>
  <c r="P2164" i="2"/>
  <c r="S2164" i="2" s="1"/>
  <c r="O2166" i="2"/>
  <c r="R2166" i="2" s="1"/>
  <c r="P2166" i="2"/>
  <c r="S2166" i="2" s="1"/>
  <c r="O2170" i="2"/>
  <c r="R2170" i="2" s="1"/>
  <c r="Q2170" i="2"/>
  <c r="T2170" i="2" s="1"/>
  <c r="J2171" i="2"/>
  <c r="V2171" i="2" s="1"/>
  <c r="Q2171" i="2"/>
  <c r="T2171" i="2" s="1"/>
  <c r="Q2173" i="2"/>
  <c r="T2173" i="2" s="1"/>
  <c r="K2174" i="2"/>
  <c r="W2174" i="2" s="1"/>
  <c r="I2175" i="2"/>
  <c r="U2175" i="2" s="1"/>
  <c r="P2175" i="2"/>
  <c r="S2175" i="2" s="1"/>
  <c r="O2177" i="2"/>
  <c r="R2177" i="2" s="1"/>
  <c r="P2177" i="2"/>
  <c r="S2177" i="2" s="1"/>
  <c r="Q2182" i="2"/>
  <c r="T2182" i="2" s="1"/>
  <c r="K2183" i="2"/>
  <c r="W2183" i="2" s="1"/>
  <c r="J2184" i="2"/>
  <c r="V2184" i="2" s="1"/>
  <c r="Q2184" i="2"/>
  <c r="T2184" i="2" s="1"/>
  <c r="Q2186" i="2"/>
  <c r="T2186" i="2" s="1"/>
  <c r="J2190" i="2"/>
  <c r="V2190" i="2" s="1"/>
  <c r="I2191" i="2"/>
  <c r="U2191" i="2" s="1"/>
  <c r="P2191" i="2"/>
  <c r="S2191" i="2" s="1"/>
  <c r="O2198" i="2"/>
  <c r="R2198" i="2" s="1"/>
  <c r="P2198" i="2"/>
  <c r="S2198" i="2" s="1"/>
  <c r="I2200" i="2"/>
  <c r="U2200" i="2" s="1"/>
  <c r="P2200" i="2"/>
  <c r="S2200" i="2" s="1"/>
  <c r="O2202" i="2"/>
  <c r="R2202" i="2" s="1"/>
  <c r="P2202" i="2"/>
  <c r="S2202" i="2" s="1"/>
  <c r="I2204" i="2"/>
  <c r="U2204" i="2" s="1"/>
  <c r="P2204" i="2"/>
  <c r="S2204" i="2" s="1"/>
  <c r="O2207" i="2"/>
  <c r="R2207" i="2" s="1"/>
  <c r="Q2207" i="2"/>
  <c r="T2207" i="2" s="1"/>
  <c r="J2208" i="2"/>
  <c r="V2208" i="2" s="1"/>
  <c r="Q2209" i="2"/>
  <c r="T2209" i="2" s="1"/>
  <c r="K2210" i="2"/>
  <c r="W2210" i="2" s="1"/>
  <c r="J2211" i="2"/>
  <c r="V2211" i="2" s="1"/>
  <c r="Q2211" i="2"/>
  <c r="T2211" i="2" s="1"/>
  <c r="O2217" i="2"/>
  <c r="R2217" i="2" s="1"/>
  <c r="Q2217" i="2"/>
  <c r="T2217" i="2" s="1"/>
  <c r="P2217" i="2"/>
  <c r="S2217" i="2" s="1"/>
  <c r="O2226" i="2"/>
  <c r="R2226" i="2" s="1"/>
  <c r="P2226" i="2"/>
  <c r="S2226" i="2" s="1"/>
  <c r="I2237" i="2"/>
  <c r="U2237" i="2" s="1"/>
  <c r="O2238" i="2"/>
  <c r="R2238" i="2" s="1"/>
  <c r="P2238" i="2"/>
  <c r="S2238" i="2" s="1"/>
  <c r="I2248" i="2"/>
  <c r="U2248" i="2" s="1"/>
  <c r="P2248" i="2"/>
  <c r="S2248" i="2" s="1"/>
  <c r="I2228" i="2"/>
  <c r="U2228" i="2" s="1"/>
  <c r="J2232" i="2"/>
  <c r="V2232" i="2" s="1"/>
  <c r="I2233" i="2"/>
  <c r="U2233" i="2" s="1"/>
  <c r="O2234" i="2"/>
  <c r="R2234" i="2" s="1"/>
  <c r="P2234" i="2"/>
  <c r="S2234" i="2" s="1"/>
  <c r="J2242" i="2"/>
  <c r="V2242" i="2" s="1"/>
  <c r="I2244" i="2"/>
  <c r="U2244" i="2" s="1"/>
  <c r="P2244" i="2"/>
  <c r="S2244" i="2" s="1"/>
  <c r="J2248" i="2"/>
  <c r="V2248" i="2" s="1"/>
  <c r="J2090" i="2"/>
  <c r="V2090" i="2" s="1"/>
  <c r="J2097" i="2"/>
  <c r="V2097" i="2" s="1"/>
  <c r="J2099" i="2"/>
  <c r="V2099" i="2" s="1"/>
  <c r="I2100" i="2"/>
  <c r="U2100" i="2" s="1"/>
  <c r="J2101" i="2"/>
  <c r="V2101" i="2" s="1"/>
  <c r="J2103" i="2"/>
  <c r="V2103" i="2" s="1"/>
  <c r="I2104" i="2"/>
  <c r="U2104" i="2" s="1"/>
  <c r="J2105" i="2"/>
  <c r="V2105" i="2" s="1"/>
  <c r="J2107" i="2"/>
  <c r="V2107" i="2" s="1"/>
  <c r="I2108" i="2"/>
  <c r="U2108" i="2" s="1"/>
  <c r="J2109" i="2"/>
  <c r="V2109" i="2" s="1"/>
  <c r="J2111" i="2"/>
  <c r="V2111" i="2" s="1"/>
  <c r="I2112" i="2"/>
  <c r="U2112" i="2" s="1"/>
  <c r="J2113" i="2"/>
  <c r="V2113" i="2" s="1"/>
  <c r="J2115" i="2"/>
  <c r="V2115" i="2" s="1"/>
  <c r="I2116" i="2"/>
  <c r="U2116" i="2" s="1"/>
  <c r="J2117" i="2"/>
  <c r="V2117" i="2" s="1"/>
  <c r="J2119" i="2"/>
  <c r="V2119" i="2" s="1"/>
  <c r="I2120" i="2"/>
  <c r="U2120" i="2" s="1"/>
  <c r="J2121" i="2"/>
  <c r="V2121" i="2" s="1"/>
  <c r="J2123" i="2"/>
  <c r="V2123" i="2" s="1"/>
  <c r="I2124" i="2"/>
  <c r="U2124" i="2" s="1"/>
  <c r="J2125" i="2"/>
  <c r="V2125" i="2" s="1"/>
  <c r="J2127" i="2"/>
  <c r="V2127" i="2" s="1"/>
  <c r="I2128" i="2"/>
  <c r="U2128" i="2" s="1"/>
  <c r="J2129" i="2"/>
  <c r="V2129" i="2" s="1"/>
  <c r="I2130" i="2"/>
  <c r="U2130" i="2" s="1"/>
  <c r="J2131" i="2"/>
  <c r="V2131" i="2" s="1"/>
  <c r="I2132" i="2"/>
  <c r="U2132" i="2" s="1"/>
  <c r="J2133" i="2"/>
  <c r="V2133" i="2" s="1"/>
  <c r="K2134" i="2"/>
  <c r="W2134" i="2" s="1"/>
  <c r="K2135" i="2"/>
  <c r="W2135" i="2" s="1"/>
  <c r="K2136" i="2"/>
  <c r="W2136" i="2" s="1"/>
  <c r="K2137" i="2"/>
  <c r="W2137" i="2" s="1"/>
  <c r="I2138" i="2"/>
  <c r="U2138" i="2" s="1"/>
  <c r="J2139" i="2"/>
  <c r="V2139" i="2" s="1"/>
  <c r="K2140" i="2"/>
  <c r="W2140" i="2" s="1"/>
  <c r="I2142" i="2"/>
  <c r="U2142" i="2" s="1"/>
  <c r="J2143" i="2"/>
  <c r="V2143" i="2" s="1"/>
  <c r="K2144" i="2"/>
  <c r="W2144" i="2" s="1"/>
  <c r="I2146" i="2"/>
  <c r="U2146" i="2" s="1"/>
  <c r="J2147" i="2"/>
  <c r="V2147" i="2" s="1"/>
  <c r="K2148" i="2"/>
  <c r="W2148" i="2" s="1"/>
  <c r="I2150" i="2"/>
  <c r="U2150" i="2" s="1"/>
  <c r="J2151" i="2"/>
  <c r="V2151" i="2" s="1"/>
  <c r="K2152" i="2"/>
  <c r="W2152" i="2" s="1"/>
  <c r="I2154" i="2"/>
  <c r="U2154" i="2" s="1"/>
  <c r="J2155" i="2"/>
  <c r="V2155" i="2" s="1"/>
  <c r="K2156" i="2"/>
  <c r="W2156" i="2" s="1"/>
  <c r="I2158" i="2"/>
  <c r="U2158" i="2" s="1"/>
  <c r="J2159" i="2"/>
  <c r="V2159" i="2" s="1"/>
  <c r="K2160" i="2"/>
  <c r="W2160" i="2" s="1"/>
  <c r="I2162" i="2"/>
  <c r="U2162" i="2" s="1"/>
  <c r="J2163" i="2"/>
  <c r="V2163" i="2" s="1"/>
  <c r="K2164" i="2"/>
  <c r="W2164" i="2" s="1"/>
  <c r="I2166" i="2"/>
  <c r="U2166" i="2" s="1"/>
  <c r="J2167" i="2"/>
  <c r="V2167" i="2" s="1"/>
  <c r="K2168" i="2"/>
  <c r="W2168" i="2" s="1"/>
  <c r="J2170" i="2"/>
  <c r="V2170" i="2" s="1"/>
  <c r="K2171" i="2"/>
  <c r="W2171" i="2" s="1"/>
  <c r="I2173" i="2"/>
  <c r="U2173" i="2" s="1"/>
  <c r="J2174" i="2"/>
  <c r="V2174" i="2" s="1"/>
  <c r="K2175" i="2"/>
  <c r="W2175" i="2" s="1"/>
  <c r="I2177" i="2"/>
  <c r="U2177" i="2" s="1"/>
  <c r="J2178" i="2"/>
  <c r="V2178" i="2" s="1"/>
  <c r="K2179" i="2"/>
  <c r="W2179" i="2" s="1"/>
  <c r="K2182" i="2"/>
  <c r="W2182" i="2" s="1"/>
  <c r="I2183" i="2"/>
  <c r="U2183" i="2" s="1"/>
  <c r="J2186" i="2"/>
  <c r="V2186" i="2" s="1"/>
  <c r="O2187" i="2"/>
  <c r="R2187" i="2" s="1"/>
  <c r="Q2187" i="2"/>
  <c r="T2187" i="2" s="1"/>
  <c r="J2188" i="2"/>
  <c r="V2188" i="2" s="1"/>
  <c r="K2191" i="2"/>
  <c r="W2191" i="2" s="1"/>
  <c r="I2192" i="2"/>
  <c r="U2192" i="2" s="1"/>
  <c r="O2194" i="2"/>
  <c r="R2194" i="2" s="1"/>
  <c r="P2194" i="2"/>
  <c r="S2194" i="2" s="1"/>
  <c r="K2198" i="2"/>
  <c r="W2198" i="2" s="1"/>
  <c r="I2199" i="2"/>
  <c r="U2199" i="2" s="1"/>
  <c r="J2202" i="2"/>
  <c r="V2202" i="2" s="1"/>
  <c r="O2203" i="2"/>
  <c r="R2203" i="2" s="1"/>
  <c r="Q2203" i="2"/>
  <c r="T2203" i="2" s="1"/>
  <c r="J2204" i="2"/>
  <c r="V2204" i="2" s="1"/>
  <c r="K2207" i="2"/>
  <c r="W2207" i="2" s="1"/>
  <c r="I2208" i="2"/>
  <c r="U2208" i="2" s="1"/>
  <c r="K2209" i="2"/>
  <c r="W2209" i="2" s="1"/>
  <c r="I2210" i="2"/>
  <c r="U2210" i="2" s="1"/>
  <c r="K2213" i="2"/>
  <c r="W2213" i="2" s="1"/>
  <c r="O2215" i="2"/>
  <c r="R2215" i="2" s="1"/>
  <c r="Q2215" i="2"/>
  <c r="T2215" i="2" s="1"/>
  <c r="I2217" i="2"/>
  <c r="U2217" i="2" s="1"/>
  <c r="K2221" i="2"/>
  <c r="W2221" i="2" s="1"/>
  <c r="J2222" i="2"/>
  <c r="V2222" i="2" s="1"/>
  <c r="I2224" i="2"/>
  <c r="U2224" i="2" s="1"/>
  <c r="K2226" i="2"/>
  <c r="W2226" i="2" s="1"/>
  <c r="J2228" i="2"/>
  <c r="V2228" i="2" s="1"/>
  <c r="I2229" i="2"/>
  <c r="U2229" i="2" s="1"/>
  <c r="P2229" i="2"/>
  <c r="S2229" i="2" s="1"/>
  <c r="O2230" i="2"/>
  <c r="R2230" i="2" s="1"/>
  <c r="P2230" i="2"/>
  <c r="S2230" i="2" s="1"/>
  <c r="K2237" i="2"/>
  <c r="W2237" i="2" s="1"/>
  <c r="J2238" i="2"/>
  <c r="V2238" i="2" s="1"/>
  <c r="I2240" i="2"/>
  <c r="U2240" i="2" s="1"/>
  <c r="P2240" i="2"/>
  <c r="S2240" i="2" s="1"/>
  <c r="K2242" i="2"/>
  <c r="W2242" i="2" s="1"/>
  <c r="J2244" i="2"/>
  <c r="V2244" i="2" s="1"/>
  <c r="I2245" i="2"/>
  <c r="U2245" i="2" s="1"/>
  <c r="P2245" i="2"/>
  <c r="S2245" i="2" s="1"/>
  <c r="O2246" i="2"/>
  <c r="R2246" i="2" s="1"/>
  <c r="P2246" i="2"/>
  <c r="S2246" i="2" s="1"/>
  <c r="O2242" i="2"/>
  <c r="R2242" i="2" s="1"/>
  <c r="P2242" i="2"/>
  <c r="S2242" i="2" s="1"/>
  <c r="K2180" i="2"/>
  <c r="W2180" i="2" s="1"/>
  <c r="I2182" i="2"/>
  <c r="U2182" i="2" s="1"/>
  <c r="J2183" i="2"/>
  <c r="V2183" i="2" s="1"/>
  <c r="K2184" i="2"/>
  <c r="W2184" i="2" s="1"/>
  <c r="I2186" i="2"/>
  <c r="U2186" i="2" s="1"/>
  <c r="J2187" i="2"/>
  <c r="V2187" i="2" s="1"/>
  <c r="K2188" i="2"/>
  <c r="W2188" i="2" s="1"/>
  <c r="I2190" i="2"/>
  <c r="U2190" i="2" s="1"/>
  <c r="J2191" i="2"/>
  <c r="V2191" i="2" s="1"/>
  <c r="K2192" i="2"/>
  <c r="W2192" i="2" s="1"/>
  <c r="I2194" i="2"/>
  <c r="U2194" i="2" s="1"/>
  <c r="J2195" i="2"/>
  <c r="V2195" i="2" s="1"/>
  <c r="K2196" i="2"/>
  <c r="W2196" i="2" s="1"/>
  <c r="I2198" i="2"/>
  <c r="U2198" i="2" s="1"/>
  <c r="J2199" i="2"/>
  <c r="V2199" i="2" s="1"/>
  <c r="K2200" i="2"/>
  <c r="W2200" i="2" s="1"/>
  <c r="I2202" i="2"/>
  <c r="U2202" i="2" s="1"/>
  <c r="J2203" i="2"/>
  <c r="V2203" i="2" s="1"/>
  <c r="K2204" i="2"/>
  <c r="W2204" i="2" s="1"/>
  <c r="I2206" i="2"/>
  <c r="U2206" i="2" s="1"/>
  <c r="J2207" i="2"/>
  <c r="V2207" i="2" s="1"/>
  <c r="K2208" i="2"/>
  <c r="W2208" i="2" s="1"/>
  <c r="I2209" i="2"/>
  <c r="U2209" i="2" s="1"/>
  <c r="J2210" i="2"/>
  <c r="V2210" i="2" s="1"/>
  <c r="K2211" i="2"/>
  <c r="W2211" i="2" s="1"/>
  <c r="J2213" i="2"/>
  <c r="V2213" i="2" s="1"/>
  <c r="J2215" i="2"/>
  <c r="V2215" i="2" s="1"/>
  <c r="J2217" i="2"/>
  <c r="V2217" i="2" s="1"/>
  <c r="J2219" i="2"/>
  <c r="V2219" i="2" s="1"/>
  <c r="J2221" i="2"/>
  <c r="V2221" i="2" s="1"/>
  <c r="I2222" i="2"/>
  <c r="U2222" i="2" s="1"/>
  <c r="K2224" i="2"/>
  <c r="W2224" i="2" s="1"/>
  <c r="J2225" i="2"/>
  <c r="V2225" i="2" s="1"/>
  <c r="I2226" i="2"/>
  <c r="U2226" i="2" s="1"/>
  <c r="K2228" i="2"/>
  <c r="W2228" i="2" s="1"/>
  <c r="J2229" i="2"/>
  <c r="V2229" i="2" s="1"/>
  <c r="I2230" i="2"/>
  <c r="U2230" i="2" s="1"/>
  <c r="K2232" i="2"/>
  <c r="W2232" i="2" s="1"/>
  <c r="J2233" i="2"/>
  <c r="V2233" i="2" s="1"/>
  <c r="I2234" i="2"/>
  <c r="U2234" i="2" s="1"/>
  <c r="K2236" i="2"/>
  <c r="W2236" i="2" s="1"/>
  <c r="J2237" i="2"/>
  <c r="V2237" i="2" s="1"/>
  <c r="I2238" i="2"/>
  <c r="U2238" i="2" s="1"/>
  <c r="K2240" i="2"/>
  <c r="W2240" i="2" s="1"/>
  <c r="J2241" i="2"/>
  <c r="V2241" i="2" s="1"/>
  <c r="I2242" i="2"/>
  <c r="U2242" i="2" s="1"/>
  <c r="K2244" i="2"/>
  <c r="W2244" i="2" s="1"/>
  <c r="J2245" i="2"/>
  <c r="V2245" i="2" s="1"/>
  <c r="I2246" i="2"/>
  <c r="U2246" i="2" s="1"/>
  <c r="K2248" i="2"/>
  <c r="W2248" i="2" s="1"/>
  <c r="O1994" i="2"/>
  <c r="R1994" i="2" s="1"/>
  <c r="O1995" i="2"/>
  <c r="R1995" i="2" s="1"/>
  <c r="O1996" i="2"/>
  <c r="R1996" i="2" s="1"/>
  <c r="O1997" i="2"/>
  <c r="R1997" i="2" s="1"/>
  <c r="O1998" i="2"/>
  <c r="R1998" i="2" s="1"/>
  <c r="O1999" i="2"/>
  <c r="R1999" i="2" s="1"/>
  <c r="O2000" i="2"/>
  <c r="R2000" i="2" s="1"/>
  <c r="O2001" i="2"/>
  <c r="R2001" i="2" s="1"/>
  <c r="O2002" i="2"/>
  <c r="R2002" i="2" s="1"/>
  <c r="O2003" i="2"/>
  <c r="R2003" i="2" s="1"/>
  <c r="O2004" i="2"/>
  <c r="R2004" i="2" s="1"/>
  <c r="O2005" i="2"/>
  <c r="R2005" i="2" s="1"/>
  <c r="O2006" i="2"/>
  <c r="R2006" i="2" s="1"/>
  <c r="O2007" i="2"/>
  <c r="R2007" i="2" s="1"/>
  <c r="O2008" i="2"/>
  <c r="R2008" i="2" s="1"/>
  <c r="O2009" i="2"/>
  <c r="R2009" i="2" s="1"/>
  <c r="O2010" i="2"/>
  <c r="R2010" i="2" s="1"/>
  <c r="O2011" i="2"/>
  <c r="R2011" i="2" s="1"/>
  <c r="O2012" i="2"/>
  <c r="R2012" i="2" s="1"/>
  <c r="O2013" i="2"/>
  <c r="R2013" i="2" s="1"/>
  <c r="O2014" i="2"/>
  <c r="R2014" i="2" s="1"/>
  <c r="O2015" i="2"/>
  <c r="R2015" i="2" s="1"/>
  <c r="O2016" i="2"/>
  <c r="R2016" i="2" s="1"/>
  <c r="O2017" i="2"/>
  <c r="R2017" i="2" s="1"/>
  <c r="O2018" i="2"/>
  <c r="R2018" i="2" s="1"/>
  <c r="O2019" i="2"/>
  <c r="R2019" i="2" s="1"/>
  <c r="O2020" i="2"/>
  <c r="R2020" i="2" s="1"/>
  <c r="O2021" i="2"/>
  <c r="R2021" i="2" s="1"/>
  <c r="O2022" i="2"/>
  <c r="R2022" i="2" s="1"/>
  <c r="O2023" i="2"/>
  <c r="R2023" i="2" s="1"/>
  <c r="O2024" i="2"/>
  <c r="R2024" i="2" s="1"/>
  <c r="O2025" i="2"/>
  <c r="R2025" i="2" s="1"/>
  <c r="O2026" i="2"/>
  <c r="R2026" i="2" s="1"/>
  <c r="O2027" i="2"/>
  <c r="R2027" i="2" s="1"/>
  <c r="O2028" i="2"/>
  <c r="R2028" i="2" s="1"/>
  <c r="O2029" i="2"/>
  <c r="R2029" i="2" s="1"/>
  <c r="O2030" i="2"/>
  <c r="R2030" i="2" s="1"/>
  <c r="O2031" i="2"/>
  <c r="R2031" i="2" s="1"/>
  <c r="O2032" i="2"/>
  <c r="R2032" i="2" s="1"/>
  <c r="O2033" i="2"/>
  <c r="R2033" i="2" s="1"/>
  <c r="O2034" i="2"/>
  <c r="R2034" i="2" s="1"/>
  <c r="O2035" i="2"/>
  <c r="R2035" i="2" s="1"/>
  <c r="O2036" i="2"/>
  <c r="R2036" i="2" s="1"/>
  <c r="O2037" i="2"/>
  <c r="R2037" i="2" s="1"/>
  <c r="O2038" i="2"/>
  <c r="R2038" i="2" s="1"/>
  <c r="O2039" i="2"/>
  <c r="R2039" i="2" s="1"/>
  <c r="O2040" i="2"/>
  <c r="R2040" i="2" s="1"/>
  <c r="O2041" i="2"/>
  <c r="R2041" i="2" s="1"/>
  <c r="O2042" i="2"/>
  <c r="R2042" i="2" s="1"/>
  <c r="O2043" i="2"/>
  <c r="R2043" i="2" s="1"/>
  <c r="O2044" i="2"/>
  <c r="R2044" i="2" s="1"/>
  <c r="O2045" i="2"/>
  <c r="R2045" i="2" s="1"/>
  <c r="O2046" i="2"/>
  <c r="R2046" i="2" s="1"/>
  <c r="O2047" i="2"/>
  <c r="R2047" i="2" s="1"/>
  <c r="O2048" i="2"/>
  <c r="R2048" i="2" s="1"/>
  <c r="O2049" i="2"/>
  <c r="R2049" i="2" s="1"/>
  <c r="O2050" i="2"/>
  <c r="R2050" i="2" s="1"/>
  <c r="O2051" i="2"/>
  <c r="R2051" i="2" s="1"/>
  <c r="O2052" i="2"/>
  <c r="R2052" i="2" s="1"/>
  <c r="O2053" i="2"/>
  <c r="R2053" i="2" s="1"/>
  <c r="O2054" i="2"/>
  <c r="R2054" i="2" s="1"/>
  <c r="O2055" i="2"/>
  <c r="R2055" i="2" s="1"/>
  <c r="O2056" i="2"/>
  <c r="R2056" i="2" s="1"/>
  <c r="O2057" i="2"/>
  <c r="R2057" i="2" s="1"/>
  <c r="O2058" i="2"/>
  <c r="R2058" i="2" s="1"/>
  <c r="O2059" i="2"/>
  <c r="R2059" i="2" s="1"/>
  <c r="O2060" i="2"/>
  <c r="R2060" i="2" s="1"/>
  <c r="O2061" i="2"/>
  <c r="R2061" i="2" s="1"/>
  <c r="O2062" i="2"/>
  <c r="R2062" i="2" s="1"/>
  <c r="O2063" i="2"/>
  <c r="R2063" i="2" s="1"/>
  <c r="O2064" i="2"/>
  <c r="R2064" i="2" s="1"/>
  <c r="O2065" i="2"/>
  <c r="R2065" i="2" s="1"/>
  <c r="O2066" i="2"/>
  <c r="R2066" i="2" s="1"/>
  <c r="O2067" i="2"/>
  <c r="R2067" i="2" s="1"/>
  <c r="O2068" i="2"/>
  <c r="R2068" i="2" s="1"/>
  <c r="O2069" i="2"/>
  <c r="R2069" i="2" s="1"/>
  <c r="O2070" i="2"/>
  <c r="R2070" i="2" s="1"/>
  <c r="O2071" i="2"/>
  <c r="R2071" i="2" s="1"/>
  <c r="O2072" i="2"/>
  <c r="R2072" i="2" s="1"/>
  <c r="O2073" i="2"/>
  <c r="R2073" i="2" s="1"/>
  <c r="O2074" i="2"/>
  <c r="R2074" i="2" s="1"/>
  <c r="O2075" i="2"/>
  <c r="R2075" i="2" s="1"/>
  <c r="O2076" i="2"/>
  <c r="R2076" i="2" s="1"/>
  <c r="O2077" i="2"/>
  <c r="R2077" i="2" s="1"/>
  <c r="O2078" i="2"/>
  <c r="R2078" i="2" s="1"/>
  <c r="O2079" i="2"/>
  <c r="R2079" i="2" s="1"/>
  <c r="O2080" i="2"/>
  <c r="R2080" i="2" s="1"/>
  <c r="O2081" i="2"/>
  <c r="R2081" i="2" s="1"/>
  <c r="O2082" i="2"/>
  <c r="R2082" i="2" s="1"/>
  <c r="Q2088" i="2"/>
  <c r="T2088" i="2" s="1"/>
  <c r="I2089" i="2"/>
  <c r="U2089" i="2" s="1"/>
  <c r="K2090" i="2"/>
  <c r="W2090" i="2" s="1"/>
  <c r="Q2090" i="2"/>
  <c r="T2090" i="2" s="1"/>
  <c r="I2091" i="2"/>
  <c r="U2091" i="2" s="1"/>
  <c r="K2092" i="2"/>
  <c r="W2092" i="2" s="1"/>
  <c r="Q2092" i="2"/>
  <c r="T2092" i="2" s="1"/>
  <c r="I2093" i="2"/>
  <c r="U2093" i="2" s="1"/>
  <c r="K2094" i="2"/>
  <c r="W2094" i="2" s="1"/>
  <c r="Q2094" i="2"/>
  <c r="T2094" i="2" s="1"/>
  <c r="I2095" i="2"/>
  <c r="U2095" i="2" s="1"/>
  <c r="K2096" i="2"/>
  <c r="W2096" i="2" s="1"/>
  <c r="Q2096" i="2"/>
  <c r="T2096" i="2" s="1"/>
  <c r="O2089" i="2"/>
  <c r="R2089" i="2" s="1"/>
  <c r="O2091" i="2"/>
  <c r="R2091" i="2" s="1"/>
  <c r="O2093" i="2"/>
  <c r="R2093" i="2" s="1"/>
  <c r="O2095" i="2"/>
  <c r="R2095" i="2" s="1"/>
  <c r="K2089" i="2"/>
  <c r="W2089" i="2" s="1"/>
  <c r="Q2089" i="2"/>
  <c r="T2089" i="2" s="1"/>
  <c r="I2090" i="2"/>
  <c r="U2090" i="2" s="1"/>
  <c r="K2091" i="2"/>
  <c r="W2091" i="2" s="1"/>
  <c r="Q2091" i="2"/>
  <c r="T2091" i="2" s="1"/>
  <c r="I2092" i="2"/>
  <c r="U2092" i="2" s="1"/>
  <c r="K2093" i="2"/>
  <c r="W2093" i="2" s="1"/>
  <c r="Q2093" i="2"/>
  <c r="T2093" i="2" s="1"/>
  <c r="I2094" i="2"/>
  <c r="U2094" i="2" s="1"/>
  <c r="K2095" i="2"/>
  <c r="W2095" i="2" s="1"/>
  <c r="Q2095" i="2"/>
  <c r="T2095" i="2" s="1"/>
  <c r="I2096" i="2"/>
  <c r="U2096" i="2" s="1"/>
  <c r="O2097" i="2"/>
  <c r="R2097" i="2" s="1"/>
  <c r="O2098" i="2"/>
  <c r="R2098" i="2" s="1"/>
  <c r="O2099" i="2"/>
  <c r="R2099" i="2" s="1"/>
  <c r="O2100" i="2"/>
  <c r="R2100" i="2" s="1"/>
  <c r="O2101" i="2"/>
  <c r="R2101" i="2" s="1"/>
  <c r="O2102" i="2"/>
  <c r="R2102" i="2" s="1"/>
  <c r="O2103" i="2"/>
  <c r="R2103" i="2" s="1"/>
  <c r="O2104" i="2"/>
  <c r="R2104" i="2" s="1"/>
  <c r="O2105" i="2"/>
  <c r="R2105" i="2" s="1"/>
  <c r="O2106" i="2"/>
  <c r="R2106" i="2" s="1"/>
  <c r="O2107" i="2"/>
  <c r="R2107" i="2" s="1"/>
  <c r="O2108" i="2"/>
  <c r="R2108" i="2" s="1"/>
  <c r="O2109" i="2"/>
  <c r="R2109" i="2" s="1"/>
  <c r="O2110" i="2"/>
  <c r="R2110" i="2" s="1"/>
  <c r="O2111" i="2"/>
  <c r="R2111" i="2" s="1"/>
  <c r="O2112" i="2"/>
  <c r="R2112" i="2" s="1"/>
  <c r="O2113" i="2"/>
  <c r="R2113" i="2" s="1"/>
  <c r="O2114" i="2"/>
  <c r="R2114" i="2" s="1"/>
  <c r="O2115" i="2"/>
  <c r="R2115" i="2" s="1"/>
  <c r="O2116" i="2"/>
  <c r="R2116" i="2" s="1"/>
  <c r="O2117" i="2"/>
  <c r="R2117" i="2" s="1"/>
  <c r="O2118" i="2"/>
  <c r="R2118" i="2" s="1"/>
  <c r="O2119" i="2"/>
  <c r="R2119" i="2" s="1"/>
  <c r="O2120" i="2"/>
  <c r="R2120" i="2" s="1"/>
  <c r="O2121" i="2"/>
  <c r="R2121" i="2" s="1"/>
  <c r="O2122" i="2"/>
  <c r="R2122" i="2" s="1"/>
  <c r="O2123" i="2"/>
  <c r="R2123" i="2" s="1"/>
  <c r="O2124" i="2"/>
  <c r="R2124" i="2" s="1"/>
  <c r="O2125" i="2"/>
  <c r="R2125" i="2" s="1"/>
  <c r="O2126" i="2"/>
  <c r="R2126" i="2" s="1"/>
  <c r="O2127" i="2"/>
  <c r="R2127" i="2" s="1"/>
  <c r="O2128" i="2"/>
  <c r="R2128" i="2" s="1"/>
  <c r="O2129" i="2"/>
  <c r="R2129" i="2" s="1"/>
  <c r="Q2221" i="2"/>
  <c r="T2221" i="2" s="1"/>
  <c r="Q2222" i="2"/>
  <c r="T2222" i="2" s="1"/>
  <c r="Q2223" i="2"/>
  <c r="T2223" i="2" s="1"/>
  <c r="Q2224" i="2"/>
  <c r="T2224" i="2" s="1"/>
  <c r="Q2225" i="2"/>
  <c r="T2225" i="2" s="1"/>
  <c r="Q2226" i="2"/>
  <c r="T2226" i="2" s="1"/>
  <c r="Q2227" i="2"/>
  <c r="T2227" i="2" s="1"/>
  <c r="Q2228" i="2"/>
  <c r="T2228" i="2" s="1"/>
  <c r="Q2229" i="2"/>
  <c r="T2229" i="2" s="1"/>
  <c r="Q2230" i="2"/>
  <c r="T2230" i="2" s="1"/>
  <c r="Q2231" i="2"/>
  <c r="T2231" i="2" s="1"/>
  <c r="Q2232" i="2"/>
  <c r="T2232" i="2" s="1"/>
  <c r="Q2233" i="2"/>
  <c r="T2233" i="2" s="1"/>
  <c r="Q2234" i="2"/>
  <c r="T2234" i="2" s="1"/>
  <c r="Q2235" i="2"/>
  <c r="T2235" i="2" s="1"/>
  <c r="Q2236" i="2"/>
  <c r="T2236" i="2" s="1"/>
  <c r="Q2237" i="2"/>
  <c r="T2237" i="2" s="1"/>
  <c r="Q2238" i="2"/>
  <c r="T2238" i="2" s="1"/>
  <c r="Q2239" i="2"/>
  <c r="T2239" i="2" s="1"/>
  <c r="Q2240" i="2"/>
  <c r="T2240" i="2" s="1"/>
  <c r="Q2241" i="2"/>
  <c r="T2241" i="2" s="1"/>
  <c r="Q2242" i="2"/>
  <c r="T2242" i="2" s="1"/>
  <c r="Q2243" i="2"/>
  <c r="T2243" i="2" s="1"/>
  <c r="Q2244" i="2"/>
  <c r="T2244" i="2" s="1"/>
  <c r="Q2245" i="2"/>
  <c r="T2245" i="2" s="1"/>
  <c r="Q2246" i="2"/>
  <c r="T2246" i="2" s="1"/>
  <c r="Q2247" i="2"/>
  <c r="T2247" i="2" s="1"/>
  <c r="Q2248" i="2"/>
  <c r="T2248" i="2" s="1"/>
  <c r="G2054" i="1"/>
  <c r="O2054" i="1" s="1"/>
  <c r="G2056" i="1"/>
  <c r="O2056" i="1" s="1"/>
  <c r="AA2056" i="1" s="1"/>
  <c r="AB2056" i="1" s="1"/>
  <c r="G2058" i="1"/>
  <c r="O2058" i="1" s="1"/>
  <c r="AA2058" i="1" s="1"/>
  <c r="AB2058" i="1" s="1"/>
  <c r="G2060" i="1"/>
  <c r="O2060" i="1" s="1"/>
  <c r="G2062" i="1"/>
  <c r="O2062" i="1" s="1"/>
  <c r="K2054" i="1"/>
  <c r="M2054" i="1" s="1"/>
  <c r="K2056" i="1"/>
  <c r="M2056" i="1" s="1"/>
  <c r="K2058" i="1"/>
  <c r="M2058" i="1" s="1"/>
  <c r="K2060" i="1"/>
  <c r="M2060" i="1" s="1"/>
  <c r="K2062" i="1"/>
  <c r="M2062" i="1" s="1"/>
  <c r="H2054" i="1"/>
  <c r="P2054" i="1" s="1"/>
  <c r="H2056" i="1"/>
  <c r="P2056" i="1" s="1"/>
  <c r="H2058" i="1"/>
  <c r="P2058" i="1" s="1"/>
  <c r="H2060" i="1"/>
  <c r="P2060" i="1" s="1"/>
  <c r="H2062" i="1"/>
  <c r="P2062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K2174" i="1"/>
  <c r="M2174" i="1" s="1"/>
  <c r="G2174" i="1"/>
  <c r="O2174" i="1" s="1"/>
  <c r="AA2174" i="1" s="1"/>
  <c r="AB2174" i="1" s="1"/>
  <c r="K2176" i="1"/>
  <c r="M2176" i="1" s="1"/>
  <c r="G2176" i="1"/>
  <c r="O2176" i="1" s="1"/>
  <c r="AA2176" i="1" s="1"/>
  <c r="AB2176" i="1" s="1"/>
  <c r="K2178" i="1"/>
  <c r="M2178" i="1" s="1"/>
  <c r="G2178" i="1"/>
  <c r="O2178" i="1" s="1"/>
  <c r="AA2178" i="1" s="1"/>
  <c r="AB2178" i="1" s="1"/>
  <c r="K2180" i="1"/>
  <c r="M2180" i="1" s="1"/>
  <c r="G2180" i="1"/>
  <c r="O2180" i="1" s="1"/>
  <c r="AA2180" i="1" s="1"/>
  <c r="AB2180" i="1" s="1"/>
  <c r="K2182" i="1"/>
  <c r="M2182" i="1" s="1"/>
  <c r="G2182" i="1"/>
  <c r="O2182" i="1" s="1"/>
  <c r="K2194" i="1"/>
  <c r="M2194" i="1" s="1"/>
  <c r="H2194" i="1"/>
  <c r="P2194" i="1" s="1"/>
  <c r="K2196" i="1"/>
  <c r="M2196" i="1" s="1"/>
  <c r="H2196" i="1"/>
  <c r="P2196" i="1" s="1"/>
  <c r="K2198" i="1"/>
  <c r="M2198" i="1" s="1"/>
  <c r="H2198" i="1"/>
  <c r="P2198" i="1" s="1"/>
  <c r="K2200" i="1"/>
  <c r="M2200" i="1" s="1"/>
  <c r="H2200" i="1"/>
  <c r="P2200" i="1" s="1"/>
  <c r="K2202" i="1"/>
  <c r="M2202" i="1" s="1"/>
  <c r="H2202" i="1"/>
  <c r="P2202" i="1" s="1"/>
  <c r="K2204" i="1"/>
  <c r="M2204" i="1" s="1"/>
  <c r="H2204" i="1"/>
  <c r="P2204" i="1" s="1"/>
  <c r="K2206" i="1"/>
  <c r="M2206" i="1" s="1"/>
  <c r="H2206" i="1"/>
  <c r="P2206" i="1" s="1"/>
  <c r="G2172" i="1"/>
  <c r="O2172" i="1" s="1"/>
  <c r="AA2172" i="1" s="1"/>
  <c r="AB2172" i="1" s="1"/>
  <c r="G2173" i="1"/>
  <c r="O2173" i="1" s="1"/>
  <c r="L2174" i="1"/>
  <c r="N2174" i="1" s="1"/>
  <c r="H2175" i="1"/>
  <c r="P2175" i="1" s="1"/>
  <c r="L2176" i="1"/>
  <c r="N2176" i="1" s="1"/>
  <c r="H2177" i="1"/>
  <c r="P2177" i="1" s="1"/>
  <c r="L2178" i="1"/>
  <c r="N2178" i="1" s="1"/>
  <c r="H2179" i="1"/>
  <c r="P2179" i="1" s="1"/>
  <c r="L2180" i="1"/>
  <c r="N2180" i="1" s="1"/>
  <c r="H2181" i="1"/>
  <c r="P2181" i="1" s="1"/>
  <c r="L2182" i="1"/>
  <c r="N2182" i="1" s="1"/>
  <c r="H2183" i="1"/>
  <c r="P2183" i="1" s="1"/>
  <c r="L2184" i="1"/>
  <c r="N2184" i="1" s="1"/>
  <c r="H2185" i="1"/>
  <c r="P2185" i="1" s="1"/>
  <c r="L2186" i="1"/>
  <c r="N2186" i="1" s="1"/>
  <c r="H2187" i="1"/>
  <c r="P2187" i="1" s="1"/>
  <c r="AA2187" i="1" s="1"/>
  <c r="AB2187" i="1" s="1"/>
  <c r="L2188" i="1"/>
  <c r="N2188" i="1" s="1"/>
  <c r="H2189" i="1"/>
  <c r="P2189" i="1" s="1"/>
  <c r="AA2189" i="1" s="1"/>
  <c r="AB2189" i="1" s="1"/>
  <c r="L2190" i="1"/>
  <c r="N2190" i="1" s="1"/>
  <c r="H2191" i="1"/>
  <c r="P2191" i="1" s="1"/>
  <c r="L2192" i="1"/>
  <c r="N2192" i="1" s="1"/>
  <c r="H2193" i="1"/>
  <c r="P2193" i="1" s="1"/>
  <c r="L2194" i="1"/>
  <c r="N2194" i="1" s="1"/>
  <c r="L2196" i="1"/>
  <c r="N2196" i="1" s="1"/>
  <c r="L2198" i="1"/>
  <c r="N2198" i="1" s="1"/>
  <c r="L2200" i="1"/>
  <c r="N2200" i="1" s="1"/>
  <c r="L2202" i="1"/>
  <c r="N2202" i="1" s="1"/>
  <c r="L2204" i="1"/>
  <c r="N2204" i="1" s="1"/>
  <c r="L2206" i="1"/>
  <c r="N2206" i="1" s="1"/>
  <c r="L2171" i="1"/>
  <c r="N2171" i="1" s="1"/>
  <c r="L2172" i="1"/>
  <c r="N2172" i="1" s="1"/>
  <c r="L2173" i="1"/>
  <c r="N2173" i="1" s="1"/>
  <c r="K2175" i="1"/>
  <c r="M2175" i="1" s="1"/>
  <c r="G2175" i="1"/>
  <c r="O2175" i="1" s="1"/>
  <c r="AA2175" i="1" s="1"/>
  <c r="AB2175" i="1" s="1"/>
  <c r="K2177" i="1"/>
  <c r="M2177" i="1" s="1"/>
  <c r="G2177" i="1"/>
  <c r="O2177" i="1" s="1"/>
  <c r="AA2177" i="1" s="1"/>
  <c r="AB2177" i="1" s="1"/>
  <c r="K2179" i="1"/>
  <c r="M2179" i="1" s="1"/>
  <c r="G2179" i="1"/>
  <c r="O2179" i="1" s="1"/>
  <c r="AA2179" i="1" s="1"/>
  <c r="AB2179" i="1" s="1"/>
  <c r="K2181" i="1"/>
  <c r="M2181" i="1" s="1"/>
  <c r="G2181" i="1"/>
  <c r="O2181" i="1" s="1"/>
  <c r="AA2181" i="1" s="1"/>
  <c r="AB2181" i="1" s="1"/>
  <c r="K2183" i="1"/>
  <c r="M2183" i="1" s="1"/>
  <c r="G2183" i="1"/>
  <c r="O2183" i="1" s="1"/>
  <c r="AA2183" i="1" s="1"/>
  <c r="AB2183" i="1" s="1"/>
  <c r="G2184" i="1"/>
  <c r="O2184" i="1" s="1"/>
  <c r="AA2184" i="1" s="1"/>
  <c r="AB2184" i="1" s="1"/>
  <c r="G2186" i="1"/>
  <c r="O2186" i="1" s="1"/>
  <c r="AA2186" i="1" s="1"/>
  <c r="AB2186" i="1" s="1"/>
  <c r="G2188" i="1"/>
  <c r="O2188" i="1" s="1"/>
  <c r="AA2188" i="1" s="1"/>
  <c r="AB2188" i="1" s="1"/>
  <c r="G2190" i="1"/>
  <c r="O2190" i="1" s="1"/>
  <c r="G2192" i="1"/>
  <c r="O2192" i="1" s="1"/>
  <c r="G2194" i="1"/>
  <c r="O2194" i="1" s="1"/>
  <c r="AA2194" i="1" s="1"/>
  <c r="AB2194" i="1" s="1"/>
  <c r="K2195" i="1"/>
  <c r="M2195" i="1" s="1"/>
  <c r="H2195" i="1"/>
  <c r="P2195" i="1" s="1"/>
  <c r="AA2195" i="1" s="1"/>
  <c r="AB2195" i="1" s="1"/>
  <c r="G2196" i="1"/>
  <c r="O2196" i="1" s="1"/>
  <c r="K2197" i="1"/>
  <c r="M2197" i="1" s="1"/>
  <c r="H2197" i="1"/>
  <c r="P2197" i="1" s="1"/>
  <c r="AA2197" i="1" s="1"/>
  <c r="AB2197" i="1" s="1"/>
  <c r="G2198" i="1"/>
  <c r="O2198" i="1" s="1"/>
  <c r="K2199" i="1"/>
  <c r="M2199" i="1" s="1"/>
  <c r="H2199" i="1"/>
  <c r="P2199" i="1" s="1"/>
  <c r="G2200" i="1"/>
  <c r="O2200" i="1" s="1"/>
  <c r="K2201" i="1"/>
  <c r="M2201" i="1" s="1"/>
  <c r="H2201" i="1"/>
  <c r="P2201" i="1" s="1"/>
  <c r="G2202" i="1"/>
  <c r="O2202" i="1" s="1"/>
  <c r="AA2202" i="1" s="1"/>
  <c r="AB2202" i="1" s="1"/>
  <c r="K2203" i="1"/>
  <c r="M2203" i="1" s="1"/>
  <c r="H2203" i="1"/>
  <c r="P2203" i="1" s="1"/>
  <c r="AA2203" i="1" s="1"/>
  <c r="AB2203" i="1" s="1"/>
  <c r="G2204" i="1"/>
  <c r="O2204" i="1" s="1"/>
  <c r="K2205" i="1"/>
  <c r="M2205" i="1" s="1"/>
  <c r="H2205" i="1"/>
  <c r="P2205" i="1" s="1"/>
  <c r="AA2205" i="1" s="1"/>
  <c r="AB2205" i="1" s="1"/>
  <c r="G2206" i="1"/>
  <c r="O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H1993" i="2"/>
  <c r="F1993" i="2"/>
  <c r="E1993" i="2"/>
  <c r="D1993" i="2"/>
  <c r="P1992" i="2"/>
  <c r="S1992" i="2" s="1"/>
  <c r="H1992" i="2"/>
  <c r="O1992" i="2" s="1"/>
  <c r="R1992" i="2" s="1"/>
  <c r="F1992" i="2"/>
  <c r="E1992" i="2"/>
  <c r="D1992" i="2"/>
  <c r="I1992" i="2" s="1"/>
  <c r="U1992" i="2" s="1"/>
  <c r="H1991" i="2"/>
  <c r="O1991" i="2" s="1"/>
  <c r="R1991" i="2" s="1"/>
  <c r="F1991" i="2"/>
  <c r="E1991" i="2"/>
  <c r="J1991" i="2" s="1"/>
  <c r="V1991" i="2" s="1"/>
  <c r="D1991" i="2"/>
  <c r="H1990" i="2"/>
  <c r="O1990" i="2" s="1"/>
  <c r="R1990" i="2" s="1"/>
  <c r="F1990" i="2"/>
  <c r="E1990" i="2"/>
  <c r="J1990" i="2" s="1"/>
  <c r="V1990" i="2" s="1"/>
  <c r="D1990" i="2"/>
  <c r="H1989" i="2"/>
  <c r="F1989" i="2"/>
  <c r="E1989" i="2"/>
  <c r="D1989" i="2"/>
  <c r="H1988" i="2"/>
  <c r="O1988" i="2" s="1"/>
  <c r="R1988" i="2" s="1"/>
  <c r="F1988" i="2"/>
  <c r="E1988" i="2"/>
  <c r="D1988" i="2"/>
  <c r="H1987" i="2"/>
  <c r="O1987" i="2" s="1"/>
  <c r="R1987" i="2" s="1"/>
  <c r="F1987" i="2"/>
  <c r="E1987" i="2"/>
  <c r="D1987" i="2"/>
  <c r="H1986" i="2"/>
  <c r="O1986" i="2" s="1"/>
  <c r="R1986" i="2" s="1"/>
  <c r="F1986" i="2"/>
  <c r="E1986" i="2"/>
  <c r="D1986" i="2"/>
  <c r="H1985" i="2"/>
  <c r="F1985" i="2"/>
  <c r="E1985" i="2"/>
  <c r="D1985" i="2"/>
  <c r="P1984" i="2"/>
  <c r="S1984" i="2" s="1"/>
  <c r="H1984" i="2"/>
  <c r="O1984" i="2" s="1"/>
  <c r="R1984" i="2" s="1"/>
  <c r="F1984" i="2"/>
  <c r="E1984" i="2"/>
  <c r="D1984" i="2"/>
  <c r="I1984" i="2" s="1"/>
  <c r="U1984" i="2" s="1"/>
  <c r="H1983" i="2"/>
  <c r="O1983" i="2" s="1"/>
  <c r="R1983" i="2" s="1"/>
  <c r="F1983" i="2"/>
  <c r="E1983" i="2"/>
  <c r="D1983" i="2"/>
  <c r="H1982" i="2"/>
  <c r="O1982" i="2" s="1"/>
  <c r="R1982" i="2" s="1"/>
  <c r="F1982" i="2"/>
  <c r="E1982" i="2"/>
  <c r="D1982" i="2"/>
  <c r="H1981" i="2"/>
  <c r="F1981" i="2"/>
  <c r="E1981" i="2"/>
  <c r="D1981" i="2"/>
  <c r="H1980" i="2"/>
  <c r="O1980" i="2" s="1"/>
  <c r="R1980" i="2" s="1"/>
  <c r="F1980" i="2"/>
  <c r="E1980" i="2"/>
  <c r="D1980" i="2"/>
  <c r="H1979" i="2"/>
  <c r="O1979" i="2" s="1"/>
  <c r="R1979" i="2" s="1"/>
  <c r="F1979" i="2"/>
  <c r="E1979" i="2"/>
  <c r="D1979" i="2"/>
  <c r="H1978" i="2"/>
  <c r="O1978" i="2" s="1"/>
  <c r="R1978" i="2" s="1"/>
  <c r="F1978" i="2"/>
  <c r="E1978" i="2"/>
  <c r="D1978" i="2"/>
  <c r="H1977" i="2"/>
  <c r="F1977" i="2"/>
  <c r="E1977" i="2"/>
  <c r="D1977" i="2"/>
  <c r="H1976" i="2"/>
  <c r="O1976" i="2" s="1"/>
  <c r="R1976" i="2" s="1"/>
  <c r="F1976" i="2"/>
  <c r="E1976" i="2"/>
  <c r="D1976" i="2"/>
  <c r="P1975" i="2"/>
  <c r="S1975" i="2" s="1"/>
  <c r="H1975" i="2"/>
  <c r="O1975" i="2" s="1"/>
  <c r="R1975" i="2" s="1"/>
  <c r="F1975" i="2"/>
  <c r="E1975" i="2"/>
  <c r="D1975" i="2"/>
  <c r="I1975" i="2" s="1"/>
  <c r="U1975" i="2" s="1"/>
  <c r="H1974" i="2"/>
  <c r="O1974" i="2" s="1"/>
  <c r="R1974" i="2" s="1"/>
  <c r="F1974" i="2"/>
  <c r="E1974" i="2"/>
  <c r="D1974" i="2"/>
  <c r="H1973" i="2"/>
  <c r="F1973" i="2"/>
  <c r="E1973" i="2"/>
  <c r="D1973" i="2"/>
  <c r="H1972" i="2"/>
  <c r="O1972" i="2" s="1"/>
  <c r="R1972" i="2" s="1"/>
  <c r="F1972" i="2"/>
  <c r="E1972" i="2"/>
  <c r="D1972" i="2"/>
  <c r="H1971" i="2"/>
  <c r="O1971" i="2" s="1"/>
  <c r="R1971" i="2" s="1"/>
  <c r="F1971" i="2"/>
  <c r="E1971" i="2"/>
  <c r="J1971" i="2" s="1"/>
  <c r="V1971" i="2" s="1"/>
  <c r="D1971" i="2"/>
  <c r="H1970" i="2"/>
  <c r="O1970" i="2" s="1"/>
  <c r="R1970" i="2" s="1"/>
  <c r="F1970" i="2"/>
  <c r="E1970" i="2"/>
  <c r="J1970" i="2" s="1"/>
  <c r="V1970" i="2" s="1"/>
  <c r="D1970" i="2"/>
  <c r="H1969" i="2"/>
  <c r="F1969" i="2"/>
  <c r="E1969" i="2"/>
  <c r="D1969" i="2"/>
  <c r="H1968" i="2"/>
  <c r="P1968" i="2" s="1"/>
  <c r="S1968" i="2" s="1"/>
  <c r="F1968" i="2"/>
  <c r="E1968" i="2"/>
  <c r="D1968" i="2"/>
  <c r="H1967" i="2"/>
  <c r="Q1967" i="2" s="1"/>
  <c r="T1967" i="2" s="1"/>
  <c r="F1967" i="2"/>
  <c r="E1967" i="2"/>
  <c r="D1967" i="2"/>
  <c r="H1966" i="2"/>
  <c r="F1966" i="2"/>
  <c r="E1966" i="2"/>
  <c r="D1966" i="2"/>
  <c r="H1965" i="2"/>
  <c r="P1965" i="2" s="1"/>
  <c r="S1965" i="2" s="1"/>
  <c r="F1965" i="2"/>
  <c r="E1965" i="2"/>
  <c r="D1965" i="2"/>
  <c r="H1964" i="2"/>
  <c r="P1964" i="2" s="1"/>
  <c r="S1964" i="2" s="1"/>
  <c r="F1964" i="2"/>
  <c r="E1964" i="2"/>
  <c r="D1964" i="2"/>
  <c r="H1963" i="2"/>
  <c r="F1963" i="2"/>
  <c r="E1963" i="2"/>
  <c r="D1963" i="2"/>
  <c r="Q1962" i="2"/>
  <c r="T1962" i="2" s="1"/>
  <c r="H1962" i="2"/>
  <c r="P1962" i="2" s="1"/>
  <c r="S1962" i="2" s="1"/>
  <c r="F1962" i="2"/>
  <c r="E1962" i="2"/>
  <c r="D1962" i="2"/>
  <c r="I1962" i="2" s="1"/>
  <c r="U1962" i="2" s="1"/>
  <c r="H1961" i="2"/>
  <c r="F1961" i="2"/>
  <c r="E1961" i="2"/>
  <c r="D1961" i="2"/>
  <c r="H1960" i="2"/>
  <c r="P1960" i="2" s="1"/>
  <c r="S1960" i="2" s="1"/>
  <c r="F1960" i="2"/>
  <c r="E1960" i="2"/>
  <c r="D1960" i="2"/>
  <c r="H1959" i="2"/>
  <c r="P1959" i="2" s="1"/>
  <c r="S1959" i="2" s="1"/>
  <c r="F1959" i="2"/>
  <c r="E1959" i="2"/>
  <c r="D1959" i="2"/>
  <c r="H1958" i="2"/>
  <c r="F1958" i="2"/>
  <c r="E1958" i="2"/>
  <c r="D1958" i="2"/>
  <c r="H1957" i="2"/>
  <c r="P1957" i="2" s="1"/>
  <c r="S1957" i="2" s="1"/>
  <c r="F1957" i="2"/>
  <c r="E1957" i="2"/>
  <c r="D1957" i="2"/>
  <c r="H1956" i="2"/>
  <c r="P1956" i="2" s="1"/>
  <c r="S1956" i="2" s="1"/>
  <c r="F1956" i="2"/>
  <c r="E1956" i="2"/>
  <c r="D1956" i="2"/>
  <c r="H1955" i="2"/>
  <c r="P1955" i="2" s="1"/>
  <c r="S1955" i="2" s="1"/>
  <c r="F1955" i="2"/>
  <c r="E1955" i="2"/>
  <c r="D1955" i="2"/>
  <c r="H1954" i="2"/>
  <c r="Q1954" i="2" s="1"/>
  <c r="T1954" i="2" s="1"/>
  <c r="F1954" i="2"/>
  <c r="E1954" i="2"/>
  <c r="D1954" i="2"/>
  <c r="O1953" i="2"/>
  <c r="R1953" i="2" s="1"/>
  <c r="H1953" i="2"/>
  <c r="F1953" i="2"/>
  <c r="E1953" i="2"/>
  <c r="D1953" i="2"/>
  <c r="I1953" i="2" s="1"/>
  <c r="U1953" i="2" s="1"/>
  <c r="H1952" i="2"/>
  <c r="P1952" i="2" s="1"/>
  <c r="S1952" i="2" s="1"/>
  <c r="F1952" i="2"/>
  <c r="E1952" i="2"/>
  <c r="J1952" i="2" s="1"/>
  <c r="V1952" i="2" s="1"/>
  <c r="D1952" i="2"/>
  <c r="H1951" i="2"/>
  <c r="Q1951" i="2" s="1"/>
  <c r="T1951" i="2" s="1"/>
  <c r="F1951" i="2"/>
  <c r="E1951" i="2"/>
  <c r="J1951" i="2" s="1"/>
  <c r="V1951" i="2" s="1"/>
  <c r="D1951" i="2"/>
  <c r="Y1993" i="1"/>
  <c r="AE1993" i="1" s="1"/>
  <c r="AF1993" i="1" s="1"/>
  <c r="F1993" i="1"/>
  <c r="L1993" i="1" s="1"/>
  <c r="N1993" i="1" s="1"/>
  <c r="D1993" i="1"/>
  <c r="H1993" i="1" s="1"/>
  <c r="P1993" i="1" s="1"/>
  <c r="C1993" i="1"/>
  <c r="Y1992" i="1"/>
  <c r="AE1992" i="1" s="1"/>
  <c r="AF1992" i="1" s="1"/>
  <c r="F1992" i="1"/>
  <c r="L1992" i="1" s="1"/>
  <c r="N1992" i="1" s="1"/>
  <c r="D1992" i="1"/>
  <c r="H1992" i="1" s="1"/>
  <c r="P1992" i="1" s="1"/>
  <c r="C1992" i="1"/>
  <c r="Y1991" i="1"/>
  <c r="AE1991" i="1" s="1"/>
  <c r="AF1991" i="1" s="1"/>
  <c r="F1991" i="1"/>
  <c r="L1991" i="1" s="1"/>
  <c r="N1991" i="1" s="1"/>
  <c r="D1991" i="1"/>
  <c r="C1991" i="1"/>
  <c r="Y1990" i="1"/>
  <c r="AC1990" i="1" s="1"/>
  <c r="AD1990" i="1" s="1"/>
  <c r="F1990" i="1"/>
  <c r="L1990" i="1" s="1"/>
  <c r="N1990" i="1" s="1"/>
  <c r="D1990" i="1"/>
  <c r="H1990" i="1" s="1"/>
  <c r="P1990" i="1" s="1"/>
  <c r="C1990" i="1"/>
  <c r="Y1989" i="1"/>
  <c r="AE1989" i="1" s="1"/>
  <c r="AF1989" i="1" s="1"/>
  <c r="F1989" i="1"/>
  <c r="L1989" i="1" s="1"/>
  <c r="N1989" i="1" s="1"/>
  <c r="D1989" i="1"/>
  <c r="H1989" i="1" s="1"/>
  <c r="P1989" i="1" s="1"/>
  <c r="C1989" i="1"/>
  <c r="Y1988" i="1"/>
  <c r="AE1988" i="1" s="1"/>
  <c r="AF1988" i="1" s="1"/>
  <c r="F1988" i="1"/>
  <c r="L1988" i="1" s="1"/>
  <c r="N1988" i="1" s="1"/>
  <c r="D1988" i="1"/>
  <c r="C1988" i="1"/>
  <c r="Y1987" i="1"/>
  <c r="AE1987" i="1" s="1"/>
  <c r="AF1987" i="1" s="1"/>
  <c r="F1987" i="1"/>
  <c r="L1987" i="1" s="1"/>
  <c r="N1987" i="1" s="1"/>
  <c r="D1987" i="1"/>
  <c r="C1987" i="1"/>
  <c r="Y1986" i="1"/>
  <c r="AC1986" i="1" s="1"/>
  <c r="AD1986" i="1" s="1"/>
  <c r="N1986" i="1"/>
  <c r="F1986" i="1"/>
  <c r="L1986" i="1" s="1"/>
  <c r="D1986" i="1"/>
  <c r="C1986" i="1"/>
  <c r="G1986" i="1" s="1"/>
  <c r="O1986" i="1" s="1"/>
  <c r="Y1985" i="1"/>
  <c r="AE1985" i="1" s="1"/>
  <c r="AF1985" i="1" s="1"/>
  <c r="F1985" i="1"/>
  <c r="L1985" i="1" s="1"/>
  <c r="N1985" i="1" s="1"/>
  <c r="D1985" i="1"/>
  <c r="C1985" i="1"/>
  <c r="G1985" i="1" s="1"/>
  <c r="O1985" i="1" s="1"/>
  <c r="Y1984" i="1"/>
  <c r="AE1984" i="1" s="1"/>
  <c r="AF1984" i="1" s="1"/>
  <c r="F1984" i="1"/>
  <c r="L1984" i="1" s="1"/>
  <c r="N1984" i="1" s="1"/>
  <c r="D1984" i="1"/>
  <c r="H1984" i="1" s="1"/>
  <c r="P1984" i="1" s="1"/>
  <c r="C1984" i="1"/>
  <c r="Y1983" i="1"/>
  <c r="AE1983" i="1" s="1"/>
  <c r="AF1983" i="1" s="1"/>
  <c r="F1983" i="1"/>
  <c r="L1983" i="1" s="1"/>
  <c r="N1983" i="1" s="1"/>
  <c r="D1983" i="1"/>
  <c r="C1983" i="1"/>
  <c r="G1983" i="1" s="1"/>
  <c r="O1983" i="1" s="1"/>
  <c r="Y1982" i="1"/>
  <c r="AC1982" i="1" s="1"/>
  <c r="AD1982" i="1" s="1"/>
  <c r="F1982" i="1"/>
  <c r="L1982" i="1" s="1"/>
  <c r="N1982" i="1" s="1"/>
  <c r="D1982" i="1"/>
  <c r="H1982" i="1" s="1"/>
  <c r="P1982" i="1" s="1"/>
  <c r="C1982" i="1"/>
  <c r="Y1981" i="1"/>
  <c r="AC1981" i="1" s="1"/>
  <c r="AD1981" i="1" s="1"/>
  <c r="F1981" i="1"/>
  <c r="L1981" i="1" s="1"/>
  <c r="N1981" i="1" s="1"/>
  <c r="D1981" i="1"/>
  <c r="H1981" i="1" s="1"/>
  <c r="P1981" i="1" s="1"/>
  <c r="C1981" i="1"/>
  <c r="Y1980" i="1"/>
  <c r="AE1980" i="1" s="1"/>
  <c r="AF1980" i="1" s="1"/>
  <c r="F1980" i="1"/>
  <c r="L1980" i="1" s="1"/>
  <c r="N1980" i="1" s="1"/>
  <c r="D1980" i="1"/>
  <c r="C1980" i="1"/>
  <c r="Y1979" i="1"/>
  <c r="AE1979" i="1" s="1"/>
  <c r="AF1979" i="1" s="1"/>
  <c r="F1979" i="1"/>
  <c r="L1979" i="1" s="1"/>
  <c r="N1979" i="1" s="1"/>
  <c r="D1979" i="1"/>
  <c r="H1979" i="1" s="1"/>
  <c r="P1979" i="1" s="1"/>
  <c r="C1979" i="1"/>
  <c r="Y1978" i="1"/>
  <c r="AC1978" i="1" s="1"/>
  <c r="AD1978" i="1" s="1"/>
  <c r="N1978" i="1"/>
  <c r="F1978" i="1"/>
  <c r="L1978" i="1" s="1"/>
  <c r="D1978" i="1"/>
  <c r="C1978" i="1"/>
  <c r="Y1977" i="1"/>
  <c r="AE1977" i="1" s="1"/>
  <c r="AF1977" i="1" s="1"/>
  <c r="F1977" i="1"/>
  <c r="L1977" i="1" s="1"/>
  <c r="N1977" i="1" s="1"/>
  <c r="D1977" i="1"/>
  <c r="C1977" i="1"/>
  <c r="Y1976" i="1"/>
  <c r="AE1976" i="1" s="1"/>
  <c r="AF1976" i="1" s="1"/>
  <c r="F1976" i="1"/>
  <c r="L1976" i="1" s="1"/>
  <c r="N1976" i="1" s="1"/>
  <c r="D1976" i="1"/>
  <c r="H1976" i="1" s="1"/>
  <c r="P1976" i="1" s="1"/>
  <c r="C1976" i="1"/>
  <c r="Y1975" i="1"/>
  <c r="AE1975" i="1" s="1"/>
  <c r="AF1975" i="1" s="1"/>
  <c r="F1975" i="1"/>
  <c r="L1975" i="1" s="1"/>
  <c r="N1975" i="1" s="1"/>
  <c r="D1975" i="1"/>
  <c r="C1975" i="1"/>
  <c r="Y1974" i="1"/>
  <c r="AC1974" i="1" s="1"/>
  <c r="AD1974" i="1" s="1"/>
  <c r="F1974" i="1"/>
  <c r="L1974" i="1" s="1"/>
  <c r="N1974" i="1" s="1"/>
  <c r="D1974" i="1"/>
  <c r="C1974" i="1"/>
  <c r="Y1973" i="1"/>
  <c r="AE1973" i="1" s="1"/>
  <c r="AF1973" i="1" s="1"/>
  <c r="H1973" i="1"/>
  <c r="P1973" i="1" s="1"/>
  <c r="F1973" i="1"/>
  <c r="L1973" i="1" s="1"/>
  <c r="N1973" i="1" s="1"/>
  <c r="D1973" i="1"/>
  <c r="C1973" i="1"/>
  <c r="G1973" i="1" s="1"/>
  <c r="O1973" i="1" s="1"/>
  <c r="Y1972" i="1"/>
  <c r="AE1972" i="1" s="1"/>
  <c r="AF1972" i="1" s="1"/>
  <c r="F1972" i="1"/>
  <c r="L1972" i="1" s="1"/>
  <c r="N1972" i="1" s="1"/>
  <c r="D1972" i="1"/>
  <c r="H1972" i="1" s="1"/>
  <c r="P1972" i="1" s="1"/>
  <c r="C1972" i="1"/>
  <c r="Y1971" i="1"/>
  <c r="AE1971" i="1" s="1"/>
  <c r="AF1971" i="1" s="1"/>
  <c r="F1971" i="1"/>
  <c r="L1971" i="1" s="1"/>
  <c r="N1971" i="1" s="1"/>
  <c r="D1971" i="1"/>
  <c r="H1971" i="1" s="1"/>
  <c r="P1971" i="1" s="1"/>
  <c r="C1971" i="1"/>
  <c r="Y1970" i="1"/>
  <c r="AC1970" i="1" s="1"/>
  <c r="AD1970" i="1" s="1"/>
  <c r="F1970" i="1"/>
  <c r="L1970" i="1" s="1"/>
  <c r="N1970" i="1" s="1"/>
  <c r="D1970" i="1"/>
  <c r="C1970" i="1"/>
  <c r="Y1969" i="1"/>
  <c r="AC1969" i="1" s="1"/>
  <c r="AD1969" i="1" s="1"/>
  <c r="F1969" i="1"/>
  <c r="L1969" i="1" s="1"/>
  <c r="N1969" i="1" s="1"/>
  <c r="D1969" i="1"/>
  <c r="C1969" i="1"/>
  <c r="Y1968" i="1"/>
  <c r="AE1968" i="1" s="1"/>
  <c r="AF1968" i="1" s="1"/>
  <c r="F1968" i="1"/>
  <c r="L1968" i="1" s="1"/>
  <c r="N1968" i="1" s="1"/>
  <c r="D1968" i="1"/>
  <c r="H1968" i="1" s="1"/>
  <c r="P1968" i="1" s="1"/>
  <c r="C1968" i="1"/>
  <c r="Y1967" i="1"/>
  <c r="AE1967" i="1" s="1"/>
  <c r="AF1967" i="1" s="1"/>
  <c r="F1967" i="1"/>
  <c r="L1967" i="1" s="1"/>
  <c r="N1967" i="1" s="1"/>
  <c r="D1967" i="1"/>
  <c r="H1967" i="1" s="1"/>
  <c r="P1967" i="1" s="1"/>
  <c r="C1967" i="1"/>
  <c r="Y1966" i="1"/>
  <c r="AC1966" i="1" s="1"/>
  <c r="AD1966" i="1" s="1"/>
  <c r="F1966" i="1"/>
  <c r="L1966" i="1" s="1"/>
  <c r="N1966" i="1" s="1"/>
  <c r="D1966" i="1"/>
  <c r="C1966" i="1"/>
  <c r="Y1965" i="1"/>
  <c r="AC1965" i="1" s="1"/>
  <c r="AD1965" i="1" s="1"/>
  <c r="F1965" i="1"/>
  <c r="L1965" i="1" s="1"/>
  <c r="N1965" i="1" s="1"/>
  <c r="D1965" i="1"/>
  <c r="H1965" i="1" s="1"/>
  <c r="P1965" i="1" s="1"/>
  <c r="C1965" i="1"/>
  <c r="Y1964" i="1"/>
  <c r="AE1964" i="1" s="1"/>
  <c r="AF1964" i="1" s="1"/>
  <c r="F1964" i="1"/>
  <c r="L1964" i="1" s="1"/>
  <c r="N1964" i="1" s="1"/>
  <c r="D1964" i="1"/>
  <c r="H1964" i="1" s="1"/>
  <c r="P1964" i="1" s="1"/>
  <c r="C1964" i="1"/>
  <c r="Y1963" i="1"/>
  <c r="AE1963" i="1" s="1"/>
  <c r="AF1963" i="1" s="1"/>
  <c r="F1963" i="1"/>
  <c r="L1963" i="1" s="1"/>
  <c r="N1963" i="1" s="1"/>
  <c r="D1963" i="1"/>
  <c r="H1963" i="1" s="1"/>
  <c r="P1963" i="1" s="1"/>
  <c r="C1963" i="1"/>
  <c r="Y1962" i="1"/>
  <c r="AC1962" i="1" s="1"/>
  <c r="AD1962" i="1" s="1"/>
  <c r="F1962" i="1"/>
  <c r="L1962" i="1" s="1"/>
  <c r="N1962" i="1" s="1"/>
  <c r="D1962" i="1"/>
  <c r="C1962" i="1"/>
  <c r="Y1961" i="1"/>
  <c r="AC1961" i="1" s="1"/>
  <c r="AD1961" i="1" s="1"/>
  <c r="F1961" i="1"/>
  <c r="L1961" i="1" s="1"/>
  <c r="N1961" i="1" s="1"/>
  <c r="D1961" i="1"/>
  <c r="C1961" i="1"/>
  <c r="Y1960" i="1"/>
  <c r="AE1960" i="1" s="1"/>
  <c r="AF1960" i="1" s="1"/>
  <c r="F1960" i="1"/>
  <c r="L1960" i="1" s="1"/>
  <c r="N1960" i="1" s="1"/>
  <c r="D1960" i="1"/>
  <c r="C1960" i="1"/>
  <c r="Y1959" i="1"/>
  <c r="AE1959" i="1" s="1"/>
  <c r="AF1959" i="1" s="1"/>
  <c r="H1959" i="1"/>
  <c r="P1959" i="1" s="1"/>
  <c r="F1959" i="1"/>
  <c r="L1959" i="1" s="1"/>
  <c r="N1959" i="1" s="1"/>
  <c r="D1959" i="1"/>
  <c r="C1959" i="1"/>
  <c r="G1959" i="1" s="1"/>
  <c r="O1959" i="1" s="1"/>
  <c r="Y1958" i="1"/>
  <c r="AC1958" i="1" s="1"/>
  <c r="AD1958" i="1" s="1"/>
  <c r="F1958" i="1"/>
  <c r="L1958" i="1" s="1"/>
  <c r="N1958" i="1" s="1"/>
  <c r="D1958" i="1"/>
  <c r="H1958" i="1" s="1"/>
  <c r="P1958" i="1" s="1"/>
  <c r="C1958" i="1"/>
  <c r="Y1957" i="1"/>
  <c r="AC1957" i="1" s="1"/>
  <c r="AD1957" i="1" s="1"/>
  <c r="F1957" i="1"/>
  <c r="L1957" i="1" s="1"/>
  <c r="N1957" i="1" s="1"/>
  <c r="D1957" i="1"/>
  <c r="H1957" i="1" s="1"/>
  <c r="P1957" i="1" s="1"/>
  <c r="C1957" i="1"/>
  <c r="G1957" i="1" s="1"/>
  <c r="O1957" i="1" s="1"/>
  <c r="Y1956" i="1"/>
  <c r="AE1956" i="1" s="1"/>
  <c r="AF1956" i="1" s="1"/>
  <c r="F1956" i="1"/>
  <c r="L1956" i="1" s="1"/>
  <c r="N1956" i="1" s="1"/>
  <c r="D1956" i="1"/>
  <c r="H1956" i="1" s="1"/>
  <c r="P1956" i="1" s="1"/>
  <c r="C1956" i="1"/>
  <c r="Y1955" i="1"/>
  <c r="AE1955" i="1" s="1"/>
  <c r="AF1955" i="1" s="1"/>
  <c r="F1955" i="1"/>
  <c r="L1955" i="1" s="1"/>
  <c r="N1955" i="1" s="1"/>
  <c r="D1955" i="1"/>
  <c r="H1955" i="1" s="1"/>
  <c r="P1955" i="1" s="1"/>
  <c r="C1955" i="1"/>
  <c r="Y1954" i="1"/>
  <c r="AC1954" i="1" s="1"/>
  <c r="AD1954" i="1" s="1"/>
  <c r="F1954" i="1"/>
  <c r="L1954" i="1" s="1"/>
  <c r="N1954" i="1" s="1"/>
  <c r="D1954" i="1"/>
  <c r="C1954" i="1"/>
  <c r="Y1953" i="1"/>
  <c r="AC1953" i="1" s="1"/>
  <c r="AD1953" i="1" s="1"/>
  <c r="F1953" i="1"/>
  <c r="L1953" i="1" s="1"/>
  <c r="N1953" i="1" s="1"/>
  <c r="D1953" i="1"/>
  <c r="H1953" i="1" s="1"/>
  <c r="P1953" i="1" s="1"/>
  <c r="C1953" i="1"/>
  <c r="Y1952" i="1"/>
  <c r="AE1952" i="1" s="1"/>
  <c r="AF1952" i="1" s="1"/>
  <c r="F1952" i="1"/>
  <c r="L1952" i="1" s="1"/>
  <c r="N1952" i="1" s="1"/>
  <c r="D1952" i="1"/>
  <c r="C1952" i="1"/>
  <c r="Y1951" i="1"/>
  <c r="AE1951" i="1" s="1"/>
  <c r="AF1951" i="1" s="1"/>
  <c r="F1951" i="1"/>
  <c r="L1951" i="1" s="1"/>
  <c r="N1951" i="1" s="1"/>
  <c r="D1951" i="1"/>
  <c r="C1951" i="1"/>
  <c r="AA1957" i="1" l="1"/>
  <c r="AB1957" i="1" s="1"/>
  <c r="AA1959" i="1"/>
  <c r="AB1959" i="1" s="1"/>
  <c r="H1961" i="1"/>
  <c r="P1961" i="1" s="1"/>
  <c r="AA1973" i="1"/>
  <c r="AB1973" i="1" s="1"/>
  <c r="H1974" i="1"/>
  <c r="P1974" i="1" s="1"/>
  <c r="I1958" i="2"/>
  <c r="U1958" i="2" s="1"/>
  <c r="I1960" i="2"/>
  <c r="U1960" i="2" s="1"/>
  <c r="Q1960" i="2"/>
  <c r="T1960" i="2" s="1"/>
  <c r="K1967" i="2"/>
  <c r="W1967" i="2" s="1"/>
  <c r="K1970" i="2"/>
  <c r="W1970" i="2" s="1"/>
  <c r="K1971" i="2"/>
  <c r="W1971" i="2" s="1"/>
  <c r="I1979" i="2"/>
  <c r="U1979" i="2" s="1"/>
  <c r="I1982" i="2"/>
  <c r="U1982" i="2" s="1"/>
  <c r="I1983" i="2"/>
  <c r="U1983" i="2" s="1"/>
  <c r="P1983" i="2"/>
  <c r="S1983" i="2" s="1"/>
  <c r="K1989" i="2"/>
  <c r="W1989" i="2" s="1"/>
  <c r="K1990" i="2"/>
  <c r="W1990" i="2" s="1"/>
  <c r="AA2204" i="1"/>
  <c r="AB2204" i="1" s="1"/>
  <c r="AA2196" i="1"/>
  <c r="AB2196" i="1" s="1"/>
  <c r="AA2192" i="1"/>
  <c r="AB2192" i="1" s="1"/>
  <c r="AA2048" i="1"/>
  <c r="AB2048" i="1" s="1"/>
  <c r="AA2123" i="1"/>
  <c r="AB2123" i="1" s="1"/>
  <c r="J1957" i="2"/>
  <c r="V1957" i="2" s="1"/>
  <c r="J1958" i="2"/>
  <c r="V1958" i="2" s="1"/>
  <c r="J1959" i="2"/>
  <c r="V1959" i="2" s="1"/>
  <c r="J1960" i="2"/>
  <c r="V1960" i="2" s="1"/>
  <c r="J1978" i="2"/>
  <c r="V1978" i="2" s="1"/>
  <c r="J1979" i="2"/>
  <c r="V1979" i="2" s="1"/>
  <c r="J1982" i="2"/>
  <c r="V1982" i="2" s="1"/>
  <c r="J1983" i="2"/>
  <c r="V1983" i="2" s="1"/>
  <c r="AA2190" i="1"/>
  <c r="AB2190" i="1" s="1"/>
  <c r="AA2173" i="1"/>
  <c r="AB2173" i="1" s="1"/>
  <c r="AA2182" i="1"/>
  <c r="AB2182" i="1" s="1"/>
  <c r="AA2140" i="1"/>
  <c r="AB2140" i="1" s="1"/>
  <c r="AA2041" i="1"/>
  <c r="AB2041" i="1" s="1"/>
  <c r="AA2025" i="1"/>
  <c r="AB2025" i="1" s="1"/>
  <c r="AA2009" i="1"/>
  <c r="AB2009" i="1" s="1"/>
  <c r="G1965" i="1"/>
  <c r="O1965" i="1" s="1"/>
  <c r="G1967" i="1"/>
  <c r="O1967" i="1" s="1"/>
  <c r="AA1967" i="1" s="1"/>
  <c r="AB1967" i="1" s="1"/>
  <c r="G1968" i="1"/>
  <c r="O1968" i="1" s="1"/>
  <c r="AA1968" i="1" s="1"/>
  <c r="AB1968" i="1" s="1"/>
  <c r="G1978" i="1"/>
  <c r="O1978" i="1" s="1"/>
  <c r="G1991" i="1"/>
  <c r="O1991" i="1" s="1"/>
  <c r="G1993" i="1"/>
  <c r="O1993" i="1" s="1"/>
  <c r="I1952" i="2"/>
  <c r="U1952" i="2" s="1"/>
  <c r="K1957" i="2"/>
  <c r="W1957" i="2" s="1"/>
  <c r="I1968" i="2"/>
  <c r="U1968" i="2" s="1"/>
  <c r="I1971" i="2"/>
  <c r="U1971" i="2" s="1"/>
  <c r="P1971" i="2"/>
  <c r="S1971" i="2" s="1"/>
  <c r="K1978" i="2"/>
  <c r="W1978" i="2" s="1"/>
  <c r="K1979" i="2"/>
  <c r="W1979" i="2" s="1"/>
  <c r="K1981" i="2"/>
  <c r="W1981" i="2" s="1"/>
  <c r="K1982" i="2"/>
  <c r="W1982" i="2" s="1"/>
  <c r="K1983" i="2"/>
  <c r="W1983" i="2" s="1"/>
  <c r="I1991" i="2"/>
  <c r="U1991" i="2" s="1"/>
  <c r="P1991" i="2"/>
  <c r="S1991" i="2" s="1"/>
  <c r="AA2200" i="1"/>
  <c r="AB2200" i="1" s="1"/>
  <c r="AA2060" i="1"/>
  <c r="AB2060" i="1" s="1"/>
  <c r="AA2090" i="1"/>
  <c r="AB2090" i="1" s="1"/>
  <c r="AA2074" i="1"/>
  <c r="AB2074" i="1" s="1"/>
  <c r="AA2007" i="1"/>
  <c r="AB2007" i="1" s="1"/>
  <c r="AA1999" i="1"/>
  <c r="AB1999" i="1" s="1"/>
  <c r="AA2008" i="1"/>
  <c r="AB2008" i="1" s="1"/>
  <c r="AA2199" i="1"/>
  <c r="AB2199" i="1" s="1"/>
  <c r="AA2128" i="1"/>
  <c r="AB2128" i="1" s="1"/>
  <c r="AA2098" i="1"/>
  <c r="AB2098" i="1" s="1"/>
  <c r="AA2016" i="1"/>
  <c r="AB2016" i="1" s="1"/>
  <c r="AA2142" i="1"/>
  <c r="AB2142" i="1" s="1"/>
  <c r="G1951" i="1"/>
  <c r="O1951" i="1" s="1"/>
  <c r="G1953" i="1"/>
  <c r="O1953" i="1" s="1"/>
  <c r="AA1953" i="1" s="1"/>
  <c r="AB1953" i="1" s="1"/>
  <c r="G1961" i="1"/>
  <c r="O1961" i="1" s="1"/>
  <c r="AA1961" i="1" s="1"/>
  <c r="AB1961" i="1" s="1"/>
  <c r="H1977" i="1"/>
  <c r="P1977" i="1" s="1"/>
  <c r="H1978" i="1"/>
  <c r="P1978" i="1" s="1"/>
  <c r="H1985" i="1"/>
  <c r="P1985" i="1" s="1"/>
  <c r="G1988" i="1"/>
  <c r="O1988" i="1" s="1"/>
  <c r="K1951" i="2"/>
  <c r="W1951" i="2" s="1"/>
  <c r="I1955" i="2"/>
  <c r="U1955" i="2" s="1"/>
  <c r="Q1955" i="2"/>
  <c r="T1955" i="2" s="1"/>
  <c r="K1959" i="2"/>
  <c r="W1959" i="2" s="1"/>
  <c r="K1960" i="2"/>
  <c r="W1960" i="2" s="1"/>
  <c r="J1962" i="2"/>
  <c r="V1962" i="2" s="1"/>
  <c r="I1967" i="2"/>
  <c r="U1967" i="2" s="1"/>
  <c r="J1974" i="2"/>
  <c r="V1974" i="2" s="1"/>
  <c r="J1975" i="2"/>
  <c r="V1975" i="2" s="1"/>
  <c r="I1976" i="2"/>
  <c r="U1976" i="2" s="1"/>
  <c r="P1976" i="2"/>
  <c r="S1976" i="2" s="1"/>
  <c r="I1986" i="2"/>
  <c r="U1986" i="2" s="1"/>
  <c r="I1987" i="2"/>
  <c r="U1987" i="2" s="1"/>
  <c r="P1987" i="2"/>
  <c r="S1987" i="2" s="1"/>
  <c r="AA2191" i="1"/>
  <c r="AB2191" i="1" s="1"/>
  <c r="AA2170" i="1"/>
  <c r="AB2170" i="1" s="1"/>
  <c r="AA2162" i="1"/>
  <c r="AB2162" i="1" s="1"/>
  <c r="AA2150" i="1"/>
  <c r="AB2150" i="1" s="1"/>
  <c r="AA2051" i="1"/>
  <c r="AB2051" i="1" s="1"/>
  <c r="AA2047" i="1"/>
  <c r="AB2047" i="1" s="1"/>
  <c r="AA2032" i="1"/>
  <c r="AB2032" i="1" s="1"/>
  <c r="AA2006" i="1"/>
  <c r="AB2006" i="1" s="1"/>
  <c r="AA2118" i="1"/>
  <c r="AB2118" i="1" s="1"/>
  <c r="AA2112" i="1"/>
  <c r="AB2112" i="1" s="1"/>
  <c r="AA1978" i="1"/>
  <c r="AB1978" i="1" s="1"/>
  <c r="H1951" i="1"/>
  <c r="P1951" i="1" s="1"/>
  <c r="H1952" i="1"/>
  <c r="P1952" i="1" s="1"/>
  <c r="G1955" i="1"/>
  <c r="O1955" i="1" s="1"/>
  <c r="AA1955" i="1" s="1"/>
  <c r="AB1955" i="1" s="1"/>
  <c r="H1960" i="1"/>
  <c r="P1960" i="1" s="1"/>
  <c r="G1963" i="1"/>
  <c r="O1963" i="1" s="1"/>
  <c r="AA1963" i="1" s="1"/>
  <c r="AB1963" i="1" s="1"/>
  <c r="G1970" i="1"/>
  <c r="O1970" i="1" s="1"/>
  <c r="G1975" i="1"/>
  <c r="O1975" i="1" s="1"/>
  <c r="G1976" i="1"/>
  <c r="O1976" i="1" s="1"/>
  <c r="AA1976" i="1" s="1"/>
  <c r="AB1976" i="1" s="1"/>
  <c r="G1981" i="1"/>
  <c r="O1981" i="1" s="1"/>
  <c r="AA1981" i="1" s="1"/>
  <c r="AB1981" i="1" s="1"/>
  <c r="H1987" i="1"/>
  <c r="P1987" i="1" s="1"/>
  <c r="H1988" i="1"/>
  <c r="P1988" i="1" s="1"/>
  <c r="J1954" i="2"/>
  <c r="V1954" i="2" s="1"/>
  <c r="J1955" i="2"/>
  <c r="V1955" i="2" s="1"/>
  <c r="K1961" i="2"/>
  <c r="W1961" i="2" s="1"/>
  <c r="K1962" i="2"/>
  <c r="W1962" i="2" s="1"/>
  <c r="J1964" i="2"/>
  <c r="V1964" i="2" s="1"/>
  <c r="J1967" i="2"/>
  <c r="V1967" i="2" s="1"/>
  <c r="K1973" i="2"/>
  <c r="W1973" i="2" s="1"/>
  <c r="K1974" i="2"/>
  <c r="W1974" i="2" s="1"/>
  <c r="K1975" i="2"/>
  <c r="W1975" i="2" s="1"/>
  <c r="I1978" i="2"/>
  <c r="U1978" i="2" s="1"/>
  <c r="P1979" i="2"/>
  <c r="S1979" i="2" s="1"/>
  <c r="J1986" i="2"/>
  <c r="V1986" i="2" s="1"/>
  <c r="J1987" i="2"/>
  <c r="V1987" i="2" s="1"/>
  <c r="I1990" i="2"/>
  <c r="U1990" i="2" s="1"/>
  <c r="P1990" i="2"/>
  <c r="S1990" i="2" s="1"/>
  <c r="AA2206" i="1"/>
  <c r="AB2206" i="1" s="1"/>
  <c r="AA2198" i="1"/>
  <c r="AB2198" i="1" s="1"/>
  <c r="AA2062" i="1"/>
  <c r="AB2062" i="1" s="1"/>
  <c r="AA2054" i="1"/>
  <c r="AB2054" i="1" s="1"/>
  <c r="AA2201" i="1"/>
  <c r="AB2201" i="1" s="1"/>
  <c r="AA2131" i="1"/>
  <c r="AB2131" i="1" s="1"/>
  <c r="AA2022" i="1"/>
  <c r="AB2022" i="1" s="1"/>
  <c r="AA1985" i="1"/>
  <c r="AB1985" i="1" s="1"/>
  <c r="H1954" i="1"/>
  <c r="P1954" i="1" s="1"/>
  <c r="H1962" i="1"/>
  <c r="P1962" i="1" s="1"/>
  <c r="AA1965" i="1"/>
  <c r="AB1965" i="1" s="1"/>
  <c r="H1969" i="1"/>
  <c r="P1969" i="1" s="1"/>
  <c r="H1970" i="1"/>
  <c r="P1970" i="1" s="1"/>
  <c r="H1975" i="1"/>
  <c r="P1975" i="1" s="1"/>
  <c r="H1980" i="1"/>
  <c r="P1980" i="1" s="1"/>
  <c r="K1955" i="2"/>
  <c r="W1955" i="2" s="1"/>
  <c r="K1964" i="2"/>
  <c r="W1964" i="2" s="1"/>
  <c r="K1966" i="2"/>
  <c r="W1966" i="2" s="1"/>
  <c r="K1986" i="2"/>
  <c r="W1986" i="2" s="1"/>
  <c r="K1987" i="2"/>
  <c r="W1987" i="2" s="1"/>
  <c r="AA2147" i="1"/>
  <c r="AB2147" i="1" s="1"/>
  <c r="AA2102" i="1"/>
  <c r="AB2102" i="1" s="1"/>
  <c r="AA2038" i="1"/>
  <c r="AB2038" i="1" s="1"/>
  <c r="AA2000" i="1"/>
  <c r="AB2000" i="1" s="1"/>
  <c r="AA2042" i="1"/>
  <c r="AB2042" i="1" s="1"/>
  <c r="AA2036" i="1"/>
  <c r="AB2036" i="1" s="1"/>
  <c r="AA2026" i="1"/>
  <c r="AB2026" i="1" s="1"/>
  <c r="AA2020" i="1"/>
  <c r="AB2020" i="1" s="1"/>
  <c r="AA2004" i="1"/>
  <c r="AB2004" i="1" s="1"/>
  <c r="AA1994" i="1"/>
  <c r="AB1994" i="1" s="1"/>
  <c r="AA1988" i="1"/>
  <c r="AB1988" i="1" s="1"/>
  <c r="AA1993" i="1"/>
  <c r="AB1993" i="1" s="1"/>
  <c r="G1952" i="1"/>
  <c r="O1952" i="1" s="1"/>
  <c r="AA1952" i="1" s="1"/>
  <c r="AB1952" i="1" s="1"/>
  <c r="G1956" i="1"/>
  <c r="O1956" i="1" s="1"/>
  <c r="AA1956" i="1" s="1"/>
  <c r="AB1956" i="1" s="1"/>
  <c r="G1960" i="1"/>
  <c r="O1960" i="1" s="1"/>
  <c r="AA1960" i="1" s="1"/>
  <c r="AB1960" i="1" s="1"/>
  <c r="G1964" i="1"/>
  <c r="O1964" i="1" s="1"/>
  <c r="AA1964" i="1" s="1"/>
  <c r="AB1964" i="1" s="1"/>
  <c r="H1966" i="1"/>
  <c r="P1966" i="1" s="1"/>
  <c r="K1951" i="1"/>
  <c r="M1951" i="1" s="1"/>
  <c r="G1969" i="1"/>
  <c r="O1969" i="1" s="1"/>
  <c r="AA1969" i="1" s="1"/>
  <c r="AB1969" i="1" s="1"/>
  <c r="G1972" i="1"/>
  <c r="O1972" i="1" s="1"/>
  <c r="AA1972" i="1" s="1"/>
  <c r="AB1972" i="1" s="1"/>
  <c r="G1977" i="1"/>
  <c r="O1977" i="1" s="1"/>
  <c r="AA1977" i="1" s="1"/>
  <c r="AB1977" i="1" s="1"/>
  <c r="G1980" i="1"/>
  <c r="O1980" i="1" s="1"/>
  <c r="AA1980" i="1" s="1"/>
  <c r="AB1980" i="1" s="1"/>
  <c r="H1983" i="1"/>
  <c r="P1983" i="1" s="1"/>
  <c r="AA1983" i="1" s="1"/>
  <c r="AB1983" i="1" s="1"/>
  <c r="H1986" i="1"/>
  <c r="P1986" i="1" s="1"/>
  <c r="AA1986" i="1" s="1"/>
  <c r="AB1986" i="1" s="1"/>
  <c r="H1991" i="1"/>
  <c r="P1991" i="1" s="1"/>
  <c r="AA1991" i="1" s="1"/>
  <c r="AB1991" i="1" s="1"/>
  <c r="AC1991" i="1"/>
  <c r="AD1991" i="1" s="1"/>
  <c r="AC1985" i="1"/>
  <c r="AD1985" i="1" s="1"/>
  <c r="AC1980" i="1"/>
  <c r="AD1980" i="1" s="1"/>
  <c r="AC1975" i="1"/>
  <c r="AD1975" i="1" s="1"/>
  <c r="AC1968" i="1"/>
  <c r="AD1968" i="1" s="1"/>
  <c r="AC1960" i="1"/>
  <c r="AD1960" i="1" s="1"/>
  <c r="AC1952" i="1"/>
  <c r="AD1952" i="1" s="1"/>
  <c r="AE1990" i="1"/>
  <c r="AF1990" i="1" s="1"/>
  <c r="AE1982" i="1"/>
  <c r="AF1982" i="1" s="1"/>
  <c r="AE1974" i="1"/>
  <c r="AF1974" i="1" s="1"/>
  <c r="AE1966" i="1"/>
  <c r="AF1966" i="1" s="1"/>
  <c r="AE1958" i="1"/>
  <c r="AF1958" i="1" s="1"/>
  <c r="O1993" i="2"/>
  <c r="R1993" i="2" s="1"/>
  <c r="P1993" i="2"/>
  <c r="S1993" i="2" s="1"/>
  <c r="AC1989" i="1"/>
  <c r="AD1989" i="1" s="1"/>
  <c r="AC1984" i="1"/>
  <c r="AD1984" i="1" s="1"/>
  <c r="AC1979" i="1"/>
  <c r="AD1979" i="1" s="1"/>
  <c r="AC1973" i="1"/>
  <c r="AD1973" i="1" s="1"/>
  <c r="AC1967" i="1"/>
  <c r="AD1967" i="1" s="1"/>
  <c r="AC1959" i="1"/>
  <c r="AD1959" i="1" s="1"/>
  <c r="AC1951" i="1"/>
  <c r="AD1951" i="1" s="1"/>
  <c r="AE1981" i="1"/>
  <c r="AF1981" i="1" s="1"/>
  <c r="AE1965" i="1"/>
  <c r="AF1965" i="1" s="1"/>
  <c r="AE1957" i="1"/>
  <c r="AF1957" i="1" s="1"/>
  <c r="I1956" i="2"/>
  <c r="U1956" i="2" s="1"/>
  <c r="Q1956" i="2"/>
  <c r="T1956" i="2" s="1"/>
  <c r="P1961" i="2"/>
  <c r="S1961" i="2" s="1"/>
  <c r="Q1961" i="2"/>
  <c r="T1961" i="2" s="1"/>
  <c r="I1965" i="2"/>
  <c r="U1965" i="2" s="1"/>
  <c r="Q1965" i="2"/>
  <c r="T1965" i="2" s="1"/>
  <c r="Q1966" i="2"/>
  <c r="T1966" i="2" s="1"/>
  <c r="O1966" i="2"/>
  <c r="R1966" i="2" s="1"/>
  <c r="I1972" i="2"/>
  <c r="U1972" i="2" s="1"/>
  <c r="P1972" i="2"/>
  <c r="S1972" i="2" s="1"/>
  <c r="O1973" i="2"/>
  <c r="R1973" i="2" s="1"/>
  <c r="P1973" i="2"/>
  <c r="S1973" i="2" s="1"/>
  <c r="I1980" i="2"/>
  <c r="U1980" i="2" s="1"/>
  <c r="P1980" i="2"/>
  <c r="S1980" i="2" s="1"/>
  <c r="O1981" i="2"/>
  <c r="R1981" i="2" s="1"/>
  <c r="P1981" i="2"/>
  <c r="S1981" i="2" s="1"/>
  <c r="I1988" i="2"/>
  <c r="U1988" i="2" s="1"/>
  <c r="P1988" i="2"/>
  <c r="S1988" i="2" s="1"/>
  <c r="O1989" i="2"/>
  <c r="R1989" i="2" s="1"/>
  <c r="P1989" i="2"/>
  <c r="S1989" i="2" s="1"/>
  <c r="G1984" i="1"/>
  <c r="O1984" i="1" s="1"/>
  <c r="AA1984" i="1" s="1"/>
  <c r="AB1984" i="1" s="1"/>
  <c r="G1989" i="1"/>
  <c r="O1989" i="1" s="1"/>
  <c r="AA1989" i="1" s="1"/>
  <c r="AB1989" i="1" s="1"/>
  <c r="G1992" i="1"/>
  <c r="O1992" i="1" s="1"/>
  <c r="AA1992" i="1" s="1"/>
  <c r="AB1992" i="1" s="1"/>
  <c r="AC1993" i="1"/>
  <c r="AD1993" i="1" s="1"/>
  <c r="AC1988" i="1"/>
  <c r="AD1988" i="1" s="1"/>
  <c r="AC1983" i="1"/>
  <c r="AD1983" i="1" s="1"/>
  <c r="AC1977" i="1"/>
  <c r="AD1977" i="1" s="1"/>
  <c r="AC1972" i="1"/>
  <c r="AD1972" i="1" s="1"/>
  <c r="AC1964" i="1"/>
  <c r="AD1964" i="1" s="1"/>
  <c r="AC1956" i="1"/>
  <c r="AD1956" i="1" s="1"/>
  <c r="AE1986" i="1"/>
  <c r="AF1986" i="1" s="1"/>
  <c r="AE1978" i="1"/>
  <c r="AF1978" i="1" s="1"/>
  <c r="AE1970" i="1"/>
  <c r="AF1970" i="1" s="1"/>
  <c r="AE1962" i="1"/>
  <c r="AF1962" i="1" s="1"/>
  <c r="AE1954" i="1"/>
  <c r="AF1954" i="1" s="1"/>
  <c r="P1953" i="2"/>
  <c r="S1953" i="2" s="1"/>
  <c r="Q1953" i="2"/>
  <c r="T1953" i="2" s="1"/>
  <c r="P1958" i="2"/>
  <c r="S1958" i="2" s="1"/>
  <c r="Q1958" i="2"/>
  <c r="T1958" i="2" s="1"/>
  <c r="K1963" i="2"/>
  <c r="W1963" i="2" s="1"/>
  <c r="K1969" i="2"/>
  <c r="W1969" i="2" s="1"/>
  <c r="K1977" i="2"/>
  <c r="W1977" i="2" s="1"/>
  <c r="K1985" i="2"/>
  <c r="W1985" i="2" s="1"/>
  <c r="G1954" i="1"/>
  <c r="O1954" i="1" s="1"/>
  <c r="AA1954" i="1" s="1"/>
  <c r="AB1954" i="1" s="1"/>
  <c r="G1958" i="1"/>
  <c r="O1958" i="1" s="1"/>
  <c r="AA1958" i="1" s="1"/>
  <c r="AB1958" i="1" s="1"/>
  <c r="G1962" i="1"/>
  <c r="O1962" i="1" s="1"/>
  <c r="AA1962" i="1" s="1"/>
  <c r="AB1962" i="1" s="1"/>
  <c r="G1966" i="1"/>
  <c r="O1966" i="1" s="1"/>
  <c r="AA1966" i="1" s="1"/>
  <c r="AB1966" i="1" s="1"/>
  <c r="G1971" i="1"/>
  <c r="O1971" i="1" s="1"/>
  <c r="AA1971" i="1" s="1"/>
  <c r="AB1971" i="1" s="1"/>
  <c r="G1974" i="1"/>
  <c r="O1974" i="1" s="1"/>
  <c r="AA1974" i="1" s="1"/>
  <c r="AB1974" i="1" s="1"/>
  <c r="G1979" i="1"/>
  <c r="O1979" i="1" s="1"/>
  <c r="AA1979" i="1" s="1"/>
  <c r="AB1979" i="1" s="1"/>
  <c r="G1982" i="1"/>
  <c r="O1982" i="1" s="1"/>
  <c r="AA1982" i="1" s="1"/>
  <c r="AB1982" i="1" s="1"/>
  <c r="G1987" i="1"/>
  <c r="O1987" i="1" s="1"/>
  <c r="AA1987" i="1" s="1"/>
  <c r="AB1987" i="1" s="1"/>
  <c r="G1990" i="1"/>
  <c r="O1990" i="1" s="1"/>
  <c r="AA1990" i="1" s="1"/>
  <c r="AB1990" i="1" s="1"/>
  <c r="AC1992" i="1"/>
  <c r="AD1992" i="1" s="1"/>
  <c r="AC1987" i="1"/>
  <c r="AD1987" i="1" s="1"/>
  <c r="AC1976" i="1"/>
  <c r="AD1976" i="1" s="1"/>
  <c r="AC1971" i="1"/>
  <c r="AD1971" i="1" s="1"/>
  <c r="AC1963" i="1"/>
  <c r="AD1963" i="1" s="1"/>
  <c r="AC1955" i="1"/>
  <c r="AD1955" i="1" s="1"/>
  <c r="AE1969" i="1"/>
  <c r="AF1969" i="1" s="1"/>
  <c r="AE1961" i="1"/>
  <c r="AF1961" i="1" s="1"/>
  <c r="AE1953" i="1"/>
  <c r="AF1953" i="1" s="1"/>
  <c r="P1963" i="2"/>
  <c r="S1963" i="2" s="1"/>
  <c r="Q1963" i="2"/>
  <c r="T1963" i="2" s="1"/>
  <c r="O1969" i="2"/>
  <c r="R1969" i="2" s="1"/>
  <c r="P1969" i="2"/>
  <c r="S1969" i="2" s="1"/>
  <c r="O1977" i="2"/>
  <c r="R1977" i="2" s="1"/>
  <c r="P1977" i="2"/>
  <c r="S1977" i="2" s="1"/>
  <c r="O1985" i="2"/>
  <c r="R1985" i="2" s="1"/>
  <c r="P1985" i="2"/>
  <c r="S1985" i="2" s="1"/>
  <c r="K1993" i="2"/>
  <c r="W1993" i="2" s="1"/>
  <c r="J1953" i="2"/>
  <c r="V1953" i="2" s="1"/>
  <c r="J1956" i="2"/>
  <c r="V1956" i="2" s="1"/>
  <c r="I1961" i="2"/>
  <c r="U1961" i="2" s="1"/>
  <c r="I1963" i="2"/>
  <c r="U1963" i="2" s="1"/>
  <c r="J1965" i="2"/>
  <c r="V1965" i="2" s="1"/>
  <c r="I1966" i="2"/>
  <c r="U1966" i="2" s="1"/>
  <c r="I1969" i="2"/>
  <c r="U1969" i="2" s="1"/>
  <c r="J1972" i="2"/>
  <c r="V1972" i="2" s="1"/>
  <c r="I1973" i="2"/>
  <c r="U1973" i="2" s="1"/>
  <c r="J1976" i="2"/>
  <c r="V1976" i="2" s="1"/>
  <c r="I1977" i="2"/>
  <c r="U1977" i="2" s="1"/>
  <c r="J1980" i="2"/>
  <c r="V1980" i="2" s="1"/>
  <c r="I1981" i="2"/>
  <c r="U1981" i="2" s="1"/>
  <c r="J1984" i="2"/>
  <c r="V1984" i="2" s="1"/>
  <c r="I1985" i="2"/>
  <c r="U1985" i="2" s="1"/>
  <c r="J1988" i="2"/>
  <c r="V1988" i="2" s="1"/>
  <c r="I1989" i="2"/>
  <c r="U1989" i="2" s="1"/>
  <c r="K1991" i="2"/>
  <c r="W1991" i="2" s="1"/>
  <c r="J1992" i="2"/>
  <c r="V1992" i="2" s="1"/>
  <c r="I1993" i="2"/>
  <c r="U1993" i="2" s="1"/>
  <c r="I1951" i="2"/>
  <c r="U1951" i="2" s="1"/>
  <c r="O1951" i="2"/>
  <c r="R1951" i="2" s="1"/>
  <c r="K1953" i="2"/>
  <c r="W1953" i="2" s="1"/>
  <c r="I1954" i="2"/>
  <c r="U1954" i="2" s="1"/>
  <c r="K1956" i="2"/>
  <c r="W1956" i="2" s="1"/>
  <c r="I1957" i="2"/>
  <c r="U1957" i="2" s="1"/>
  <c r="Q1957" i="2"/>
  <c r="T1957" i="2" s="1"/>
  <c r="K1958" i="2"/>
  <c r="W1958" i="2" s="1"/>
  <c r="I1959" i="2"/>
  <c r="U1959" i="2" s="1"/>
  <c r="Q1959" i="2"/>
  <c r="T1959" i="2" s="1"/>
  <c r="J1961" i="2"/>
  <c r="V1961" i="2" s="1"/>
  <c r="J1963" i="2"/>
  <c r="V1963" i="2" s="1"/>
  <c r="I1964" i="2"/>
  <c r="U1964" i="2" s="1"/>
  <c r="Q1964" i="2"/>
  <c r="T1964" i="2" s="1"/>
  <c r="K1965" i="2"/>
  <c r="W1965" i="2" s="1"/>
  <c r="J1966" i="2"/>
  <c r="V1966" i="2" s="1"/>
  <c r="K1968" i="2"/>
  <c r="W1968" i="2" s="1"/>
  <c r="J1969" i="2"/>
  <c r="V1969" i="2" s="1"/>
  <c r="I1970" i="2"/>
  <c r="U1970" i="2" s="1"/>
  <c r="P1970" i="2"/>
  <c r="S1970" i="2" s="1"/>
  <c r="K1972" i="2"/>
  <c r="W1972" i="2" s="1"/>
  <c r="J1973" i="2"/>
  <c r="V1973" i="2" s="1"/>
  <c r="I1974" i="2"/>
  <c r="U1974" i="2" s="1"/>
  <c r="P1974" i="2"/>
  <c r="S1974" i="2" s="1"/>
  <c r="K1976" i="2"/>
  <c r="W1976" i="2" s="1"/>
  <c r="J1977" i="2"/>
  <c r="V1977" i="2" s="1"/>
  <c r="P1978" i="2"/>
  <c r="S1978" i="2" s="1"/>
  <c r="K1980" i="2"/>
  <c r="W1980" i="2" s="1"/>
  <c r="J1981" i="2"/>
  <c r="V1981" i="2" s="1"/>
  <c r="P1982" i="2"/>
  <c r="S1982" i="2" s="1"/>
  <c r="K1984" i="2"/>
  <c r="W1984" i="2" s="1"/>
  <c r="J1985" i="2"/>
  <c r="V1985" i="2" s="1"/>
  <c r="P1986" i="2"/>
  <c r="S1986" i="2" s="1"/>
  <c r="K1988" i="2"/>
  <c r="W1988" i="2" s="1"/>
  <c r="J1989" i="2"/>
  <c r="V1989" i="2" s="1"/>
  <c r="K1992" i="2"/>
  <c r="W1992" i="2" s="1"/>
  <c r="J1993" i="2"/>
  <c r="V1993" i="2" s="1"/>
  <c r="P1951" i="2"/>
  <c r="S1951" i="2" s="1"/>
  <c r="K1952" i="2"/>
  <c r="W1952" i="2" s="1"/>
  <c r="O1952" i="2"/>
  <c r="R1952" i="2" s="1"/>
  <c r="Q1952" i="2"/>
  <c r="T1952" i="2" s="1"/>
  <c r="K1954" i="2"/>
  <c r="W1954" i="2" s="1"/>
  <c r="P1954" i="2"/>
  <c r="S1954" i="2" s="1"/>
  <c r="O1954" i="2"/>
  <c r="R1954" i="2" s="1"/>
  <c r="P1966" i="2"/>
  <c r="S1966" i="2" s="1"/>
  <c r="O1967" i="2"/>
  <c r="R1967" i="2" s="1"/>
  <c r="J1968" i="2"/>
  <c r="V1968" i="2" s="1"/>
  <c r="O1955" i="2"/>
  <c r="R1955" i="2" s="1"/>
  <c r="O1956" i="2"/>
  <c r="R1956" i="2" s="1"/>
  <c r="O1957" i="2"/>
  <c r="R1957" i="2" s="1"/>
  <c r="O1958" i="2"/>
  <c r="R1958" i="2" s="1"/>
  <c r="O1959" i="2"/>
  <c r="R1959" i="2" s="1"/>
  <c r="O1960" i="2"/>
  <c r="R1960" i="2" s="1"/>
  <c r="O1961" i="2"/>
  <c r="R1961" i="2" s="1"/>
  <c r="O1962" i="2"/>
  <c r="R1962" i="2" s="1"/>
  <c r="O1963" i="2"/>
  <c r="R1963" i="2" s="1"/>
  <c r="O1964" i="2"/>
  <c r="R1964" i="2" s="1"/>
  <c r="O1965" i="2"/>
  <c r="R1965" i="2" s="1"/>
  <c r="P1967" i="2"/>
  <c r="S1967" i="2" s="1"/>
  <c r="O1968" i="2"/>
  <c r="R1968" i="2" s="1"/>
  <c r="Q1968" i="2"/>
  <c r="T1968" i="2" s="1"/>
  <c r="Q1969" i="2"/>
  <c r="T1969" i="2" s="1"/>
  <c r="Q1970" i="2"/>
  <c r="T1970" i="2" s="1"/>
  <c r="Q1971" i="2"/>
  <c r="T1971" i="2" s="1"/>
  <c r="Q1972" i="2"/>
  <c r="T1972" i="2" s="1"/>
  <c r="Q1973" i="2"/>
  <c r="T1973" i="2" s="1"/>
  <c r="Q1974" i="2"/>
  <c r="T1974" i="2" s="1"/>
  <c r="Q1975" i="2"/>
  <c r="T1975" i="2" s="1"/>
  <c r="Q1976" i="2"/>
  <c r="T1976" i="2" s="1"/>
  <c r="Q1977" i="2"/>
  <c r="T1977" i="2" s="1"/>
  <c r="Q1978" i="2"/>
  <c r="T1978" i="2" s="1"/>
  <c r="Q1979" i="2"/>
  <c r="T1979" i="2" s="1"/>
  <c r="Q1980" i="2"/>
  <c r="T1980" i="2" s="1"/>
  <c r="Q1981" i="2"/>
  <c r="T1981" i="2" s="1"/>
  <c r="Q1982" i="2"/>
  <c r="T1982" i="2" s="1"/>
  <c r="Q1983" i="2"/>
  <c r="T1983" i="2" s="1"/>
  <c r="Q1984" i="2"/>
  <c r="T1984" i="2" s="1"/>
  <c r="Q1985" i="2"/>
  <c r="T1985" i="2" s="1"/>
  <c r="Q1986" i="2"/>
  <c r="T1986" i="2" s="1"/>
  <c r="Q1987" i="2"/>
  <c r="T1987" i="2" s="1"/>
  <c r="Q1988" i="2"/>
  <c r="T1988" i="2" s="1"/>
  <c r="Q1989" i="2"/>
  <c r="T1989" i="2" s="1"/>
  <c r="Q1990" i="2"/>
  <c r="T1990" i="2" s="1"/>
  <c r="Q1991" i="2"/>
  <c r="T1991" i="2" s="1"/>
  <c r="Q1992" i="2"/>
  <c r="T1992" i="2" s="1"/>
  <c r="Q1993" i="2"/>
  <c r="T1993" i="2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AA1975" i="1" l="1"/>
  <c r="AB1975" i="1" s="1"/>
  <c r="AA1970" i="1"/>
  <c r="AB1970" i="1" s="1"/>
  <c r="AA1951" i="1"/>
  <c r="AB1951" i="1" s="1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P1950" i="2"/>
  <c r="S1950" i="2" s="1"/>
  <c r="H1950" i="2"/>
  <c r="O1950" i="2" s="1"/>
  <c r="R1950" i="2" s="1"/>
  <c r="F1950" i="2"/>
  <c r="E1950" i="2"/>
  <c r="D1950" i="2"/>
  <c r="I1950" i="2" s="1"/>
  <c r="U1950" i="2" s="1"/>
  <c r="P1949" i="2"/>
  <c r="S1949" i="2" s="1"/>
  <c r="H1949" i="2"/>
  <c r="O1949" i="2" s="1"/>
  <c r="R1949" i="2" s="1"/>
  <c r="F1949" i="2"/>
  <c r="E1949" i="2"/>
  <c r="J1949" i="2" s="1"/>
  <c r="V1949" i="2" s="1"/>
  <c r="D1949" i="2"/>
  <c r="I1949" i="2" s="1"/>
  <c r="U1949" i="2" s="1"/>
  <c r="H1948" i="2"/>
  <c r="O1948" i="2" s="1"/>
  <c r="R1948" i="2" s="1"/>
  <c r="F1948" i="2"/>
  <c r="E1948" i="2"/>
  <c r="D1948" i="2"/>
  <c r="H1947" i="2"/>
  <c r="F1947" i="2"/>
  <c r="E1947" i="2"/>
  <c r="D1947" i="2"/>
  <c r="P1946" i="2"/>
  <c r="S1946" i="2" s="1"/>
  <c r="H1946" i="2"/>
  <c r="O1946" i="2" s="1"/>
  <c r="R1946" i="2" s="1"/>
  <c r="F1946" i="2"/>
  <c r="E1946" i="2"/>
  <c r="J1946" i="2" s="1"/>
  <c r="V1946" i="2" s="1"/>
  <c r="D1946" i="2"/>
  <c r="I1946" i="2" s="1"/>
  <c r="U1946" i="2" s="1"/>
  <c r="H1945" i="2"/>
  <c r="O1945" i="2" s="1"/>
  <c r="R1945" i="2" s="1"/>
  <c r="F1945" i="2"/>
  <c r="E1945" i="2"/>
  <c r="D1945" i="2"/>
  <c r="H1944" i="2"/>
  <c r="O1944" i="2" s="1"/>
  <c r="R1944" i="2" s="1"/>
  <c r="F1944" i="2"/>
  <c r="E1944" i="2"/>
  <c r="D1944" i="2"/>
  <c r="H1943" i="2"/>
  <c r="F1943" i="2"/>
  <c r="E1943" i="2"/>
  <c r="D1943" i="2"/>
  <c r="H1942" i="2"/>
  <c r="O1942" i="2" s="1"/>
  <c r="R1942" i="2" s="1"/>
  <c r="F1942" i="2"/>
  <c r="E1942" i="2"/>
  <c r="D1942" i="2"/>
  <c r="P1941" i="2"/>
  <c r="S1941" i="2" s="1"/>
  <c r="H1941" i="2"/>
  <c r="O1941" i="2" s="1"/>
  <c r="R1941" i="2" s="1"/>
  <c r="F1941" i="2"/>
  <c r="E1941" i="2"/>
  <c r="D1941" i="2"/>
  <c r="I1941" i="2" s="1"/>
  <c r="U1941" i="2" s="1"/>
  <c r="H1940" i="2"/>
  <c r="O1940" i="2" s="1"/>
  <c r="R1940" i="2" s="1"/>
  <c r="F1940" i="2"/>
  <c r="E1940" i="2"/>
  <c r="D1940" i="2"/>
  <c r="H1939" i="2"/>
  <c r="F1939" i="2"/>
  <c r="E1939" i="2"/>
  <c r="D1939" i="2"/>
  <c r="P1938" i="2"/>
  <c r="S1938" i="2" s="1"/>
  <c r="H1938" i="2"/>
  <c r="O1938" i="2" s="1"/>
  <c r="R1938" i="2" s="1"/>
  <c r="F1938" i="2"/>
  <c r="E1938" i="2"/>
  <c r="J1938" i="2" s="1"/>
  <c r="V1938" i="2" s="1"/>
  <c r="D1938" i="2"/>
  <c r="I1938" i="2" s="1"/>
  <c r="U1938" i="2" s="1"/>
  <c r="H1937" i="2"/>
  <c r="O1937" i="2" s="1"/>
  <c r="R1937" i="2" s="1"/>
  <c r="F1937" i="2"/>
  <c r="E1937" i="2"/>
  <c r="D1937" i="2"/>
  <c r="H1936" i="2"/>
  <c r="O1936" i="2" s="1"/>
  <c r="R1936" i="2" s="1"/>
  <c r="F1936" i="2"/>
  <c r="E1936" i="2"/>
  <c r="D1936" i="2"/>
  <c r="H1935" i="2"/>
  <c r="F1935" i="2"/>
  <c r="E1935" i="2"/>
  <c r="D1935" i="2"/>
  <c r="P1934" i="2"/>
  <c r="S1934" i="2" s="1"/>
  <c r="H1934" i="2"/>
  <c r="O1934" i="2" s="1"/>
  <c r="R1934" i="2" s="1"/>
  <c r="F1934" i="2"/>
  <c r="E1934" i="2"/>
  <c r="D1934" i="2"/>
  <c r="I1934" i="2" s="1"/>
  <c r="U1934" i="2" s="1"/>
  <c r="H1933" i="2"/>
  <c r="O1933" i="2" s="1"/>
  <c r="R1933" i="2" s="1"/>
  <c r="F1933" i="2"/>
  <c r="E1933" i="2"/>
  <c r="D1933" i="2"/>
  <c r="H1932" i="2"/>
  <c r="O1932" i="2" s="1"/>
  <c r="R1932" i="2" s="1"/>
  <c r="F1932" i="2"/>
  <c r="E1932" i="2"/>
  <c r="D1932" i="2"/>
  <c r="H1931" i="2"/>
  <c r="F1931" i="2"/>
  <c r="E1931" i="2"/>
  <c r="D1931" i="2"/>
  <c r="P1930" i="2"/>
  <c r="S1930" i="2" s="1"/>
  <c r="H1930" i="2"/>
  <c r="O1930" i="2" s="1"/>
  <c r="R1930" i="2" s="1"/>
  <c r="F1930" i="2"/>
  <c r="E1930" i="2"/>
  <c r="D1930" i="2"/>
  <c r="I1930" i="2" s="1"/>
  <c r="U1930" i="2" s="1"/>
  <c r="H1929" i="2"/>
  <c r="O1929" i="2" s="1"/>
  <c r="R1929" i="2" s="1"/>
  <c r="F1929" i="2"/>
  <c r="E1929" i="2"/>
  <c r="D1929" i="2"/>
  <c r="H1928" i="2"/>
  <c r="O1928" i="2" s="1"/>
  <c r="R1928" i="2" s="1"/>
  <c r="F1928" i="2"/>
  <c r="E1928" i="2"/>
  <c r="D1928" i="2"/>
  <c r="H1927" i="2"/>
  <c r="F1927" i="2"/>
  <c r="E1927" i="2"/>
  <c r="D1927" i="2"/>
  <c r="P1926" i="2"/>
  <c r="S1926" i="2" s="1"/>
  <c r="H1926" i="2"/>
  <c r="O1926" i="2" s="1"/>
  <c r="R1926" i="2" s="1"/>
  <c r="F1926" i="2"/>
  <c r="E1926" i="2"/>
  <c r="D1926" i="2"/>
  <c r="I1926" i="2" s="1"/>
  <c r="U1926" i="2" s="1"/>
  <c r="P1925" i="2"/>
  <c r="S1925" i="2" s="1"/>
  <c r="H1925" i="2"/>
  <c r="O1925" i="2" s="1"/>
  <c r="R1925" i="2" s="1"/>
  <c r="F1925" i="2"/>
  <c r="E1925" i="2"/>
  <c r="J1925" i="2" s="1"/>
  <c r="V1925" i="2" s="1"/>
  <c r="D1925" i="2"/>
  <c r="I1925" i="2" s="1"/>
  <c r="U1925" i="2" s="1"/>
  <c r="H1924" i="2"/>
  <c r="Q1924" i="2" s="1"/>
  <c r="T1924" i="2" s="1"/>
  <c r="F1924" i="2"/>
  <c r="E1924" i="2"/>
  <c r="D1924" i="2"/>
  <c r="H1923" i="2"/>
  <c r="Q1923" i="2" s="1"/>
  <c r="T1923" i="2" s="1"/>
  <c r="F1923" i="2"/>
  <c r="E1923" i="2"/>
  <c r="D1923" i="2"/>
  <c r="H1922" i="2"/>
  <c r="O1922" i="2" s="1"/>
  <c r="R1922" i="2" s="1"/>
  <c r="F1922" i="2"/>
  <c r="K1922" i="2" s="1"/>
  <c r="W1922" i="2" s="1"/>
  <c r="E1922" i="2"/>
  <c r="D1922" i="2"/>
  <c r="H1921" i="2"/>
  <c r="O1921" i="2" s="1"/>
  <c r="R1921" i="2" s="1"/>
  <c r="F1921" i="2"/>
  <c r="K1921" i="2" s="1"/>
  <c r="W1921" i="2" s="1"/>
  <c r="E1921" i="2"/>
  <c r="D1921" i="2"/>
  <c r="H1920" i="2"/>
  <c r="F1920" i="2"/>
  <c r="E1920" i="2"/>
  <c r="D1920" i="2"/>
  <c r="H1919" i="2"/>
  <c r="O1919" i="2" s="1"/>
  <c r="R1919" i="2" s="1"/>
  <c r="F1919" i="2"/>
  <c r="E1919" i="2"/>
  <c r="D1919" i="2"/>
  <c r="H1918" i="2"/>
  <c r="O1918" i="2" s="1"/>
  <c r="R1918" i="2" s="1"/>
  <c r="F1918" i="2"/>
  <c r="E1918" i="2"/>
  <c r="D1918" i="2"/>
  <c r="I1918" i="2" s="1"/>
  <c r="U1918" i="2" s="1"/>
  <c r="H1917" i="2"/>
  <c r="O1917" i="2" s="1"/>
  <c r="R1917" i="2" s="1"/>
  <c r="F1917" i="2"/>
  <c r="E1917" i="2"/>
  <c r="D1917" i="2"/>
  <c r="H1916" i="2"/>
  <c r="F1916" i="2"/>
  <c r="E1916" i="2"/>
  <c r="D1916" i="2"/>
  <c r="H1915" i="2"/>
  <c r="O1915" i="2" s="1"/>
  <c r="R1915" i="2" s="1"/>
  <c r="F1915" i="2"/>
  <c r="E1915" i="2"/>
  <c r="D1915" i="2"/>
  <c r="P1914" i="2"/>
  <c r="S1914" i="2" s="1"/>
  <c r="H1914" i="2"/>
  <c r="O1914" i="2" s="1"/>
  <c r="R1914" i="2" s="1"/>
  <c r="F1914" i="2"/>
  <c r="E1914" i="2"/>
  <c r="D1914" i="2"/>
  <c r="I1914" i="2" s="1"/>
  <c r="U1914" i="2" s="1"/>
  <c r="H1913" i="2"/>
  <c r="O1913" i="2" s="1"/>
  <c r="R1913" i="2" s="1"/>
  <c r="F1913" i="2"/>
  <c r="E1913" i="2"/>
  <c r="D1913" i="2"/>
  <c r="H1912" i="2"/>
  <c r="F1912" i="2"/>
  <c r="E1912" i="2"/>
  <c r="D1912" i="2"/>
  <c r="H1911" i="2"/>
  <c r="O1911" i="2" s="1"/>
  <c r="R1911" i="2" s="1"/>
  <c r="F1911" i="2"/>
  <c r="E1911" i="2"/>
  <c r="J1911" i="2" s="1"/>
  <c r="V1911" i="2" s="1"/>
  <c r="D1911" i="2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U1910" i="2" s="1"/>
  <c r="H1909" i="2"/>
  <c r="O1909" i="2" s="1"/>
  <c r="R1909" i="2" s="1"/>
  <c r="F1909" i="2"/>
  <c r="K1909" i="2" s="1"/>
  <c r="W1909" i="2" s="1"/>
  <c r="E1909" i="2"/>
  <c r="D1909" i="2"/>
  <c r="H1908" i="2"/>
  <c r="F1908" i="2"/>
  <c r="E1908" i="2"/>
  <c r="D1908" i="2"/>
  <c r="H1907" i="2"/>
  <c r="O1907" i="2" s="1"/>
  <c r="R1907" i="2" s="1"/>
  <c r="F1907" i="2"/>
  <c r="E1907" i="2"/>
  <c r="D1907" i="2"/>
  <c r="H1906" i="2"/>
  <c r="O1906" i="2" s="1"/>
  <c r="R1906" i="2" s="1"/>
  <c r="F1906" i="2"/>
  <c r="K1906" i="2" s="1"/>
  <c r="W1906" i="2" s="1"/>
  <c r="E1906" i="2"/>
  <c r="D1906" i="2"/>
  <c r="H1905" i="2"/>
  <c r="O1905" i="2" s="1"/>
  <c r="R1905" i="2" s="1"/>
  <c r="F1905" i="2"/>
  <c r="K1905" i="2" s="1"/>
  <c r="W1905" i="2" s="1"/>
  <c r="E1905" i="2"/>
  <c r="D1905" i="2"/>
  <c r="H1904" i="2"/>
  <c r="F1904" i="2"/>
  <c r="E1904" i="2"/>
  <c r="D1904" i="2"/>
  <c r="H1903" i="2"/>
  <c r="O1903" i="2" s="1"/>
  <c r="R1903" i="2" s="1"/>
  <c r="F1903" i="2"/>
  <c r="E1903" i="2"/>
  <c r="D1903" i="2"/>
  <c r="P1902" i="2"/>
  <c r="S1902" i="2" s="1"/>
  <c r="H1902" i="2"/>
  <c r="O1902" i="2" s="1"/>
  <c r="R1902" i="2" s="1"/>
  <c r="F1902" i="2"/>
  <c r="E1902" i="2"/>
  <c r="D1902" i="2"/>
  <c r="I1902" i="2" s="1"/>
  <c r="U1902" i="2" s="1"/>
  <c r="H1901" i="2"/>
  <c r="O1901" i="2" s="1"/>
  <c r="R1901" i="2" s="1"/>
  <c r="F1901" i="2"/>
  <c r="E1901" i="2"/>
  <c r="D1901" i="2"/>
  <c r="H1900" i="2"/>
  <c r="F1900" i="2"/>
  <c r="E1900" i="2"/>
  <c r="D1900" i="2"/>
  <c r="H1899" i="2"/>
  <c r="Q1899" i="2" s="1"/>
  <c r="T1899" i="2" s="1"/>
  <c r="F1899" i="2"/>
  <c r="E1899" i="2"/>
  <c r="D1899" i="2"/>
  <c r="O1898" i="2"/>
  <c r="R1898" i="2" s="1"/>
  <c r="H1898" i="2"/>
  <c r="Q1898" i="2" s="1"/>
  <c r="T1898" i="2" s="1"/>
  <c r="F1898" i="2"/>
  <c r="E1898" i="2"/>
  <c r="D1898" i="2"/>
  <c r="I1898" i="2" s="1"/>
  <c r="U1898" i="2" s="1"/>
  <c r="H1897" i="2"/>
  <c r="Q1897" i="2" s="1"/>
  <c r="T1897" i="2" s="1"/>
  <c r="F1897" i="2"/>
  <c r="E1897" i="2"/>
  <c r="D1897" i="2"/>
  <c r="H1896" i="2"/>
  <c r="Q1896" i="2" s="1"/>
  <c r="T1896" i="2" s="1"/>
  <c r="F1896" i="2"/>
  <c r="E1896" i="2"/>
  <c r="D1896" i="2"/>
  <c r="H1895" i="2"/>
  <c r="Q1895" i="2" s="1"/>
  <c r="T1895" i="2" s="1"/>
  <c r="F1895" i="2"/>
  <c r="E1895" i="2"/>
  <c r="D1895" i="2"/>
  <c r="H1894" i="2"/>
  <c r="F1894" i="2"/>
  <c r="E1894" i="2"/>
  <c r="D1894" i="2"/>
  <c r="H1893" i="2"/>
  <c r="Q1893" i="2" s="1"/>
  <c r="T1893" i="2" s="1"/>
  <c r="F1893" i="2"/>
  <c r="E1893" i="2"/>
  <c r="D1893" i="2"/>
  <c r="I1893" i="2" s="1"/>
  <c r="U1893" i="2" s="1"/>
  <c r="H1892" i="2"/>
  <c r="Q1892" i="2" s="1"/>
  <c r="T1892" i="2" s="1"/>
  <c r="F1892" i="2"/>
  <c r="E1892" i="2"/>
  <c r="D1892" i="2"/>
  <c r="H1891" i="2"/>
  <c r="F1891" i="2"/>
  <c r="E1891" i="2"/>
  <c r="D1891" i="2"/>
  <c r="I1891" i="2" s="1"/>
  <c r="U1891" i="2" s="1"/>
  <c r="H1890" i="2"/>
  <c r="O1890" i="2" s="1"/>
  <c r="R1890" i="2" s="1"/>
  <c r="F1890" i="2"/>
  <c r="E1890" i="2"/>
  <c r="D1890" i="2"/>
  <c r="I1890" i="2" s="1"/>
  <c r="U1890" i="2" s="1"/>
  <c r="P1889" i="2"/>
  <c r="S1889" i="2" s="1"/>
  <c r="H1889" i="2"/>
  <c r="O1889" i="2" s="1"/>
  <c r="R1889" i="2" s="1"/>
  <c r="F1889" i="2"/>
  <c r="E1889" i="2"/>
  <c r="J1889" i="2" s="1"/>
  <c r="V1889" i="2" s="1"/>
  <c r="D1889" i="2"/>
  <c r="I1889" i="2" s="1"/>
  <c r="U1889" i="2" s="1"/>
  <c r="H1888" i="2"/>
  <c r="F1888" i="2"/>
  <c r="E1888" i="2"/>
  <c r="D1888" i="2"/>
  <c r="H1887" i="2"/>
  <c r="O1887" i="2" s="1"/>
  <c r="R1887" i="2" s="1"/>
  <c r="F1887" i="2"/>
  <c r="E1887" i="2"/>
  <c r="D1887" i="2"/>
  <c r="H1886" i="2"/>
  <c r="O1886" i="2" s="1"/>
  <c r="R1886" i="2" s="1"/>
  <c r="F1886" i="2"/>
  <c r="E1886" i="2"/>
  <c r="D1886" i="2"/>
  <c r="H1885" i="2"/>
  <c r="O1885" i="2" s="1"/>
  <c r="R1885" i="2" s="1"/>
  <c r="F1885" i="2"/>
  <c r="E1885" i="2"/>
  <c r="D1885" i="2"/>
  <c r="H1884" i="2"/>
  <c r="F1884" i="2"/>
  <c r="E1884" i="2"/>
  <c r="D1884" i="2"/>
  <c r="H1883" i="2"/>
  <c r="O1883" i="2" s="1"/>
  <c r="R1883" i="2" s="1"/>
  <c r="F1883" i="2"/>
  <c r="E1883" i="2"/>
  <c r="D1883" i="2"/>
  <c r="P1882" i="2"/>
  <c r="S1882" i="2" s="1"/>
  <c r="H1882" i="2"/>
  <c r="O1882" i="2" s="1"/>
  <c r="R1882" i="2" s="1"/>
  <c r="F1882" i="2"/>
  <c r="E1882" i="2"/>
  <c r="D1882" i="2"/>
  <c r="I1882" i="2" s="1"/>
  <c r="U1882" i="2" s="1"/>
  <c r="H1881" i="2"/>
  <c r="O1881" i="2" s="1"/>
  <c r="R1881" i="2" s="1"/>
  <c r="F1881" i="2"/>
  <c r="E1881" i="2"/>
  <c r="D1881" i="2"/>
  <c r="I1881" i="2" s="1"/>
  <c r="U1881" i="2" s="1"/>
  <c r="H1880" i="2"/>
  <c r="F1880" i="2"/>
  <c r="E1880" i="2"/>
  <c r="D1880" i="2"/>
  <c r="H1879" i="2"/>
  <c r="O1879" i="2" s="1"/>
  <c r="R1879" i="2" s="1"/>
  <c r="F1879" i="2"/>
  <c r="E1879" i="2"/>
  <c r="D1879" i="2"/>
  <c r="H1878" i="2"/>
  <c r="O1878" i="2" s="1"/>
  <c r="R1878" i="2" s="1"/>
  <c r="F1878" i="2"/>
  <c r="E1878" i="2"/>
  <c r="D1878" i="2"/>
  <c r="H1877" i="2"/>
  <c r="O1877" i="2" s="1"/>
  <c r="R1877" i="2" s="1"/>
  <c r="F1877" i="2"/>
  <c r="E1877" i="2"/>
  <c r="D1877" i="2"/>
  <c r="H1876" i="2"/>
  <c r="F1876" i="2"/>
  <c r="E1876" i="2"/>
  <c r="D1876" i="2"/>
  <c r="H1875" i="2"/>
  <c r="O1875" i="2" s="1"/>
  <c r="R1875" i="2" s="1"/>
  <c r="F1875" i="2"/>
  <c r="E1875" i="2"/>
  <c r="D1875" i="2"/>
  <c r="P1874" i="2"/>
  <c r="S1874" i="2" s="1"/>
  <c r="H1874" i="2"/>
  <c r="O1874" i="2" s="1"/>
  <c r="R1874" i="2" s="1"/>
  <c r="F1874" i="2"/>
  <c r="E1874" i="2"/>
  <c r="D1874" i="2"/>
  <c r="I1874" i="2" s="1"/>
  <c r="U1874" i="2" s="1"/>
  <c r="H1873" i="2"/>
  <c r="O1873" i="2" s="1"/>
  <c r="R1873" i="2" s="1"/>
  <c r="F1873" i="2"/>
  <c r="E1873" i="2"/>
  <c r="D1873" i="2"/>
  <c r="H1872" i="2"/>
  <c r="F1872" i="2"/>
  <c r="E1872" i="2"/>
  <c r="D1872" i="2"/>
  <c r="H1871" i="2"/>
  <c r="O1871" i="2" s="1"/>
  <c r="R1871" i="2" s="1"/>
  <c r="F1871" i="2"/>
  <c r="E1871" i="2"/>
  <c r="D1871" i="2"/>
  <c r="H1870" i="2"/>
  <c r="O1870" i="2" s="1"/>
  <c r="R1870" i="2" s="1"/>
  <c r="F1870" i="2"/>
  <c r="E1870" i="2"/>
  <c r="D1870" i="2"/>
  <c r="H1869" i="2"/>
  <c r="O1869" i="2" s="1"/>
  <c r="R1869" i="2" s="1"/>
  <c r="F1869" i="2"/>
  <c r="E1869" i="2"/>
  <c r="D1869" i="2"/>
  <c r="H1868" i="2"/>
  <c r="F1868" i="2"/>
  <c r="E1868" i="2"/>
  <c r="D1868" i="2"/>
  <c r="H1867" i="2"/>
  <c r="O1867" i="2" s="1"/>
  <c r="R1867" i="2" s="1"/>
  <c r="F1867" i="2"/>
  <c r="E1867" i="2"/>
  <c r="D1867" i="2"/>
  <c r="P1866" i="2"/>
  <c r="S1866" i="2" s="1"/>
  <c r="H1866" i="2"/>
  <c r="O1866" i="2" s="1"/>
  <c r="R1866" i="2" s="1"/>
  <c r="F1866" i="2"/>
  <c r="E1866" i="2"/>
  <c r="D1866" i="2"/>
  <c r="I1866" i="2" s="1"/>
  <c r="U1866" i="2" s="1"/>
  <c r="H1865" i="2"/>
  <c r="O1865" i="2" s="1"/>
  <c r="R1865" i="2" s="1"/>
  <c r="F1865" i="2"/>
  <c r="E1865" i="2"/>
  <c r="D1865" i="2"/>
  <c r="H1864" i="2"/>
  <c r="F1864" i="2"/>
  <c r="E1864" i="2"/>
  <c r="D1864" i="2"/>
  <c r="H1863" i="2"/>
  <c r="O1863" i="2" s="1"/>
  <c r="R1863" i="2" s="1"/>
  <c r="F1863" i="2"/>
  <c r="E1863" i="2"/>
  <c r="D1863" i="2"/>
  <c r="P1862" i="2"/>
  <c r="S1862" i="2" s="1"/>
  <c r="H1862" i="2"/>
  <c r="O1862" i="2" s="1"/>
  <c r="R1862" i="2" s="1"/>
  <c r="F1862" i="2"/>
  <c r="E1862" i="2"/>
  <c r="J1862" i="2" s="1"/>
  <c r="V1862" i="2" s="1"/>
  <c r="D1862" i="2"/>
  <c r="I1862" i="2" s="1"/>
  <c r="U1862" i="2" s="1"/>
  <c r="H1861" i="2"/>
  <c r="P1861" i="2" s="1"/>
  <c r="S1861" i="2" s="1"/>
  <c r="F1861" i="2"/>
  <c r="E1861" i="2"/>
  <c r="J1861" i="2" s="1"/>
  <c r="V1861" i="2" s="1"/>
  <c r="D1861" i="2"/>
  <c r="H1860" i="2"/>
  <c r="Q1860" i="2" s="1"/>
  <c r="T1860" i="2" s="1"/>
  <c r="F1860" i="2"/>
  <c r="E1860" i="2"/>
  <c r="D1860" i="2"/>
  <c r="H1859" i="2"/>
  <c r="Q1859" i="2" s="1"/>
  <c r="T1859" i="2" s="1"/>
  <c r="F1859" i="2"/>
  <c r="E1859" i="2"/>
  <c r="D1859" i="2"/>
  <c r="H1858" i="2"/>
  <c r="Q1858" i="2" s="1"/>
  <c r="T1858" i="2" s="1"/>
  <c r="F1858" i="2"/>
  <c r="E1858" i="2"/>
  <c r="D1858" i="2"/>
  <c r="H1857" i="2"/>
  <c r="F1857" i="2"/>
  <c r="E1857" i="2"/>
  <c r="D1857" i="2"/>
  <c r="H1856" i="2"/>
  <c r="Q1856" i="2" s="1"/>
  <c r="T1856" i="2" s="1"/>
  <c r="F1856" i="2"/>
  <c r="E1856" i="2"/>
  <c r="D1856" i="2"/>
  <c r="H1855" i="2"/>
  <c r="F1855" i="2"/>
  <c r="E1855" i="2"/>
  <c r="D1855" i="2"/>
  <c r="H1854" i="2"/>
  <c r="Q1854" i="2" s="1"/>
  <c r="T1854" i="2" s="1"/>
  <c r="F1854" i="2"/>
  <c r="E1854" i="2"/>
  <c r="D1854" i="2"/>
  <c r="P1853" i="2"/>
  <c r="S1853" i="2" s="1"/>
  <c r="O1853" i="2"/>
  <c r="R1853" i="2" s="1"/>
  <c r="H1853" i="2"/>
  <c r="Q1853" i="2" s="1"/>
  <c r="T1853" i="2" s="1"/>
  <c r="F1853" i="2"/>
  <c r="E1853" i="2"/>
  <c r="J1853" i="2" s="1"/>
  <c r="V1853" i="2" s="1"/>
  <c r="D1853" i="2"/>
  <c r="I1853" i="2" s="1"/>
  <c r="U1853" i="2" s="1"/>
  <c r="H1852" i="2"/>
  <c r="Q1852" i="2" s="1"/>
  <c r="T1852" i="2" s="1"/>
  <c r="F1852" i="2"/>
  <c r="E1852" i="2"/>
  <c r="D1852" i="2"/>
  <c r="H1851" i="2"/>
  <c r="Q1851" i="2" s="1"/>
  <c r="T1851" i="2" s="1"/>
  <c r="F1851" i="2"/>
  <c r="E1851" i="2"/>
  <c r="D1851" i="2"/>
  <c r="H1850" i="2"/>
  <c r="Q1850" i="2" s="1"/>
  <c r="T1850" i="2" s="1"/>
  <c r="F1850" i="2"/>
  <c r="E1850" i="2"/>
  <c r="D1850" i="2"/>
  <c r="H1849" i="2"/>
  <c r="P1849" i="2" s="1"/>
  <c r="S1849" i="2" s="1"/>
  <c r="F1849" i="2"/>
  <c r="E1849" i="2"/>
  <c r="D1849" i="2"/>
  <c r="H1848" i="2"/>
  <c r="P1848" i="2" s="1"/>
  <c r="S1848" i="2" s="1"/>
  <c r="F1848" i="2"/>
  <c r="E1848" i="2"/>
  <c r="D1848" i="2"/>
  <c r="Q1847" i="2"/>
  <c r="T1847" i="2" s="1"/>
  <c r="H1847" i="2"/>
  <c r="P1847" i="2" s="1"/>
  <c r="S1847" i="2" s="1"/>
  <c r="F1847" i="2"/>
  <c r="E1847" i="2"/>
  <c r="D1847" i="2"/>
  <c r="H1846" i="2"/>
  <c r="O1846" i="2" s="1"/>
  <c r="R1846" i="2" s="1"/>
  <c r="F1846" i="2"/>
  <c r="E1846" i="2"/>
  <c r="D1846" i="2"/>
  <c r="H1845" i="2"/>
  <c r="O1845" i="2" s="1"/>
  <c r="R1845" i="2" s="1"/>
  <c r="F1845" i="2"/>
  <c r="E1845" i="2"/>
  <c r="D1845" i="2"/>
  <c r="H1844" i="2"/>
  <c r="O1844" i="2" s="1"/>
  <c r="R1844" i="2" s="1"/>
  <c r="F1844" i="2"/>
  <c r="E1844" i="2"/>
  <c r="D1844" i="2"/>
  <c r="H1843" i="2"/>
  <c r="O1843" i="2" s="1"/>
  <c r="R1843" i="2" s="1"/>
  <c r="F1843" i="2"/>
  <c r="E1843" i="2"/>
  <c r="D1843" i="2"/>
  <c r="H1842" i="2"/>
  <c r="O1842" i="2" s="1"/>
  <c r="R1842" i="2" s="1"/>
  <c r="F1842" i="2"/>
  <c r="E1842" i="2"/>
  <c r="D1842" i="2"/>
  <c r="H1841" i="2"/>
  <c r="O1841" i="2" s="1"/>
  <c r="R1841" i="2" s="1"/>
  <c r="F1841" i="2"/>
  <c r="E1841" i="2"/>
  <c r="D1841" i="2"/>
  <c r="P1840" i="2"/>
  <c r="S1840" i="2" s="1"/>
  <c r="H1840" i="2"/>
  <c r="O1840" i="2" s="1"/>
  <c r="R1840" i="2" s="1"/>
  <c r="F1840" i="2"/>
  <c r="E1840" i="2"/>
  <c r="D1840" i="2"/>
  <c r="I1840" i="2" s="1"/>
  <c r="U1840" i="2" s="1"/>
  <c r="H1839" i="2"/>
  <c r="O1839" i="2" s="1"/>
  <c r="R1839" i="2" s="1"/>
  <c r="F1839" i="2"/>
  <c r="E1839" i="2"/>
  <c r="D1839" i="2"/>
  <c r="H1838" i="2"/>
  <c r="O1838" i="2" s="1"/>
  <c r="R1838" i="2" s="1"/>
  <c r="F1838" i="2"/>
  <c r="E1838" i="2"/>
  <c r="D1838" i="2"/>
  <c r="H1837" i="2"/>
  <c r="O1837" i="2" s="1"/>
  <c r="R1837" i="2" s="1"/>
  <c r="F1837" i="2"/>
  <c r="E1837" i="2"/>
  <c r="D1837" i="2"/>
  <c r="H1836" i="2"/>
  <c r="O1836" i="2" s="1"/>
  <c r="R1836" i="2" s="1"/>
  <c r="F1836" i="2"/>
  <c r="E1836" i="2"/>
  <c r="D1836" i="2"/>
  <c r="H1835" i="2"/>
  <c r="O1835" i="2" s="1"/>
  <c r="R1835" i="2" s="1"/>
  <c r="F1835" i="2"/>
  <c r="E1835" i="2"/>
  <c r="D1835" i="2"/>
  <c r="H1834" i="2"/>
  <c r="O1834" i="2" s="1"/>
  <c r="R1834" i="2" s="1"/>
  <c r="F1834" i="2"/>
  <c r="E1834" i="2"/>
  <c r="D1834" i="2"/>
  <c r="H1833" i="2"/>
  <c r="O1833" i="2" s="1"/>
  <c r="R1833" i="2" s="1"/>
  <c r="F1833" i="2"/>
  <c r="E1833" i="2"/>
  <c r="D1833" i="2"/>
  <c r="P1832" i="2"/>
  <c r="S1832" i="2" s="1"/>
  <c r="H1832" i="2"/>
  <c r="O1832" i="2" s="1"/>
  <c r="R1832" i="2" s="1"/>
  <c r="F1832" i="2"/>
  <c r="E1832" i="2"/>
  <c r="D1832" i="2"/>
  <c r="I1832" i="2" s="1"/>
  <c r="U1832" i="2" s="1"/>
  <c r="H1831" i="2"/>
  <c r="O1831" i="2" s="1"/>
  <c r="R1831" i="2" s="1"/>
  <c r="F1831" i="2"/>
  <c r="E1831" i="2"/>
  <c r="D1831" i="2"/>
  <c r="H1830" i="2"/>
  <c r="O1830" i="2" s="1"/>
  <c r="R1830" i="2" s="1"/>
  <c r="F1830" i="2"/>
  <c r="E1830" i="2"/>
  <c r="D1830" i="2"/>
  <c r="H1829" i="2"/>
  <c r="O1829" i="2" s="1"/>
  <c r="R1829" i="2" s="1"/>
  <c r="F1829" i="2"/>
  <c r="E1829" i="2"/>
  <c r="D1829" i="2"/>
  <c r="P1828" i="2"/>
  <c r="S1828" i="2" s="1"/>
  <c r="H1828" i="2"/>
  <c r="O1828" i="2" s="1"/>
  <c r="R1828" i="2" s="1"/>
  <c r="F1828" i="2"/>
  <c r="E1828" i="2"/>
  <c r="J1828" i="2" s="1"/>
  <c r="V1828" i="2" s="1"/>
  <c r="D1828" i="2"/>
  <c r="I1828" i="2" s="1"/>
  <c r="U1828" i="2" s="1"/>
  <c r="H1827" i="2"/>
  <c r="O1827" i="2" s="1"/>
  <c r="R1827" i="2" s="1"/>
  <c r="F1827" i="2"/>
  <c r="E1827" i="2"/>
  <c r="J1827" i="2" s="1"/>
  <c r="V1827" i="2" s="1"/>
  <c r="D1827" i="2"/>
  <c r="H1826" i="2"/>
  <c r="O1826" i="2" s="1"/>
  <c r="R1826" i="2" s="1"/>
  <c r="F1826" i="2"/>
  <c r="E1826" i="2"/>
  <c r="D1826" i="2"/>
  <c r="H1825" i="2"/>
  <c r="O1825" i="2" s="1"/>
  <c r="R1825" i="2" s="1"/>
  <c r="F1825" i="2"/>
  <c r="E1825" i="2"/>
  <c r="D1825" i="2"/>
  <c r="H1824" i="2"/>
  <c r="O1824" i="2" s="1"/>
  <c r="R1824" i="2" s="1"/>
  <c r="F1824" i="2"/>
  <c r="K1824" i="2" s="1"/>
  <c r="W1824" i="2" s="1"/>
  <c r="E1824" i="2"/>
  <c r="D1824" i="2"/>
  <c r="H1823" i="2"/>
  <c r="O1823" i="2" s="1"/>
  <c r="R1823" i="2" s="1"/>
  <c r="F1823" i="2"/>
  <c r="K1823" i="2" s="1"/>
  <c r="W1823" i="2" s="1"/>
  <c r="E1823" i="2"/>
  <c r="D1823" i="2"/>
  <c r="H1822" i="2"/>
  <c r="O1822" i="2" s="1"/>
  <c r="R1822" i="2" s="1"/>
  <c r="F1822" i="2"/>
  <c r="K1822" i="2" s="1"/>
  <c r="W1822" i="2" s="1"/>
  <c r="E1822" i="2"/>
  <c r="D1822" i="2"/>
  <c r="H1821" i="2"/>
  <c r="O1821" i="2" s="1"/>
  <c r="R1821" i="2" s="1"/>
  <c r="F1821" i="2"/>
  <c r="E1821" i="2"/>
  <c r="D1821" i="2"/>
  <c r="H1820" i="2"/>
  <c r="O1820" i="2" s="1"/>
  <c r="R1820" i="2" s="1"/>
  <c r="F1820" i="2"/>
  <c r="E1820" i="2"/>
  <c r="D1820" i="2"/>
  <c r="H1819" i="2"/>
  <c r="O1819" i="2" s="1"/>
  <c r="R1819" i="2" s="1"/>
  <c r="F1819" i="2"/>
  <c r="E1819" i="2"/>
  <c r="D1819" i="2"/>
  <c r="H1818" i="2"/>
  <c r="O1818" i="2" s="1"/>
  <c r="R1818" i="2" s="1"/>
  <c r="F1818" i="2"/>
  <c r="E1818" i="2"/>
  <c r="D1818" i="2"/>
  <c r="T1817" i="2"/>
  <c r="P1817" i="2"/>
  <c r="S1817" i="2" s="1"/>
  <c r="H1817" i="2"/>
  <c r="Q1817" i="2" s="1"/>
  <c r="F1817" i="2"/>
  <c r="E1817" i="2"/>
  <c r="J1817" i="2" s="1"/>
  <c r="V1817" i="2" s="1"/>
  <c r="D1817" i="2"/>
  <c r="H1816" i="2"/>
  <c r="Q1816" i="2" s="1"/>
  <c r="T1816" i="2" s="1"/>
  <c r="F1816" i="2"/>
  <c r="E1816" i="2"/>
  <c r="D1816" i="2"/>
  <c r="H1815" i="2"/>
  <c r="Q1815" i="2" s="1"/>
  <c r="T1815" i="2" s="1"/>
  <c r="F1815" i="2"/>
  <c r="E1815" i="2"/>
  <c r="D1815" i="2"/>
  <c r="H1814" i="2"/>
  <c r="Q1814" i="2" s="1"/>
  <c r="T1814" i="2" s="1"/>
  <c r="F1814" i="2"/>
  <c r="E1814" i="2"/>
  <c r="D1814" i="2"/>
  <c r="T1813" i="2"/>
  <c r="H1813" i="2"/>
  <c r="Q1813" i="2" s="1"/>
  <c r="F1813" i="2"/>
  <c r="E1813" i="2"/>
  <c r="J1813" i="2" s="1"/>
  <c r="V1813" i="2" s="1"/>
  <c r="D1813" i="2"/>
  <c r="H1812" i="2"/>
  <c r="Q1812" i="2" s="1"/>
  <c r="T1812" i="2" s="1"/>
  <c r="F1812" i="2"/>
  <c r="E1812" i="2"/>
  <c r="D1812" i="2"/>
  <c r="H1811" i="2"/>
  <c r="Q1811" i="2" s="1"/>
  <c r="T1811" i="2" s="1"/>
  <c r="F1811" i="2"/>
  <c r="E1811" i="2"/>
  <c r="D1811" i="2"/>
  <c r="H1810" i="2"/>
  <c r="Q1810" i="2" s="1"/>
  <c r="T1810" i="2" s="1"/>
  <c r="F1810" i="2"/>
  <c r="E1810" i="2"/>
  <c r="D1810" i="2"/>
  <c r="H1809" i="2"/>
  <c r="Q1809" i="2" s="1"/>
  <c r="T1809" i="2" s="1"/>
  <c r="F1809" i="2"/>
  <c r="E1809" i="2"/>
  <c r="D1809" i="2"/>
  <c r="H1808" i="2"/>
  <c r="Q1808" i="2" s="1"/>
  <c r="T1808" i="2" s="1"/>
  <c r="F1808" i="2"/>
  <c r="E1808" i="2"/>
  <c r="D1808" i="2"/>
  <c r="H1807" i="2"/>
  <c r="Q1807" i="2" s="1"/>
  <c r="T1807" i="2" s="1"/>
  <c r="F1807" i="2"/>
  <c r="E1807" i="2"/>
  <c r="D1807" i="2"/>
  <c r="H1806" i="2"/>
  <c r="Q1806" i="2" s="1"/>
  <c r="T1806" i="2" s="1"/>
  <c r="F1806" i="2"/>
  <c r="E1806" i="2"/>
  <c r="D1806" i="2"/>
  <c r="H1805" i="2"/>
  <c r="F1805" i="2"/>
  <c r="E1805" i="2"/>
  <c r="D1805" i="2"/>
  <c r="H1804" i="2"/>
  <c r="P1804" i="2" s="1"/>
  <c r="S1804" i="2" s="1"/>
  <c r="F1804" i="2"/>
  <c r="E1804" i="2"/>
  <c r="D1804" i="2"/>
  <c r="H1803" i="2"/>
  <c r="F1803" i="2"/>
  <c r="E1803" i="2"/>
  <c r="D1803" i="2"/>
  <c r="H1802" i="2"/>
  <c r="O1802" i="2" s="1"/>
  <c r="R1802" i="2" s="1"/>
  <c r="F1802" i="2"/>
  <c r="E1802" i="2"/>
  <c r="D1802" i="2"/>
  <c r="Q1801" i="2"/>
  <c r="T1801" i="2" s="1"/>
  <c r="H1801" i="2"/>
  <c r="P1801" i="2" s="1"/>
  <c r="S1801" i="2" s="1"/>
  <c r="F1801" i="2"/>
  <c r="E1801" i="2"/>
  <c r="D1801" i="2"/>
  <c r="I1801" i="2" s="1"/>
  <c r="U1801" i="2" s="1"/>
  <c r="H1800" i="2"/>
  <c r="F1800" i="2"/>
  <c r="E1800" i="2"/>
  <c r="D1800" i="2"/>
  <c r="H1799" i="2"/>
  <c r="Q1799" i="2" s="1"/>
  <c r="T1799" i="2" s="1"/>
  <c r="F1799" i="2"/>
  <c r="E1799" i="2"/>
  <c r="D1799" i="2"/>
  <c r="H1798" i="2"/>
  <c r="O1798" i="2" s="1"/>
  <c r="R1798" i="2" s="1"/>
  <c r="F1798" i="2"/>
  <c r="E1798" i="2"/>
  <c r="D1798" i="2"/>
  <c r="Q1797" i="2"/>
  <c r="T1797" i="2" s="1"/>
  <c r="H1797" i="2"/>
  <c r="P1797" i="2" s="1"/>
  <c r="S1797" i="2" s="1"/>
  <c r="F1797" i="2"/>
  <c r="E1797" i="2"/>
  <c r="D1797" i="2"/>
  <c r="I1797" i="2" s="1"/>
  <c r="U1797" i="2" s="1"/>
  <c r="H1796" i="2"/>
  <c r="P1796" i="2" s="1"/>
  <c r="S1796" i="2" s="1"/>
  <c r="F1796" i="2"/>
  <c r="E1796" i="2"/>
  <c r="D1796" i="2"/>
  <c r="O1795" i="2"/>
  <c r="R1795" i="2" s="1"/>
  <c r="H1795" i="2"/>
  <c r="Q1795" i="2" s="1"/>
  <c r="T1795" i="2" s="1"/>
  <c r="F1795" i="2"/>
  <c r="K1795" i="2" s="1"/>
  <c r="W1795" i="2" s="1"/>
  <c r="E1795" i="2"/>
  <c r="J1795" i="2" s="1"/>
  <c r="V1795" i="2" s="1"/>
  <c r="D1795" i="2"/>
  <c r="I1795" i="2" s="1"/>
  <c r="U1795" i="2" s="1"/>
  <c r="H1794" i="2"/>
  <c r="O1794" i="2" s="1"/>
  <c r="R1794" i="2" s="1"/>
  <c r="F1794" i="2"/>
  <c r="E1794" i="2"/>
  <c r="J1794" i="2" s="1"/>
  <c r="V1794" i="2" s="1"/>
  <c r="D1794" i="2"/>
  <c r="I1794" i="2" s="1"/>
  <c r="U1794" i="2" s="1"/>
  <c r="H1793" i="2"/>
  <c r="O1793" i="2" s="1"/>
  <c r="R1793" i="2" s="1"/>
  <c r="F1793" i="2"/>
  <c r="K1793" i="2" s="1"/>
  <c r="W1793" i="2" s="1"/>
  <c r="E1793" i="2"/>
  <c r="J1793" i="2" s="1"/>
  <c r="V1793" i="2" s="1"/>
  <c r="D1793" i="2"/>
  <c r="I1793" i="2" s="1"/>
  <c r="U1793" i="2" s="1"/>
  <c r="H1792" i="2"/>
  <c r="Q1792" i="2" s="1"/>
  <c r="T1792" i="2" s="1"/>
  <c r="F1792" i="2"/>
  <c r="K1792" i="2" s="1"/>
  <c r="W1792" i="2" s="1"/>
  <c r="E1792" i="2"/>
  <c r="J1792" i="2" s="1"/>
  <c r="V1792" i="2" s="1"/>
  <c r="D1792" i="2"/>
  <c r="I1792" i="2" s="1"/>
  <c r="U1792" i="2" s="1"/>
  <c r="H1791" i="2"/>
  <c r="O1791" i="2" s="1"/>
  <c r="R1791" i="2" s="1"/>
  <c r="F1791" i="2"/>
  <c r="K1791" i="2" s="1"/>
  <c r="W1791" i="2" s="1"/>
  <c r="E1791" i="2"/>
  <c r="J1791" i="2" s="1"/>
  <c r="V1791" i="2" s="1"/>
  <c r="D1791" i="2"/>
  <c r="I1791" i="2" s="1"/>
  <c r="U1791" i="2" s="1"/>
  <c r="H1790" i="2"/>
  <c r="Q1790" i="2" s="1"/>
  <c r="T1790" i="2" s="1"/>
  <c r="F1790" i="2"/>
  <c r="K1790" i="2" s="1"/>
  <c r="W1790" i="2" s="1"/>
  <c r="E1790" i="2"/>
  <c r="J1790" i="2" s="1"/>
  <c r="V1790" i="2" s="1"/>
  <c r="D1790" i="2"/>
  <c r="I1790" i="2" s="1"/>
  <c r="U1790" i="2" s="1"/>
  <c r="H1789" i="2"/>
  <c r="Q1789" i="2" s="1"/>
  <c r="T1789" i="2" s="1"/>
  <c r="F1789" i="2"/>
  <c r="K1789" i="2" s="1"/>
  <c r="W1789" i="2" s="1"/>
  <c r="E1789" i="2"/>
  <c r="J1789" i="2" s="1"/>
  <c r="V1789" i="2" s="1"/>
  <c r="D1789" i="2"/>
  <c r="I1789" i="2" s="1"/>
  <c r="U1789" i="2" s="1"/>
  <c r="H1788" i="2"/>
  <c r="Q1788" i="2" s="1"/>
  <c r="T1788" i="2" s="1"/>
  <c r="F1788" i="2"/>
  <c r="K1788" i="2" s="1"/>
  <c r="W1788" i="2" s="1"/>
  <c r="E1788" i="2"/>
  <c r="J1788" i="2" s="1"/>
  <c r="V1788" i="2" s="1"/>
  <c r="D1788" i="2"/>
  <c r="I1788" i="2" s="1"/>
  <c r="U1788" i="2" s="1"/>
  <c r="H1787" i="2"/>
  <c r="Q1787" i="2" s="1"/>
  <c r="T1787" i="2" s="1"/>
  <c r="F1787" i="2"/>
  <c r="K1787" i="2" s="1"/>
  <c r="W1787" i="2" s="1"/>
  <c r="E1787" i="2"/>
  <c r="J1787" i="2" s="1"/>
  <c r="V1787" i="2" s="1"/>
  <c r="D1787" i="2"/>
  <c r="I1787" i="2" s="1"/>
  <c r="U1787" i="2" s="1"/>
  <c r="H1786" i="2"/>
  <c r="Q1786" i="2" s="1"/>
  <c r="T1786" i="2" s="1"/>
  <c r="F1786" i="2"/>
  <c r="K1786" i="2" s="1"/>
  <c r="W1786" i="2" s="1"/>
  <c r="E1786" i="2"/>
  <c r="J1786" i="2" s="1"/>
  <c r="V1786" i="2" s="1"/>
  <c r="D1786" i="2"/>
  <c r="I1786" i="2" s="1"/>
  <c r="U1786" i="2" s="1"/>
  <c r="H1785" i="2"/>
  <c r="Q1785" i="2" s="1"/>
  <c r="T1785" i="2" s="1"/>
  <c r="F1785" i="2"/>
  <c r="K1785" i="2" s="1"/>
  <c r="W1785" i="2" s="1"/>
  <c r="E1785" i="2"/>
  <c r="J1785" i="2" s="1"/>
  <c r="V1785" i="2" s="1"/>
  <c r="D1785" i="2"/>
  <c r="I1785" i="2" s="1"/>
  <c r="U1785" i="2" s="1"/>
  <c r="H1784" i="2"/>
  <c r="O1784" i="2" s="1"/>
  <c r="R1784" i="2" s="1"/>
  <c r="F1784" i="2"/>
  <c r="K1784" i="2" s="1"/>
  <c r="W1784" i="2" s="1"/>
  <c r="E1784" i="2"/>
  <c r="J1784" i="2" s="1"/>
  <c r="V1784" i="2" s="1"/>
  <c r="D1784" i="2"/>
  <c r="I1784" i="2" s="1"/>
  <c r="U1784" i="2" s="1"/>
  <c r="H1783" i="2"/>
  <c r="Q1783" i="2" s="1"/>
  <c r="T1783" i="2" s="1"/>
  <c r="F1783" i="2"/>
  <c r="K1783" i="2" s="1"/>
  <c r="W1783" i="2" s="1"/>
  <c r="E1783" i="2"/>
  <c r="J1783" i="2" s="1"/>
  <c r="V1783" i="2" s="1"/>
  <c r="D1783" i="2"/>
  <c r="I1783" i="2" s="1"/>
  <c r="U1783" i="2" s="1"/>
  <c r="H1782" i="2"/>
  <c r="Q1782" i="2" s="1"/>
  <c r="T1782" i="2" s="1"/>
  <c r="F1782" i="2"/>
  <c r="K1782" i="2" s="1"/>
  <c r="W1782" i="2" s="1"/>
  <c r="E1782" i="2"/>
  <c r="J1782" i="2" s="1"/>
  <c r="V1782" i="2" s="1"/>
  <c r="D1782" i="2"/>
  <c r="I1782" i="2" s="1"/>
  <c r="U1782" i="2" s="1"/>
  <c r="H1781" i="2"/>
  <c r="Q1781" i="2" s="1"/>
  <c r="T1781" i="2" s="1"/>
  <c r="F1781" i="2"/>
  <c r="K1781" i="2" s="1"/>
  <c r="W1781" i="2" s="1"/>
  <c r="E1781" i="2"/>
  <c r="J1781" i="2" s="1"/>
  <c r="V1781" i="2" s="1"/>
  <c r="D1781" i="2"/>
  <c r="I1781" i="2" s="1"/>
  <c r="U1781" i="2" s="1"/>
  <c r="H1780" i="2"/>
  <c r="O1780" i="2" s="1"/>
  <c r="R1780" i="2" s="1"/>
  <c r="F1780" i="2"/>
  <c r="K1780" i="2" s="1"/>
  <c r="W1780" i="2" s="1"/>
  <c r="E1780" i="2"/>
  <c r="J1780" i="2" s="1"/>
  <c r="V1780" i="2" s="1"/>
  <c r="D1780" i="2"/>
  <c r="I1780" i="2" s="1"/>
  <c r="U1780" i="2" s="1"/>
  <c r="H1779" i="2"/>
  <c r="Q1779" i="2" s="1"/>
  <c r="T1779" i="2" s="1"/>
  <c r="F1779" i="2"/>
  <c r="K1779" i="2" s="1"/>
  <c r="W1779" i="2" s="1"/>
  <c r="E1779" i="2"/>
  <c r="J1779" i="2" s="1"/>
  <c r="V1779" i="2" s="1"/>
  <c r="D1779" i="2"/>
  <c r="I1779" i="2" s="1"/>
  <c r="U1779" i="2" s="1"/>
  <c r="H1778" i="2"/>
  <c r="Q1778" i="2" s="1"/>
  <c r="T1778" i="2" s="1"/>
  <c r="F1778" i="2"/>
  <c r="K1778" i="2" s="1"/>
  <c r="W1778" i="2" s="1"/>
  <c r="E1778" i="2"/>
  <c r="J1778" i="2" s="1"/>
  <c r="V1778" i="2" s="1"/>
  <c r="D1778" i="2"/>
  <c r="I1778" i="2" s="1"/>
  <c r="U1778" i="2" s="1"/>
  <c r="H1777" i="2"/>
  <c r="Q1777" i="2" s="1"/>
  <c r="T1777" i="2" s="1"/>
  <c r="F1777" i="2"/>
  <c r="K1777" i="2" s="1"/>
  <c r="W1777" i="2" s="1"/>
  <c r="E1777" i="2"/>
  <c r="J1777" i="2" s="1"/>
  <c r="V1777" i="2" s="1"/>
  <c r="D1777" i="2"/>
  <c r="I1777" i="2" s="1"/>
  <c r="U1777" i="2" s="1"/>
  <c r="H1776" i="2"/>
  <c r="Q1776" i="2" s="1"/>
  <c r="T1776" i="2" s="1"/>
  <c r="F1776" i="2"/>
  <c r="K1776" i="2" s="1"/>
  <c r="W1776" i="2" s="1"/>
  <c r="E1776" i="2"/>
  <c r="J1776" i="2" s="1"/>
  <c r="V1776" i="2" s="1"/>
  <c r="D1776" i="2"/>
  <c r="I1776" i="2" s="1"/>
  <c r="U1776" i="2" s="1"/>
  <c r="H1775" i="2"/>
  <c r="Q1775" i="2" s="1"/>
  <c r="T1775" i="2" s="1"/>
  <c r="F1775" i="2"/>
  <c r="E1775" i="2"/>
  <c r="D1775" i="2"/>
  <c r="H1774" i="2"/>
  <c r="Q1774" i="2" s="1"/>
  <c r="T1774" i="2" s="1"/>
  <c r="F1774" i="2"/>
  <c r="E1774" i="2"/>
  <c r="D1774" i="2"/>
  <c r="H1773" i="2"/>
  <c r="Q1773" i="2" s="1"/>
  <c r="T1773" i="2" s="1"/>
  <c r="F1773" i="2"/>
  <c r="E1773" i="2"/>
  <c r="D1773" i="2"/>
  <c r="H1772" i="2"/>
  <c r="O1772" i="2" s="1"/>
  <c r="R1772" i="2" s="1"/>
  <c r="F1772" i="2"/>
  <c r="E1772" i="2"/>
  <c r="D1772" i="2"/>
  <c r="Y1950" i="1"/>
  <c r="F1950" i="1"/>
  <c r="L1950" i="1" s="1"/>
  <c r="N1950" i="1" s="1"/>
  <c r="D1950" i="1"/>
  <c r="C1950" i="1"/>
  <c r="Y1949" i="1"/>
  <c r="AE1949" i="1" s="1"/>
  <c r="AF1949" i="1" s="1"/>
  <c r="F1949" i="1"/>
  <c r="L1949" i="1" s="1"/>
  <c r="N1949" i="1" s="1"/>
  <c r="D1949" i="1"/>
  <c r="C1949" i="1"/>
  <c r="Y1948" i="1"/>
  <c r="AC1948" i="1" s="1"/>
  <c r="AD1948" i="1" s="1"/>
  <c r="F1948" i="1"/>
  <c r="L1948" i="1" s="1"/>
  <c r="N1948" i="1" s="1"/>
  <c r="D1948" i="1"/>
  <c r="C1948" i="1"/>
  <c r="Y1947" i="1"/>
  <c r="F1947" i="1"/>
  <c r="L1947" i="1" s="1"/>
  <c r="N1947" i="1" s="1"/>
  <c r="D1947" i="1"/>
  <c r="C1947" i="1"/>
  <c r="Y1946" i="1"/>
  <c r="AE1946" i="1" s="1"/>
  <c r="AF1946" i="1" s="1"/>
  <c r="F1946" i="1"/>
  <c r="D1946" i="1"/>
  <c r="C1946" i="1"/>
  <c r="Y1945" i="1"/>
  <c r="AE1945" i="1" s="1"/>
  <c r="AF1945" i="1" s="1"/>
  <c r="N1945" i="1"/>
  <c r="F1945" i="1"/>
  <c r="L1945" i="1" s="1"/>
  <c r="D1945" i="1"/>
  <c r="C1945" i="1"/>
  <c r="G1945" i="1" s="1"/>
  <c r="O1945" i="1" s="1"/>
  <c r="Y1944" i="1"/>
  <c r="F1944" i="1"/>
  <c r="L1944" i="1" s="1"/>
  <c r="N1944" i="1" s="1"/>
  <c r="D1944" i="1"/>
  <c r="C1944" i="1"/>
  <c r="Y1943" i="1"/>
  <c r="F1943" i="1"/>
  <c r="L1943" i="1" s="1"/>
  <c r="N1943" i="1" s="1"/>
  <c r="D1943" i="1"/>
  <c r="C1943" i="1"/>
  <c r="Y1942" i="1"/>
  <c r="F1942" i="1"/>
  <c r="L1942" i="1" s="1"/>
  <c r="N1942" i="1" s="1"/>
  <c r="D1942" i="1"/>
  <c r="C1942" i="1"/>
  <c r="Y1941" i="1"/>
  <c r="AE1941" i="1" s="1"/>
  <c r="AF1941" i="1" s="1"/>
  <c r="F1941" i="1"/>
  <c r="D1941" i="1"/>
  <c r="C1941" i="1"/>
  <c r="Y1940" i="1"/>
  <c r="F1940" i="1"/>
  <c r="L1940" i="1" s="1"/>
  <c r="N1940" i="1" s="1"/>
  <c r="D1940" i="1"/>
  <c r="C1940" i="1"/>
  <c r="Y1939" i="1"/>
  <c r="F1939" i="1"/>
  <c r="L1939" i="1" s="1"/>
  <c r="N1939" i="1" s="1"/>
  <c r="D1939" i="1"/>
  <c r="C1939" i="1"/>
  <c r="Y1938" i="1"/>
  <c r="AE1938" i="1" s="1"/>
  <c r="AF1938" i="1" s="1"/>
  <c r="F1938" i="1"/>
  <c r="D1938" i="1"/>
  <c r="C1938" i="1"/>
  <c r="Y1937" i="1"/>
  <c r="AE1937" i="1" s="1"/>
  <c r="AF1937" i="1" s="1"/>
  <c r="N1937" i="1"/>
  <c r="F1937" i="1"/>
  <c r="L1937" i="1" s="1"/>
  <c r="D1937" i="1"/>
  <c r="H1937" i="1" s="1"/>
  <c r="P1937" i="1" s="1"/>
  <c r="C1937" i="1"/>
  <c r="G1937" i="1" s="1"/>
  <c r="O1937" i="1" s="1"/>
  <c r="AA1937" i="1" s="1"/>
  <c r="AB1937" i="1" s="1"/>
  <c r="Y1936" i="1"/>
  <c r="F1936" i="1"/>
  <c r="L1936" i="1" s="1"/>
  <c r="N1936" i="1" s="1"/>
  <c r="D1936" i="1"/>
  <c r="H1936" i="1" s="1"/>
  <c r="P1936" i="1" s="1"/>
  <c r="C1936" i="1"/>
  <c r="Y1935" i="1"/>
  <c r="F1935" i="1"/>
  <c r="L1935" i="1" s="1"/>
  <c r="N1935" i="1" s="1"/>
  <c r="D1935" i="1"/>
  <c r="H1935" i="1" s="1"/>
  <c r="P1935" i="1" s="1"/>
  <c r="C1935" i="1"/>
  <c r="Y1934" i="1"/>
  <c r="F1934" i="1"/>
  <c r="L1934" i="1" s="1"/>
  <c r="N1934" i="1" s="1"/>
  <c r="D1934" i="1"/>
  <c r="H1934" i="1" s="1"/>
  <c r="P1934" i="1" s="1"/>
  <c r="C1934" i="1"/>
  <c r="Y1933" i="1"/>
  <c r="AE1933" i="1" s="1"/>
  <c r="AF1933" i="1" s="1"/>
  <c r="F1933" i="1"/>
  <c r="D1933" i="1"/>
  <c r="C1933" i="1"/>
  <c r="Y1932" i="1"/>
  <c r="F1932" i="1"/>
  <c r="L1932" i="1" s="1"/>
  <c r="N1932" i="1" s="1"/>
  <c r="D1932" i="1"/>
  <c r="C1932" i="1"/>
  <c r="Y1931" i="1"/>
  <c r="F1931" i="1"/>
  <c r="L1931" i="1" s="1"/>
  <c r="N1931" i="1" s="1"/>
  <c r="D1931" i="1"/>
  <c r="C1931" i="1"/>
  <c r="Y1930" i="1"/>
  <c r="AE1930" i="1" s="1"/>
  <c r="AF1930" i="1" s="1"/>
  <c r="F1930" i="1"/>
  <c r="D1930" i="1"/>
  <c r="C1930" i="1"/>
  <c r="Y1929" i="1"/>
  <c r="AE1929" i="1" s="1"/>
  <c r="AF1929" i="1" s="1"/>
  <c r="F1929" i="1"/>
  <c r="L1929" i="1" s="1"/>
  <c r="N1929" i="1" s="1"/>
  <c r="D1929" i="1"/>
  <c r="C1929" i="1"/>
  <c r="Y1928" i="1"/>
  <c r="F1928" i="1"/>
  <c r="L1928" i="1" s="1"/>
  <c r="N1928" i="1" s="1"/>
  <c r="D1928" i="1"/>
  <c r="H1928" i="1" s="1"/>
  <c r="P1928" i="1" s="1"/>
  <c r="C1928" i="1"/>
  <c r="Y1927" i="1"/>
  <c r="AC1927" i="1" s="1"/>
  <c r="AD1927" i="1" s="1"/>
  <c r="F1927" i="1"/>
  <c r="L1927" i="1" s="1"/>
  <c r="N1927" i="1" s="1"/>
  <c r="D1927" i="1"/>
  <c r="H1927" i="1" s="1"/>
  <c r="P1927" i="1" s="1"/>
  <c r="C1927" i="1"/>
  <c r="Y1926" i="1"/>
  <c r="F1926" i="1"/>
  <c r="L1926" i="1" s="1"/>
  <c r="N1926" i="1" s="1"/>
  <c r="D1926" i="1"/>
  <c r="H1926" i="1" s="1"/>
  <c r="P1926" i="1" s="1"/>
  <c r="C1926" i="1"/>
  <c r="Y1925" i="1"/>
  <c r="AE1925" i="1" s="1"/>
  <c r="AF1925" i="1" s="1"/>
  <c r="F1925" i="1"/>
  <c r="D1925" i="1"/>
  <c r="C1925" i="1"/>
  <c r="Y1924" i="1"/>
  <c r="F1924" i="1"/>
  <c r="L1924" i="1" s="1"/>
  <c r="N1924" i="1" s="1"/>
  <c r="D1924" i="1"/>
  <c r="C1924" i="1"/>
  <c r="Y1923" i="1"/>
  <c r="F1923" i="1"/>
  <c r="L1923" i="1" s="1"/>
  <c r="N1923" i="1" s="1"/>
  <c r="D1923" i="1"/>
  <c r="C1923" i="1"/>
  <c r="Y1922" i="1"/>
  <c r="AE1922" i="1" s="1"/>
  <c r="AF1922" i="1" s="1"/>
  <c r="F1922" i="1"/>
  <c r="D1922" i="1"/>
  <c r="C1922" i="1"/>
  <c r="Y1921" i="1"/>
  <c r="AE1921" i="1" s="1"/>
  <c r="AF1921" i="1" s="1"/>
  <c r="N1921" i="1"/>
  <c r="F1921" i="1"/>
  <c r="L1921" i="1" s="1"/>
  <c r="D1921" i="1"/>
  <c r="C1921" i="1"/>
  <c r="Y1920" i="1"/>
  <c r="F1920" i="1"/>
  <c r="L1920" i="1" s="1"/>
  <c r="N1920" i="1" s="1"/>
  <c r="D1920" i="1"/>
  <c r="C1920" i="1"/>
  <c r="Y1919" i="1"/>
  <c r="F1919" i="1"/>
  <c r="L1919" i="1" s="1"/>
  <c r="N1919" i="1" s="1"/>
  <c r="D1919" i="1"/>
  <c r="C1919" i="1"/>
  <c r="Y1918" i="1"/>
  <c r="AE1918" i="1" s="1"/>
  <c r="AF1918" i="1" s="1"/>
  <c r="F1918" i="1"/>
  <c r="L1918" i="1" s="1"/>
  <c r="N1918" i="1" s="1"/>
  <c r="D1918" i="1"/>
  <c r="H1918" i="1" s="1"/>
  <c r="P1918" i="1" s="1"/>
  <c r="C1918" i="1"/>
  <c r="G1918" i="1" s="1"/>
  <c r="O1918" i="1" s="1"/>
  <c r="AA1918" i="1" s="1"/>
  <c r="AB1918" i="1" s="1"/>
  <c r="Y1917" i="1"/>
  <c r="F1917" i="1"/>
  <c r="L1917" i="1" s="1"/>
  <c r="N1917" i="1" s="1"/>
  <c r="D1917" i="1"/>
  <c r="H1917" i="1" s="1"/>
  <c r="P1917" i="1" s="1"/>
  <c r="C1917" i="1"/>
  <c r="Y1916" i="1"/>
  <c r="AC1916" i="1" s="1"/>
  <c r="AD1916" i="1" s="1"/>
  <c r="F1916" i="1"/>
  <c r="L1916" i="1" s="1"/>
  <c r="N1916" i="1" s="1"/>
  <c r="D1916" i="1"/>
  <c r="H1916" i="1" s="1"/>
  <c r="P1916" i="1" s="1"/>
  <c r="C1916" i="1"/>
  <c r="Y1915" i="1"/>
  <c r="F1915" i="1"/>
  <c r="L1915" i="1" s="1"/>
  <c r="N1915" i="1" s="1"/>
  <c r="D1915" i="1"/>
  <c r="H1915" i="1" s="1"/>
  <c r="P1915" i="1" s="1"/>
  <c r="C1915" i="1"/>
  <c r="Y1914" i="1"/>
  <c r="AE1914" i="1" s="1"/>
  <c r="AF1914" i="1" s="1"/>
  <c r="H1914" i="1"/>
  <c r="P1914" i="1" s="1"/>
  <c r="G1914" i="1"/>
  <c r="O1914" i="1" s="1"/>
  <c r="AA1914" i="1" s="1"/>
  <c r="AB1914" i="1" s="1"/>
  <c r="F1914" i="1"/>
  <c r="L1914" i="1" s="1"/>
  <c r="N1914" i="1" s="1"/>
  <c r="D1914" i="1"/>
  <c r="C1914" i="1"/>
  <c r="Y1913" i="1"/>
  <c r="AE1913" i="1" s="1"/>
  <c r="AF1913" i="1" s="1"/>
  <c r="F1913" i="1"/>
  <c r="L1913" i="1" s="1"/>
  <c r="N1913" i="1" s="1"/>
  <c r="D1913" i="1"/>
  <c r="C1913" i="1"/>
  <c r="Y1912" i="1"/>
  <c r="F1912" i="1"/>
  <c r="L1912" i="1" s="1"/>
  <c r="N1912" i="1" s="1"/>
  <c r="D1912" i="1"/>
  <c r="C1912" i="1"/>
  <c r="Y1911" i="1"/>
  <c r="F1911" i="1"/>
  <c r="L1911" i="1" s="1"/>
  <c r="N1911" i="1" s="1"/>
  <c r="D1911" i="1"/>
  <c r="C1911" i="1"/>
  <c r="Y1910" i="1"/>
  <c r="AE1910" i="1" s="1"/>
  <c r="AF1910" i="1" s="1"/>
  <c r="F1910" i="1"/>
  <c r="L1910" i="1" s="1"/>
  <c r="N1910" i="1" s="1"/>
  <c r="D1910" i="1"/>
  <c r="H1910" i="1" s="1"/>
  <c r="P1910" i="1" s="1"/>
  <c r="C1910" i="1"/>
  <c r="G1910" i="1" s="1"/>
  <c r="O1910" i="1" s="1"/>
  <c r="AA1910" i="1" s="1"/>
  <c r="AB1910" i="1" s="1"/>
  <c r="Y1909" i="1"/>
  <c r="F1909" i="1"/>
  <c r="L1909" i="1" s="1"/>
  <c r="N1909" i="1" s="1"/>
  <c r="D1909" i="1"/>
  <c r="H1909" i="1" s="1"/>
  <c r="P1909" i="1" s="1"/>
  <c r="C1909" i="1"/>
  <c r="Y1908" i="1"/>
  <c r="F1908" i="1"/>
  <c r="L1908" i="1" s="1"/>
  <c r="N1908" i="1" s="1"/>
  <c r="D1908" i="1"/>
  <c r="H1908" i="1" s="1"/>
  <c r="P1908" i="1" s="1"/>
  <c r="C1908" i="1"/>
  <c r="G1908" i="1" s="1"/>
  <c r="O1908" i="1" s="1"/>
  <c r="Y1907" i="1"/>
  <c r="F1907" i="1"/>
  <c r="L1907" i="1" s="1"/>
  <c r="N1907" i="1" s="1"/>
  <c r="D1907" i="1"/>
  <c r="H1907" i="1" s="1"/>
  <c r="P1907" i="1" s="1"/>
  <c r="C1907" i="1"/>
  <c r="Y1906" i="1"/>
  <c r="AE1906" i="1" s="1"/>
  <c r="AF1906" i="1" s="1"/>
  <c r="F1906" i="1"/>
  <c r="L1906" i="1" s="1"/>
  <c r="N1906" i="1" s="1"/>
  <c r="D1906" i="1"/>
  <c r="C1906" i="1"/>
  <c r="Y1905" i="1"/>
  <c r="AC1905" i="1" s="1"/>
  <c r="AD1905" i="1" s="1"/>
  <c r="F1905" i="1"/>
  <c r="L1905" i="1" s="1"/>
  <c r="N1905" i="1" s="1"/>
  <c r="D1905" i="1"/>
  <c r="C1905" i="1"/>
  <c r="Y1904" i="1"/>
  <c r="F1904" i="1"/>
  <c r="L1904" i="1" s="1"/>
  <c r="N1904" i="1" s="1"/>
  <c r="D1904" i="1"/>
  <c r="C1904" i="1"/>
  <c r="Y1903" i="1"/>
  <c r="F1903" i="1"/>
  <c r="L1903" i="1" s="1"/>
  <c r="N1903" i="1" s="1"/>
  <c r="D1903" i="1"/>
  <c r="C1903" i="1"/>
  <c r="Y1902" i="1"/>
  <c r="AE1902" i="1" s="1"/>
  <c r="AF1902" i="1" s="1"/>
  <c r="F1902" i="1"/>
  <c r="L1902" i="1" s="1"/>
  <c r="N1902" i="1" s="1"/>
  <c r="D1902" i="1"/>
  <c r="C1902" i="1"/>
  <c r="Y1901" i="1"/>
  <c r="AE1901" i="1" s="1"/>
  <c r="AF1901" i="1" s="1"/>
  <c r="F1901" i="1"/>
  <c r="L1901" i="1" s="1"/>
  <c r="N1901" i="1" s="1"/>
  <c r="D1901" i="1"/>
  <c r="C1901" i="1"/>
  <c r="Y1900" i="1"/>
  <c r="K1900" i="1"/>
  <c r="M1900" i="1" s="1"/>
  <c r="F1900" i="1"/>
  <c r="L1900" i="1" s="1"/>
  <c r="N1900" i="1" s="1"/>
  <c r="D1900" i="1"/>
  <c r="C1900" i="1"/>
  <c r="G1900" i="1" s="1"/>
  <c r="O1900" i="1" s="1"/>
  <c r="Y1899" i="1"/>
  <c r="F1899" i="1"/>
  <c r="L1899" i="1" s="1"/>
  <c r="N1899" i="1" s="1"/>
  <c r="D1899" i="1"/>
  <c r="C1899" i="1"/>
  <c r="Y1898" i="1"/>
  <c r="F1898" i="1"/>
  <c r="L1898" i="1" s="1"/>
  <c r="N1898" i="1" s="1"/>
  <c r="D1898" i="1"/>
  <c r="C1898" i="1"/>
  <c r="G1898" i="1" s="1"/>
  <c r="O1898" i="1" s="1"/>
  <c r="Y1897" i="1"/>
  <c r="AE1897" i="1" s="1"/>
  <c r="AF1897" i="1" s="1"/>
  <c r="F1897" i="1"/>
  <c r="L1897" i="1" s="1"/>
  <c r="N1897" i="1" s="1"/>
  <c r="D1897" i="1"/>
  <c r="C1897" i="1"/>
  <c r="Y1896" i="1"/>
  <c r="AE1896" i="1" s="1"/>
  <c r="AF1896" i="1" s="1"/>
  <c r="F1896" i="1"/>
  <c r="L1896" i="1" s="1"/>
  <c r="N1896" i="1" s="1"/>
  <c r="D1896" i="1"/>
  <c r="C1896" i="1"/>
  <c r="Y1895" i="1"/>
  <c r="AC1895" i="1" s="1"/>
  <c r="AD1895" i="1" s="1"/>
  <c r="F1895" i="1"/>
  <c r="L1895" i="1" s="1"/>
  <c r="N1895" i="1" s="1"/>
  <c r="D1895" i="1"/>
  <c r="C1895" i="1"/>
  <c r="Y1894" i="1"/>
  <c r="F1894" i="1"/>
  <c r="L1894" i="1" s="1"/>
  <c r="N1894" i="1" s="1"/>
  <c r="D1894" i="1"/>
  <c r="C1894" i="1"/>
  <c r="Y1893" i="1"/>
  <c r="F1893" i="1"/>
  <c r="L1893" i="1" s="1"/>
  <c r="N1893" i="1" s="1"/>
  <c r="D1893" i="1"/>
  <c r="C1893" i="1"/>
  <c r="Y1892" i="1"/>
  <c r="K1892" i="1"/>
  <c r="M1892" i="1" s="1"/>
  <c r="F1892" i="1"/>
  <c r="L1892" i="1" s="1"/>
  <c r="N1892" i="1" s="1"/>
  <c r="D1892" i="1"/>
  <c r="C1892" i="1"/>
  <c r="G1892" i="1" s="1"/>
  <c r="O1892" i="1" s="1"/>
  <c r="Y1891" i="1"/>
  <c r="AE1891" i="1" s="1"/>
  <c r="AF1891" i="1" s="1"/>
  <c r="F1891" i="1"/>
  <c r="L1891" i="1" s="1"/>
  <c r="N1891" i="1" s="1"/>
  <c r="D1891" i="1"/>
  <c r="C1891" i="1"/>
  <c r="Y1890" i="1"/>
  <c r="F1890" i="1"/>
  <c r="L1890" i="1" s="1"/>
  <c r="N1890" i="1" s="1"/>
  <c r="D1890" i="1"/>
  <c r="C1890" i="1"/>
  <c r="G1890" i="1" s="1"/>
  <c r="O1890" i="1" s="1"/>
  <c r="Y1889" i="1"/>
  <c r="F1889" i="1"/>
  <c r="L1889" i="1" s="1"/>
  <c r="N1889" i="1" s="1"/>
  <c r="D1889" i="1"/>
  <c r="C1889" i="1"/>
  <c r="Y1888" i="1"/>
  <c r="F1888" i="1"/>
  <c r="L1888" i="1" s="1"/>
  <c r="N1888" i="1" s="1"/>
  <c r="D1888" i="1"/>
  <c r="C1888" i="1"/>
  <c r="Y1887" i="1"/>
  <c r="F1887" i="1"/>
  <c r="L1887" i="1" s="1"/>
  <c r="N1887" i="1" s="1"/>
  <c r="D1887" i="1"/>
  <c r="C1887" i="1"/>
  <c r="Y1886" i="1"/>
  <c r="F1886" i="1"/>
  <c r="L1886" i="1" s="1"/>
  <c r="N1886" i="1" s="1"/>
  <c r="D1886" i="1"/>
  <c r="C1886" i="1"/>
  <c r="Y1885" i="1"/>
  <c r="AE1885" i="1" s="1"/>
  <c r="AF1885" i="1" s="1"/>
  <c r="F1885" i="1"/>
  <c r="D1885" i="1"/>
  <c r="C1885" i="1"/>
  <c r="Y1884" i="1"/>
  <c r="F1884" i="1"/>
  <c r="L1884" i="1" s="1"/>
  <c r="N1884" i="1" s="1"/>
  <c r="D1884" i="1"/>
  <c r="C1884" i="1"/>
  <c r="Y1883" i="1"/>
  <c r="K1883" i="1"/>
  <c r="M1883" i="1" s="1"/>
  <c r="F1883" i="1"/>
  <c r="L1883" i="1" s="1"/>
  <c r="N1883" i="1" s="1"/>
  <c r="D1883" i="1"/>
  <c r="C1883" i="1"/>
  <c r="G1883" i="1" s="1"/>
  <c r="O1883" i="1" s="1"/>
  <c r="Y1882" i="1"/>
  <c r="F1882" i="1"/>
  <c r="L1882" i="1" s="1"/>
  <c r="N1882" i="1" s="1"/>
  <c r="D1882" i="1"/>
  <c r="C1882" i="1"/>
  <c r="Y1881" i="1"/>
  <c r="G1881" i="1"/>
  <c r="O1881" i="1" s="1"/>
  <c r="F1881" i="1"/>
  <c r="L1881" i="1" s="1"/>
  <c r="N1881" i="1" s="1"/>
  <c r="D1881" i="1"/>
  <c r="H1881" i="1" s="1"/>
  <c r="P1881" i="1" s="1"/>
  <c r="C1881" i="1"/>
  <c r="Y1880" i="1"/>
  <c r="F1880" i="1"/>
  <c r="L1880" i="1" s="1"/>
  <c r="N1880" i="1" s="1"/>
  <c r="D1880" i="1"/>
  <c r="C1880" i="1"/>
  <c r="Y1879" i="1"/>
  <c r="F1879" i="1"/>
  <c r="L1879" i="1" s="1"/>
  <c r="N1879" i="1" s="1"/>
  <c r="D1879" i="1"/>
  <c r="C1879" i="1"/>
  <c r="Y1878" i="1"/>
  <c r="F1878" i="1"/>
  <c r="L1878" i="1" s="1"/>
  <c r="N1878" i="1" s="1"/>
  <c r="D1878" i="1"/>
  <c r="C1878" i="1"/>
  <c r="Y1877" i="1"/>
  <c r="H1877" i="1"/>
  <c r="P1877" i="1" s="1"/>
  <c r="F1877" i="1"/>
  <c r="L1877" i="1" s="1"/>
  <c r="N1877" i="1" s="1"/>
  <c r="D1877" i="1"/>
  <c r="C1877" i="1"/>
  <c r="G1877" i="1" s="1"/>
  <c r="O1877" i="1" s="1"/>
  <c r="AA1877" i="1" s="1"/>
  <c r="AB1877" i="1" s="1"/>
  <c r="Y1876" i="1"/>
  <c r="F1876" i="1"/>
  <c r="L1876" i="1" s="1"/>
  <c r="N1876" i="1" s="1"/>
  <c r="D1876" i="1"/>
  <c r="C1876" i="1"/>
  <c r="G1876" i="1" s="1"/>
  <c r="O1876" i="1" s="1"/>
  <c r="Y1875" i="1"/>
  <c r="AE1875" i="1" s="1"/>
  <c r="AF1875" i="1" s="1"/>
  <c r="F1875" i="1"/>
  <c r="L1875" i="1" s="1"/>
  <c r="N1875" i="1" s="1"/>
  <c r="D1875" i="1"/>
  <c r="C1875" i="1"/>
  <c r="Y1874" i="1"/>
  <c r="F1874" i="1"/>
  <c r="L1874" i="1" s="1"/>
  <c r="N1874" i="1" s="1"/>
  <c r="D1874" i="1"/>
  <c r="C1874" i="1"/>
  <c r="G1874" i="1" s="1"/>
  <c r="O1874" i="1" s="1"/>
  <c r="AA1874" i="1" s="1"/>
  <c r="AB1874" i="1" s="1"/>
  <c r="Y1873" i="1"/>
  <c r="F1873" i="1"/>
  <c r="L1873" i="1" s="1"/>
  <c r="N1873" i="1" s="1"/>
  <c r="D1873" i="1"/>
  <c r="C1873" i="1"/>
  <c r="Y1872" i="1"/>
  <c r="F1872" i="1"/>
  <c r="L1872" i="1" s="1"/>
  <c r="N1872" i="1" s="1"/>
  <c r="D1872" i="1"/>
  <c r="C1872" i="1"/>
  <c r="Y1871" i="1"/>
  <c r="F1871" i="1"/>
  <c r="L1871" i="1" s="1"/>
  <c r="N1871" i="1" s="1"/>
  <c r="D1871" i="1"/>
  <c r="C1871" i="1"/>
  <c r="Y1870" i="1"/>
  <c r="K1870" i="1"/>
  <c r="M1870" i="1" s="1"/>
  <c r="F1870" i="1"/>
  <c r="L1870" i="1" s="1"/>
  <c r="N1870" i="1" s="1"/>
  <c r="D1870" i="1"/>
  <c r="C1870" i="1"/>
  <c r="Y1869" i="1"/>
  <c r="F1869" i="1"/>
  <c r="L1869" i="1" s="1"/>
  <c r="N1869" i="1" s="1"/>
  <c r="D1869" i="1"/>
  <c r="C1869" i="1"/>
  <c r="Y1868" i="1"/>
  <c r="F1868" i="1"/>
  <c r="L1868" i="1" s="1"/>
  <c r="N1868" i="1" s="1"/>
  <c r="D1868" i="1"/>
  <c r="C1868" i="1"/>
  <c r="Y1867" i="1"/>
  <c r="K1867" i="1"/>
  <c r="M1867" i="1" s="1"/>
  <c r="F1867" i="1"/>
  <c r="L1867" i="1" s="1"/>
  <c r="N1867" i="1" s="1"/>
  <c r="D1867" i="1"/>
  <c r="H1867" i="1" s="1"/>
  <c r="P1867" i="1" s="1"/>
  <c r="C1867" i="1"/>
  <c r="G1867" i="1" s="1"/>
  <c r="O1867" i="1" s="1"/>
  <c r="Y1866" i="1"/>
  <c r="F1866" i="1"/>
  <c r="D1866" i="1"/>
  <c r="C1866" i="1"/>
  <c r="Y1865" i="1"/>
  <c r="F1865" i="1"/>
  <c r="L1865" i="1" s="1"/>
  <c r="N1865" i="1" s="1"/>
  <c r="D1865" i="1"/>
  <c r="C1865" i="1"/>
  <c r="G1865" i="1" s="1"/>
  <c r="O1865" i="1" s="1"/>
  <c r="Y1864" i="1"/>
  <c r="F1864" i="1"/>
  <c r="L1864" i="1" s="1"/>
  <c r="N1864" i="1" s="1"/>
  <c r="D1864" i="1"/>
  <c r="C1864" i="1"/>
  <c r="Y1863" i="1"/>
  <c r="AC1863" i="1" s="1"/>
  <c r="AD1863" i="1" s="1"/>
  <c r="F1863" i="1"/>
  <c r="L1863" i="1" s="1"/>
  <c r="N1863" i="1" s="1"/>
  <c r="D1863" i="1"/>
  <c r="C1863" i="1"/>
  <c r="Y1862" i="1"/>
  <c r="F1862" i="1"/>
  <c r="D1862" i="1"/>
  <c r="C1862" i="1"/>
  <c r="Y1861" i="1"/>
  <c r="F1861" i="1"/>
  <c r="L1861" i="1" s="1"/>
  <c r="N1861" i="1" s="1"/>
  <c r="D1861" i="1"/>
  <c r="C1861" i="1"/>
  <c r="Y1860" i="1"/>
  <c r="K1860" i="1"/>
  <c r="M1860" i="1" s="1"/>
  <c r="F1860" i="1"/>
  <c r="L1860" i="1" s="1"/>
  <c r="N1860" i="1" s="1"/>
  <c r="D1860" i="1"/>
  <c r="H1860" i="1" s="1"/>
  <c r="P1860" i="1" s="1"/>
  <c r="C1860" i="1"/>
  <c r="G1860" i="1" s="1"/>
  <c r="O1860" i="1" s="1"/>
  <c r="Y1859" i="1"/>
  <c r="F1859" i="1"/>
  <c r="L1859" i="1" s="1"/>
  <c r="N1859" i="1" s="1"/>
  <c r="D1859" i="1"/>
  <c r="H1859" i="1" s="1"/>
  <c r="P1859" i="1" s="1"/>
  <c r="C1859" i="1"/>
  <c r="Y1858" i="1"/>
  <c r="F1858" i="1"/>
  <c r="D1858" i="1"/>
  <c r="C1858" i="1"/>
  <c r="Y1857" i="1"/>
  <c r="F1857" i="1"/>
  <c r="L1857" i="1" s="1"/>
  <c r="N1857" i="1" s="1"/>
  <c r="D1857" i="1"/>
  <c r="C1857" i="1"/>
  <c r="G1857" i="1" s="1"/>
  <c r="O1857" i="1" s="1"/>
  <c r="Y1856" i="1"/>
  <c r="F1856" i="1"/>
  <c r="L1856" i="1" s="1"/>
  <c r="N1856" i="1" s="1"/>
  <c r="D1856" i="1"/>
  <c r="H1856" i="1" s="1"/>
  <c r="P1856" i="1" s="1"/>
  <c r="C1856" i="1"/>
  <c r="Y1855" i="1"/>
  <c r="F1855" i="1"/>
  <c r="L1855" i="1" s="1"/>
  <c r="N1855" i="1" s="1"/>
  <c r="D1855" i="1"/>
  <c r="H1855" i="1" s="1"/>
  <c r="P1855" i="1" s="1"/>
  <c r="C1855" i="1"/>
  <c r="Y1854" i="1"/>
  <c r="F1854" i="1"/>
  <c r="D1854" i="1"/>
  <c r="C1854" i="1"/>
  <c r="Y1853" i="1"/>
  <c r="AE1853" i="1" s="1"/>
  <c r="AF1853" i="1" s="1"/>
  <c r="F1853" i="1"/>
  <c r="L1853" i="1" s="1"/>
  <c r="N1853" i="1" s="1"/>
  <c r="D1853" i="1"/>
  <c r="C1853" i="1"/>
  <c r="Y1852" i="1"/>
  <c r="F1852" i="1"/>
  <c r="L1852" i="1" s="1"/>
  <c r="N1852" i="1" s="1"/>
  <c r="D1852" i="1"/>
  <c r="C1852" i="1"/>
  <c r="Y1851" i="1"/>
  <c r="F1851" i="1"/>
  <c r="L1851" i="1" s="1"/>
  <c r="N1851" i="1" s="1"/>
  <c r="D1851" i="1"/>
  <c r="C1851" i="1"/>
  <c r="Y1850" i="1"/>
  <c r="F1850" i="1"/>
  <c r="D1850" i="1"/>
  <c r="C1850" i="1"/>
  <c r="Y1849" i="1"/>
  <c r="F1849" i="1"/>
  <c r="L1849" i="1" s="1"/>
  <c r="N1849" i="1" s="1"/>
  <c r="D1849" i="1"/>
  <c r="C1849" i="1"/>
  <c r="Y1848" i="1"/>
  <c r="F1848" i="1"/>
  <c r="L1848" i="1" s="1"/>
  <c r="N1848" i="1" s="1"/>
  <c r="D1848" i="1"/>
  <c r="C1848" i="1"/>
  <c r="Y1847" i="1"/>
  <c r="F1847" i="1"/>
  <c r="L1847" i="1" s="1"/>
  <c r="N1847" i="1" s="1"/>
  <c r="D1847" i="1"/>
  <c r="C1847" i="1"/>
  <c r="Y1846" i="1"/>
  <c r="F1846" i="1"/>
  <c r="D1846" i="1"/>
  <c r="C1846" i="1"/>
  <c r="Y1845" i="1"/>
  <c r="F1845" i="1"/>
  <c r="L1845" i="1" s="1"/>
  <c r="N1845" i="1" s="1"/>
  <c r="D1845" i="1"/>
  <c r="C1845" i="1"/>
  <c r="Y1844" i="1"/>
  <c r="F1844" i="1"/>
  <c r="L1844" i="1" s="1"/>
  <c r="N1844" i="1" s="1"/>
  <c r="D1844" i="1"/>
  <c r="C1844" i="1"/>
  <c r="Y1843" i="1"/>
  <c r="F1843" i="1"/>
  <c r="L1843" i="1" s="1"/>
  <c r="N1843" i="1" s="1"/>
  <c r="D1843" i="1"/>
  <c r="C1843" i="1"/>
  <c r="Y1842" i="1"/>
  <c r="F1842" i="1"/>
  <c r="D1842" i="1"/>
  <c r="C1842" i="1"/>
  <c r="Y1841" i="1"/>
  <c r="F1841" i="1"/>
  <c r="L1841" i="1" s="1"/>
  <c r="N1841" i="1" s="1"/>
  <c r="D1841" i="1"/>
  <c r="C1841" i="1"/>
  <c r="Y1840" i="1"/>
  <c r="K1840" i="1"/>
  <c r="M1840" i="1" s="1"/>
  <c r="F1840" i="1"/>
  <c r="L1840" i="1" s="1"/>
  <c r="N1840" i="1" s="1"/>
  <c r="D1840" i="1"/>
  <c r="C1840" i="1"/>
  <c r="Y1839" i="1"/>
  <c r="F1839" i="1"/>
  <c r="L1839" i="1" s="1"/>
  <c r="N1839" i="1" s="1"/>
  <c r="D1839" i="1"/>
  <c r="C1839" i="1"/>
  <c r="Y1838" i="1"/>
  <c r="F1838" i="1"/>
  <c r="D1838" i="1"/>
  <c r="C1838" i="1"/>
  <c r="Y1837" i="1"/>
  <c r="F1837" i="1"/>
  <c r="L1837" i="1" s="1"/>
  <c r="N1837" i="1" s="1"/>
  <c r="D1837" i="1"/>
  <c r="C1837" i="1"/>
  <c r="Y1836" i="1"/>
  <c r="F1836" i="1"/>
  <c r="L1836" i="1" s="1"/>
  <c r="N1836" i="1" s="1"/>
  <c r="D1836" i="1"/>
  <c r="C1836" i="1"/>
  <c r="Y1835" i="1"/>
  <c r="F1835" i="1"/>
  <c r="L1835" i="1" s="1"/>
  <c r="N1835" i="1" s="1"/>
  <c r="D1835" i="1"/>
  <c r="C1835" i="1"/>
  <c r="Y1834" i="1"/>
  <c r="F1834" i="1"/>
  <c r="D1834" i="1"/>
  <c r="C1834" i="1"/>
  <c r="Y1833" i="1"/>
  <c r="F1833" i="1"/>
  <c r="L1833" i="1" s="1"/>
  <c r="N1833" i="1" s="1"/>
  <c r="D1833" i="1"/>
  <c r="C1833" i="1"/>
  <c r="Y1832" i="1"/>
  <c r="F1832" i="1"/>
  <c r="L1832" i="1" s="1"/>
  <c r="N1832" i="1" s="1"/>
  <c r="D1832" i="1"/>
  <c r="C1832" i="1"/>
  <c r="Y1831" i="1"/>
  <c r="F1831" i="1"/>
  <c r="L1831" i="1" s="1"/>
  <c r="N1831" i="1" s="1"/>
  <c r="D1831" i="1"/>
  <c r="C1831" i="1"/>
  <c r="Y1830" i="1"/>
  <c r="L1830" i="1"/>
  <c r="N1830" i="1" s="1"/>
  <c r="F1830" i="1"/>
  <c r="K1830" i="1" s="1"/>
  <c r="M1830" i="1" s="1"/>
  <c r="D1830" i="1"/>
  <c r="H1830" i="1" s="1"/>
  <c r="P1830" i="1" s="1"/>
  <c r="C1830" i="1"/>
  <c r="G1830" i="1" s="1"/>
  <c r="O1830" i="1" s="1"/>
  <c r="AA1830" i="1" s="1"/>
  <c r="AB1830" i="1" s="1"/>
  <c r="Y1829" i="1"/>
  <c r="F1829" i="1"/>
  <c r="L1829" i="1" s="1"/>
  <c r="N1829" i="1" s="1"/>
  <c r="D1829" i="1"/>
  <c r="H1829" i="1" s="1"/>
  <c r="P1829" i="1" s="1"/>
  <c r="C1829" i="1"/>
  <c r="Y1828" i="1"/>
  <c r="F1828" i="1"/>
  <c r="L1828" i="1" s="1"/>
  <c r="N1828" i="1" s="1"/>
  <c r="D1828" i="1"/>
  <c r="C1828" i="1"/>
  <c r="Y1827" i="1"/>
  <c r="F1827" i="1"/>
  <c r="L1827" i="1" s="1"/>
  <c r="N1827" i="1" s="1"/>
  <c r="D1827" i="1"/>
  <c r="C1827" i="1"/>
  <c r="Y1826" i="1"/>
  <c r="L1826" i="1"/>
  <c r="N1826" i="1" s="1"/>
  <c r="F1826" i="1"/>
  <c r="K1826" i="1" s="1"/>
  <c r="M1826" i="1" s="1"/>
  <c r="D1826" i="1"/>
  <c r="H1826" i="1" s="1"/>
  <c r="P1826" i="1" s="1"/>
  <c r="C1826" i="1"/>
  <c r="G1826" i="1" s="1"/>
  <c r="O1826" i="1" s="1"/>
  <c r="Y1825" i="1"/>
  <c r="F1825" i="1"/>
  <c r="L1825" i="1" s="1"/>
  <c r="N1825" i="1" s="1"/>
  <c r="D1825" i="1"/>
  <c r="H1825" i="1" s="1"/>
  <c r="P1825" i="1" s="1"/>
  <c r="C1825" i="1"/>
  <c r="Y1824" i="1"/>
  <c r="F1824" i="1"/>
  <c r="L1824" i="1" s="1"/>
  <c r="N1824" i="1" s="1"/>
  <c r="D1824" i="1"/>
  <c r="C1824" i="1"/>
  <c r="Y1823" i="1"/>
  <c r="F1823" i="1"/>
  <c r="K1823" i="1" s="1"/>
  <c r="M1823" i="1" s="1"/>
  <c r="D1823" i="1"/>
  <c r="C1823" i="1"/>
  <c r="Y1822" i="1"/>
  <c r="F1822" i="1"/>
  <c r="K1822" i="1" s="1"/>
  <c r="M1822" i="1" s="1"/>
  <c r="D1822" i="1"/>
  <c r="C1822" i="1"/>
  <c r="Y1821" i="1"/>
  <c r="F1821" i="1"/>
  <c r="D1821" i="1"/>
  <c r="C1821" i="1"/>
  <c r="Y1820" i="1"/>
  <c r="F1820" i="1"/>
  <c r="K1820" i="1" s="1"/>
  <c r="M1820" i="1" s="1"/>
  <c r="D1820" i="1"/>
  <c r="C1820" i="1"/>
  <c r="Y1819" i="1"/>
  <c r="F1819" i="1"/>
  <c r="K1819" i="1" s="1"/>
  <c r="M1819" i="1" s="1"/>
  <c r="D1819" i="1"/>
  <c r="C1819" i="1"/>
  <c r="Y1818" i="1"/>
  <c r="F1818" i="1"/>
  <c r="K1818" i="1" s="1"/>
  <c r="M1818" i="1" s="1"/>
  <c r="D1818" i="1"/>
  <c r="C1818" i="1"/>
  <c r="Y1817" i="1"/>
  <c r="F1817" i="1"/>
  <c r="D1817" i="1"/>
  <c r="C1817" i="1"/>
  <c r="Y1816" i="1"/>
  <c r="F1816" i="1"/>
  <c r="K1816" i="1" s="1"/>
  <c r="M1816" i="1" s="1"/>
  <c r="D1816" i="1"/>
  <c r="C1816" i="1"/>
  <c r="Y1815" i="1"/>
  <c r="F1815" i="1"/>
  <c r="K1815" i="1" s="1"/>
  <c r="M1815" i="1" s="1"/>
  <c r="D1815" i="1"/>
  <c r="C1815" i="1"/>
  <c r="Y1814" i="1"/>
  <c r="F1814" i="1"/>
  <c r="K1814" i="1" s="1"/>
  <c r="M1814" i="1" s="1"/>
  <c r="D1814" i="1"/>
  <c r="C1814" i="1"/>
  <c r="Y1813" i="1"/>
  <c r="F1813" i="1"/>
  <c r="D1813" i="1"/>
  <c r="C1813" i="1"/>
  <c r="Y1812" i="1"/>
  <c r="F1812" i="1"/>
  <c r="K1812" i="1" s="1"/>
  <c r="M1812" i="1" s="1"/>
  <c r="D1812" i="1"/>
  <c r="C1812" i="1"/>
  <c r="Y1811" i="1"/>
  <c r="AE1811" i="1" s="1"/>
  <c r="AF1811" i="1" s="1"/>
  <c r="F1811" i="1"/>
  <c r="K1811" i="1" s="1"/>
  <c r="M1811" i="1" s="1"/>
  <c r="D1811" i="1"/>
  <c r="C1811" i="1"/>
  <c r="Y1810" i="1"/>
  <c r="F1810" i="1"/>
  <c r="K1810" i="1" s="1"/>
  <c r="M1810" i="1" s="1"/>
  <c r="D1810" i="1"/>
  <c r="C1810" i="1"/>
  <c r="Y1809" i="1"/>
  <c r="F1809" i="1"/>
  <c r="D1809" i="1"/>
  <c r="C1809" i="1"/>
  <c r="Y1808" i="1"/>
  <c r="L1808" i="1"/>
  <c r="N1808" i="1" s="1"/>
  <c r="F1808" i="1"/>
  <c r="K1808" i="1" s="1"/>
  <c r="M1808" i="1" s="1"/>
  <c r="D1808" i="1"/>
  <c r="C1808" i="1"/>
  <c r="Y1807" i="1"/>
  <c r="F1807" i="1"/>
  <c r="K1807" i="1" s="1"/>
  <c r="M1807" i="1" s="1"/>
  <c r="D1807" i="1"/>
  <c r="C1807" i="1"/>
  <c r="Y1806" i="1"/>
  <c r="F1806" i="1"/>
  <c r="K1806" i="1" s="1"/>
  <c r="M1806" i="1" s="1"/>
  <c r="D1806" i="1"/>
  <c r="C1806" i="1"/>
  <c r="Y1805" i="1"/>
  <c r="F1805" i="1"/>
  <c r="D1805" i="1"/>
  <c r="C1805" i="1"/>
  <c r="Y1804" i="1"/>
  <c r="F1804" i="1"/>
  <c r="K1804" i="1" s="1"/>
  <c r="M1804" i="1" s="1"/>
  <c r="D1804" i="1"/>
  <c r="C1804" i="1"/>
  <c r="Y1803" i="1"/>
  <c r="F1803" i="1"/>
  <c r="K1803" i="1" s="1"/>
  <c r="M1803" i="1" s="1"/>
  <c r="D1803" i="1"/>
  <c r="C1803" i="1"/>
  <c r="Y1802" i="1"/>
  <c r="F1802" i="1"/>
  <c r="K1802" i="1" s="1"/>
  <c r="M1802" i="1" s="1"/>
  <c r="D1802" i="1"/>
  <c r="C1802" i="1"/>
  <c r="Y1801" i="1"/>
  <c r="F1801" i="1"/>
  <c r="D1801" i="1"/>
  <c r="C1801" i="1"/>
  <c r="Y1800" i="1"/>
  <c r="L1800" i="1"/>
  <c r="N1800" i="1" s="1"/>
  <c r="F1800" i="1"/>
  <c r="K1800" i="1" s="1"/>
  <c r="M1800" i="1" s="1"/>
  <c r="D1800" i="1"/>
  <c r="C1800" i="1"/>
  <c r="G1800" i="1" s="1"/>
  <c r="O1800" i="1" s="1"/>
  <c r="Y1799" i="1"/>
  <c r="F1799" i="1"/>
  <c r="K1799" i="1" s="1"/>
  <c r="M1799" i="1" s="1"/>
  <c r="D1799" i="1"/>
  <c r="H1799" i="1" s="1"/>
  <c r="P1799" i="1" s="1"/>
  <c r="C1799" i="1"/>
  <c r="G1799" i="1" s="1"/>
  <c r="O1799" i="1" s="1"/>
  <c r="AA1799" i="1" s="1"/>
  <c r="AB1799" i="1" s="1"/>
  <c r="Y1798" i="1"/>
  <c r="F1798" i="1"/>
  <c r="K1798" i="1" s="1"/>
  <c r="M1798" i="1" s="1"/>
  <c r="D1798" i="1"/>
  <c r="H1798" i="1" s="1"/>
  <c r="P1798" i="1" s="1"/>
  <c r="C1798" i="1"/>
  <c r="Y1797" i="1"/>
  <c r="F1797" i="1"/>
  <c r="D1797" i="1"/>
  <c r="C1797" i="1"/>
  <c r="Y1796" i="1"/>
  <c r="F1796" i="1"/>
  <c r="L1796" i="1" s="1"/>
  <c r="N1796" i="1" s="1"/>
  <c r="D1796" i="1"/>
  <c r="C1796" i="1"/>
  <c r="Y1795" i="1"/>
  <c r="F1795" i="1"/>
  <c r="K1795" i="1" s="1"/>
  <c r="M1795" i="1" s="1"/>
  <c r="D1795" i="1"/>
  <c r="C1795" i="1"/>
  <c r="Y1794" i="1"/>
  <c r="F1794" i="1"/>
  <c r="L1794" i="1" s="1"/>
  <c r="N1794" i="1" s="1"/>
  <c r="D1794" i="1"/>
  <c r="C1794" i="1"/>
  <c r="Y1793" i="1"/>
  <c r="F1793" i="1"/>
  <c r="D1793" i="1"/>
  <c r="C1793" i="1"/>
  <c r="Y1792" i="1"/>
  <c r="F1792" i="1"/>
  <c r="L1792" i="1" s="1"/>
  <c r="N1792" i="1" s="1"/>
  <c r="D1792" i="1"/>
  <c r="C1792" i="1"/>
  <c r="Y1791" i="1"/>
  <c r="F1791" i="1"/>
  <c r="K1791" i="1" s="1"/>
  <c r="M1791" i="1" s="1"/>
  <c r="D1791" i="1"/>
  <c r="C1791" i="1"/>
  <c r="Y1790" i="1"/>
  <c r="F1790" i="1"/>
  <c r="L1790" i="1" s="1"/>
  <c r="N1790" i="1" s="1"/>
  <c r="D1790" i="1"/>
  <c r="C1790" i="1"/>
  <c r="Y1789" i="1"/>
  <c r="AE1789" i="1" s="1"/>
  <c r="AF1789" i="1" s="1"/>
  <c r="F1789" i="1"/>
  <c r="L1789" i="1" s="1"/>
  <c r="N1789" i="1" s="1"/>
  <c r="D1789" i="1"/>
  <c r="C1789" i="1"/>
  <c r="Y1788" i="1"/>
  <c r="F1788" i="1"/>
  <c r="L1788" i="1" s="1"/>
  <c r="N1788" i="1" s="1"/>
  <c r="D1788" i="1"/>
  <c r="C1788" i="1"/>
  <c r="Y1787" i="1"/>
  <c r="F1787" i="1"/>
  <c r="L1787" i="1" s="1"/>
  <c r="N1787" i="1" s="1"/>
  <c r="D1787" i="1"/>
  <c r="C1787" i="1"/>
  <c r="Y1786" i="1"/>
  <c r="F1786" i="1"/>
  <c r="D1786" i="1"/>
  <c r="C1786" i="1"/>
  <c r="Y1785" i="1"/>
  <c r="F1785" i="1"/>
  <c r="L1785" i="1" s="1"/>
  <c r="N1785" i="1" s="1"/>
  <c r="D1785" i="1"/>
  <c r="C1785" i="1"/>
  <c r="Y1784" i="1"/>
  <c r="F1784" i="1"/>
  <c r="D1784" i="1"/>
  <c r="C1784" i="1"/>
  <c r="Y1783" i="1"/>
  <c r="K1783" i="1"/>
  <c r="M1783" i="1" s="1"/>
  <c r="F1783" i="1"/>
  <c r="L1783" i="1" s="1"/>
  <c r="N1783" i="1" s="1"/>
  <c r="D1783" i="1"/>
  <c r="C1783" i="1"/>
  <c r="Y1782" i="1"/>
  <c r="F1782" i="1"/>
  <c r="D1782" i="1"/>
  <c r="C1782" i="1"/>
  <c r="Y1781" i="1"/>
  <c r="K1781" i="1"/>
  <c r="M1781" i="1" s="1"/>
  <c r="F1781" i="1"/>
  <c r="L1781" i="1" s="1"/>
  <c r="N1781" i="1" s="1"/>
  <c r="D1781" i="1"/>
  <c r="H1781" i="1" s="1"/>
  <c r="P1781" i="1" s="1"/>
  <c r="C1781" i="1"/>
  <c r="G1781" i="1" s="1"/>
  <c r="O1781" i="1" s="1"/>
  <c r="AA1781" i="1" s="1"/>
  <c r="AB1781" i="1" s="1"/>
  <c r="Y1780" i="1"/>
  <c r="F1780" i="1"/>
  <c r="D1780" i="1"/>
  <c r="C1780" i="1"/>
  <c r="Y1779" i="1"/>
  <c r="F1779" i="1"/>
  <c r="L1779" i="1" s="1"/>
  <c r="N1779" i="1" s="1"/>
  <c r="D1779" i="1"/>
  <c r="H1779" i="1" s="1"/>
  <c r="P1779" i="1" s="1"/>
  <c r="C1779" i="1"/>
  <c r="Y1778" i="1"/>
  <c r="F1778" i="1"/>
  <c r="D1778" i="1"/>
  <c r="C1778" i="1"/>
  <c r="Y1777" i="1"/>
  <c r="F1777" i="1"/>
  <c r="L1777" i="1" s="1"/>
  <c r="N1777" i="1" s="1"/>
  <c r="D1777" i="1"/>
  <c r="C1777" i="1"/>
  <c r="Y1776" i="1"/>
  <c r="F1776" i="1"/>
  <c r="D1776" i="1"/>
  <c r="C1776" i="1"/>
  <c r="Y1775" i="1"/>
  <c r="F1775" i="1"/>
  <c r="L1775" i="1" s="1"/>
  <c r="N1775" i="1" s="1"/>
  <c r="D1775" i="1"/>
  <c r="H1775" i="1" s="1"/>
  <c r="P1775" i="1" s="1"/>
  <c r="C1775" i="1"/>
  <c r="G1775" i="1" s="1"/>
  <c r="O1775" i="1" s="1"/>
  <c r="Y1774" i="1"/>
  <c r="F1774" i="1"/>
  <c r="D1774" i="1"/>
  <c r="C1774" i="1"/>
  <c r="Y1773" i="1"/>
  <c r="F1773" i="1"/>
  <c r="L1773" i="1" s="1"/>
  <c r="N1773" i="1" s="1"/>
  <c r="D1773" i="1"/>
  <c r="H1773" i="1" s="1"/>
  <c r="P1773" i="1" s="1"/>
  <c r="C1773" i="1"/>
  <c r="G1773" i="1" s="1"/>
  <c r="O1773" i="1" s="1"/>
  <c r="AA1773" i="1" s="1"/>
  <c r="AB1773" i="1" s="1"/>
  <c r="Y1772" i="1"/>
  <c r="F1772" i="1"/>
  <c r="D1772" i="1"/>
  <c r="C1772" i="1"/>
  <c r="H1787" i="1" l="1"/>
  <c r="P1787" i="1" s="1"/>
  <c r="H1814" i="1"/>
  <c r="P1814" i="1" s="1"/>
  <c r="H1815" i="1"/>
  <c r="P1815" i="1" s="1"/>
  <c r="H1816" i="1"/>
  <c r="P1816" i="1" s="1"/>
  <c r="H1818" i="1"/>
  <c r="P1818" i="1" s="1"/>
  <c r="H1819" i="1"/>
  <c r="P1819" i="1" s="1"/>
  <c r="H1820" i="1"/>
  <c r="P1820" i="1" s="1"/>
  <c r="AA1826" i="1"/>
  <c r="AB1826" i="1" s="1"/>
  <c r="H1843" i="1"/>
  <c r="P1843" i="1" s="1"/>
  <c r="H1844" i="1"/>
  <c r="P1844" i="1" s="1"/>
  <c r="H1845" i="1"/>
  <c r="P1845" i="1" s="1"/>
  <c r="H1847" i="1"/>
  <c r="P1847" i="1" s="1"/>
  <c r="H1848" i="1"/>
  <c r="P1848" i="1" s="1"/>
  <c r="AA1860" i="1"/>
  <c r="AB1860" i="1" s="1"/>
  <c r="H1872" i="1"/>
  <c r="P1872" i="1" s="1"/>
  <c r="H1873" i="1"/>
  <c r="P1873" i="1" s="1"/>
  <c r="H1904" i="1"/>
  <c r="P1904" i="1" s="1"/>
  <c r="H1905" i="1"/>
  <c r="P1905" i="1" s="1"/>
  <c r="AA1908" i="1"/>
  <c r="AB1908" i="1" s="1"/>
  <c r="H1929" i="1"/>
  <c r="P1929" i="1" s="1"/>
  <c r="P1918" i="2"/>
  <c r="S1918" i="2" s="1"/>
  <c r="G1783" i="1"/>
  <c r="O1783" i="1" s="1"/>
  <c r="L1791" i="1"/>
  <c r="N1791" i="1" s="1"/>
  <c r="G1807" i="1"/>
  <c r="O1807" i="1" s="1"/>
  <c r="G1808" i="1"/>
  <c r="O1808" i="1" s="1"/>
  <c r="L1820" i="1"/>
  <c r="N1820" i="1" s="1"/>
  <c r="G1837" i="1"/>
  <c r="O1837" i="1" s="1"/>
  <c r="G1840" i="1"/>
  <c r="O1840" i="1" s="1"/>
  <c r="K1849" i="1"/>
  <c r="M1849" i="1" s="1"/>
  <c r="H1863" i="1"/>
  <c r="P1863" i="1" s="1"/>
  <c r="H1864" i="1"/>
  <c r="P1864" i="1" s="1"/>
  <c r="G1870" i="1"/>
  <c r="O1870" i="1" s="1"/>
  <c r="H1875" i="1"/>
  <c r="P1875" i="1" s="1"/>
  <c r="H1876" i="1"/>
  <c r="P1876" i="1" s="1"/>
  <c r="G1879" i="1"/>
  <c r="O1879" i="1" s="1"/>
  <c r="G1880" i="1"/>
  <c r="O1880" i="1" s="1"/>
  <c r="K1905" i="1"/>
  <c r="M1905" i="1" s="1"/>
  <c r="H1942" i="1"/>
  <c r="P1942" i="1" s="1"/>
  <c r="H1943" i="1"/>
  <c r="P1943" i="1" s="1"/>
  <c r="H1944" i="1"/>
  <c r="P1944" i="1" s="1"/>
  <c r="H1945" i="1"/>
  <c r="P1945" i="1" s="1"/>
  <c r="AA1945" i="1" s="1"/>
  <c r="AB1945" i="1" s="1"/>
  <c r="AC1929" i="1"/>
  <c r="AD1929" i="1" s="1"/>
  <c r="I1824" i="2"/>
  <c r="U1824" i="2" s="1"/>
  <c r="P1824" i="2"/>
  <c r="S1824" i="2" s="1"/>
  <c r="J1839" i="2"/>
  <c r="V1839" i="2" s="1"/>
  <c r="J1840" i="2"/>
  <c r="V1840" i="2" s="1"/>
  <c r="I1844" i="2"/>
  <c r="U1844" i="2" s="1"/>
  <c r="P1844" i="2"/>
  <c r="S1844" i="2" s="1"/>
  <c r="K1853" i="2"/>
  <c r="W1853" i="2" s="1"/>
  <c r="I1856" i="2"/>
  <c r="U1856" i="2" s="1"/>
  <c r="J1873" i="2"/>
  <c r="V1873" i="2" s="1"/>
  <c r="J1874" i="2"/>
  <c r="V1874" i="2" s="1"/>
  <c r="I1878" i="2"/>
  <c r="U1878" i="2" s="1"/>
  <c r="P1878" i="2"/>
  <c r="S1878" i="2" s="1"/>
  <c r="K1888" i="2"/>
  <c r="W1888" i="2" s="1"/>
  <c r="K1889" i="2"/>
  <c r="W1889" i="2" s="1"/>
  <c r="J1890" i="2"/>
  <c r="V1890" i="2" s="1"/>
  <c r="I1896" i="2"/>
  <c r="U1896" i="2" s="1"/>
  <c r="O1896" i="2"/>
  <c r="R1896" i="2" s="1"/>
  <c r="K1898" i="2"/>
  <c r="W1898" i="2" s="1"/>
  <c r="J1902" i="2"/>
  <c r="V1902" i="2" s="1"/>
  <c r="I1906" i="2"/>
  <c r="U1906" i="2" s="1"/>
  <c r="P1906" i="2"/>
  <c r="S1906" i="2" s="1"/>
  <c r="K1913" i="2"/>
  <c r="W1913" i="2" s="1"/>
  <c r="K1914" i="2"/>
  <c r="W1914" i="2" s="1"/>
  <c r="J1918" i="2"/>
  <c r="V1918" i="2" s="1"/>
  <c r="I1919" i="2"/>
  <c r="U1919" i="2" s="1"/>
  <c r="I1922" i="2"/>
  <c r="U1922" i="2" s="1"/>
  <c r="P1922" i="2"/>
  <c r="S1922" i="2" s="1"/>
  <c r="J1930" i="2"/>
  <c r="V1930" i="2" s="1"/>
  <c r="I1933" i="2"/>
  <c r="U1933" i="2" s="1"/>
  <c r="P1933" i="2"/>
  <c r="S1933" i="2" s="1"/>
  <c r="J1941" i="2"/>
  <c r="V1941" i="2" s="1"/>
  <c r="I1942" i="2"/>
  <c r="U1942" i="2" s="1"/>
  <c r="P1942" i="2"/>
  <c r="S1942" i="2" s="1"/>
  <c r="K1775" i="1"/>
  <c r="M1775" i="1" s="1"/>
  <c r="G1791" i="1"/>
  <c r="O1791" i="1" s="1"/>
  <c r="L1799" i="1"/>
  <c r="N1799" i="1" s="1"/>
  <c r="H1806" i="1"/>
  <c r="P1806" i="1" s="1"/>
  <c r="H1807" i="1"/>
  <c r="P1807" i="1" s="1"/>
  <c r="G1815" i="1"/>
  <c r="O1815" i="1" s="1"/>
  <c r="G1816" i="1"/>
  <c r="O1816" i="1" s="1"/>
  <c r="AA1816" i="1" s="1"/>
  <c r="AB1816" i="1" s="1"/>
  <c r="G1819" i="1"/>
  <c r="O1819" i="1" s="1"/>
  <c r="G1820" i="1"/>
  <c r="O1820" i="1" s="1"/>
  <c r="AA1820" i="1" s="1"/>
  <c r="AB1820" i="1" s="1"/>
  <c r="H1835" i="1"/>
  <c r="P1835" i="1" s="1"/>
  <c r="H1836" i="1"/>
  <c r="P1836" i="1" s="1"/>
  <c r="H1839" i="1"/>
  <c r="P1839" i="1" s="1"/>
  <c r="H1840" i="1"/>
  <c r="P1840" i="1" s="1"/>
  <c r="G1848" i="1"/>
  <c r="O1848" i="1" s="1"/>
  <c r="AA1848" i="1" s="1"/>
  <c r="AB1848" i="1" s="1"/>
  <c r="G1849" i="1"/>
  <c r="O1849" i="1" s="1"/>
  <c r="AA1849" i="1" s="1"/>
  <c r="AB1849" i="1" s="1"/>
  <c r="K1874" i="1"/>
  <c r="M1874" i="1" s="1"/>
  <c r="H1879" i="1"/>
  <c r="P1879" i="1" s="1"/>
  <c r="H1880" i="1"/>
  <c r="P1880" i="1" s="1"/>
  <c r="G1904" i="1"/>
  <c r="O1904" i="1" s="1"/>
  <c r="AA1904" i="1" s="1"/>
  <c r="AB1904" i="1" s="1"/>
  <c r="G1905" i="1"/>
  <c r="O1905" i="1" s="1"/>
  <c r="AA1905" i="1" s="1"/>
  <c r="AB1905" i="1" s="1"/>
  <c r="H1911" i="1"/>
  <c r="P1911" i="1" s="1"/>
  <c r="H1912" i="1"/>
  <c r="P1912" i="1" s="1"/>
  <c r="H1913" i="1"/>
  <c r="P1913" i="1" s="1"/>
  <c r="H1919" i="1"/>
  <c r="P1919" i="1" s="1"/>
  <c r="H1920" i="1"/>
  <c r="P1920" i="1" s="1"/>
  <c r="H1921" i="1"/>
  <c r="P1921" i="1" s="1"/>
  <c r="G1929" i="1"/>
  <c r="O1929" i="1" s="1"/>
  <c r="AA1929" i="1" s="1"/>
  <c r="AB1929" i="1" s="1"/>
  <c r="H1950" i="1"/>
  <c r="P1950" i="1" s="1"/>
  <c r="J1804" i="2"/>
  <c r="V1804" i="2" s="1"/>
  <c r="J1809" i="2"/>
  <c r="V1809" i="2" s="1"/>
  <c r="J1823" i="2"/>
  <c r="V1823" i="2" s="1"/>
  <c r="J1824" i="2"/>
  <c r="V1824" i="2" s="1"/>
  <c r="K1838" i="2"/>
  <c r="W1838" i="2" s="1"/>
  <c r="K1839" i="2"/>
  <c r="W1839" i="2" s="1"/>
  <c r="K1840" i="2"/>
  <c r="W1840" i="2" s="1"/>
  <c r="J1843" i="2"/>
  <c r="V1843" i="2" s="1"/>
  <c r="J1844" i="2"/>
  <c r="V1844" i="2" s="1"/>
  <c r="K1872" i="2"/>
  <c r="W1872" i="2" s="1"/>
  <c r="K1873" i="2"/>
  <c r="W1873" i="2" s="1"/>
  <c r="K1874" i="2"/>
  <c r="W1874" i="2" s="1"/>
  <c r="J1877" i="2"/>
  <c r="V1877" i="2" s="1"/>
  <c r="J1878" i="2"/>
  <c r="V1878" i="2" s="1"/>
  <c r="K1892" i="2"/>
  <c r="W1892" i="2" s="1"/>
  <c r="J1896" i="2"/>
  <c r="V1896" i="2" s="1"/>
  <c r="P1896" i="2"/>
  <c r="S1896" i="2" s="1"/>
  <c r="K1901" i="2"/>
  <c r="W1901" i="2" s="1"/>
  <c r="K1902" i="2"/>
  <c r="W1902" i="2" s="1"/>
  <c r="J1903" i="2"/>
  <c r="V1903" i="2" s="1"/>
  <c r="K1917" i="2"/>
  <c r="W1917" i="2" s="1"/>
  <c r="K1918" i="2"/>
  <c r="W1918" i="2" s="1"/>
  <c r="J1919" i="2"/>
  <c r="V1919" i="2" s="1"/>
  <c r="J1933" i="2"/>
  <c r="V1933" i="2" s="1"/>
  <c r="AC1875" i="1"/>
  <c r="AD1875" i="1" s="1"/>
  <c r="AE1905" i="1"/>
  <c r="AF1905" i="1" s="1"/>
  <c r="I1796" i="2"/>
  <c r="U1796" i="2" s="1"/>
  <c r="O1796" i="2"/>
  <c r="R1796" i="2" s="1"/>
  <c r="Q1804" i="2"/>
  <c r="T1804" i="2" s="1"/>
  <c r="K1807" i="2"/>
  <c r="W1807" i="2" s="1"/>
  <c r="P1809" i="2"/>
  <c r="S1809" i="2" s="1"/>
  <c r="K1811" i="2"/>
  <c r="W1811" i="2" s="1"/>
  <c r="P1813" i="2"/>
  <c r="S1813" i="2" s="1"/>
  <c r="K1815" i="2"/>
  <c r="W1815" i="2" s="1"/>
  <c r="K1818" i="2"/>
  <c r="W1818" i="2" s="1"/>
  <c r="K1819" i="2"/>
  <c r="W1819" i="2" s="1"/>
  <c r="K1820" i="2"/>
  <c r="W1820" i="2" s="1"/>
  <c r="K1834" i="2"/>
  <c r="W1834" i="2" s="1"/>
  <c r="K1835" i="2"/>
  <c r="W1835" i="2" s="1"/>
  <c r="K1836" i="2"/>
  <c r="W1836" i="2" s="1"/>
  <c r="K1859" i="2"/>
  <c r="W1859" i="2" s="1"/>
  <c r="K1868" i="2"/>
  <c r="W1868" i="2" s="1"/>
  <c r="K1869" i="2"/>
  <c r="W1869" i="2" s="1"/>
  <c r="K1870" i="2"/>
  <c r="W1870" i="2" s="1"/>
  <c r="K1884" i="2"/>
  <c r="W1884" i="2" s="1"/>
  <c r="K1885" i="2"/>
  <c r="W1885" i="2" s="1"/>
  <c r="K1886" i="2"/>
  <c r="W1886" i="2" s="1"/>
  <c r="P1890" i="2"/>
  <c r="S1890" i="2" s="1"/>
  <c r="I1903" i="2"/>
  <c r="U1903" i="2" s="1"/>
  <c r="P1903" i="2"/>
  <c r="S1903" i="2" s="1"/>
  <c r="I1911" i="2"/>
  <c r="U1911" i="2" s="1"/>
  <c r="P1911" i="2"/>
  <c r="S1911" i="2" s="1"/>
  <c r="P1919" i="2"/>
  <c r="S1919" i="2" s="1"/>
  <c r="K1928" i="2"/>
  <c r="W1928" i="2" s="1"/>
  <c r="K1929" i="2"/>
  <c r="W1929" i="2" s="1"/>
  <c r="K1936" i="2"/>
  <c r="W1936" i="2" s="1"/>
  <c r="K1937" i="2"/>
  <c r="W1937" i="2" s="1"/>
  <c r="K1944" i="2"/>
  <c r="W1944" i="2" s="1"/>
  <c r="K1945" i="2"/>
  <c r="W1945" i="2" s="1"/>
  <c r="L1803" i="1"/>
  <c r="N1803" i="1" s="1"/>
  <c r="L1811" i="1"/>
  <c r="N1811" i="1" s="1"/>
  <c r="AA1819" i="1"/>
  <c r="AB1819" i="1" s="1"/>
  <c r="K1824" i="1"/>
  <c r="M1824" i="1" s="1"/>
  <c r="K1828" i="1"/>
  <c r="M1828" i="1" s="1"/>
  <c r="K1833" i="1"/>
  <c r="M1833" i="1" s="1"/>
  <c r="K1841" i="1"/>
  <c r="M1841" i="1" s="1"/>
  <c r="K1853" i="1"/>
  <c r="M1853" i="1" s="1"/>
  <c r="K1861" i="1"/>
  <c r="M1861" i="1" s="1"/>
  <c r="G1869" i="1"/>
  <c r="O1869" i="1" s="1"/>
  <c r="K1871" i="1"/>
  <c r="M1871" i="1" s="1"/>
  <c r="G1878" i="1"/>
  <c r="O1878" i="1" s="1"/>
  <c r="K1886" i="1"/>
  <c r="M1886" i="1" s="1"/>
  <c r="K1894" i="1"/>
  <c r="M1894" i="1" s="1"/>
  <c r="K1902" i="1"/>
  <c r="M1902" i="1" s="1"/>
  <c r="K1906" i="1"/>
  <c r="M1906" i="1" s="1"/>
  <c r="H1924" i="1"/>
  <c r="P1924" i="1" s="1"/>
  <c r="H1932" i="1"/>
  <c r="P1932" i="1" s="1"/>
  <c r="H1940" i="1"/>
  <c r="P1940" i="1" s="1"/>
  <c r="H1948" i="1"/>
  <c r="P1948" i="1" s="1"/>
  <c r="AC1921" i="1"/>
  <c r="AD1921" i="1" s="1"/>
  <c r="AC1789" i="1"/>
  <c r="AD1789" i="1" s="1"/>
  <c r="AE1863" i="1"/>
  <c r="AF1863" i="1" s="1"/>
  <c r="K1785" i="1"/>
  <c r="M1785" i="1" s="1"/>
  <c r="G1777" i="1"/>
  <c r="O1777" i="1" s="1"/>
  <c r="AA1777" i="1" s="1"/>
  <c r="AB1777" i="1" s="1"/>
  <c r="K1779" i="1"/>
  <c r="M1779" i="1" s="1"/>
  <c r="H1783" i="1"/>
  <c r="P1783" i="1" s="1"/>
  <c r="G1785" i="1"/>
  <c r="O1785" i="1" s="1"/>
  <c r="AA1785" i="1" s="1"/>
  <c r="AB1785" i="1" s="1"/>
  <c r="K1787" i="1"/>
  <c r="M1787" i="1" s="1"/>
  <c r="H1791" i="1"/>
  <c r="P1791" i="1" s="1"/>
  <c r="G1795" i="1"/>
  <c r="O1795" i="1" s="1"/>
  <c r="L1795" i="1"/>
  <c r="N1795" i="1" s="1"/>
  <c r="G1803" i="1"/>
  <c r="O1803" i="1" s="1"/>
  <c r="L1804" i="1"/>
  <c r="N1804" i="1" s="1"/>
  <c r="G1811" i="1"/>
  <c r="O1811" i="1" s="1"/>
  <c r="L1812" i="1"/>
  <c r="N1812" i="1" s="1"/>
  <c r="G1823" i="1"/>
  <c r="O1823" i="1" s="1"/>
  <c r="AA1823" i="1" s="1"/>
  <c r="AB1823" i="1" s="1"/>
  <c r="G1824" i="1"/>
  <c r="O1824" i="1" s="1"/>
  <c r="G1828" i="1"/>
  <c r="O1828" i="1" s="1"/>
  <c r="G1832" i="1"/>
  <c r="O1832" i="1" s="1"/>
  <c r="G1833" i="1"/>
  <c r="O1833" i="1" s="1"/>
  <c r="K1836" i="1"/>
  <c r="M1836" i="1" s="1"/>
  <c r="G1841" i="1"/>
  <c r="O1841" i="1" s="1"/>
  <c r="K1845" i="1"/>
  <c r="M1845" i="1" s="1"/>
  <c r="G1852" i="1"/>
  <c r="O1852" i="1" s="1"/>
  <c r="G1853" i="1"/>
  <c r="O1853" i="1" s="1"/>
  <c r="K1856" i="1"/>
  <c r="M1856" i="1" s="1"/>
  <c r="G1861" i="1"/>
  <c r="O1861" i="1" s="1"/>
  <c r="K1864" i="1"/>
  <c r="M1864" i="1" s="1"/>
  <c r="G1868" i="1"/>
  <c r="O1868" i="1" s="1"/>
  <c r="AA1868" i="1" s="1"/>
  <c r="AB1868" i="1" s="1"/>
  <c r="H1869" i="1"/>
  <c r="P1869" i="1" s="1"/>
  <c r="G1871" i="1"/>
  <c r="O1871" i="1" s="1"/>
  <c r="G1873" i="1"/>
  <c r="O1873" i="1" s="1"/>
  <c r="AA1873" i="1" s="1"/>
  <c r="AB1873" i="1" s="1"/>
  <c r="K1875" i="1"/>
  <c r="M1875" i="1" s="1"/>
  <c r="K1878" i="1"/>
  <c r="M1878" i="1" s="1"/>
  <c r="G1882" i="1"/>
  <c r="O1882" i="1" s="1"/>
  <c r="G1884" i="1"/>
  <c r="O1884" i="1" s="1"/>
  <c r="G1886" i="1"/>
  <c r="O1886" i="1" s="1"/>
  <c r="AA1886" i="1" s="1"/>
  <c r="AB1886" i="1" s="1"/>
  <c r="K1888" i="1"/>
  <c r="M1888" i="1" s="1"/>
  <c r="G1894" i="1"/>
  <c r="O1894" i="1" s="1"/>
  <c r="K1896" i="1"/>
  <c r="M1896" i="1" s="1"/>
  <c r="G1902" i="1"/>
  <c r="O1902" i="1" s="1"/>
  <c r="K1903" i="1"/>
  <c r="M1903" i="1" s="1"/>
  <c r="G1906" i="1"/>
  <c r="O1906" i="1" s="1"/>
  <c r="K1907" i="1"/>
  <c r="M1907" i="1" s="1"/>
  <c r="G1912" i="1"/>
  <c r="O1912" i="1" s="1"/>
  <c r="AA1912" i="1" s="1"/>
  <c r="AB1912" i="1" s="1"/>
  <c r="G1916" i="1"/>
  <c r="O1916" i="1" s="1"/>
  <c r="AA1916" i="1" s="1"/>
  <c r="AB1916" i="1" s="1"/>
  <c r="G1920" i="1"/>
  <c r="O1920" i="1" s="1"/>
  <c r="AA1920" i="1" s="1"/>
  <c r="AB1920" i="1" s="1"/>
  <c r="G1924" i="1"/>
  <c r="O1924" i="1" s="1"/>
  <c r="G1932" i="1"/>
  <c r="O1932" i="1" s="1"/>
  <c r="G1940" i="1"/>
  <c r="O1940" i="1" s="1"/>
  <c r="G1948" i="1"/>
  <c r="O1948" i="1" s="1"/>
  <c r="AC1945" i="1"/>
  <c r="AD1945" i="1" s="1"/>
  <c r="J1797" i="2"/>
  <c r="V1797" i="2" s="1"/>
  <c r="I1798" i="2"/>
  <c r="U1798" i="2" s="1"/>
  <c r="I1799" i="2"/>
  <c r="U1799" i="2" s="1"/>
  <c r="O1799" i="2"/>
  <c r="R1799" i="2" s="1"/>
  <c r="K1804" i="2"/>
  <c r="W1804" i="2" s="1"/>
  <c r="P1807" i="2"/>
  <c r="S1807" i="2" s="1"/>
  <c r="K1809" i="2"/>
  <c r="W1809" i="2" s="1"/>
  <c r="P1811" i="2"/>
  <c r="S1811" i="2" s="1"/>
  <c r="K1813" i="2"/>
  <c r="W1813" i="2" s="1"/>
  <c r="P1815" i="2"/>
  <c r="S1815" i="2" s="1"/>
  <c r="K1817" i="2"/>
  <c r="W1817" i="2" s="1"/>
  <c r="I1820" i="2"/>
  <c r="U1820" i="2" s="1"/>
  <c r="P1820" i="2"/>
  <c r="S1820" i="2" s="1"/>
  <c r="K1826" i="2"/>
  <c r="W1826" i="2" s="1"/>
  <c r="K1827" i="2"/>
  <c r="W1827" i="2" s="1"/>
  <c r="K1828" i="2"/>
  <c r="W1828" i="2" s="1"/>
  <c r="J1831" i="2"/>
  <c r="V1831" i="2" s="1"/>
  <c r="J1832" i="2"/>
  <c r="V1832" i="2" s="1"/>
  <c r="I1836" i="2"/>
  <c r="U1836" i="2" s="1"/>
  <c r="P1836" i="2"/>
  <c r="S1836" i="2" s="1"/>
  <c r="K1842" i="2"/>
  <c r="W1842" i="2" s="1"/>
  <c r="K1843" i="2"/>
  <c r="W1843" i="2" s="1"/>
  <c r="K1844" i="2"/>
  <c r="W1844" i="2" s="1"/>
  <c r="J1847" i="2"/>
  <c r="V1847" i="2" s="1"/>
  <c r="I1850" i="2"/>
  <c r="U1850" i="2" s="1"/>
  <c r="J1855" i="2"/>
  <c r="V1855" i="2" s="1"/>
  <c r="I1859" i="2"/>
  <c r="U1859" i="2" s="1"/>
  <c r="O1859" i="2"/>
  <c r="R1859" i="2" s="1"/>
  <c r="K1861" i="2"/>
  <c r="W1861" i="2" s="1"/>
  <c r="K1862" i="2"/>
  <c r="W1862" i="2" s="1"/>
  <c r="J1865" i="2"/>
  <c r="V1865" i="2" s="1"/>
  <c r="J1866" i="2"/>
  <c r="V1866" i="2" s="1"/>
  <c r="I1870" i="2"/>
  <c r="U1870" i="2" s="1"/>
  <c r="P1870" i="2"/>
  <c r="S1870" i="2" s="1"/>
  <c r="K1876" i="2"/>
  <c r="W1876" i="2" s="1"/>
  <c r="K1877" i="2"/>
  <c r="W1877" i="2" s="1"/>
  <c r="K1878" i="2"/>
  <c r="W1878" i="2" s="1"/>
  <c r="J1881" i="2"/>
  <c r="V1881" i="2" s="1"/>
  <c r="J1882" i="2"/>
  <c r="V1882" i="2" s="1"/>
  <c r="I1885" i="2"/>
  <c r="U1885" i="2" s="1"/>
  <c r="I1886" i="2"/>
  <c r="U1886" i="2" s="1"/>
  <c r="P1886" i="2"/>
  <c r="S1886" i="2" s="1"/>
  <c r="I1895" i="2"/>
  <c r="U1895" i="2" s="1"/>
  <c r="J1898" i="2"/>
  <c r="V1898" i="2" s="1"/>
  <c r="P1898" i="2"/>
  <c r="S1898" i="2" s="1"/>
  <c r="J1906" i="2"/>
  <c r="V1906" i="2" s="1"/>
  <c r="I1907" i="2"/>
  <c r="U1907" i="2" s="1"/>
  <c r="P1907" i="2"/>
  <c r="S1907" i="2" s="1"/>
  <c r="J1914" i="2"/>
  <c r="V1914" i="2" s="1"/>
  <c r="I1915" i="2"/>
  <c r="U1915" i="2" s="1"/>
  <c r="P1915" i="2"/>
  <c r="S1915" i="2" s="1"/>
  <c r="J1922" i="2"/>
  <c r="V1922" i="2" s="1"/>
  <c r="I1923" i="2"/>
  <c r="U1923" i="2" s="1"/>
  <c r="O1923" i="2"/>
  <c r="R1923" i="2" s="1"/>
  <c r="K1925" i="2"/>
  <c r="W1925" i="2" s="1"/>
  <c r="J1926" i="2"/>
  <c r="V1926" i="2" s="1"/>
  <c r="I1929" i="2"/>
  <c r="U1929" i="2" s="1"/>
  <c r="P1929" i="2"/>
  <c r="S1929" i="2" s="1"/>
  <c r="K1932" i="2"/>
  <c r="W1932" i="2" s="1"/>
  <c r="K1933" i="2"/>
  <c r="W1933" i="2" s="1"/>
  <c r="J1934" i="2"/>
  <c r="V1934" i="2" s="1"/>
  <c r="I1937" i="2"/>
  <c r="U1937" i="2" s="1"/>
  <c r="P1937" i="2"/>
  <c r="S1937" i="2" s="1"/>
  <c r="K1940" i="2"/>
  <c r="W1940" i="2" s="1"/>
  <c r="K1941" i="2"/>
  <c r="W1941" i="2" s="1"/>
  <c r="J1942" i="2"/>
  <c r="V1942" i="2" s="1"/>
  <c r="I1945" i="2"/>
  <c r="U1945" i="2" s="1"/>
  <c r="P1945" i="2"/>
  <c r="S1945" i="2" s="1"/>
  <c r="K1948" i="2"/>
  <c r="W1948" i="2" s="1"/>
  <c r="K1949" i="2"/>
  <c r="W1949" i="2" s="1"/>
  <c r="J1950" i="2"/>
  <c r="V1950" i="2" s="1"/>
  <c r="K1777" i="1"/>
  <c r="M1777" i="1" s="1"/>
  <c r="AA1791" i="1"/>
  <c r="AB1791" i="1" s="1"/>
  <c r="K1773" i="1"/>
  <c r="M1773" i="1" s="1"/>
  <c r="H1777" i="1"/>
  <c r="P1777" i="1" s="1"/>
  <c r="G1779" i="1"/>
  <c r="O1779" i="1" s="1"/>
  <c r="AA1779" i="1" s="1"/>
  <c r="AB1779" i="1" s="1"/>
  <c r="H1785" i="1"/>
  <c r="P1785" i="1" s="1"/>
  <c r="G1787" i="1"/>
  <c r="O1787" i="1" s="1"/>
  <c r="AA1787" i="1" s="1"/>
  <c r="AB1787" i="1" s="1"/>
  <c r="H1795" i="1"/>
  <c r="P1795" i="1" s="1"/>
  <c r="H1802" i="1"/>
  <c r="P1802" i="1" s="1"/>
  <c r="H1803" i="1"/>
  <c r="P1803" i="1" s="1"/>
  <c r="G1804" i="1"/>
  <c r="O1804" i="1" s="1"/>
  <c r="L1807" i="1"/>
  <c r="N1807" i="1" s="1"/>
  <c r="H1810" i="1"/>
  <c r="P1810" i="1" s="1"/>
  <c r="H1811" i="1"/>
  <c r="P1811" i="1" s="1"/>
  <c r="G1812" i="1"/>
  <c r="O1812" i="1" s="1"/>
  <c r="L1816" i="1"/>
  <c r="N1816" i="1" s="1"/>
  <c r="H1822" i="1"/>
  <c r="P1822" i="1" s="1"/>
  <c r="H1823" i="1"/>
  <c r="P1823" i="1" s="1"/>
  <c r="H1824" i="1"/>
  <c r="P1824" i="1" s="1"/>
  <c r="H1827" i="1"/>
  <c r="P1827" i="1" s="1"/>
  <c r="H1828" i="1"/>
  <c r="P1828" i="1" s="1"/>
  <c r="H1831" i="1"/>
  <c r="P1831" i="1" s="1"/>
  <c r="H1832" i="1"/>
  <c r="P1832" i="1" s="1"/>
  <c r="G1836" i="1"/>
  <c r="O1836" i="1" s="1"/>
  <c r="AA1836" i="1" s="1"/>
  <c r="AB1836" i="1" s="1"/>
  <c r="K1837" i="1"/>
  <c r="M1837" i="1" s="1"/>
  <c r="H1841" i="1"/>
  <c r="P1841" i="1" s="1"/>
  <c r="G1844" i="1"/>
  <c r="O1844" i="1" s="1"/>
  <c r="AA1844" i="1" s="1"/>
  <c r="AB1844" i="1" s="1"/>
  <c r="G1845" i="1"/>
  <c r="O1845" i="1" s="1"/>
  <c r="AA1845" i="1" s="1"/>
  <c r="AB1845" i="1" s="1"/>
  <c r="K1848" i="1"/>
  <c r="M1848" i="1" s="1"/>
  <c r="H1851" i="1"/>
  <c r="P1851" i="1" s="1"/>
  <c r="H1852" i="1"/>
  <c r="P1852" i="1" s="1"/>
  <c r="H1853" i="1"/>
  <c r="P1853" i="1" s="1"/>
  <c r="G1856" i="1"/>
  <c r="O1856" i="1" s="1"/>
  <c r="AA1856" i="1" s="1"/>
  <c r="AB1856" i="1" s="1"/>
  <c r="K1857" i="1"/>
  <c r="M1857" i="1" s="1"/>
  <c r="G1864" i="1"/>
  <c r="O1864" i="1" s="1"/>
  <c r="AA1864" i="1" s="1"/>
  <c r="AB1864" i="1" s="1"/>
  <c r="K1865" i="1"/>
  <c r="M1865" i="1" s="1"/>
  <c r="H1868" i="1"/>
  <c r="P1868" i="1" s="1"/>
  <c r="H1871" i="1"/>
  <c r="P1871" i="1" s="1"/>
  <c r="G1872" i="1"/>
  <c r="O1872" i="1" s="1"/>
  <c r="G1875" i="1"/>
  <c r="O1875" i="1" s="1"/>
  <c r="AA1875" i="1" s="1"/>
  <c r="AB1875" i="1" s="1"/>
  <c r="K1879" i="1"/>
  <c r="M1879" i="1" s="1"/>
  <c r="K1882" i="1"/>
  <c r="M1882" i="1" s="1"/>
  <c r="G1888" i="1"/>
  <c r="O1888" i="1" s="1"/>
  <c r="K1890" i="1"/>
  <c r="M1890" i="1" s="1"/>
  <c r="G1896" i="1"/>
  <c r="O1896" i="1" s="1"/>
  <c r="K1898" i="1"/>
  <c r="M1898" i="1" s="1"/>
  <c r="G1903" i="1"/>
  <c r="O1903" i="1" s="1"/>
  <c r="K1904" i="1"/>
  <c r="M1904" i="1" s="1"/>
  <c r="H1906" i="1"/>
  <c r="P1906" i="1" s="1"/>
  <c r="G1907" i="1"/>
  <c r="O1907" i="1" s="1"/>
  <c r="AA1907" i="1" s="1"/>
  <c r="AB1907" i="1" s="1"/>
  <c r="K1908" i="1"/>
  <c r="M1908" i="1" s="1"/>
  <c r="H1923" i="1"/>
  <c r="P1923" i="1" s="1"/>
  <c r="G1926" i="1"/>
  <c r="O1926" i="1" s="1"/>
  <c r="G1927" i="1"/>
  <c r="O1927" i="1" s="1"/>
  <c r="AA1927" i="1" s="1"/>
  <c r="AB1927" i="1" s="1"/>
  <c r="H1931" i="1"/>
  <c r="P1931" i="1" s="1"/>
  <c r="G1934" i="1"/>
  <c r="O1934" i="1" s="1"/>
  <c r="G1935" i="1"/>
  <c r="O1935" i="1" s="1"/>
  <c r="AA1935" i="1" s="1"/>
  <c r="AB1935" i="1" s="1"/>
  <c r="H1939" i="1"/>
  <c r="P1939" i="1" s="1"/>
  <c r="G1942" i="1"/>
  <c r="O1942" i="1" s="1"/>
  <c r="G1943" i="1"/>
  <c r="O1943" i="1" s="1"/>
  <c r="AA1943" i="1" s="1"/>
  <c r="AB1943" i="1" s="1"/>
  <c r="H1947" i="1"/>
  <c r="P1947" i="1" s="1"/>
  <c r="G1950" i="1"/>
  <c r="O1950" i="1" s="1"/>
  <c r="AC1937" i="1"/>
  <c r="AD1937" i="1" s="1"/>
  <c r="AC1896" i="1"/>
  <c r="AD1896" i="1" s="1"/>
  <c r="AE1948" i="1"/>
  <c r="AF1948" i="1" s="1"/>
  <c r="J1807" i="2"/>
  <c r="V1807" i="2" s="1"/>
  <c r="J1811" i="2"/>
  <c r="V1811" i="2" s="1"/>
  <c r="J1815" i="2"/>
  <c r="V1815" i="2" s="1"/>
  <c r="J1819" i="2"/>
  <c r="V1819" i="2" s="1"/>
  <c r="J1820" i="2"/>
  <c r="V1820" i="2" s="1"/>
  <c r="K1830" i="2"/>
  <c r="W1830" i="2" s="1"/>
  <c r="K1831" i="2"/>
  <c r="W1831" i="2" s="1"/>
  <c r="K1832" i="2"/>
  <c r="W1832" i="2" s="1"/>
  <c r="J1835" i="2"/>
  <c r="V1835" i="2" s="1"/>
  <c r="J1836" i="2"/>
  <c r="V1836" i="2" s="1"/>
  <c r="K1846" i="2"/>
  <c r="W1846" i="2" s="1"/>
  <c r="K1847" i="2"/>
  <c r="W1847" i="2" s="1"/>
  <c r="J1849" i="2"/>
  <c r="V1849" i="2" s="1"/>
  <c r="K1855" i="2"/>
  <c r="W1855" i="2" s="1"/>
  <c r="J1859" i="2"/>
  <c r="V1859" i="2" s="1"/>
  <c r="P1859" i="2"/>
  <c r="S1859" i="2" s="1"/>
  <c r="K1864" i="2"/>
  <c r="W1864" i="2" s="1"/>
  <c r="K1865" i="2"/>
  <c r="W1865" i="2" s="1"/>
  <c r="K1866" i="2"/>
  <c r="W1866" i="2" s="1"/>
  <c r="J1869" i="2"/>
  <c r="V1869" i="2" s="1"/>
  <c r="J1870" i="2"/>
  <c r="V1870" i="2" s="1"/>
  <c r="K1880" i="2"/>
  <c r="W1880" i="2" s="1"/>
  <c r="K1881" i="2"/>
  <c r="W1881" i="2" s="1"/>
  <c r="K1882" i="2"/>
  <c r="W1882" i="2" s="1"/>
  <c r="J1885" i="2"/>
  <c r="V1885" i="2" s="1"/>
  <c r="J1886" i="2"/>
  <c r="V1886" i="2" s="1"/>
  <c r="J1907" i="2"/>
  <c r="V1907" i="2" s="1"/>
  <c r="J1915" i="2"/>
  <c r="V1915" i="2" s="1"/>
  <c r="J1923" i="2"/>
  <c r="V1923" i="2" s="1"/>
  <c r="P1923" i="2"/>
  <c r="S1923" i="2" s="1"/>
  <c r="J1929" i="2"/>
  <c r="V1929" i="2" s="1"/>
  <c r="J1937" i="2"/>
  <c r="V1937" i="2" s="1"/>
  <c r="J1945" i="2"/>
  <c r="V1945" i="2" s="1"/>
  <c r="L1774" i="1"/>
  <c r="N1774" i="1" s="1"/>
  <c r="H1774" i="1"/>
  <c r="P1774" i="1" s="1"/>
  <c r="K1774" i="1"/>
  <c r="M1774" i="1" s="1"/>
  <c r="K1797" i="1"/>
  <c r="M1797" i="1" s="1"/>
  <c r="L1797" i="1"/>
  <c r="N1797" i="1" s="1"/>
  <c r="K1817" i="1"/>
  <c r="M1817" i="1" s="1"/>
  <c r="L1817" i="1"/>
  <c r="N1817" i="1" s="1"/>
  <c r="AE1825" i="1"/>
  <c r="AF1825" i="1" s="1"/>
  <c r="AC1825" i="1"/>
  <c r="AD1825" i="1" s="1"/>
  <c r="AE1829" i="1"/>
  <c r="AF1829" i="1" s="1"/>
  <c r="AC1829" i="1"/>
  <c r="AD1829" i="1" s="1"/>
  <c r="AE1836" i="1"/>
  <c r="AF1836" i="1" s="1"/>
  <c r="AC1836" i="1"/>
  <c r="AD1836" i="1" s="1"/>
  <c r="L1838" i="1"/>
  <c r="N1838" i="1" s="1"/>
  <c r="K1838" i="1"/>
  <c r="M1838" i="1" s="1"/>
  <c r="AE1856" i="1"/>
  <c r="AF1856" i="1" s="1"/>
  <c r="AC1856" i="1"/>
  <c r="AD1856" i="1" s="1"/>
  <c r="L1858" i="1"/>
  <c r="N1858" i="1" s="1"/>
  <c r="K1858" i="1"/>
  <c r="M1858" i="1" s="1"/>
  <c r="AE1864" i="1"/>
  <c r="AF1864" i="1" s="1"/>
  <c r="AC1864" i="1"/>
  <c r="AD1864" i="1" s="1"/>
  <c r="L1866" i="1"/>
  <c r="N1866" i="1" s="1"/>
  <c r="K1866" i="1"/>
  <c r="M1866" i="1" s="1"/>
  <c r="AE1869" i="1"/>
  <c r="AF1869" i="1" s="1"/>
  <c r="AC1869" i="1"/>
  <c r="AD1869" i="1" s="1"/>
  <c r="AA1872" i="1"/>
  <c r="AB1872" i="1" s="1"/>
  <c r="AE1876" i="1"/>
  <c r="AF1876" i="1" s="1"/>
  <c r="AC1876" i="1"/>
  <c r="AD1876" i="1" s="1"/>
  <c r="P1805" i="2"/>
  <c r="S1805" i="2" s="1"/>
  <c r="Q1805" i="2"/>
  <c r="T1805" i="2" s="1"/>
  <c r="L1784" i="1"/>
  <c r="N1784" i="1" s="1"/>
  <c r="H1784" i="1"/>
  <c r="P1784" i="1" s="1"/>
  <c r="K1784" i="1"/>
  <c r="M1784" i="1" s="1"/>
  <c r="AE1815" i="1"/>
  <c r="AF1815" i="1" s="1"/>
  <c r="AC1815" i="1"/>
  <c r="AD1815" i="1" s="1"/>
  <c r="AA1775" i="1"/>
  <c r="AB1775" i="1" s="1"/>
  <c r="L1778" i="1"/>
  <c r="N1778" i="1" s="1"/>
  <c r="K1778" i="1"/>
  <c r="M1778" i="1" s="1"/>
  <c r="H1778" i="1"/>
  <c r="P1778" i="1" s="1"/>
  <c r="AA1783" i="1"/>
  <c r="AB1783" i="1" s="1"/>
  <c r="L1786" i="1"/>
  <c r="N1786" i="1" s="1"/>
  <c r="K1786" i="1"/>
  <c r="M1786" i="1" s="1"/>
  <c r="H1786" i="1"/>
  <c r="P1786" i="1" s="1"/>
  <c r="K1793" i="1"/>
  <c r="M1793" i="1" s="1"/>
  <c r="L1793" i="1"/>
  <c r="N1793" i="1" s="1"/>
  <c r="AE1799" i="1"/>
  <c r="AF1799" i="1" s="1"/>
  <c r="AC1799" i="1"/>
  <c r="AD1799" i="1" s="1"/>
  <c r="K1801" i="1"/>
  <c r="M1801" i="1" s="1"/>
  <c r="L1801" i="1"/>
  <c r="N1801" i="1" s="1"/>
  <c r="AE1807" i="1"/>
  <c r="AF1807" i="1" s="1"/>
  <c r="AC1807" i="1"/>
  <c r="AD1807" i="1" s="1"/>
  <c r="K1809" i="1"/>
  <c r="M1809" i="1" s="1"/>
  <c r="L1809" i="1"/>
  <c r="N1809" i="1" s="1"/>
  <c r="AA1815" i="1"/>
  <c r="AB1815" i="1" s="1"/>
  <c r="AC1819" i="1"/>
  <c r="AD1819" i="1" s="1"/>
  <c r="AE1819" i="1"/>
  <c r="AF1819" i="1" s="1"/>
  <c r="K1821" i="1"/>
  <c r="M1821" i="1" s="1"/>
  <c r="L1821" i="1"/>
  <c r="N1821" i="1" s="1"/>
  <c r="AE1848" i="1"/>
  <c r="AF1848" i="1" s="1"/>
  <c r="AC1848" i="1"/>
  <c r="AD1848" i="1" s="1"/>
  <c r="L1850" i="1"/>
  <c r="N1850" i="1" s="1"/>
  <c r="K1850" i="1"/>
  <c r="M1850" i="1" s="1"/>
  <c r="AC1873" i="1"/>
  <c r="AD1873" i="1" s="1"/>
  <c r="AE1873" i="1"/>
  <c r="AF1873" i="1" s="1"/>
  <c r="AA1876" i="1"/>
  <c r="AB1876" i="1" s="1"/>
  <c r="AE1880" i="1"/>
  <c r="AF1880" i="1" s="1"/>
  <c r="AC1880" i="1"/>
  <c r="AD1880" i="1" s="1"/>
  <c r="AA1881" i="1"/>
  <c r="AB1881" i="1" s="1"/>
  <c r="L1782" i="1"/>
  <c r="N1782" i="1" s="1"/>
  <c r="K1782" i="1"/>
  <c r="M1782" i="1" s="1"/>
  <c r="H1782" i="1"/>
  <c r="P1782" i="1" s="1"/>
  <c r="L1776" i="1"/>
  <c r="N1776" i="1" s="1"/>
  <c r="K1776" i="1"/>
  <c r="M1776" i="1" s="1"/>
  <c r="H1776" i="1"/>
  <c r="P1776" i="1" s="1"/>
  <c r="K1789" i="1"/>
  <c r="M1789" i="1" s="1"/>
  <c r="L1772" i="1"/>
  <c r="N1772" i="1" s="1"/>
  <c r="K1772" i="1"/>
  <c r="M1772" i="1" s="1"/>
  <c r="H1772" i="1"/>
  <c r="P1772" i="1" s="1"/>
  <c r="L1780" i="1"/>
  <c r="N1780" i="1" s="1"/>
  <c r="H1780" i="1"/>
  <c r="P1780" i="1" s="1"/>
  <c r="K1780" i="1"/>
  <c r="M1780" i="1" s="1"/>
  <c r="AE1823" i="1"/>
  <c r="AF1823" i="1" s="1"/>
  <c r="AC1823" i="1"/>
  <c r="AD1823" i="1" s="1"/>
  <c r="AE1827" i="1"/>
  <c r="AF1827" i="1" s="1"/>
  <c r="AC1827" i="1"/>
  <c r="AD1827" i="1" s="1"/>
  <c r="AE1832" i="1"/>
  <c r="AF1832" i="1" s="1"/>
  <c r="AC1832" i="1"/>
  <c r="AD1832" i="1" s="1"/>
  <c r="L1834" i="1"/>
  <c r="N1834" i="1" s="1"/>
  <c r="K1834" i="1"/>
  <c r="M1834" i="1" s="1"/>
  <c r="AE1840" i="1"/>
  <c r="AF1840" i="1" s="1"/>
  <c r="AC1840" i="1"/>
  <c r="AD1840" i="1" s="1"/>
  <c r="L1842" i="1"/>
  <c r="N1842" i="1" s="1"/>
  <c r="K1842" i="1"/>
  <c r="M1842" i="1" s="1"/>
  <c r="AE1852" i="1"/>
  <c r="AF1852" i="1" s="1"/>
  <c r="AC1852" i="1"/>
  <c r="AD1852" i="1" s="1"/>
  <c r="L1854" i="1"/>
  <c r="N1854" i="1" s="1"/>
  <c r="K1854" i="1"/>
  <c r="M1854" i="1" s="1"/>
  <c r="AE1860" i="1"/>
  <c r="AF1860" i="1" s="1"/>
  <c r="AC1860" i="1"/>
  <c r="AD1860" i="1" s="1"/>
  <c r="L1862" i="1"/>
  <c r="N1862" i="1" s="1"/>
  <c r="K1862" i="1"/>
  <c r="M1862" i="1" s="1"/>
  <c r="AA1867" i="1"/>
  <c r="AB1867" i="1" s="1"/>
  <c r="AE1868" i="1"/>
  <c r="AF1868" i="1" s="1"/>
  <c r="AC1868" i="1"/>
  <c r="AD1868" i="1" s="1"/>
  <c r="AA1869" i="1"/>
  <c r="AB1869" i="1" s="1"/>
  <c r="AE1877" i="1"/>
  <c r="AF1877" i="1" s="1"/>
  <c r="AC1877" i="1"/>
  <c r="AD1877" i="1" s="1"/>
  <c r="AA1880" i="1"/>
  <c r="AB1880" i="1" s="1"/>
  <c r="L1885" i="1"/>
  <c r="N1885" i="1" s="1"/>
  <c r="G1885" i="1"/>
  <c r="O1885" i="1" s="1"/>
  <c r="K1885" i="1"/>
  <c r="M1885" i="1" s="1"/>
  <c r="AC1811" i="1"/>
  <c r="AD1811" i="1" s="1"/>
  <c r="AC1803" i="1"/>
  <c r="AD1803" i="1" s="1"/>
  <c r="AE1803" i="1"/>
  <c r="AF1803" i="1" s="1"/>
  <c r="K1805" i="1"/>
  <c r="M1805" i="1" s="1"/>
  <c r="L1805" i="1"/>
  <c r="N1805" i="1" s="1"/>
  <c r="K1813" i="1"/>
  <c r="M1813" i="1" s="1"/>
  <c r="L1813" i="1"/>
  <c r="N1813" i="1" s="1"/>
  <c r="AE1844" i="1"/>
  <c r="AF1844" i="1" s="1"/>
  <c r="AC1844" i="1"/>
  <c r="AD1844" i="1" s="1"/>
  <c r="L1846" i="1"/>
  <c r="N1846" i="1" s="1"/>
  <c r="K1846" i="1"/>
  <c r="M1846" i="1" s="1"/>
  <c r="AC1872" i="1"/>
  <c r="AD1872" i="1" s="1"/>
  <c r="AE1872" i="1"/>
  <c r="AF1872" i="1" s="1"/>
  <c r="AE1881" i="1"/>
  <c r="AF1881" i="1" s="1"/>
  <c r="AC1881" i="1"/>
  <c r="AD1881" i="1" s="1"/>
  <c r="AE1923" i="1"/>
  <c r="AF1923" i="1" s="1"/>
  <c r="AC1923" i="1"/>
  <c r="AD1923" i="1" s="1"/>
  <c r="L1925" i="1"/>
  <c r="N1925" i="1" s="1"/>
  <c r="H1925" i="1"/>
  <c r="P1925" i="1" s="1"/>
  <c r="AE1931" i="1"/>
  <c r="AF1931" i="1" s="1"/>
  <c r="AC1931" i="1"/>
  <c r="AD1931" i="1" s="1"/>
  <c r="L1933" i="1"/>
  <c r="N1933" i="1" s="1"/>
  <c r="H1933" i="1"/>
  <c r="P1933" i="1" s="1"/>
  <c r="AE1939" i="1"/>
  <c r="AF1939" i="1" s="1"/>
  <c r="AC1939" i="1"/>
  <c r="AD1939" i="1" s="1"/>
  <c r="L1941" i="1"/>
  <c r="N1941" i="1" s="1"/>
  <c r="H1941" i="1"/>
  <c r="P1941" i="1" s="1"/>
  <c r="AC1947" i="1"/>
  <c r="AD1947" i="1" s="1"/>
  <c r="AE1947" i="1"/>
  <c r="AF1947" i="1" s="1"/>
  <c r="AE1779" i="1"/>
  <c r="AF1779" i="1" s="1"/>
  <c r="AC1779" i="1"/>
  <c r="AD1779" i="1" s="1"/>
  <c r="AE1783" i="1"/>
  <c r="AF1783" i="1" s="1"/>
  <c r="AC1783" i="1"/>
  <c r="AD1783" i="1" s="1"/>
  <c r="AC1785" i="1"/>
  <c r="AD1785" i="1" s="1"/>
  <c r="AE1785" i="1"/>
  <c r="AF1785" i="1" s="1"/>
  <c r="AC1787" i="1"/>
  <c r="AD1787" i="1" s="1"/>
  <c r="AE1787" i="1"/>
  <c r="AF1787" i="1" s="1"/>
  <c r="AE1788" i="1"/>
  <c r="AF1788" i="1" s="1"/>
  <c r="AC1788" i="1"/>
  <c r="AD1788" i="1" s="1"/>
  <c r="AE1792" i="1"/>
  <c r="AF1792" i="1" s="1"/>
  <c r="AC1792" i="1"/>
  <c r="AD1792" i="1" s="1"/>
  <c r="AE1796" i="1"/>
  <c r="AF1796" i="1" s="1"/>
  <c r="AC1796" i="1"/>
  <c r="AD1796" i="1" s="1"/>
  <c r="AE1816" i="1"/>
  <c r="AF1816" i="1" s="1"/>
  <c r="AC1816" i="1"/>
  <c r="AD1816" i="1" s="1"/>
  <c r="AE1865" i="1"/>
  <c r="AF1865" i="1" s="1"/>
  <c r="AC1865" i="1"/>
  <c r="AD1865" i="1" s="1"/>
  <c r="AC1884" i="1"/>
  <c r="AD1884" i="1" s="1"/>
  <c r="AE1884" i="1"/>
  <c r="AF1884" i="1" s="1"/>
  <c r="AE1911" i="1"/>
  <c r="AF1911" i="1" s="1"/>
  <c r="AC1911" i="1"/>
  <c r="AD1911" i="1" s="1"/>
  <c r="AC1915" i="1"/>
  <c r="AD1915" i="1" s="1"/>
  <c r="AE1915" i="1"/>
  <c r="AF1915" i="1" s="1"/>
  <c r="AE1919" i="1"/>
  <c r="AF1919" i="1" s="1"/>
  <c r="AC1919" i="1"/>
  <c r="AD1919" i="1" s="1"/>
  <c r="AE1926" i="1"/>
  <c r="AF1926" i="1" s="1"/>
  <c r="AC1926" i="1"/>
  <c r="AD1926" i="1" s="1"/>
  <c r="AE1942" i="1"/>
  <c r="AF1942" i="1" s="1"/>
  <c r="AC1942" i="1"/>
  <c r="AD1942" i="1" s="1"/>
  <c r="AA1948" i="1"/>
  <c r="AB1948" i="1" s="1"/>
  <c r="G1774" i="1"/>
  <c r="O1774" i="1" s="1"/>
  <c r="AA1774" i="1" s="1"/>
  <c r="AB1774" i="1" s="1"/>
  <c r="G1776" i="1"/>
  <c r="O1776" i="1" s="1"/>
  <c r="AA1776" i="1" s="1"/>
  <c r="AB1776" i="1" s="1"/>
  <c r="G1778" i="1"/>
  <c r="O1778" i="1" s="1"/>
  <c r="AA1778" i="1" s="1"/>
  <c r="AB1778" i="1" s="1"/>
  <c r="G1780" i="1"/>
  <c r="O1780" i="1" s="1"/>
  <c r="G1782" i="1"/>
  <c r="O1782" i="1" s="1"/>
  <c r="AA1782" i="1" s="1"/>
  <c r="AB1782" i="1" s="1"/>
  <c r="G1784" i="1"/>
  <c r="O1784" i="1" s="1"/>
  <c r="G1786" i="1"/>
  <c r="O1786" i="1" s="1"/>
  <c r="AA1786" i="1" s="1"/>
  <c r="AB1786" i="1" s="1"/>
  <c r="G1789" i="1"/>
  <c r="O1789" i="1" s="1"/>
  <c r="G1793" i="1"/>
  <c r="O1793" i="1" s="1"/>
  <c r="G1797" i="1"/>
  <c r="O1797" i="1" s="1"/>
  <c r="AE1797" i="1"/>
  <c r="AF1797" i="1" s="1"/>
  <c r="AC1797" i="1"/>
  <c r="AD1797" i="1" s="1"/>
  <c r="L1798" i="1"/>
  <c r="N1798" i="1" s="1"/>
  <c r="H1800" i="1"/>
  <c r="P1800" i="1" s="1"/>
  <c r="AA1800" i="1" s="1"/>
  <c r="AB1800" i="1" s="1"/>
  <c r="G1801" i="1"/>
  <c r="O1801" i="1" s="1"/>
  <c r="AC1801" i="1"/>
  <c r="AD1801" i="1" s="1"/>
  <c r="AE1801" i="1"/>
  <c r="AF1801" i="1" s="1"/>
  <c r="L1802" i="1"/>
  <c r="N1802" i="1" s="1"/>
  <c r="H1804" i="1"/>
  <c r="P1804" i="1" s="1"/>
  <c r="AA1804" i="1" s="1"/>
  <c r="AB1804" i="1" s="1"/>
  <c r="G1805" i="1"/>
  <c r="O1805" i="1" s="1"/>
  <c r="AA1805" i="1" s="1"/>
  <c r="AB1805" i="1" s="1"/>
  <c r="AE1805" i="1"/>
  <c r="AF1805" i="1" s="1"/>
  <c r="AC1805" i="1"/>
  <c r="AD1805" i="1" s="1"/>
  <c r="L1806" i="1"/>
  <c r="N1806" i="1" s="1"/>
  <c r="H1808" i="1"/>
  <c r="P1808" i="1" s="1"/>
  <c r="AA1808" i="1" s="1"/>
  <c r="AB1808" i="1" s="1"/>
  <c r="G1809" i="1"/>
  <c r="O1809" i="1" s="1"/>
  <c r="AE1809" i="1"/>
  <c r="AF1809" i="1" s="1"/>
  <c r="AC1809" i="1"/>
  <c r="AD1809" i="1" s="1"/>
  <c r="L1810" i="1"/>
  <c r="N1810" i="1" s="1"/>
  <c r="H1812" i="1"/>
  <c r="P1812" i="1" s="1"/>
  <c r="AA1812" i="1" s="1"/>
  <c r="AB1812" i="1" s="1"/>
  <c r="G1813" i="1"/>
  <c r="O1813" i="1" s="1"/>
  <c r="AE1813" i="1"/>
  <c r="AF1813" i="1" s="1"/>
  <c r="AC1813" i="1"/>
  <c r="AD1813" i="1" s="1"/>
  <c r="L1814" i="1"/>
  <c r="N1814" i="1" s="1"/>
  <c r="G1817" i="1"/>
  <c r="O1817" i="1" s="1"/>
  <c r="AC1817" i="1"/>
  <c r="AD1817" i="1" s="1"/>
  <c r="AE1817" i="1"/>
  <c r="AF1817" i="1" s="1"/>
  <c r="L1818" i="1"/>
  <c r="N1818" i="1" s="1"/>
  <c r="G1821" i="1"/>
  <c r="O1821" i="1" s="1"/>
  <c r="AE1821" i="1"/>
  <c r="AF1821" i="1" s="1"/>
  <c r="AC1821" i="1"/>
  <c r="AD1821" i="1" s="1"/>
  <c r="L1822" i="1"/>
  <c r="N1822" i="1" s="1"/>
  <c r="AE1824" i="1"/>
  <c r="AF1824" i="1" s="1"/>
  <c r="AC1824" i="1"/>
  <c r="AD1824" i="1" s="1"/>
  <c r="K1825" i="1"/>
  <c r="M1825" i="1" s="1"/>
  <c r="AE1826" i="1"/>
  <c r="AF1826" i="1" s="1"/>
  <c r="AC1826" i="1"/>
  <c r="AD1826" i="1" s="1"/>
  <c r="K1827" i="1"/>
  <c r="M1827" i="1" s="1"/>
  <c r="AE1828" i="1"/>
  <c r="AF1828" i="1" s="1"/>
  <c r="AC1828" i="1"/>
  <c r="AD1828" i="1" s="1"/>
  <c r="K1829" i="1"/>
  <c r="M1829" i="1" s="1"/>
  <c r="AE1830" i="1"/>
  <c r="AF1830" i="1" s="1"/>
  <c r="AC1830" i="1"/>
  <c r="AD1830" i="1" s="1"/>
  <c r="K1831" i="1"/>
  <c r="M1831" i="1" s="1"/>
  <c r="H1833" i="1"/>
  <c r="P1833" i="1" s="1"/>
  <c r="AA1833" i="1" s="1"/>
  <c r="AB1833" i="1" s="1"/>
  <c r="G1834" i="1"/>
  <c r="O1834" i="1" s="1"/>
  <c r="AE1834" i="1"/>
  <c r="AF1834" i="1" s="1"/>
  <c r="AC1834" i="1"/>
  <c r="AD1834" i="1" s="1"/>
  <c r="K1835" i="1"/>
  <c r="M1835" i="1" s="1"/>
  <c r="H1837" i="1"/>
  <c r="P1837" i="1" s="1"/>
  <c r="G1838" i="1"/>
  <c r="O1838" i="1" s="1"/>
  <c r="AE1838" i="1"/>
  <c r="AF1838" i="1" s="1"/>
  <c r="AC1838" i="1"/>
  <c r="AD1838" i="1" s="1"/>
  <c r="K1839" i="1"/>
  <c r="M1839" i="1" s="1"/>
  <c r="G1842" i="1"/>
  <c r="O1842" i="1" s="1"/>
  <c r="AE1842" i="1"/>
  <c r="AF1842" i="1" s="1"/>
  <c r="AC1842" i="1"/>
  <c r="AD1842" i="1" s="1"/>
  <c r="K1843" i="1"/>
  <c r="M1843" i="1" s="1"/>
  <c r="G1846" i="1"/>
  <c r="O1846" i="1" s="1"/>
  <c r="AE1846" i="1"/>
  <c r="AF1846" i="1" s="1"/>
  <c r="AC1846" i="1"/>
  <c r="AD1846" i="1" s="1"/>
  <c r="K1847" i="1"/>
  <c r="M1847" i="1" s="1"/>
  <c r="H1849" i="1"/>
  <c r="P1849" i="1" s="1"/>
  <c r="G1850" i="1"/>
  <c r="O1850" i="1" s="1"/>
  <c r="AA1850" i="1" s="1"/>
  <c r="AB1850" i="1" s="1"/>
  <c r="AE1850" i="1"/>
  <c r="AF1850" i="1" s="1"/>
  <c r="AC1850" i="1"/>
  <c r="AD1850" i="1" s="1"/>
  <c r="K1851" i="1"/>
  <c r="M1851" i="1" s="1"/>
  <c r="G1854" i="1"/>
  <c r="O1854" i="1" s="1"/>
  <c r="AA1854" i="1" s="1"/>
  <c r="AB1854" i="1" s="1"/>
  <c r="AE1854" i="1"/>
  <c r="AF1854" i="1" s="1"/>
  <c r="AC1854" i="1"/>
  <c r="AD1854" i="1" s="1"/>
  <c r="K1855" i="1"/>
  <c r="M1855" i="1" s="1"/>
  <c r="H1857" i="1"/>
  <c r="P1857" i="1" s="1"/>
  <c r="AA1857" i="1" s="1"/>
  <c r="AB1857" i="1" s="1"/>
  <c r="G1858" i="1"/>
  <c r="O1858" i="1" s="1"/>
  <c r="AE1858" i="1"/>
  <c r="AF1858" i="1" s="1"/>
  <c r="AC1858" i="1"/>
  <c r="AD1858" i="1" s="1"/>
  <c r="K1859" i="1"/>
  <c r="M1859" i="1" s="1"/>
  <c r="H1861" i="1"/>
  <c r="P1861" i="1" s="1"/>
  <c r="AA1861" i="1" s="1"/>
  <c r="AB1861" i="1" s="1"/>
  <c r="G1862" i="1"/>
  <c r="O1862" i="1" s="1"/>
  <c r="AE1862" i="1"/>
  <c r="AF1862" i="1" s="1"/>
  <c r="AC1862" i="1"/>
  <c r="AD1862" i="1" s="1"/>
  <c r="K1863" i="1"/>
  <c r="M1863" i="1" s="1"/>
  <c r="H1865" i="1"/>
  <c r="P1865" i="1" s="1"/>
  <c r="AA1865" i="1" s="1"/>
  <c r="AB1865" i="1" s="1"/>
  <c r="G1866" i="1"/>
  <c r="O1866" i="1" s="1"/>
  <c r="AE1866" i="1"/>
  <c r="AF1866" i="1" s="1"/>
  <c r="AC1866" i="1"/>
  <c r="AD1866" i="1" s="1"/>
  <c r="AE1867" i="1"/>
  <c r="AF1867" i="1" s="1"/>
  <c r="AC1867" i="1"/>
  <c r="AD1867" i="1" s="1"/>
  <c r="K1869" i="1"/>
  <c r="M1869" i="1" s="1"/>
  <c r="H1870" i="1"/>
  <c r="P1870" i="1" s="1"/>
  <c r="AA1870" i="1" s="1"/>
  <c r="AB1870" i="1" s="1"/>
  <c r="AE1870" i="1"/>
  <c r="AF1870" i="1" s="1"/>
  <c r="AC1870" i="1"/>
  <c r="AD1870" i="1" s="1"/>
  <c r="AE1871" i="1"/>
  <c r="AF1871" i="1" s="1"/>
  <c r="AC1871" i="1"/>
  <c r="AD1871" i="1" s="1"/>
  <c r="K1873" i="1"/>
  <c r="M1873" i="1" s="1"/>
  <c r="H1874" i="1"/>
  <c r="P1874" i="1" s="1"/>
  <c r="AE1874" i="1"/>
  <c r="AF1874" i="1" s="1"/>
  <c r="AC1874" i="1"/>
  <c r="AD1874" i="1" s="1"/>
  <c r="K1877" i="1"/>
  <c r="M1877" i="1" s="1"/>
  <c r="H1878" i="1"/>
  <c r="P1878" i="1" s="1"/>
  <c r="AA1878" i="1" s="1"/>
  <c r="AB1878" i="1" s="1"/>
  <c r="AE1878" i="1"/>
  <c r="AF1878" i="1" s="1"/>
  <c r="AC1878" i="1"/>
  <c r="AD1878" i="1" s="1"/>
  <c r="AE1879" i="1"/>
  <c r="AF1879" i="1" s="1"/>
  <c r="AC1879" i="1"/>
  <c r="AD1879" i="1" s="1"/>
  <c r="K1881" i="1"/>
  <c r="M1881" i="1" s="1"/>
  <c r="H1882" i="1"/>
  <c r="P1882" i="1" s="1"/>
  <c r="AA1882" i="1" s="1"/>
  <c r="AB1882" i="1" s="1"/>
  <c r="AC1883" i="1"/>
  <c r="AD1883" i="1" s="1"/>
  <c r="AE1883" i="1"/>
  <c r="AF1883" i="1" s="1"/>
  <c r="K1887" i="1"/>
  <c r="M1887" i="1" s="1"/>
  <c r="K1889" i="1"/>
  <c r="M1889" i="1" s="1"/>
  <c r="K1891" i="1"/>
  <c r="M1891" i="1" s="1"/>
  <c r="K1893" i="1"/>
  <c r="M1893" i="1" s="1"/>
  <c r="K1895" i="1"/>
  <c r="M1895" i="1" s="1"/>
  <c r="K1897" i="1"/>
  <c r="M1897" i="1" s="1"/>
  <c r="K1899" i="1"/>
  <c r="M1899" i="1" s="1"/>
  <c r="K1901" i="1"/>
  <c r="M1901" i="1" s="1"/>
  <c r="AA1926" i="1"/>
  <c r="AB1926" i="1" s="1"/>
  <c r="AA1934" i="1"/>
  <c r="AB1934" i="1" s="1"/>
  <c r="AA1942" i="1"/>
  <c r="AB1942" i="1" s="1"/>
  <c r="AA1950" i="1"/>
  <c r="AB1950" i="1" s="1"/>
  <c r="AC1913" i="1"/>
  <c r="AD1913" i="1" s="1"/>
  <c r="AC1853" i="1"/>
  <c r="AD1853" i="1" s="1"/>
  <c r="AE1773" i="1"/>
  <c r="AF1773" i="1" s="1"/>
  <c r="AC1773" i="1"/>
  <c r="AD1773" i="1" s="1"/>
  <c r="AE1775" i="1"/>
  <c r="AF1775" i="1" s="1"/>
  <c r="AC1775" i="1"/>
  <c r="AD1775" i="1" s="1"/>
  <c r="AE1777" i="1"/>
  <c r="AF1777" i="1" s="1"/>
  <c r="AC1777" i="1"/>
  <c r="AD1777" i="1" s="1"/>
  <c r="AE1781" i="1"/>
  <c r="AF1781" i="1" s="1"/>
  <c r="AC1781" i="1"/>
  <c r="AD1781" i="1" s="1"/>
  <c r="AE1791" i="1"/>
  <c r="AF1791" i="1" s="1"/>
  <c r="AC1791" i="1"/>
  <c r="AD1791" i="1" s="1"/>
  <c r="AE1795" i="1"/>
  <c r="AF1795" i="1" s="1"/>
  <c r="AC1795" i="1"/>
  <c r="AD1795" i="1" s="1"/>
  <c r="AE1800" i="1"/>
  <c r="AF1800" i="1" s="1"/>
  <c r="AC1800" i="1"/>
  <c r="AD1800" i="1" s="1"/>
  <c r="AE1804" i="1"/>
  <c r="AF1804" i="1" s="1"/>
  <c r="AC1804" i="1"/>
  <c r="AD1804" i="1" s="1"/>
  <c r="AE1808" i="1"/>
  <c r="AF1808" i="1" s="1"/>
  <c r="AC1808" i="1"/>
  <c r="AD1808" i="1" s="1"/>
  <c r="AE1812" i="1"/>
  <c r="AF1812" i="1" s="1"/>
  <c r="AC1812" i="1"/>
  <c r="AD1812" i="1" s="1"/>
  <c r="AE1820" i="1"/>
  <c r="AF1820" i="1" s="1"/>
  <c r="AC1820" i="1"/>
  <c r="AD1820" i="1" s="1"/>
  <c r="AC1833" i="1"/>
  <c r="AD1833" i="1" s="1"/>
  <c r="AE1833" i="1"/>
  <c r="AF1833" i="1" s="1"/>
  <c r="AA1837" i="1"/>
  <c r="AB1837" i="1" s="1"/>
  <c r="AE1837" i="1"/>
  <c r="AF1837" i="1" s="1"/>
  <c r="AC1837" i="1"/>
  <c r="AD1837" i="1" s="1"/>
  <c r="AE1841" i="1"/>
  <c r="AF1841" i="1" s="1"/>
  <c r="AC1841" i="1"/>
  <c r="AD1841" i="1" s="1"/>
  <c r="AE1845" i="1"/>
  <c r="AF1845" i="1" s="1"/>
  <c r="AC1845" i="1"/>
  <c r="AD1845" i="1" s="1"/>
  <c r="AC1849" i="1"/>
  <c r="AD1849" i="1" s="1"/>
  <c r="AE1849" i="1"/>
  <c r="AF1849" i="1" s="1"/>
  <c r="AE1857" i="1"/>
  <c r="AF1857" i="1" s="1"/>
  <c r="AC1857" i="1"/>
  <c r="AD1857" i="1" s="1"/>
  <c r="AC1861" i="1"/>
  <c r="AD1861" i="1" s="1"/>
  <c r="AE1861" i="1"/>
  <c r="AF1861" i="1" s="1"/>
  <c r="AA1924" i="1"/>
  <c r="AB1924" i="1" s="1"/>
  <c r="AA1932" i="1"/>
  <c r="AB1932" i="1" s="1"/>
  <c r="AE1934" i="1"/>
  <c r="AF1934" i="1" s="1"/>
  <c r="AC1934" i="1"/>
  <c r="AD1934" i="1" s="1"/>
  <c r="AA1940" i="1"/>
  <c r="AB1940" i="1" s="1"/>
  <c r="AE1950" i="1"/>
  <c r="AF1950" i="1" s="1"/>
  <c r="AC1950" i="1"/>
  <c r="AD1950" i="1" s="1"/>
  <c r="G1772" i="1"/>
  <c r="O1772" i="1" s="1"/>
  <c r="AA1772" i="1" s="1"/>
  <c r="AB1772" i="1" s="1"/>
  <c r="AE1772" i="1"/>
  <c r="AF1772" i="1" s="1"/>
  <c r="AC1772" i="1"/>
  <c r="AD1772" i="1" s="1"/>
  <c r="AE1774" i="1"/>
  <c r="AF1774" i="1" s="1"/>
  <c r="AC1774" i="1"/>
  <c r="AD1774" i="1" s="1"/>
  <c r="AE1776" i="1"/>
  <c r="AF1776" i="1" s="1"/>
  <c r="AC1776" i="1"/>
  <c r="AD1776" i="1" s="1"/>
  <c r="AE1778" i="1"/>
  <c r="AF1778" i="1" s="1"/>
  <c r="AC1778" i="1"/>
  <c r="AD1778" i="1" s="1"/>
  <c r="AE1780" i="1"/>
  <c r="AF1780" i="1" s="1"/>
  <c r="AC1780" i="1"/>
  <c r="AD1780" i="1" s="1"/>
  <c r="AE1782" i="1"/>
  <c r="AF1782" i="1" s="1"/>
  <c r="AC1782" i="1"/>
  <c r="AD1782" i="1" s="1"/>
  <c r="AE1784" i="1"/>
  <c r="AF1784" i="1" s="1"/>
  <c r="AC1784" i="1"/>
  <c r="AD1784" i="1" s="1"/>
  <c r="AE1786" i="1"/>
  <c r="AF1786" i="1" s="1"/>
  <c r="AC1786" i="1"/>
  <c r="AD1786" i="1" s="1"/>
  <c r="H1789" i="1"/>
  <c r="P1789" i="1" s="1"/>
  <c r="AE1790" i="1"/>
  <c r="AF1790" i="1" s="1"/>
  <c r="AC1790" i="1"/>
  <c r="AD1790" i="1" s="1"/>
  <c r="H1793" i="1"/>
  <c r="P1793" i="1" s="1"/>
  <c r="AE1793" i="1"/>
  <c r="AF1793" i="1" s="1"/>
  <c r="AC1793" i="1"/>
  <c r="AD1793" i="1" s="1"/>
  <c r="AE1794" i="1"/>
  <c r="AF1794" i="1" s="1"/>
  <c r="AC1794" i="1"/>
  <c r="AD1794" i="1" s="1"/>
  <c r="H1797" i="1"/>
  <c r="P1797" i="1" s="1"/>
  <c r="G1798" i="1"/>
  <c r="O1798" i="1" s="1"/>
  <c r="AA1798" i="1" s="1"/>
  <c r="AB1798" i="1" s="1"/>
  <c r="AE1798" i="1"/>
  <c r="AF1798" i="1" s="1"/>
  <c r="AC1798" i="1"/>
  <c r="AD1798" i="1" s="1"/>
  <c r="H1801" i="1"/>
  <c r="P1801" i="1" s="1"/>
  <c r="G1802" i="1"/>
  <c r="O1802" i="1" s="1"/>
  <c r="AA1802" i="1" s="1"/>
  <c r="AB1802" i="1" s="1"/>
  <c r="AE1802" i="1"/>
  <c r="AF1802" i="1" s="1"/>
  <c r="AC1802" i="1"/>
  <c r="AD1802" i="1" s="1"/>
  <c r="H1805" i="1"/>
  <c r="P1805" i="1" s="1"/>
  <c r="G1806" i="1"/>
  <c r="O1806" i="1" s="1"/>
  <c r="AA1806" i="1" s="1"/>
  <c r="AB1806" i="1" s="1"/>
  <c r="AE1806" i="1"/>
  <c r="AF1806" i="1" s="1"/>
  <c r="AC1806" i="1"/>
  <c r="AD1806" i="1" s="1"/>
  <c r="H1809" i="1"/>
  <c r="P1809" i="1" s="1"/>
  <c r="G1810" i="1"/>
  <c r="O1810" i="1" s="1"/>
  <c r="AA1810" i="1" s="1"/>
  <c r="AB1810" i="1" s="1"/>
  <c r="AE1810" i="1"/>
  <c r="AF1810" i="1" s="1"/>
  <c r="AC1810" i="1"/>
  <c r="AD1810" i="1" s="1"/>
  <c r="H1813" i="1"/>
  <c r="P1813" i="1" s="1"/>
  <c r="G1814" i="1"/>
  <c r="O1814" i="1" s="1"/>
  <c r="AA1814" i="1" s="1"/>
  <c r="AB1814" i="1" s="1"/>
  <c r="AE1814" i="1"/>
  <c r="AF1814" i="1" s="1"/>
  <c r="AC1814" i="1"/>
  <c r="AD1814" i="1" s="1"/>
  <c r="L1815" i="1"/>
  <c r="N1815" i="1" s="1"/>
  <c r="H1817" i="1"/>
  <c r="P1817" i="1" s="1"/>
  <c r="G1818" i="1"/>
  <c r="O1818" i="1" s="1"/>
  <c r="AA1818" i="1" s="1"/>
  <c r="AB1818" i="1" s="1"/>
  <c r="AE1818" i="1"/>
  <c r="AF1818" i="1" s="1"/>
  <c r="AC1818" i="1"/>
  <c r="AD1818" i="1" s="1"/>
  <c r="L1819" i="1"/>
  <c r="N1819" i="1" s="1"/>
  <c r="H1821" i="1"/>
  <c r="P1821" i="1" s="1"/>
  <c r="G1822" i="1"/>
  <c r="O1822" i="1" s="1"/>
  <c r="AA1822" i="1" s="1"/>
  <c r="AB1822" i="1" s="1"/>
  <c r="AE1822" i="1"/>
  <c r="AF1822" i="1" s="1"/>
  <c r="AC1822" i="1"/>
  <c r="AD1822" i="1" s="1"/>
  <c r="L1823" i="1"/>
  <c r="N1823" i="1" s="1"/>
  <c r="G1825" i="1"/>
  <c r="O1825" i="1" s="1"/>
  <c r="AA1825" i="1" s="1"/>
  <c r="AB1825" i="1" s="1"/>
  <c r="G1827" i="1"/>
  <c r="O1827" i="1" s="1"/>
  <c r="AA1827" i="1" s="1"/>
  <c r="AB1827" i="1" s="1"/>
  <c r="G1829" i="1"/>
  <c r="O1829" i="1" s="1"/>
  <c r="AA1829" i="1" s="1"/>
  <c r="AB1829" i="1" s="1"/>
  <c r="G1831" i="1"/>
  <c r="O1831" i="1" s="1"/>
  <c r="AA1831" i="1" s="1"/>
  <c r="AB1831" i="1" s="1"/>
  <c r="AE1831" i="1"/>
  <c r="AF1831" i="1" s="1"/>
  <c r="AC1831" i="1"/>
  <c r="AD1831" i="1" s="1"/>
  <c r="K1832" i="1"/>
  <c r="M1832" i="1" s="1"/>
  <c r="H1834" i="1"/>
  <c r="P1834" i="1" s="1"/>
  <c r="G1835" i="1"/>
  <c r="O1835" i="1" s="1"/>
  <c r="AA1835" i="1" s="1"/>
  <c r="AB1835" i="1" s="1"/>
  <c r="AC1835" i="1"/>
  <c r="AD1835" i="1" s="1"/>
  <c r="AE1835" i="1"/>
  <c r="AF1835" i="1" s="1"/>
  <c r="H1838" i="1"/>
  <c r="P1838" i="1" s="1"/>
  <c r="G1839" i="1"/>
  <c r="O1839" i="1" s="1"/>
  <c r="AA1839" i="1" s="1"/>
  <c r="AB1839" i="1" s="1"/>
  <c r="AE1839" i="1"/>
  <c r="AF1839" i="1" s="1"/>
  <c r="AC1839" i="1"/>
  <c r="AD1839" i="1" s="1"/>
  <c r="H1842" i="1"/>
  <c r="P1842" i="1" s="1"/>
  <c r="G1843" i="1"/>
  <c r="O1843" i="1" s="1"/>
  <c r="AA1843" i="1" s="1"/>
  <c r="AB1843" i="1" s="1"/>
  <c r="AE1843" i="1"/>
  <c r="AF1843" i="1" s="1"/>
  <c r="AC1843" i="1"/>
  <c r="AD1843" i="1" s="1"/>
  <c r="K1844" i="1"/>
  <c r="M1844" i="1" s="1"/>
  <c r="H1846" i="1"/>
  <c r="P1846" i="1" s="1"/>
  <c r="G1847" i="1"/>
  <c r="O1847" i="1" s="1"/>
  <c r="AA1847" i="1" s="1"/>
  <c r="AB1847" i="1" s="1"/>
  <c r="AE1847" i="1"/>
  <c r="AF1847" i="1" s="1"/>
  <c r="AC1847" i="1"/>
  <c r="AD1847" i="1" s="1"/>
  <c r="H1850" i="1"/>
  <c r="P1850" i="1" s="1"/>
  <c r="G1851" i="1"/>
  <c r="O1851" i="1" s="1"/>
  <c r="AA1851" i="1" s="1"/>
  <c r="AB1851" i="1" s="1"/>
  <c r="AC1851" i="1"/>
  <c r="AD1851" i="1" s="1"/>
  <c r="AE1851" i="1"/>
  <c r="AF1851" i="1" s="1"/>
  <c r="K1852" i="1"/>
  <c r="M1852" i="1" s="1"/>
  <c r="H1854" i="1"/>
  <c r="P1854" i="1" s="1"/>
  <c r="G1855" i="1"/>
  <c r="O1855" i="1" s="1"/>
  <c r="AA1855" i="1" s="1"/>
  <c r="AB1855" i="1" s="1"/>
  <c r="AE1855" i="1"/>
  <c r="AF1855" i="1" s="1"/>
  <c r="AC1855" i="1"/>
  <c r="AD1855" i="1" s="1"/>
  <c r="H1858" i="1"/>
  <c r="P1858" i="1" s="1"/>
  <c r="G1859" i="1"/>
  <c r="O1859" i="1" s="1"/>
  <c r="AA1859" i="1" s="1"/>
  <c r="AB1859" i="1" s="1"/>
  <c r="AE1859" i="1"/>
  <c r="AF1859" i="1" s="1"/>
  <c r="AC1859" i="1"/>
  <c r="AD1859" i="1" s="1"/>
  <c r="H1862" i="1"/>
  <c r="P1862" i="1" s="1"/>
  <c r="G1863" i="1"/>
  <c r="O1863" i="1" s="1"/>
  <c r="AA1863" i="1" s="1"/>
  <c r="AB1863" i="1" s="1"/>
  <c r="H1866" i="1"/>
  <c r="P1866" i="1" s="1"/>
  <c r="K1868" i="1"/>
  <c r="M1868" i="1" s="1"/>
  <c r="K1872" i="1"/>
  <c r="M1872" i="1" s="1"/>
  <c r="K1876" i="1"/>
  <c r="M1876" i="1" s="1"/>
  <c r="K1880" i="1"/>
  <c r="M1880" i="1" s="1"/>
  <c r="AE1882" i="1"/>
  <c r="AF1882" i="1" s="1"/>
  <c r="AC1882" i="1"/>
  <c r="AD1882" i="1" s="1"/>
  <c r="K1884" i="1"/>
  <c r="M1884" i="1" s="1"/>
  <c r="G1887" i="1"/>
  <c r="O1887" i="1" s="1"/>
  <c r="G1889" i="1"/>
  <c r="O1889" i="1" s="1"/>
  <c r="G1891" i="1"/>
  <c r="O1891" i="1" s="1"/>
  <c r="G1893" i="1"/>
  <c r="O1893" i="1" s="1"/>
  <c r="G1895" i="1"/>
  <c r="O1895" i="1" s="1"/>
  <c r="G1897" i="1"/>
  <c r="O1897" i="1" s="1"/>
  <c r="G1899" i="1"/>
  <c r="O1899" i="1" s="1"/>
  <c r="G1901" i="1"/>
  <c r="O1901" i="1" s="1"/>
  <c r="AE1909" i="1"/>
  <c r="AF1909" i="1" s="1"/>
  <c r="AC1909" i="1"/>
  <c r="AD1909" i="1" s="1"/>
  <c r="AE1917" i="1"/>
  <c r="AF1917" i="1" s="1"/>
  <c r="AC1917" i="1"/>
  <c r="AD1917" i="1" s="1"/>
  <c r="L1922" i="1"/>
  <c r="N1922" i="1" s="1"/>
  <c r="H1922" i="1"/>
  <c r="P1922" i="1" s="1"/>
  <c r="L1930" i="1"/>
  <c r="N1930" i="1" s="1"/>
  <c r="H1930" i="1"/>
  <c r="P1930" i="1" s="1"/>
  <c r="L1938" i="1"/>
  <c r="N1938" i="1" s="1"/>
  <c r="H1938" i="1"/>
  <c r="P1938" i="1" s="1"/>
  <c r="L1946" i="1"/>
  <c r="N1946" i="1" s="1"/>
  <c r="H1946" i="1"/>
  <c r="P1946" i="1" s="1"/>
  <c r="H1949" i="1"/>
  <c r="P1949" i="1" s="1"/>
  <c r="H1883" i="1"/>
  <c r="P1883" i="1" s="1"/>
  <c r="AA1883" i="1" s="1"/>
  <c r="AB1883" i="1" s="1"/>
  <c r="H1884" i="1"/>
  <c r="P1884" i="1" s="1"/>
  <c r="AA1884" i="1" s="1"/>
  <c r="AB1884" i="1" s="1"/>
  <c r="H1885" i="1"/>
  <c r="P1885" i="1" s="1"/>
  <c r="H1886" i="1"/>
  <c r="P1886" i="1" s="1"/>
  <c r="H1887" i="1"/>
  <c r="P1887" i="1" s="1"/>
  <c r="H1888" i="1"/>
  <c r="P1888" i="1" s="1"/>
  <c r="AA1888" i="1" s="1"/>
  <c r="AB1888" i="1" s="1"/>
  <c r="H1889" i="1"/>
  <c r="P1889" i="1" s="1"/>
  <c r="H1890" i="1"/>
  <c r="P1890" i="1" s="1"/>
  <c r="AA1890" i="1" s="1"/>
  <c r="AB1890" i="1" s="1"/>
  <c r="H1891" i="1"/>
  <c r="P1891" i="1" s="1"/>
  <c r="H1892" i="1"/>
  <c r="P1892" i="1" s="1"/>
  <c r="AA1892" i="1" s="1"/>
  <c r="AB1892" i="1" s="1"/>
  <c r="H1893" i="1"/>
  <c r="P1893" i="1" s="1"/>
  <c r="H1894" i="1"/>
  <c r="P1894" i="1" s="1"/>
  <c r="AA1894" i="1" s="1"/>
  <c r="AB1894" i="1" s="1"/>
  <c r="H1895" i="1"/>
  <c r="P1895" i="1" s="1"/>
  <c r="H1896" i="1"/>
  <c r="P1896" i="1" s="1"/>
  <c r="AA1896" i="1" s="1"/>
  <c r="AB1896" i="1" s="1"/>
  <c r="H1897" i="1"/>
  <c r="P1897" i="1" s="1"/>
  <c r="H1898" i="1"/>
  <c r="P1898" i="1" s="1"/>
  <c r="AA1898" i="1" s="1"/>
  <c r="AB1898" i="1" s="1"/>
  <c r="H1899" i="1"/>
  <c r="P1899" i="1" s="1"/>
  <c r="H1900" i="1"/>
  <c r="P1900" i="1" s="1"/>
  <c r="AA1900" i="1" s="1"/>
  <c r="AB1900" i="1" s="1"/>
  <c r="H1901" i="1"/>
  <c r="P1901" i="1" s="1"/>
  <c r="H1902" i="1"/>
  <c r="P1902" i="1" s="1"/>
  <c r="AA1902" i="1" s="1"/>
  <c r="AB1902" i="1" s="1"/>
  <c r="H1903" i="1"/>
  <c r="P1903" i="1" s="1"/>
  <c r="AA1903" i="1" s="1"/>
  <c r="AB1903" i="1" s="1"/>
  <c r="AE1924" i="1"/>
  <c r="AF1924" i="1" s="1"/>
  <c r="AC1924" i="1"/>
  <c r="AD1924" i="1" s="1"/>
  <c r="AE1932" i="1"/>
  <c r="AF1932" i="1" s="1"/>
  <c r="AC1932" i="1"/>
  <c r="AD1932" i="1" s="1"/>
  <c r="AE1940" i="1"/>
  <c r="AF1940" i="1" s="1"/>
  <c r="AC1940" i="1"/>
  <c r="AD1940" i="1" s="1"/>
  <c r="AC1918" i="1"/>
  <c r="AD1918" i="1" s="1"/>
  <c r="AC1910" i="1"/>
  <c r="AD1910" i="1" s="1"/>
  <c r="AC1902" i="1"/>
  <c r="AD1902" i="1" s="1"/>
  <c r="AC1891" i="1"/>
  <c r="AD1891" i="1" s="1"/>
  <c r="AE1895" i="1"/>
  <c r="AF1895" i="1" s="1"/>
  <c r="AE1908" i="1"/>
  <c r="AF1908" i="1" s="1"/>
  <c r="AC1908" i="1"/>
  <c r="AD1908" i="1" s="1"/>
  <c r="G1909" i="1"/>
  <c r="O1909" i="1" s="1"/>
  <c r="AA1909" i="1" s="1"/>
  <c r="AB1909" i="1" s="1"/>
  <c r="G1911" i="1"/>
  <c r="O1911" i="1" s="1"/>
  <c r="AA1911" i="1" s="1"/>
  <c r="AB1911" i="1" s="1"/>
  <c r="AE1912" i="1"/>
  <c r="AF1912" i="1" s="1"/>
  <c r="AC1912" i="1"/>
  <c r="AD1912" i="1" s="1"/>
  <c r="G1913" i="1"/>
  <c r="O1913" i="1" s="1"/>
  <c r="AA1913" i="1" s="1"/>
  <c r="AB1913" i="1" s="1"/>
  <c r="G1915" i="1"/>
  <c r="O1915" i="1" s="1"/>
  <c r="AA1915" i="1" s="1"/>
  <c r="AB1915" i="1" s="1"/>
  <c r="G1917" i="1"/>
  <c r="O1917" i="1" s="1"/>
  <c r="AA1917" i="1" s="1"/>
  <c r="AB1917" i="1" s="1"/>
  <c r="G1919" i="1"/>
  <c r="O1919" i="1" s="1"/>
  <c r="AA1919" i="1" s="1"/>
  <c r="AB1919" i="1" s="1"/>
  <c r="AE1920" i="1"/>
  <c r="AF1920" i="1" s="1"/>
  <c r="AC1920" i="1"/>
  <c r="AD1920" i="1" s="1"/>
  <c r="G1921" i="1"/>
  <c r="O1921" i="1" s="1"/>
  <c r="AA1921" i="1" s="1"/>
  <c r="AB1921" i="1" s="1"/>
  <c r="G1922" i="1"/>
  <c r="O1922" i="1" s="1"/>
  <c r="AA1922" i="1" s="1"/>
  <c r="AB1922" i="1" s="1"/>
  <c r="G1925" i="1"/>
  <c r="O1925" i="1" s="1"/>
  <c r="AA1925" i="1" s="1"/>
  <c r="AB1925" i="1" s="1"/>
  <c r="G1930" i="1"/>
  <c r="O1930" i="1" s="1"/>
  <c r="AA1930" i="1" s="1"/>
  <c r="AB1930" i="1" s="1"/>
  <c r="G1933" i="1"/>
  <c r="O1933" i="1" s="1"/>
  <c r="AA1933" i="1" s="1"/>
  <c r="AB1933" i="1" s="1"/>
  <c r="AE1935" i="1"/>
  <c r="AF1935" i="1" s="1"/>
  <c r="AC1935" i="1"/>
  <c r="AD1935" i="1" s="1"/>
  <c r="G1938" i="1"/>
  <c r="O1938" i="1" s="1"/>
  <c r="AA1938" i="1" s="1"/>
  <c r="AB1938" i="1" s="1"/>
  <c r="G1941" i="1"/>
  <c r="O1941" i="1" s="1"/>
  <c r="AA1941" i="1" s="1"/>
  <c r="AB1941" i="1" s="1"/>
  <c r="AE1943" i="1"/>
  <c r="AF1943" i="1" s="1"/>
  <c r="AC1943" i="1"/>
  <c r="AD1943" i="1" s="1"/>
  <c r="G1946" i="1"/>
  <c r="O1946" i="1" s="1"/>
  <c r="AA1946" i="1" s="1"/>
  <c r="AB1946" i="1" s="1"/>
  <c r="G1949" i="1"/>
  <c r="O1949" i="1" s="1"/>
  <c r="AC1949" i="1"/>
  <c r="AD1949" i="1" s="1"/>
  <c r="AC1941" i="1"/>
  <c r="AD1941" i="1" s="1"/>
  <c r="AC1933" i="1"/>
  <c r="AD1933" i="1" s="1"/>
  <c r="AC1925" i="1"/>
  <c r="AD1925" i="1" s="1"/>
  <c r="AC1901" i="1"/>
  <c r="AD1901" i="1" s="1"/>
  <c r="AC1885" i="1"/>
  <c r="AD1885" i="1" s="1"/>
  <c r="AE1927" i="1"/>
  <c r="AF1927" i="1" s="1"/>
  <c r="AE1886" i="1"/>
  <c r="AF1886" i="1" s="1"/>
  <c r="AC1886" i="1"/>
  <c r="AD1886" i="1" s="1"/>
  <c r="AE1887" i="1"/>
  <c r="AF1887" i="1" s="1"/>
  <c r="AC1887" i="1"/>
  <c r="AD1887" i="1" s="1"/>
  <c r="AE1888" i="1"/>
  <c r="AF1888" i="1" s="1"/>
  <c r="AC1888" i="1"/>
  <c r="AD1888" i="1" s="1"/>
  <c r="AE1889" i="1"/>
  <c r="AF1889" i="1" s="1"/>
  <c r="AC1889" i="1"/>
  <c r="AD1889" i="1" s="1"/>
  <c r="AE1890" i="1"/>
  <c r="AF1890" i="1" s="1"/>
  <c r="AC1890" i="1"/>
  <c r="AD1890" i="1" s="1"/>
  <c r="AE1892" i="1"/>
  <c r="AF1892" i="1" s="1"/>
  <c r="AC1892" i="1"/>
  <c r="AD1892" i="1" s="1"/>
  <c r="AC1893" i="1"/>
  <c r="AD1893" i="1" s="1"/>
  <c r="AE1893" i="1"/>
  <c r="AF1893" i="1" s="1"/>
  <c r="AE1894" i="1"/>
  <c r="AF1894" i="1" s="1"/>
  <c r="AC1894" i="1"/>
  <c r="AD1894" i="1" s="1"/>
  <c r="AE1898" i="1"/>
  <c r="AF1898" i="1" s="1"/>
  <c r="AC1898" i="1"/>
  <c r="AD1898" i="1" s="1"/>
  <c r="AE1899" i="1"/>
  <c r="AF1899" i="1" s="1"/>
  <c r="AC1899" i="1"/>
  <c r="AD1899" i="1" s="1"/>
  <c r="AE1900" i="1"/>
  <c r="AF1900" i="1" s="1"/>
  <c r="AC1900" i="1"/>
  <c r="AD1900" i="1" s="1"/>
  <c r="AE1903" i="1"/>
  <c r="AF1903" i="1" s="1"/>
  <c r="AC1903" i="1"/>
  <c r="AD1903" i="1" s="1"/>
  <c r="AE1904" i="1"/>
  <c r="AF1904" i="1" s="1"/>
  <c r="AC1904" i="1"/>
  <c r="AD1904" i="1" s="1"/>
  <c r="AE1907" i="1"/>
  <c r="AF1907" i="1" s="1"/>
  <c r="AC1907" i="1"/>
  <c r="AD1907" i="1" s="1"/>
  <c r="G1923" i="1"/>
  <c r="O1923" i="1" s="1"/>
  <c r="AA1923" i="1" s="1"/>
  <c r="AB1923" i="1" s="1"/>
  <c r="G1928" i="1"/>
  <c r="O1928" i="1" s="1"/>
  <c r="AA1928" i="1" s="1"/>
  <c r="AB1928" i="1" s="1"/>
  <c r="AE1928" i="1"/>
  <c r="AF1928" i="1" s="1"/>
  <c r="AC1928" i="1"/>
  <c r="AD1928" i="1" s="1"/>
  <c r="G1931" i="1"/>
  <c r="O1931" i="1" s="1"/>
  <c r="AA1931" i="1" s="1"/>
  <c r="AB1931" i="1" s="1"/>
  <c r="G1936" i="1"/>
  <c r="O1936" i="1" s="1"/>
  <c r="AA1936" i="1" s="1"/>
  <c r="AB1936" i="1" s="1"/>
  <c r="AE1936" i="1"/>
  <c r="AF1936" i="1" s="1"/>
  <c r="AC1936" i="1"/>
  <c r="AD1936" i="1" s="1"/>
  <c r="G1939" i="1"/>
  <c r="O1939" i="1" s="1"/>
  <c r="AA1939" i="1" s="1"/>
  <c r="AB1939" i="1" s="1"/>
  <c r="G1944" i="1"/>
  <c r="O1944" i="1" s="1"/>
  <c r="AA1944" i="1" s="1"/>
  <c r="AB1944" i="1" s="1"/>
  <c r="AE1944" i="1"/>
  <c r="AF1944" i="1" s="1"/>
  <c r="AC1944" i="1"/>
  <c r="AD1944" i="1" s="1"/>
  <c r="G1947" i="1"/>
  <c r="O1947" i="1" s="1"/>
  <c r="AA1947" i="1" s="1"/>
  <c r="AB1947" i="1" s="1"/>
  <c r="AC1946" i="1"/>
  <c r="AD1946" i="1" s="1"/>
  <c r="AC1938" i="1"/>
  <c r="AD1938" i="1" s="1"/>
  <c r="AC1930" i="1"/>
  <c r="AD1930" i="1" s="1"/>
  <c r="AC1922" i="1"/>
  <c r="AD1922" i="1" s="1"/>
  <c r="AC1914" i="1"/>
  <c r="AD1914" i="1" s="1"/>
  <c r="AC1906" i="1"/>
  <c r="AD1906" i="1" s="1"/>
  <c r="AC1897" i="1"/>
  <c r="AD1897" i="1" s="1"/>
  <c r="AE1916" i="1"/>
  <c r="AF1916" i="1" s="1"/>
  <c r="P1800" i="2"/>
  <c r="S1800" i="2" s="1"/>
  <c r="Q1800" i="2"/>
  <c r="T1800" i="2" s="1"/>
  <c r="O1800" i="2"/>
  <c r="R1800" i="2" s="1"/>
  <c r="Q1803" i="2"/>
  <c r="T1803" i="2" s="1"/>
  <c r="O1803" i="2"/>
  <c r="R1803" i="2" s="1"/>
  <c r="J1772" i="2"/>
  <c r="V1772" i="2" s="1"/>
  <c r="J1773" i="2"/>
  <c r="V1773" i="2" s="1"/>
  <c r="J1774" i="2"/>
  <c r="V1774" i="2" s="1"/>
  <c r="J1775" i="2"/>
  <c r="V1775" i="2" s="1"/>
  <c r="I1772" i="2"/>
  <c r="U1772" i="2" s="1"/>
  <c r="I1773" i="2"/>
  <c r="U1773" i="2" s="1"/>
  <c r="I1774" i="2"/>
  <c r="U1774" i="2" s="1"/>
  <c r="I1775" i="2"/>
  <c r="U1775" i="2" s="1"/>
  <c r="K1800" i="2"/>
  <c r="W1800" i="2" s="1"/>
  <c r="K1803" i="2"/>
  <c r="W1803" i="2" s="1"/>
  <c r="Q1857" i="2"/>
  <c r="T1857" i="2" s="1"/>
  <c r="P1857" i="2"/>
  <c r="S1857" i="2" s="1"/>
  <c r="Q1894" i="2"/>
  <c r="T1894" i="2" s="1"/>
  <c r="P1894" i="2"/>
  <c r="S1894" i="2" s="1"/>
  <c r="O1894" i="2"/>
  <c r="R1894" i="2" s="1"/>
  <c r="O1927" i="2"/>
  <c r="R1927" i="2" s="1"/>
  <c r="P1927" i="2"/>
  <c r="S1927" i="2" s="1"/>
  <c r="O1935" i="2"/>
  <c r="R1935" i="2" s="1"/>
  <c r="P1935" i="2"/>
  <c r="S1935" i="2" s="1"/>
  <c r="O1943" i="2"/>
  <c r="R1943" i="2" s="1"/>
  <c r="P1943" i="2"/>
  <c r="S1943" i="2" s="1"/>
  <c r="I1821" i="2"/>
  <c r="U1821" i="2" s="1"/>
  <c r="P1821" i="2"/>
  <c r="S1821" i="2" s="1"/>
  <c r="I1825" i="2"/>
  <c r="U1825" i="2" s="1"/>
  <c r="P1825" i="2"/>
  <c r="S1825" i="2" s="1"/>
  <c r="I1829" i="2"/>
  <c r="U1829" i="2" s="1"/>
  <c r="P1829" i="2"/>
  <c r="S1829" i="2" s="1"/>
  <c r="I1833" i="2"/>
  <c r="U1833" i="2" s="1"/>
  <c r="P1833" i="2"/>
  <c r="S1833" i="2" s="1"/>
  <c r="I1837" i="2"/>
  <c r="U1837" i="2" s="1"/>
  <c r="P1837" i="2"/>
  <c r="S1837" i="2" s="1"/>
  <c r="I1841" i="2"/>
  <c r="U1841" i="2" s="1"/>
  <c r="P1841" i="2"/>
  <c r="S1841" i="2" s="1"/>
  <c r="I1845" i="2"/>
  <c r="U1845" i="2" s="1"/>
  <c r="P1845" i="2"/>
  <c r="S1845" i="2" s="1"/>
  <c r="I1851" i="2"/>
  <c r="U1851" i="2" s="1"/>
  <c r="O1851" i="2"/>
  <c r="R1851" i="2" s="1"/>
  <c r="I1857" i="2"/>
  <c r="U1857" i="2" s="1"/>
  <c r="O1857" i="2"/>
  <c r="R1857" i="2" s="1"/>
  <c r="I1863" i="2"/>
  <c r="U1863" i="2" s="1"/>
  <c r="P1863" i="2"/>
  <c r="S1863" i="2" s="1"/>
  <c r="O1864" i="2"/>
  <c r="R1864" i="2" s="1"/>
  <c r="P1864" i="2"/>
  <c r="S1864" i="2" s="1"/>
  <c r="I1871" i="2"/>
  <c r="U1871" i="2" s="1"/>
  <c r="P1871" i="2"/>
  <c r="S1871" i="2" s="1"/>
  <c r="O1872" i="2"/>
  <c r="R1872" i="2" s="1"/>
  <c r="P1872" i="2"/>
  <c r="S1872" i="2" s="1"/>
  <c r="I1879" i="2"/>
  <c r="U1879" i="2" s="1"/>
  <c r="P1879" i="2"/>
  <c r="S1879" i="2" s="1"/>
  <c r="O1880" i="2"/>
  <c r="R1880" i="2" s="1"/>
  <c r="P1880" i="2"/>
  <c r="S1880" i="2" s="1"/>
  <c r="I1887" i="2"/>
  <c r="U1887" i="2" s="1"/>
  <c r="P1887" i="2"/>
  <c r="S1887" i="2" s="1"/>
  <c r="O1888" i="2"/>
  <c r="R1888" i="2" s="1"/>
  <c r="P1888" i="2"/>
  <c r="S1888" i="2" s="1"/>
  <c r="O1900" i="2"/>
  <c r="R1900" i="2" s="1"/>
  <c r="P1900" i="2"/>
  <c r="S1900" i="2" s="1"/>
  <c r="O1908" i="2"/>
  <c r="R1908" i="2" s="1"/>
  <c r="P1908" i="2"/>
  <c r="S1908" i="2" s="1"/>
  <c r="O1916" i="2"/>
  <c r="R1916" i="2" s="1"/>
  <c r="P1916" i="2"/>
  <c r="S1916" i="2" s="1"/>
  <c r="K1772" i="2"/>
  <c r="W1772" i="2" s="1"/>
  <c r="K1773" i="2"/>
  <c r="W1773" i="2" s="1"/>
  <c r="K1774" i="2"/>
  <c r="W1774" i="2" s="1"/>
  <c r="K1775" i="2"/>
  <c r="W1775" i="2" s="1"/>
  <c r="J1796" i="2"/>
  <c r="V1796" i="2" s="1"/>
  <c r="Q1796" i="2"/>
  <c r="T1796" i="2" s="1"/>
  <c r="J1798" i="2"/>
  <c r="V1798" i="2" s="1"/>
  <c r="J1799" i="2"/>
  <c r="V1799" i="2" s="1"/>
  <c r="I1800" i="2"/>
  <c r="U1800" i="2" s="1"/>
  <c r="J1801" i="2"/>
  <c r="V1801" i="2" s="1"/>
  <c r="I1802" i="2"/>
  <c r="U1802" i="2" s="1"/>
  <c r="I1803" i="2"/>
  <c r="U1803" i="2" s="1"/>
  <c r="I1805" i="2"/>
  <c r="U1805" i="2" s="1"/>
  <c r="I1818" i="2"/>
  <c r="U1818" i="2" s="1"/>
  <c r="P1818" i="2"/>
  <c r="S1818" i="2" s="1"/>
  <c r="J1821" i="2"/>
  <c r="V1821" i="2" s="1"/>
  <c r="I1822" i="2"/>
  <c r="U1822" i="2" s="1"/>
  <c r="P1822" i="2"/>
  <c r="S1822" i="2" s="1"/>
  <c r="J1825" i="2"/>
  <c r="V1825" i="2" s="1"/>
  <c r="I1826" i="2"/>
  <c r="U1826" i="2" s="1"/>
  <c r="P1826" i="2"/>
  <c r="S1826" i="2" s="1"/>
  <c r="J1829" i="2"/>
  <c r="V1829" i="2" s="1"/>
  <c r="I1830" i="2"/>
  <c r="U1830" i="2" s="1"/>
  <c r="P1830" i="2"/>
  <c r="S1830" i="2" s="1"/>
  <c r="J1833" i="2"/>
  <c r="V1833" i="2" s="1"/>
  <c r="I1834" i="2"/>
  <c r="U1834" i="2" s="1"/>
  <c r="P1834" i="2"/>
  <c r="S1834" i="2" s="1"/>
  <c r="J1837" i="2"/>
  <c r="V1837" i="2" s="1"/>
  <c r="I1838" i="2"/>
  <c r="U1838" i="2" s="1"/>
  <c r="P1838" i="2"/>
  <c r="S1838" i="2" s="1"/>
  <c r="J1841" i="2"/>
  <c r="V1841" i="2" s="1"/>
  <c r="I1842" i="2"/>
  <c r="U1842" i="2" s="1"/>
  <c r="P1842" i="2"/>
  <c r="S1842" i="2" s="1"/>
  <c r="J1845" i="2"/>
  <c r="V1845" i="2" s="1"/>
  <c r="I1846" i="2"/>
  <c r="U1846" i="2" s="1"/>
  <c r="P1846" i="2"/>
  <c r="S1846" i="2" s="1"/>
  <c r="I1848" i="2"/>
  <c r="U1848" i="2" s="1"/>
  <c r="Q1848" i="2"/>
  <c r="T1848" i="2" s="1"/>
  <c r="J1851" i="2"/>
  <c r="V1851" i="2" s="1"/>
  <c r="P1851" i="2"/>
  <c r="S1851" i="2" s="1"/>
  <c r="I1854" i="2"/>
  <c r="U1854" i="2" s="1"/>
  <c r="Q1855" i="2"/>
  <c r="T1855" i="2" s="1"/>
  <c r="P1855" i="2"/>
  <c r="S1855" i="2" s="1"/>
  <c r="O1931" i="2"/>
  <c r="R1931" i="2" s="1"/>
  <c r="P1931" i="2"/>
  <c r="S1931" i="2" s="1"/>
  <c r="O1939" i="2"/>
  <c r="R1939" i="2" s="1"/>
  <c r="P1939" i="2"/>
  <c r="S1939" i="2" s="1"/>
  <c r="O1947" i="2"/>
  <c r="R1947" i="2" s="1"/>
  <c r="P1947" i="2"/>
  <c r="S1947" i="2" s="1"/>
  <c r="K1796" i="2"/>
  <c r="W1796" i="2" s="1"/>
  <c r="K1799" i="2"/>
  <c r="W1799" i="2" s="1"/>
  <c r="J1800" i="2"/>
  <c r="V1800" i="2" s="1"/>
  <c r="J1802" i="2"/>
  <c r="V1802" i="2" s="1"/>
  <c r="J1803" i="2"/>
  <c r="V1803" i="2" s="1"/>
  <c r="I1804" i="2"/>
  <c r="U1804" i="2" s="1"/>
  <c r="O1804" i="2"/>
  <c r="R1804" i="2" s="1"/>
  <c r="J1805" i="2"/>
  <c r="V1805" i="2" s="1"/>
  <c r="I1806" i="2"/>
  <c r="U1806" i="2" s="1"/>
  <c r="I1807" i="2"/>
  <c r="U1807" i="2" s="1"/>
  <c r="O1807" i="2"/>
  <c r="R1807" i="2" s="1"/>
  <c r="I1808" i="2"/>
  <c r="U1808" i="2" s="1"/>
  <c r="I1809" i="2"/>
  <c r="U1809" i="2" s="1"/>
  <c r="O1809" i="2"/>
  <c r="R1809" i="2" s="1"/>
  <c r="I1810" i="2"/>
  <c r="U1810" i="2" s="1"/>
  <c r="I1811" i="2"/>
  <c r="U1811" i="2" s="1"/>
  <c r="O1811" i="2"/>
  <c r="R1811" i="2" s="1"/>
  <c r="I1812" i="2"/>
  <c r="U1812" i="2" s="1"/>
  <c r="I1813" i="2"/>
  <c r="U1813" i="2" s="1"/>
  <c r="O1813" i="2"/>
  <c r="R1813" i="2" s="1"/>
  <c r="I1814" i="2"/>
  <c r="U1814" i="2" s="1"/>
  <c r="I1815" i="2"/>
  <c r="U1815" i="2" s="1"/>
  <c r="O1815" i="2"/>
  <c r="R1815" i="2" s="1"/>
  <c r="I1816" i="2"/>
  <c r="U1816" i="2" s="1"/>
  <c r="I1817" i="2"/>
  <c r="U1817" i="2" s="1"/>
  <c r="O1817" i="2"/>
  <c r="R1817" i="2" s="1"/>
  <c r="J1818" i="2"/>
  <c r="V1818" i="2" s="1"/>
  <c r="I1819" i="2"/>
  <c r="U1819" i="2" s="1"/>
  <c r="P1819" i="2"/>
  <c r="S1819" i="2" s="1"/>
  <c r="K1821" i="2"/>
  <c r="W1821" i="2" s="1"/>
  <c r="J1822" i="2"/>
  <c r="V1822" i="2" s="1"/>
  <c r="I1823" i="2"/>
  <c r="U1823" i="2" s="1"/>
  <c r="P1823" i="2"/>
  <c r="S1823" i="2" s="1"/>
  <c r="K1825" i="2"/>
  <c r="W1825" i="2" s="1"/>
  <c r="J1826" i="2"/>
  <c r="V1826" i="2" s="1"/>
  <c r="I1827" i="2"/>
  <c r="U1827" i="2" s="1"/>
  <c r="P1827" i="2"/>
  <c r="S1827" i="2" s="1"/>
  <c r="K1829" i="2"/>
  <c r="W1829" i="2" s="1"/>
  <c r="J1830" i="2"/>
  <c r="V1830" i="2" s="1"/>
  <c r="I1831" i="2"/>
  <c r="U1831" i="2" s="1"/>
  <c r="P1831" i="2"/>
  <c r="S1831" i="2" s="1"/>
  <c r="K1833" i="2"/>
  <c r="W1833" i="2" s="1"/>
  <c r="J1834" i="2"/>
  <c r="V1834" i="2" s="1"/>
  <c r="I1835" i="2"/>
  <c r="U1835" i="2" s="1"/>
  <c r="P1835" i="2"/>
  <c r="S1835" i="2" s="1"/>
  <c r="K1837" i="2"/>
  <c r="W1837" i="2" s="1"/>
  <c r="J1838" i="2"/>
  <c r="V1838" i="2" s="1"/>
  <c r="I1839" i="2"/>
  <c r="U1839" i="2" s="1"/>
  <c r="P1839" i="2"/>
  <c r="S1839" i="2" s="1"/>
  <c r="K1841" i="2"/>
  <c r="W1841" i="2" s="1"/>
  <c r="J1842" i="2"/>
  <c r="V1842" i="2" s="1"/>
  <c r="I1843" i="2"/>
  <c r="U1843" i="2" s="1"/>
  <c r="P1843" i="2"/>
  <c r="S1843" i="2" s="1"/>
  <c r="K1845" i="2"/>
  <c r="W1845" i="2" s="1"/>
  <c r="J1846" i="2"/>
  <c r="V1846" i="2" s="1"/>
  <c r="I1847" i="2"/>
  <c r="U1847" i="2" s="1"/>
  <c r="O1847" i="2"/>
  <c r="R1847" i="2" s="1"/>
  <c r="J1848" i="2"/>
  <c r="V1848" i="2" s="1"/>
  <c r="I1849" i="2"/>
  <c r="U1849" i="2" s="1"/>
  <c r="K1851" i="2"/>
  <c r="W1851" i="2" s="1"/>
  <c r="I1852" i="2"/>
  <c r="U1852" i="2" s="1"/>
  <c r="I1855" i="2"/>
  <c r="U1855" i="2" s="1"/>
  <c r="O1855" i="2"/>
  <c r="R1855" i="2" s="1"/>
  <c r="I1867" i="2"/>
  <c r="U1867" i="2" s="1"/>
  <c r="P1867" i="2"/>
  <c r="S1867" i="2" s="1"/>
  <c r="O1868" i="2"/>
  <c r="R1868" i="2" s="1"/>
  <c r="P1868" i="2"/>
  <c r="S1868" i="2" s="1"/>
  <c r="I1875" i="2"/>
  <c r="U1875" i="2" s="1"/>
  <c r="P1875" i="2"/>
  <c r="S1875" i="2" s="1"/>
  <c r="O1876" i="2"/>
  <c r="R1876" i="2" s="1"/>
  <c r="P1876" i="2"/>
  <c r="S1876" i="2" s="1"/>
  <c r="I1883" i="2"/>
  <c r="U1883" i="2" s="1"/>
  <c r="P1883" i="2"/>
  <c r="S1883" i="2" s="1"/>
  <c r="O1884" i="2"/>
  <c r="R1884" i="2" s="1"/>
  <c r="P1884" i="2"/>
  <c r="S1884" i="2" s="1"/>
  <c r="O1891" i="2"/>
  <c r="R1891" i="2" s="1"/>
  <c r="P1891" i="2"/>
  <c r="S1891" i="2" s="1"/>
  <c r="O1904" i="2"/>
  <c r="R1904" i="2" s="1"/>
  <c r="P1904" i="2"/>
  <c r="S1904" i="2" s="1"/>
  <c r="O1912" i="2"/>
  <c r="R1912" i="2" s="1"/>
  <c r="P1912" i="2"/>
  <c r="S1912" i="2" s="1"/>
  <c r="O1920" i="2"/>
  <c r="R1920" i="2" s="1"/>
  <c r="P1920" i="2"/>
  <c r="S1920" i="2" s="1"/>
  <c r="I1894" i="2"/>
  <c r="U1894" i="2" s="1"/>
  <c r="I1899" i="2"/>
  <c r="U1899" i="2" s="1"/>
  <c r="I1900" i="2"/>
  <c r="U1900" i="2" s="1"/>
  <c r="I1904" i="2"/>
  <c r="U1904" i="2" s="1"/>
  <c r="I1908" i="2"/>
  <c r="U1908" i="2" s="1"/>
  <c r="I1912" i="2"/>
  <c r="U1912" i="2" s="1"/>
  <c r="I1916" i="2"/>
  <c r="U1916" i="2" s="1"/>
  <c r="I1920" i="2"/>
  <c r="U1920" i="2" s="1"/>
  <c r="I1927" i="2"/>
  <c r="U1927" i="2" s="1"/>
  <c r="I1931" i="2"/>
  <c r="U1931" i="2" s="1"/>
  <c r="I1935" i="2"/>
  <c r="U1935" i="2" s="1"/>
  <c r="I1939" i="2"/>
  <c r="U1939" i="2" s="1"/>
  <c r="I1943" i="2"/>
  <c r="U1943" i="2" s="1"/>
  <c r="I1947" i="2"/>
  <c r="U1947" i="2" s="1"/>
  <c r="J1857" i="2"/>
  <c r="V1857" i="2" s="1"/>
  <c r="I1860" i="2"/>
  <c r="U1860" i="2" s="1"/>
  <c r="J1863" i="2"/>
  <c r="V1863" i="2" s="1"/>
  <c r="I1864" i="2"/>
  <c r="U1864" i="2" s="1"/>
  <c r="J1867" i="2"/>
  <c r="V1867" i="2" s="1"/>
  <c r="I1868" i="2"/>
  <c r="U1868" i="2" s="1"/>
  <c r="J1871" i="2"/>
  <c r="V1871" i="2" s="1"/>
  <c r="I1872" i="2"/>
  <c r="U1872" i="2" s="1"/>
  <c r="J1875" i="2"/>
  <c r="V1875" i="2" s="1"/>
  <c r="I1876" i="2"/>
  <c r="U1876" i="2" s="1"/>
  <c r="J1879" i="2"/>
  <c r="V1879" i="2" s="1"/>
  <c r="I1880" i="2"/>
  <c r="U1880" i="2" s="1"/>
  <c r="J1883" i="2"/>
  <c r="V1883" i="2" s="1"/>
  <c r="I1884" i="2"/>
  <c r="U1884" i="2" s="1"/>
  <c r="J1887" i="2"/>
  <c r="V1887" i="2" s="1"/>
  <c r="I1888" i="2"/>
  <c r="U1888" i="2" s="1"/>
  <c r="K1890" i="2"/>
  <c r="W1890" i="2" s="1"/>
  <c r="J1891" i="2"/>
  <c r="V1891" i="2" s="1"/>
  <c r="I1892" i="2"/>
  <c r="U1892" i="2" s="1"/>
  <c r="O1892" i="2"/>
  <c r="R1892" i="2" s="1"/>
  <c r="J1894" i="2"/>
  <c r="V1894" i="2" s="1"/>
  <c r="K1896" i="2"/>
  <c r="W1896" i="2" s="1"/>
  <c r="I1897" i="2"/>
  <c r="U1897" i="2" s="1"/>
  <c r="J1900" i="2"/>
  <c r="V1900" i="2" s="1"/>
  <c r="I1901" i="2"/>
  <c r="U1901" i="2" s="1"/>
  <c r="P1901" i="2"/>
  <c r="S1901" i="2" s="1"/>
  <c r="K1903" i="2"/>
  <c r="W1903" i="2" s="1"/>
  <c r="J1904" i="2"/>
  <c r="V1904" i="2" s="1"/>
  <c r="I1905" i="2"/>
  <c r="U1905" i="2" s="1"/>
  <c r="P1905" i="2"/>
  <c r="S1905" i="2" s="1"/>
  <c r="K1907" i="2"/>
  <c r="W1907" i="2" s="1"/>
  <c r="J1908" i="2"/>
  <c r="V1908" i="2" s="1"/>
  <c r="I1909" i="2"/>
  <c r="U1909" i="2" s="1"/>
  <c r="P1909" i="2"/>
  <c r="S1909" i="2" s="1"/>
  <c r="K1911" i="2"/>
  <c r="W1911" i="2" s="1"/>
  <c r="J1912" i="2"/>
  <c r="V1912" i="2" s="1"/>
  <c r="I1913" i="2"/>
  <c r="U1913" i="2" s="1"/>
  <c r="P1913" i="2"/>
  <c r="S1913" i="2" s="1"/>
  <c r="K1915" i="2"/>
  <c r="W1915" i="2" s="1"/>
  <c r="J1916" i="2"/>
  <c r="V1916" i="2" s="1"/>
  <c r="I1917" i="2"/>
  <c r="U1917" i="2" s="1"/>
  <c r="P1917" i="2"/>
  <c r="S1917" i="2" s="1"/>
  <c r="K1919" i="2"/>
  <c r="W1919" i="2" s="1"/>
  <c r="J1920" i="2"/>
  <c r="V1920" i="2" s="1"/>
  <c r="I1921" i="2"/>
  <c r="U1921" i="2" s="1"/>
  <c r="P1921" i="2"/>
  <c r="S1921" i="2" s="1"/>
  <c r="K1923" i="2"/>
  <c r="W1923" i="2" s="1"/>
  <c r="I1924" i="2"/>
  <c r="U1924" i="2" s="1"/>
  <c r="K1926" i="2"/>
  <c r="W1926" i="2" s="1"/>
  <c r="J1927" i="2"/>
  <c r="V1927" i="2" s="1"/>
  <c r="I1928" i="2"/>
  <c r="U1928" i="2" s="1"/>
  <c r="P1928" i="2"/>
  <c r="S1928" i="2" s="1"/>
  <c r="K1930" i="2"/>
  <c r="W1930" i="2" s="1"/>
  <c r="J1931" i="2"/>
  <c r="V1931" i="2" s="1"/>
  <c r="I1932" i="2"/>
  <c r="U1932" i="2" s="1"/>
  <c r="P1932" i="2"/>
  <c r="S1932" i="2" s="1"/>
  <c r="K1934" i="2"/>
  <c r="W1934" i="2" s="1"/>
  <c r="J1935" i="2"/>
  <c r="V1935" i="2" s="1"/>
  <c r="I1936" i="2"/>
  <c r="U1936" i="2" s="1"/>
  <c r="P1936" i="2"/>
  <c r="S1936" i="2" s="1"/>
  <c r="K1938" i="2"/>
  <c r="W1938" i="2" s="1"/>
  <c r="J1939" i="2"/>
  <c r="V1939" i="2" s="1"/>
  <c r="I1940" i="2"/>
  <c r="U1940" i="2" s="1"/>
  <c r="P1940" i="2"/>
  <c r="S1940" i="2" s="1"/>
  <c r="K1942" i="2"/>
  <c r="W1942" i="2" s="1"/>
  <c r="J1943" i="2"/>
  <c r="V1943" i="2" s="1"/>
  <c r="I1944" i="2"/>
  <c r="U1944" i="2" s="1"/>
  <c r="P1944" i="2"/>
  <c r="S1944" i="2" s="1"/>
  <c r="K1946" i="2"/>
  <c r="W1946" i="2" s="1"/>
  <c r="J1947" i="2"/>
  <c r="V1947" i="2" s="1"/>
  <c r="I1948" i="2"/>
  <c r="U1948" i="2" s="1"/>
  <c r="P1948" i="2"/>
  <c r="S1948" i="2" s="1"/>
  <c r="K1950" i="2"/>
  <c r="W1950" i="2" s="1"/>
  <c r="K1857" i="2"/>
  <c r="W1857" i="2" s="1"/>
  <c r="I1858" i="2"/>
  <c r="U1858" i="2" s="1"/>
  <c r="I1861" i="2"/>
  <c r="U1861" i="2" s="1"/>
  <c r="K1863" i="2"/>
  <c r="W1863" i="2" s="1"/>
  <c r="J1864" i="2"/>
  <c r="V1864" i="2" s="1"/>
  <c r="I1865" i="2"/>
  <c r="U1865" i="2" s="1"/>
  <c r="P1865" i="2"/>
  <c r="S1865" i="2" s="1"/>
  <c r="K1867" i="2"/>
  <c r="W1867" i="2" s="1"/>
  <c r="J1868" i="2"/>
  <c r="V1868" i="2" s="1"/>
  <c r="I1869" i="2"/>
  <c r="U1869" i="2" s="1"/>
  <c r="P1869" i="2"/>
  <c r="S1869" i="2" s="1"/>
  <c r="K1871" i="2"/>
  <c r="W1871" i="2" s="1"/>
  <c r="J1872" i="2"/>
  <c r="V1872" i="2" s="1"/>
  <c r="I1873" i="2"/>
  <c r="U1873" i="2" s="1"/>
  <c r="P1873" i="2"/>
  <c r="S1873" i="2" s="1"/>
  <c r="K1875" i="2"/>
  <c r="W1875" i="2" s="1"/>
  <c r="J1876" i="2"/>
  <c r="V1876" i="2" s="1"/>
  <c r="I1877" i="2"/>
  <c r="U1877" i="2" s="1"/>
  <c r="P1877" i="2"/>
  <c r="S1877" i="2" s="1"/>
  <c r="K1879" i="2"/>
  <c r="W1879" i="2" s="1"/>
  <c r="J1880" i="2"/>
  <c r="V1880" i="2" s="1"/>
  <c r="P1881" i="2"/>
  <c r="S1881" i="2" s="1"/>
  <c r="K1883" i="2"/>
  <c r="W1883" i="2" s="1"/>
  <c r="J1884" i="2"/>
  <c r="V1884" i="2" s="1"/>
  <c r="P1885" i="2"/>
  <c r="S1885" i="2" s="1"/>
  <c r="K1887" i="2"/>
  <c r="W1887" i="2" s="1"/>
  <c r="J1888" i="2"/>
  <c r="V1888" i="2" s="1"/>
  <c r="K1891" i="2"/>
  <c r="W1891" i="2" s="1"/>
  <c r="J1892" i="2"/>
  <c r="V1892" i="2" s="1"/>
  <c r="P1892" i="2"/>
  <c r="S1892" i="2" s="1"/>
  <c r="K1894" i="2"/>
  <c r="W1894" i="2" s="1"/>
  <c r="K1900" i="2"/>
  <c r="W1900" i="2" s="1"/>
  <c r="J1901" i="2"/>
  <c r="V1901" i="2" s="1"/>
  <c r="K1904" i="2"/>
  <c r="W1904" i="2" s="1"/>
  <c r="J1905" i="2"/>
  <c r="V1905" i="2" s="1"/>
  <c r="K1908" i="2"/>
  <c r="W1908" i="2" s="1"/>
  <c r="J1909" i="2"/>
  <c r="V1909" i="2" s="1"/>
  <c r="K1912" i="2"/>
  <c r="W1912" i="2" s="1"/>
  <c r="J1913" i="2"/>
  <c r="V1913" i="2" s="1"/>
  <c r="K1916" i="2"/>
  <c r="W1916" i="2" s="1"/>
  <c r="J1917" i="2"/>
  <c r="V1917" i="2" s="1"/>
  <c r="K1920" i="2"/>
  <c r="W1920" i="2" s="1"/>
  <c r="J1921" i="2"/>
  <c r="V1921" i="2" s="1"/>
  <c r="K1927" i="2"/>
  <c r="W1927" i="2" s="1"/>
  <c r="J1928" i="2"/>
  <c r="V1928" i="2" s="1"/>
  <c r="K1931" i="2"/>
  <c r="W1931" i="2" s="1"/>
  <c r="J1932" i="2"/>
  <c r="V1932" i="2" s="1"/>
  <c r="K1935" i="2"/>
  <c r="W1935" i="2" s="1"/>
  <c r="J1936" i="2"/>
  <c r="V1936" i="2" s="1"/>
  <c r="K1939" i="2"/>
  <c r="W1939" i="2" s="1"/>
  <c r="J1940" i="2"/>
  <c r="V1940" i="2" s="1"/>
  <c r="K1943" i="2"/>
  <c r="W1943" i="2" s="1"/>
  <c r="J1944" i="2"/>
  <c r="V1944" i="2" s="1"/>
  <c r="K1947" i="2"/>
  <c r="W1947" i="2" s="1"/>
  <c r="J1948" i="2"/>
  <c r="V1948" i="2" s="1"/>
  <c r="O1776" i="2"/>
  <c r="R1776" i="2" s="1"/>
  <c r="O1786" i="2"/>
  <c r="R1786" i="2" s="1"/>
  <c r="O1788" i="2"/>
  <c r="R1788" i="2" s="1"/>
  <c r="O1790" i="2"/>
  <c r="R1790" i="2" s="1"/>
  <c r="O1792" i="2"/>
  <c r="R1792" i="2" s="1"/>
  <c r="P1802" i="2"/>
  <c r="S1802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Q1794" i="2"/>
  <c r="T1794" i="2" s="1"/>
  <c r="P1795" i="2"/>
  <c r="S1795" i="2" s="1"/>
  <c r="Q1798" i="2"/>
  <c r="T1798" i="2" s="1"/>
  <c r="P1799" i="2"/>
  <c r="S1799" i="2" s="1"/>
  <c r="Q1802" i="2"/>
  <c r="T1802" i="2" s="1"/>
  <c r="P1803" i="2"/>
  <c r="S1803" i="2" s="1"/>
  <c r="O1773" i="2"/>
  <c r="R1773" i="2" s="1"/>
  <c r="O1774" i="2"/>
  <c r="R1774" i="2" s="1"/>
  <c r="O1775" i="2"/>
  <c r="R1775" i="2" s="1"/>
  <c r="O1777" i="2"/>
  <c r="R1777" i="2" s="1"/>
  <c r="O1778" i="2"/>
  <c r="R1778" i="2" s="1"/>
  <c r="O1779" i="2"/>
  <c r="R1779" i="2" s="1"/>
  <c r="O1781" i="2"/>
  <c r="R1781" i="2" s="1"/>
  <c r="O1782" i="2"/>
  <c r="R1782" i="2" s="1"/>
  <c r="O1783" i="2"/>
  <c r="R1783" i="2" s="1"/>
  <c r="O1785" i="2"/>
  <c r="R1785" i="2" s="1"/>
  <c r="O1787" i="2"/>
  <c r="R1787" i="2" s="1"/>
  <c r="O1789" i="2"/>
  <c r="R1789" i="2" s="1"/>
  <c r="P1794" i="2"/>
  <c r="S1794" i="2" s="1"/>
  <c r="P1798" i="2"/>
  <c r="S1798" i="2" s="1"/>
  <c r="Q1772" i="2"/>
  <c r="T1772" i="2" s="1"/>
  <c r="Q1780" i="2"/>
  <c r="T1780" i="2" s="1"/>
  <c r="Q1784" i="2"/>
  <c r="T1784" i="2" s="1"/>
  <c r="Q1791" i="2"/>
  <c r="T1791" i="2" s="1"/>
  <c r="Q1793" i="2"/>
  <c r="T1793" i="2" s="1"/>
  <c r="K1797" i="2"/>
  <c r="W1797" i="2" s="1"/>
  <c r="O1797" i="2"/>
  <c r="R1797" i="2" s="1"/>
  <c r="K1801" i="2"/>
  <c r="W1801" i="2" s="1"/>
  <c r="O1801" i="2"/>
  <c r="R1801" i="2" s="1"/>
  <c r="K1805" i="2"/>
  <c r="W1805" i="2" s="1"/>
  <c r="O1805" i="2"/>
  <c r="R1805" i="2" s="1"/>
  <c r="J1806" i="2"/>
  <c r="V1806" i="2" s="1"/>
  <c r="O1806" i="2"/>
  <c r="R1806" i="2" s="1"/>
  <c r="J1808" i="2"/>
  <c r="V1808" i="2" s="1"/>
  <c r="O1808" i="2"/>
  <c r="R1808" i="2" s="1"/>
  <c r="J1810" i="2"/>
  <c r="V1810" i="2" s="1"/>
  <c r="O1810" i="2"/>
  <c r="R1810" i="2" s="1"/>
  <c r="J1812" i="2"/>
  <c r="V1812" i="2" s="1"/>
  <c r="O1812" i="2"/>
  <c r="R1812" i="2" s="1"/>
  <c r="J1814" i="2"/>
  <c r="V1814" i="2" s="1"/>
  <c r="O1814" i="2"/>
  <c r="R1814" i="2" s="1"/>
  <c r="J1816" i="2"/>
  <c r="V1816" i="2" s="1"/>
  <c r="O1816" i="2"/>
  <c r="R1816" i="2" s="1"/>
  <c r="Q1849" i="2"/>
  <c r="T1849" i="2" s="1"/>
  <c r="O1849" i="2"/>
  <c r="R1849" i="2" s="1"/>
  <c r="K1794" i="2"/>
  <c r="W1794" i="2" s="1"/>
  <c r="K1798" i="2"/>
  <c r="W1798" i="2" s="1"/>
  <c r="K1802" i="2"/>
  <c r="W1802" i="2" s="1"/>
  <c r="K1806" i="2"/>
  <c r="W1806" i="2" s="1"/>
  <c r="P1806" i="2"/>
  <c r="S1806" i="2" s="1"/>
  <c r="K1808" i="2"/>
  <c r="W1808" i="2" s="1"/>
  <c r="P1808" i="2"/>
  <c r="S1808" i="2" s="1"/>
  <c r="K1810" i="2"/>
  <c r="W1810" i="2" s="1"/>
  <c r="P1810" i="2"/>
  <c r="S1810" i="2" s="1"/>
  <c r="K1812" i="2"/>
  <c r="W1812" i="2" s="1"/>
  <c r="P1812" i="2"/>
  <c r="S1812" i="2" s="1"/>
  <c r="K1814" i="2"/>
  <c r="W1814" i="2" s="1"/>
  <c r="P1814" i="2"/>
  <c r="S1814" i="2" s="1"/>
  <c r="K1816" i="2"/>
  <c r="W1816" i="2" s="1"/>
  <c r="P1816" i="2"/>
  <c r="S1816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J1850" i="2"/>
  <c r="V1850" i="2" s="1"/>
  <c r="O1850" i="2"/>
  <c r="R1850" i="2" s="1"/>
  <c r="J1852" i="2"/>
  <c r="V1852" i="2" s="1"/>
  <c r="O1852" i="2"/>
  <c r="R1852" i="2" s="1"/>
  <c r="J1854" i="2"/>
  <c r="V1854" i="2" s="1"/>
  <c r="O1854" i="2"/>
  <c r="R1854" i="2" s="1"/>
  <c r="J1856" i="2"/>
  <c r="V1856" i="2" s="1"/>
  <c r="O1856" i="2"/>
  <c r="R1856" i="2" s="1"/>
  <c r="J1858" i="2"/>
  <c r="V1858" i="2" s="1"/>
  <c r="O1858" i="2"/>
  <c r="R1858" i="2" s="1"/>
  <c r="J1860" i="2"/>
  <c r="V1860" i="2" s="1"/>
  <c r="O1860" i="2"/>
  <c r="R1860" i="2" s="1"/>
  <c r="O1861" i="2"/>
  <c r="R1861" i="2" s="1"/>
  <c r="Q1861" i="2"/>
  <c r="T1861" i="2" s="1"/>
  <c r="K1848" i="2"/>
  <c r="W1848" i="2" s="1"/>
  <c r="O1848" i="2"/>
  <c r="R1848" i="2" s="1"/>
  <c r="K1850" i="2"/>
  <c r="W1850" i="2" s="1"/>
  <c r="P1850" i="2"/>
  <c r="S1850" i="2" s="1"/>
  <c r="K1852" i="2"/>
  <c r="W1852" i="2" s="1"/>
  <c r="P1852" i="2"/>
  <c r="S1852" i="2" s="1"/>
  <c r="K1854" i="2"/>
  <c r="W1854" i="2" s="1"/>
  <c r="P1854" i="2"/>
  <c r="S1854" i="2" s="1"/>
  <c r="K1856" i="2"/>
  <c r="W1856" i="2" s="1"/>
  <c r="P1856" i="2"/>
  <c r="S1856" i="2" s="1"/>
  <c r="K1858" i="2"/>
  <c r="W1858" i="2" s="1"/>
  <c r="P1858" i="2"/>
  <c r="S1858" i="2" s="1"/>
  <c r="K1860" i="2"/>
  <c r="W1860" i="2" s="1"/>
  <c r="P1860" i="2"/>
  <c r="S1860" i="2" s="1"/>
  <c r="K1849" i="2"/>
  <c r="W1849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J1893" i="2"/>
  <c r="V1893" i="2" s="1"/>
  <c r="O1893" i="2"/>
  <c r="R1893" i="2" s="1"/>
  <c r="J1895" i="2"/>
  <c r="V1895" i="2" s="1"/>
  <c r="O1895" i="2"/>
  <c r="R1895" i="2" s="1"/>
  <c r="J1897" i="2"/>
  <c r="V1897" i="2" s="1"/>
  <c r="O1897" i="2"/>
  <c r="R1897" i="2" s="1"/>
  <c r="J1899" i="2"/>
  <c r="V1899" i="2" s="1"/>
  <c r="O1899" i="2"/>
  <c r="R1899" i="2" s="1"/>
  <c r="K1893" i="2"/>
  <c r="W1893" i="2" s="1"/>
  <c r="P1893" i="2"/>
  <c r="S1893" i="2" s="1"/>
  <c r="K1895" i="2"/>
  <c r="W1895" i="2" s="1"/>
  <c r="P1895" i="2"/>
  <c r="S1895" i="2" s="1"/>
  <c r="K1897" i="2"/>
  <c r="W1897" i="2" s="1"/>
  <c r="P1897" i="2"/>
  <c r="S1897" i="2" s="1"/>
  <c r="K1899" i="2"/>
  <c r="W1899" i="2" s="1"/>
  <c r="P1899" i="2"/>
  <c r="S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J1924" i="2"/>
  <c r="V1924" i="2" s="1"/>
  <c r="O1924" i="2"/>
  <c r="R1924" i="2" s="1"/>
  <c r="K1924" i="2"/>
  <c r="W1924" i="2" s="1"/>
  <c r="P1924" i="2"/>
  <c r="S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H1788" i="1"/>
  <c r="P1788" i="1" s="1"/>
  <c r="H1790" i="1"/>
  <c r="P1790" i="1" s="1"/>
  <c r="H1792" i="1"/>
  <c r="P1792" i="1" s="1"/>
  <c r="H1794" i="1"/>
  <c r="P1794" i="1" s="1"/>
  <c r="K1788" i="1"/>
  <c r="M1788" i="1" s="1"/>
  <c r="K1790" i="1"/>
  <c r="M1790" i="1" s="1"/>
  <c r="K1792" i="1"/>
  <c r="M1792" i="1" s="1"/>
  <c r="G1794" i="1"/>
  <c r="O1794" i="1" s="1"/>
  <c r="AA1794" i="1" s="1"/>
  <c r="AB1794" i="1" s="1"/>
  <c r="K1794" i="1"/>
  <c r="M1794" i="1" s="1"/>
  <c r="G1796" i="1"/>
  <c r="O1796" i="1" s="1"/>
  <c r="K1796" i="1"/>
  <c r="M1796" i="1" s="1"/>
  <c r="H1796" i="1"/>
  <c r="P1796" i="1" s="1"/>
  <c r="G1788" i="1"/>
  <c r="O1788" i="1" s="1"/>
  <c r="AA1788" i="1" s="1"/>
  <c r="AB1788" i="1" s="1"/>
  <c r="G1790" i="1"/>
  <c r="O1790" i="1" s="1"/>
  <c r="AA1790" i="1" s="1"/>
  <c r="AB1790" i="1" s="1"/>
  <c r="G1792" i="1"/>
  <c r="O1792" i="1" s="1"/>
  <c r="AA1792" i="1" s="1"/>
  <c r="AB1792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AA1879" i="1" l="1"/>
  <c r="AB1879" i="1" s="1"/>
  <c r="AA1840" i="1"/>
  <c r="AB1840" i="1" s="1"/>
  <c r="AA1807" i="1"/>
  <c r="AB1807" i="1" s="1"/>
  <c r="AA1853" i="1"/>
  <c r="AB1853" i="1" s="1"/>
  <c r="AA1824" i="1"/>
  <c r="AB1824" i="1" s="1"/>
  <c r="AA1821" i="1"/>
  <c r="AB1821" i="1" s="1"/>
  <c r="AA1817" i="1"/>
  <c r="AB1817" i="1" s="1"/>
  <c r="AA1784" i="1"/>
  <c r="AB1784" i="1" s="1"/>
  <c r="AA1852" i="1"/>
  <c r="AB1852" i="1" s="1"/>
  <c r="AA1803" i="1"/>
  <c r="AB1803" i="1" s="1"/>
  <c r="AA1899" i="1"/>
  <c r="AB1899" i="1" s="1"/>
  <c r="AA1891" i="1"/>
  <c r="AB1891" i="1" s="1"/>
  <c r="AA1906" i="1"/>
  <c r="AB1906" i="1" s="1"/>
  <c r="AA1871" i="1"/>
  <c r="AB1871" i="1" s="1"/>
  <c r="AA1832" i="1"/>
  <c r="AB1832" i="1" s="1"/>
  <c r="AA1949" i="1"/>
  <c r="AB1949" i="1" s="1"/>
  <c r="AA1897" i="1"/>
  <c r="AB1897" i="1" s="1"/>
  <c r="AA1889" i="1"/>
  <c r="AB1889" i="1" s="1"/>
  <c r="AA1780" i="1"/>
  <c r="AB1780" i="1" s="1"/>
  <c r="AA1841" i="1"/>
  <c r="AB1841" i="1" s="1"/>
  <c r="AA1828" i="1"/>
  <c r="AB1828" i="1" s="1"/>
  <c r="AA1811" i="1"/>
  <c r="AB1811" i="1" s="1"/>
  <c r="AA1795" i="1"/>
  <c r="AB1795" i="1" s="1"/>
  <c r="AA1797" i="1"/>
  <c r="AB1797" i="1" s="1"/>
  <c r="AA1809" i="1"/>
  <c r="AB1809" i="1" s="1"/>
  <c r="AA1793" i="1"/>
  <c r="AB1793" i="1" s="1"/>
  <c r="AA1796" i="1"/>
  <c r="AB1796" i="1" s="1"/>
  <c r="AA1895" i="1"/>
  <c r="AB1895" i="1" s="1"/>
  <c r="AA1887" i="1"/>
  <c r="AB1887" i="1" s="1"/>
  <c r="AA1866" i="1"/>
  <c r="AB1866" i="1" s="1"/>
  <c r="AA1846" i="1"/>
  <c r="AB1846" i="1" s="1"/>
  <c r="AA1842" i="1"/>
  <c r="AB1842" i="1" s="1"/>
  <c r="AA1838" i="1"/>
  <c r="AB1838" i="1" s="1"/>
  <c r="AA1789" i="1"/>
  <c r="AB1789" i="1" s="1"/>
  <c r="AA1858" i="1"/>
  <c r="AB1858" i="1" s="1"/>
  <c r="AA1813" i="1"/>
  <c r="AB1813" i="1" s="1"/>
  <c r="AA1901" i="1"/>
  <c r="AB1901" i="1" s="1"/>
  <c r="AA1893" i="1"/>
  <c r="AB1893" i="1" s="1"/>
  <c r="AA1862" i="1"/>
  <c r="AB1862" i="1" s="1"/>
  <c r="AA1834" i="1"/>
  <c r="AB1834" i="1" s="1"/>
  <c r="AA1801" i="1"/>
  <c r="AB1801" i="1" s="1"/>
  <c r="AA1885" i="1"/>
  <c r="AB1885" i="1" s="1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H1771" i="2"/>
  <c r="O1771" i="2" s="1"/>
  <c r="R1771" i="2" s="1"/>
  <c r="F1771" i="2"/>
  <c r="K1771" i="2" s="1"/>
  <c r="W1771" i="2" s="1"/>
  <c r="E1771" i="2"/>
  <c r="D1771" i="2"/>
  <c r="H1770" i="2"/>
  <c r="O1770" i="2" s="1"/>
  <c r="R1770" i="2" s="1"/>
  <c r="F1770" i="2"/>
  <c r="E1770" i="2"/>
  <c r="D1770" i="2"/>
  <c r="H1769" i="2"/>
  <c r="O1769" i="2" s="1"/>
  <c r="R1769" i="2" s="1"/>
  <c r="F1769" i="2"/>
  <c r="E1769" i="2"/>
  <c r="D1769" i="2"/>
  <c r="H1768" i="2"/>
  <c r="O1768" i="2" s="1"/>
  <c r="R1768" i="2" s="1"/>
  <c r="F1768" i="2"/>
  <c r="E1768" i="2"/>
  <c r="D1768" i="2"/>
  <c r="H1767" i="2"/>
  <c r="O1767" i="2" s="1"/>
  <c r="R1767" i="2" s="1"/>
  <c r="F1767" i="2"/>
  <c r="E1767" i="2"/>
  <c r="D1767" i="2"/>
  <c r="H1766" i="2"/>
  <c r="O1766" i="2" s="1"/>
  <c r="R1766" i="2" s="1"/>
  <c r="F1766" i="2"/>
  <c r="K1766" i="2" s="1"/>
  <c r="W1766" i="2" s="1"/>
  <c r="E1766" i="2"/>
  <c r="J1766" i="2" s="1"/>
  <c r="V1766" i="2" s="1"/>
  <c r="D1766" i="2"/>
  <c r="I1766" i="2" s="1"/>
  <c r="U1766" i="2" s="1"/>
  <c r="H1765" i="2"/>
  <c r="O1765" i="2" s="1"/>
  <c r="R1765" i="2" s="1"/>
  <c r="F1765" i="2"/>
  <c r="E1765" i="2"/>
  <c r="D1765" i="2"/>
  <c r="H1764" i="2"/>
  <c r="O1764" i="2" s="1"/>
  <c r="R1764" i="2" s="1"/>
  <c r="F1764" i="2"/>
  <c r="E1764" i="2"/>
  <c r="D1764" i="2"/>
  <c r="H1763" i="2"/>
  <c r="O1763" i="2" s="1"/>
  <c r="R1763" i="2" s="1"/>
  <c r="F1763" i="2"/>
  <c r="E1763" i="2"/>
  <c r="D1763" i="2"/>
  <c r="H1762" i="2"/>
  <c r="O1762" i="2" s="1"/>
  <c r="R1762" i="2" s="1"/>
  <c r="F1762" i="2"/>
  <c r="K1762" i="2" s="1"/>
  <c r="W1762" i="2" s="1"/>
  <c r="E1762" i="2"/>
  <c r="D1762" i="2"/>
  <c r="Q1761" i="2"/>
  <c r="T1761" i="2" s="1"/>
  <c r="P1761" i="2"/>
  <c r="S1761" i="2" s="1"/>
  <c r="H1761" i="2"/>
  <c r="O1761" i="2" s="1"/>
  <c r="R1761" i="2" s="1"/>
  <c r="F1761" i="2"/>
  <c r="E1761" i="2"/>
  <c r="J1761" i="2" s="1"/>
  <c r="V1761" i="2" s="1"/>
  <c r="D1761" i="2"/>
  <c r="I1761" i="2" s="1"/>
  <c r="U1761" i="2" s="1"/>
  <c r="H1760" i="2"/>
  <c r="O1760" i="2" s="1"/>
  <c r="R1760" i="2" s="1"/>
  <c r="F1760" i="2"/>
  <c r="E1760" i="2"/>
  <c r="D1760" i="2"/>
  <c r="H1759" i="2"/>
  <c r="O1759" i="2" s="1"/>
  <c r="R1759" i="2" s="1"/>
  <c r="F1759" i="2"/>
  <c r="E1759" i="2"/>
  <c r="J1759" i="2" s="1"/>
  <c r="V1759" i="2" s="1"/>
  <c r="D1759" i="2"/>
  <c r="H1758" i="2"/>
  <c r="O1758" i="2" s="1"/>
  <c r="R1758" i="2" s="1"/>
  <c r="F1758" i="2"/>
  <c r="E1758" i="2"/>
  <c r="D1758" i="2"/>
  <c r="H1757" i="2"/>
  <c r="P1757" i="2" s="1"/>
  <c r="S1757" i="2" s="1"/>
  <c r="F1757" i="2"/>
  <c r="E1757" i="2"/>
  <c r="D1757" i="2"/>
  <c r="H1756" i="2"/>
  <c r="P1756" i="2" s="1"/>
  <c r="S1756" i="2" s="1"/>
  <c r="F1756" i="2"/>
  <c r="E1756" i="2"/>
  <c r="D1756" i="2"/>
  <c r="H1755" i="2"/>
  <c r="Q1755" i="2" s="1"/>
  <c r="T1755" i="2" s="1"/>
  <c r="F1755" i="2"/>
  <c r="E1755" i="2"/>
  <c r="D1755" i="2"/>
  <c r="H1754" i="2"/>
  <c r="P1754" i="2" s="1"/>
  <c r="S1754" i="2" s="1"/>
  <c r="F1754" i="2"/>
  <c r="E1754" i="2"/>
  <c r="D1754" i="2"/>
  <c r="H1753" i="2"/>
  <c r="P1753" i="2" s="1"/>
  <c r="S1753" i="2" s="1"/>
  <c r="F1753" i="2"/>
  <c r="E1753" i="2"/>
  <c r="D1753" i="2"/>
  <c r="O1752" i="2"/>
  <c r="R1752" i="2" s="1"/>
  <c r="H1752" i="2"/>
  <c r="P1752" i="2" s="1"/>
  <c r="S1752" i="2" s="1"/>
  <c r="F1752" i="2"/>
  <c r="E1752" i="2"/>
  <c r="D1752" i="2"/>
  <c r="I1752" i="2" s="1"/>
  <c r="U1752" i="2" s="1"/>
  <c r="O1751" i="2"/>
  <c r="R1751" i="2" s="1"/>
  <c r="H1751" i="2"/>
  <c r="Q1751" i="2" s="1"/>
  <c r="T1751" i="2" s="1"/>
  <c r="F1751" i="2"/>
  <c r="E1751" i="2"/>
  <c r="J1751" i="2" s="1"/>
  <c r="V1751" i="2" s="1"/>
  <c r="D1751" i="2"/>
  <c r="I1751" i="2" s="1"/>
  <c r="U1751" i="2" s="1"/>
  <c r="H1750" i="2"/>
  <c r="P1750" i="2" s="1"/>
  <c r="S1750" i="2" s="1"/>
  <c r="F1750" i="2"/>
  <c r="E1750" i="2"/>
  <c r="D1750" i="2"/>
  <c r="H1749" i="2"/>
  <c r="P1749" i="2" s="1"/>
  <c r="S1749" i="2" s="1"/>
  <c r="F1749" i="2"/>
  <c r="E1749" i="2"/>
  <c r="D1749" i="2"/>
  <c r="H1748" i="2"/>
  <c r="P1748" i="2" s="1"/>
  <c r="S1748" i="2" s="1"/>
  <c r="F1748" i="2"/>
  <c r="E1748" i="2"/>
  <c r="D1748" i="2"/>
  <c r="H1747" i="2"/>
  <c r="Q1747" i="2" s="1"/>
  <c r="T1747" i="2" s="1"/>
  <c r="F1747" i="2"/>
  <c r="E1747" i="2"/>
  <c r="D1747" i="2"/>
  <c r="H1746" i="2"/>
  <c r="P1746" i="2" s="1"/>
  <c r="S1746" i="2" s="1"/>
  <c r="F1746" i="2"/>
  <c r="E1746" i="2"/>
  <c r="D1746" i="2"/>
  <c r="Q1745" i="2"/>
  <c r="T1745" i="2" s="1"/>
  <c r="H1745" i="2"/>
  <c r="P1745" i="2" s="1"/>
  <c r="S1745" i="2" s="1"/>
  <c r="F1745" i="2"/>
  <c r="E1745" i="2"/>
  <c r="D1745" i="2"/>
  <c r="I1745" i="2" s="1"/>
  <c r="U1745" i="2" s="1"/>
  <c r="H1744" i="2"/>
  <c r="P1744" i="2" s="1"/>
  <c r="S1744" i="2" s="1"/>
  <c r="F1744" i="2"/>
  <c r="E1744" i="2"/>
  <c r="J1744" i="2" s="1"/>
  <c r="V1744" i="2" s="1"/>
  <c r="D1744" i="2"/>
  <c r="I1744" i="2" s="1"/>
  <c r="U1744" i="2" s="1"/>
  <c r="H1743" i="2"/>
  <c r="O1743" i="2" s="1"/>
  <c r="R1743" i="2" s="1"/>
  <c r="F1743" i="2"/>
  <c r="E1743" i="2"/>
  <c r="D1743" i="2"/>
  <c r="I1743" i="2" s="1"/>
  <c r="U1743" i="2" s="1"/>
  <c r="H1742" i="2"/>
  <c r="O1742" i="2" s="1"/>
  <c r="R1742" i="2" s="1"/>
  <c r="F1742" i="2"/>
  <c r="E1742" i="2"/>
  <c r="D1742" i="2"/>
  <c r="Q1741" i="2"/>
  <c r="T1741" i="2" s="1"/>
  <c r="H1741" i="2"/>
  <c r="O1741" i="2" s="1"/>
  <c r="R1741" i="2" s="1"/>
  <c r="F1741" i="2"/>
  <c r="E1741" i="2"/>
  <c r="D1741" i="2"/>
  <c r="I1741" i="2" s="1"/>
  <c r="U1741" i="2" s="1"/>
  <c r="H1740" i="2"/>
  <c r="O1740" i="2" s="1"/>
  <c r="R1740" i="2" s="1"/>
  <c r="F1740" i="2"/>
  <c r="E1740" i="2"/>
  <c r="D1740" i="2"/>
  <c r="H1739" i="2"/>
  <c r="O1739" i="2" s="1"/>
  <c r="R1739" i="2" s="1"/>
  <c r="F1739" i="2"/>
  <c r="E1739" i="2"/>
  <c r="D1739" i="2"/>
  <c r="H1738" i="2"/>
  <c r="O1738" i="2" s="1"/>
  <c r="R1738" i="2" s="1"/>
  <c r="F1738" i="2"/>
  <c r="E1738" i="2"/>
  <c r="D1738" i="2"/>
  <c r="T1737" i="2"/>
  <c r="Q1737" i="2"/>
  <c r="H1737" i="2"/>
  <c r="O1737" i="2" s="1"/>
  <c r="R1737" i="2" s="1"/>
  <c r="F1737" i="2"/>
  <c r="E1737" i="2"/>
  <c r="J1737" i="2" s="1"/>
  <c r="V1737" i="2" s="1"/>
  <c r="D1737" i="2"/>
  <c r="I1737" i="2" s="1"/>
  <c r="U1737" i="2" s="1"/>
  <c r="H1736" i="2"/>
  <c r="O1736" i="2" s="1"/>
  <c r="R1736" i="2" s="1"/>
  <c r="F1736" i="2"/>
  <c r="E1736" i="2"/>
  <c r="D1736" i="2"/>
  <c r="H1735" i="2"/>
  <c r="O1735" i="2" s="1"/>
  <c r="R1735" i="2" s="1"/>
  <c r="F1735" i="2"/>
  <c r="E1735" i="2"/>
  <c r="D1735" i="2"/>
  <c r="H1734" i="2"/>
  <c r="O1734" i="2" s="1"/>
  <c r="R1734" i="2" s="1"/>
  <c r="F1734" i="2"/>
  <c r="E1734" i="2"/>
  <c r="D1734" i="2"/>
  <c r="Q1733" i="2"/>
  <c r="T1733" i="2" s="1"/>
  <c r="H1733" i="2"/>
  <c r="O1733" i="2" s="1"/>
  <c r="R1733" i="2" s="1"/>
  <c r="F1733" i="2"/>
  <c r="E1733" i="2"/>
  <c r="J1733" i="2" s="1"/>
  <c r="V1733" i="2" s="1"/>
  <c r="D1733" i="2"/>
  <c r="I1733" i="2" s="1"/>
  <c r="U1733" i="2" s="1"/>
  <c r="P1732" i="2"/>
  <c r="S1732" i="2" s="1"/>
  <c r="H1732" i="2"/>
  <c r="O1732" i="2" s="1"/>
  <c r="R1732" i="2" s="1"/>
  <c r="F1732" i="2"/>
  <c r="E1732" i="2"/>
  <c r="D1732" i="2"/>
  <c r="I1732" i="2" s="1"/>
  <c r="U1732" i="2" s="1"/>
  <c r="H1731" i="2"/>
  <c r="O1731" i="2" s="1"/>
  <c r="R1731" i="2" s="1"/>
  <c r="F1731" i="2"/>
  <c r="E1731" i="2"/>
  <c r="D1731" i="2"/>
  <c r="H1730" i="2"/>
  <c r="O1730" i="2" s="1"/>
  <c r="R1730" i="2" s="1"/>
  <c r="F1730" i="2"/>
  <c r="E1730" i="2"/>
  <c r="D1730" i="2"/>
  <c r="H1729" i="2"/>
  <c r="O1729" i="2" s="1"/>
  <c r="R1729" i="2" s="1"/>
  <c r="F1729" i="2"/>
  <c r="K1729" i="2" s="1"/>
  <c r="W1729" i="2" s="1"/>
  <c r="E1729" i="2"/>
  <c r="D1729" i="2"/>
  <c r="H1728" i="2"/>
  <c r="O1728" i="2" s="1"/>
  <c r="R1728" i="2" s="1"/>
  <c r="F1728" i="2"/>
  <c r="E1728" i="2"/>
  <c r="D1728" i="2"/>
  <c r="H1727" i="2"/>
  <c r="O1727" i="2" s="1"/>
  <c r="R1727" i="2" s="1"/>
  <c r="F1727" i="2"/>
  <c r="E1727" i="2"/>
  <c r="D1727" i="2"/>
  <c r="Q1726" i="2"/>
  <c r="T1726" i="2" s="1"/>
  <c r="O1726" i="2"/>
  <c r="R1726" i="2" s="1"/>
  <c r="H1726" i="2"/>
  <c r="P1726" i="2" s="1"/>
  <c r="S1726" i="2" s="1"/>
  <c r="F1726" i="2"/>
  <c r="E1726" i="2"/>
  <c r="J1726" i="2" s="1"/>
  <c r="V1726" i="2" s="1"/>
  <c r="D1726" i="2"/>
  <c r="I1726" i="2" s="1"/>
  <c r="U1726" i="2" s="1"/>
  <c r="H1725" i="2"/>
  <c r="O1725" i="2" s="1"/>
  <c r="R1725" i="2" s="1"/>
  <c r="F1725" i="2"/>
  <c r="E1725" i="2"/>
  <c r="D1725" i="2"/>
  <c r="H1724" i="2"/>
  <c r="O1724" i="2" s="1"/>
  <c r="R1724" i="2" s="1"/>
  <c r="F1724" i="2"/>
  <c r="E1724" i="2"/>
  <c r="D1724" i="2"/>
  <c r="Q1723" i="2"/>
  <c r="T1723" i="2" s="1"/>
  <c r="H1723" i="2"/>
  <c r="O1723" i="2" s="1"/>
  <c r="R1723" i="2" s="1"/>
  <c r="F1723" i="2"/>
  <c r="E1723" i="2"/>
  <c r="J1723" i="2" s="1"/>
  <c r="V1723" i="2" s="1"/>
  <c r="D1723" i="2"/>
  <c r="I1723" i="2" s="1"/>
  <c r="U1723" i="2" s="1"/>
  <c r="H1722" i="2"/>
  <c r="O1722" i="2" s="1"/>
  <c r="R1722" i="2" s="1"/>
  <c r="F1722" i="2"/>
  <c r="K1722" i="2" s="1"/>
  <c r="W1722" i="2" s="1"/>
  <c r="E1722" i="2"/>
  <c r="D1722" i="2"/>
  <c r="H1721" i="2"/>
  <c r="O1721" i="2" s="1"/>
  <c r="R1721" i="2" s="1"/>
  <c r="F1721" i="2"/>
  <c r="E1721" i="2"/>
  <c r="D1721" i="2"/>
  <c r="I1721" i="2" s="1"/>
  <c r="U1721" i="2" s="1"/>
  <c r="H1720" i="2"/>
  <c r="O1720" i="2" s="1"/>
  <c r="R1720" i="2" s="1"/>
  <c r="F1720" i="2"/>
  <c r="E1720" i="2"/>
  <c r="D1720" i="2"/>
  <c r="H1719" i="2"/>
  <c r="O1719" i="2" s="1"/>
  <c r="R1719" i="2" s="1"/>
  <c r="F1719" i="2"/>
  <c r="E1719" i="2"/>
  <c r="D1719" i="2"/>
  <c r="H1718" i="2"/>
  <c r="O1718" i="2" s="1"/>
  <c r="R1718" i="2" s="1"/>
  <c r="F1718" i="2"/>
  <c r="E1718" i="2"/>
  <c r="D1718" i="2"/>
  <c r="P1717" i="2"/>
  <c r="S1717" i="2" s="1"/>
  <c r="H1717" i="2"/>
  <c r="O1717" i="2" s="1"/>
  <c r="R1717" i="2" s="1"/>
  <c r="F1717" i="2"/>
  <c r="E1717" i="2"/>
  <c r="D1717" i="2"/>
  <c r="I1717" i="2" s="1"/>
  <c r="U1717" i="2" s="1"/>
  <c r="H1716" i="2"/>
  <c r="O1716" i="2" s="1"/>
  <c r="R1716" i="2" s="1"/>
  <c r="F1716" i="2"/>
  <c r="E1716" i="2"/>
  <c r="D1716" i="2"/>
  <c r="H1715" i="2"/>
  <c r="O1715" i="2" s="1"/>
  <c r="R1715" i="2" s="1"/>
  <c r="F1715" i="2"/>
  <c r="E1715" i="2"/>
  <c r="D1715" i="2"/>
  <c r="H1714" i="2"/>
  <c r="O1714" i="2" s="1"/>
  <c r="R1714" i="2" s="1"/>
  <c r="F1714" i="2"/>
  <c r="E1714" i="2"/>
  <c r="D1714" i="2"/>
  <c r="H1713" i="2"/>
  <c r="O1713" i="2" s="1"/>
  <c r="R1713" i="2" s="1"/>
  <c r="F1713" i="2"/>
  <c r="E1713" i="2"/>
  <c r="D1713" i="2"/>
  <c r="H1712" i="2"/>
  <c r="O1712" i="2" s="1"/>
  <c r="R1712" i="2" s="1"/>
  <c r="F1712" i="2"/>
  <c r="E1712" i="2"/>
  <c r="D1712" i="2"/>
  <c r="H1711" i="2"/>
  <c r="O1711" i="2" s="1"/>
  <c r="R1711" i="2" s="1"/>
  <c r="F1711" i="2"/>
  <c r="E1711" i="2"/>
  <c r="D1711" i="2"/>
  <c r="Q1710" i="2"/>
  <c r="T1710" i="2" s="1"/>
  <c r="P1710" i="2"/>
  <c r="S1710" i="2" s="1"/>
  <c r="H1710" i="2"/>
  <c r="O1710" i="2" s="1"/>
  <c r="R1710" i="2" s="1"/>
  <c r="F1710" i="2"/>
  <c r="K1710" i="2" s="1"/>
  <c r="W1710" i="2" s="1"/>
  <c r="E1710" i="2"/>
  <c r="J1710" i="2" s="1"/>
  <c r="V1710" i="2" s="1"/>
  <c r="D1710" i="2"/>
  <c r="I1710" i="2" s="1"/>
  <c r="U1710" i="2" s="1"/>
  <c r="H1709" i="2"/>
  <c r="O1709" i="2" s="1"/>
  <c r="R1709" i="2" s="1"/>
  <c r="F1709" i="2"/>
  <c r="E1709" i="2"/>
  <c r="D1709" i="2"/>
  <c r="H1708" i="2"/>
  <c r="O1708" i="2" s="1"/>
  <c r="R1708" i="2" s="1"/>
  <c r="F1708" i="2"/>
  <c r="E1708" i="2"/>
  <c r="D1708" i="2"/>
  <c r="H1707" i="2"/>
  <c r="O1707" i="2" s="1"/>
  <c r="R1707" i="2" s="1"/>
  <c r="F1707" i="2"/>
  <c r="E1707" i="2"/>
  <c r="D1707" i="2"/>
  <c r="H1706" i="2"/>
  <c r="O1706" i="2" s="1"/>
  <c r="R1706" i="2" s="1"/>
  <c r="F1706" i="2"/>
  <c r="K1706" i="2" s="1"/>
  <c r="W1706" i="2" s="1"/>
  <c r="E1706" i="2"/>
  <c r="D1706" i="2"/>
  <c r="H1705" i="2"/>
  <c r="O1705" i="2" s="1"/>
  <c r="R1705" i="2" s="1"/>
  <c r="F1705" i="2"/>
  <c r="E1705" i="2"/>
  <c r="D1705" i="2"/>
  <c r="H1704" i="2"/>
  <c r="O1704" i="2" s="1"/>
  <c r="R1704" i="2" s="1"/>
  <c r="F1704" i="2"/>
  <c r="E1704" i="2"/>
  <c r="D1704" i="2"/>
  <c r="Q1703" i="2"/>
  <c r="T1703" i="2" s="1"/>
  <c r="H1703" i="2"/>
  <c r="O1703" i="2" s="1"/>
  <c r="R1703" i="2" s="1"/>
  <c r="F1703" i="2"/>
  <c r="E1703" i="2"/>
  <c r="J1703" i="2" s="1"/>
  <c r="V1703" i="2" s="1"/>
  <c r="D1703" i="2"/>
  <c r="H1702" i="2"/>
  <c r="O1702" i="2" s="1"/>
  <c r="R1702" i="2" s="1"/>
  <c r="F1702" i="2"/>
  <c r="E1702" i="2"/>
  <c r="D1702" i="2"/>
  <c r="P1701" i="2"/>
  <c r="S1701" i="2" s="1"/>
  <c r="H1701" i="2"/>
  <c r="O1701" i="2" s="1"/>
  <c r="R1701" i="2" s="1"/>
  <c r="F1701" i="2"/>
  <c r="E1701" i="2"/>
  <c r="D1701" i="2"/>
  <c r="I1701" i="2" s="1"/>
  <c r="U1701" i="2" s="1"/>
  <c r="H1700" i="2"/>
  <c r="O1700" i="2" s="1"/>
  <c r="R1700" i="2" s="1"/>
  <c r="F1700" i="2"/>
  <c r="E1700" i="2"/>
  <c r="D1700" i="2"/>
  <c r="H1699" i="2"/>
  <c r="O1699" i="2" s="1"/>
  <c r="R1699" i="2" s="1"/>
  <c r="F1699" i="2"/>
  <c r="K1699" i="2" s="1"/>
  <c r="W1699" i="2" s="1"/>
  <c r="E1699" i="2"/>
  <c r="D1699" i="2"/>
  <c r="H1698" i="2"/>
  <c r="O1698" i="2" s="1"/>
  <c r="R1698" i="2" s="1"/>
  <c r="F1698" i="2"/>
  <c r="E1698" i="2"/>
  <c r="D1698" i="2"/>
  <c r="P1697" i="2"/>
  <c r="S1697" i="2" s="1"/>
  <c r="H1697" i="2"/>
  <c r="O1697" i="2" s="1"/>
  <c r="R1697" i="2" s="1"/>
  <c r="F1697" i="2"/>
  <c r="E1697" i="2"/>
  <c r="D1697" i="2"/>
  <c r="I1697" i="2" s="1"/>
  <c r="U1697" i="2" s="1"/>
  <c r="H1696" i="2"/>
  <c r="O1696" i="2" s="1"/>
  <c r="R1696" i="2" s="1"/>
  <c r="F1696" i="2"/>
  <c r="E1696" i="2"/>
  <c r="D1696" i="2"/>
  <c r="H1695" i="2"/>
  <c r="O1695" i="2" s="1"/>
  <c r="R1695" i="2" s="1"/>
  <c r="F1695" i="2"/>
  <c r="E1695" i="2"/>
  <c r="J1695" i="2" s="1"/>
  <c r="V1695" i="2" s="1"/>
  <c r="D1695" i="2"/>
  <c r="H1694" i="2"/>
  <c r="O1694" i="2" s="1"/>
  <c r="R1694" i="2" s="1"/>
  <c r="F1694" i="2"/>
  <c r="E1694" i="2"/>
  <c r="D1694" i="2"/>
  <c r="P1693" i="2"/>
  <c r="S1693" i="2" s="1"/>
  <c r="H1693" i="2"/>
  <c r="O1693" i="2" s="1"/>
  <c r="R1693" i="2" s="1"/>
  <c r="F1693" i="2"/>
  <c r="E1693" i="2"/>
  <c r="D1693" i="2"/>
  <c r="I1693" i="2" s="1"/>
  <c r="U1693" i="2" s="1"/>
  <c r="H1692" i="2"/>
  <c r="O1692" i="2" s="1"/>
  <c r="R1692" i="2" s="1"/>
  <c r="F1692" i="2"/>
  <c r="E1692" i="2"/>
  <c r="D1692" i="2"/>
  <c r="H1691" i="2"/>
  <c r="O1691" i="2" s="1"/>
  <c r="R1691" i="2" s="1"/>
  <c r="F1691" i="2"/>
  <c r="K1691" i="2" s="1"/>
  <c r="W1691" i="2" s="1"/>
  <c r="E1691" i="2"/>
  <c r="D1691" i="2"/>
  <c r="H1690" i="2"/>
  <c r="O1690" i="2" s="1"/>
  <c r="R1690" i="2" s="1"/>
  <c r="F1690" i="2"/>
  <c r="E1690" i="2"/>
  <c r="D1690" i="2"/>
  <c r="H1689" i="2"/>
  <c r="O1689" i="2" s="1"/>
  <c r="R1689" i="2" s="1"/>
  <c r="F1689" i="2"/>
  <c r="E1689" i="2"/>
  <c r="D1689" i="2"/>
  <c r="H1688" i="2"/>
  <c r="O1688" i="2" s="1"/>
  <c r="R1688" i="2" s="1"/>
  <c r="F1688" i="2"/>
  <c r="E1688" i="2"/>
  <c r="D1688" i="2"/>
  <c r="H1687" i="2"/>
  <c r="O1687" i="2" s="1"/>
  <c r="R1687" i="2" s="1"/>
  <c r="F1687" i="2"/>
  <c r="E1687" i="2"/>
  <c r="D1687" i="2"/>
  <c r="Q1686" i="2"/>
  <c r="T1686" i="2" s="1"/>
  <c r="H1686" i="2"/>
  <c r="O1686" i="2" s="1"/>
  <c r="R1686" i="2" s="1"/>
  <c r="F1686" i="2"/>
  <c r="E1686" i="2"/>
  <c r="J1686" i="2" s="1"/>
  <c r="V1686" i="2" s="1"/>
  <c r="D1686" i="2"/>
  <c r="H1685" i="2"/>
  <c r="O1685" i="2" s="1"/>
  <c r="R1685" i="2" s="1"/>
  <c r="F1685" i="2"/>
  <c r="E1685" i="2"/>
  <c r="D1685" i="2"/>
  <c r="H1684" i="2"/>
  <c r="O1684" i="2" s="1"/>
  <c r="R1684" i="2" s="1"/>
  <c r="F1684" i="2"/>
  <c r="E1684" i="2"/>
  <c r="D1684" i="2"/>
  <c r="Q1683" i="2"/>
  <c r="T1683" i="2" s="1"/>
  <c r="H1683" i="2"/>
  <c r="O1683" i="2" s="1"/>
  <c r="R1683" i="2" s="1"/>
  <c r="F1683" i="2"/>
  <c r="E1683" i="2"/>
  <c r="J1683" i="2" s="1"/>
  <c r="V1683" i="2" s="1"/>
  <c r="D1683" i="2"/>
  <c r="H1682" i="2"/>
  <c r="O1682" i="2" s="1"/>
  <c r="R1682" i="2" s="1"/>
  <c r="F1682" i="2"/>
  <c r="E1682" i="2"/>
  <c r="D1682" i="2"/>
  <c r="H1681" i="2"/>
  <c r="O1681" i="2" s="1"/>
  <c r="R1681" i="2" s="1"/>
  <c r="F1681" i="2"/>
  <c r="E1681" i="2"/>
  <c r="D1681" i="2"/>
  <c r="H1680" i="2"/>
  <c r="O1680" i="2" s="1"/>
  <c r="R1680" i="2" s="1"/>
  <c r="F1680" i="2"/>
  <c r="E1680" i="2"/>
  <c r="D1680" i="2"/>
  <c r="Q1679" i="2"/>
  <c r="T1679" i="2" s="1"/>
  <c r="P1679" i="2"/>
  <c r="S1679" i="2" s="1"/>
  <c r="H1679" i="2"/>
  <c r="O1679" i="2" s="1"/>
  <c r="R1679" i="2" s="1"/>
  <c r="F1679" i="2"/>
  <c r="K1679" i="2" s="1"/>
  <c r="W1679" i="2" s="1"/>
  <c r="E1679" i="2"/>
  <c r="J1679" i="2" s="1"/>
  <c r="V1679" i="2" s="1"/>
  <c r="D1679" i="2"/>
  <c r="I1679" i="2" s="1"/>
  <c r="U1679" i="2" s="1"/>
  <c r="H1678" i="2"/>
  <c r="O1678" i="2" s="1"/>
  <c r="R1678" i="2" s="1"/>
  <c r="F1678" i="2"/>
  <c r="E1678" i="2"/>
  <c r="D1678" i="2"/>
  <c r="H1677" i="2"/>
  <c r="O1677" i="2" s="1"/>
  <c r="R1677" i="2" s="1"/>
  <c r="F1677" i="2"/>
  <c r="E1677" i="2"/>
  <c r="D1677" i="2"/>
  <c r="H1676" i="2"/>
  <c r="O1676" i="2" s="1"/>
  <c r="R1676" i="2" s="1"/>
  <c r="F1676" i="2"/>
  <c r="E1676" i="2"/>
  <c r="J1676" i="2" s="1"/>
  <c r="V1676" i="2" s="1"/>
  <c r="D1676" i="2"/>
  <c r="H1675" i="2"/>
  <c r="O1675" i="2" s="1"/>
  <c r="R1675" i="2" s="1"/>
  <c r="F1675" i="2"/>
  <c r="E1675" i="2"/>
  <c r="D1675" i="2"/>
  <c r="H1674" i="2"/>
  <c r="O1674" i="2" s="1"/>
  <c r="R1674" i="2" s="1"/>
  <c r="F1674" i="2"/>
  <c r="E1674" i="2"/>
  <c r="D1674" i="2"/>
  <c r="H1673" i="2"/>
  <c r="O1673" i="2" s="1"/>
  <c r="R1673" i="2" s="1"/>
  <c r="F1673" i="2"/>
  <c r="E1673" i="2"/>
  <c r="D1673" i="2"/>
  <c r="H1672" i="2"/>
  <c r="O1672" i="2" s="1"/>
  <c r="R1672" i="2" s="1"/>
  <c r="F1672" i="2"/>
  <c r="E1672" i="2"/>
  <c r="D1672" i="2"/>
  <c r="P1671" i="2"/>
  <c r="S1671" i="2" s="1"/>
  <c r="H1671" i="2"/>
  <c r="O1671" i="2" s="1"/>
  <c r="R1671" i="2" s="1"/>
  <c r="F1671" i="2"/>
  <c r="K1671" i="2" s="1"/>
  <c r="W1671" i="2" s="1"/>
  <c r="E1671" i="2"/>
  <c r="D1671" i="2"/>
  <c r="I1671" i="2" s="1"/>
  <c r="U1671" i="2" s="1"/>
  <c r="H1670" i="2"/>
  <c r="O1670" i="2" s="1"/>
  <c r="R1670" i="2" s="1"/>
  <c r="F1670" i="2"/>
  <c r="E1670" i="2"/>
  <c r="D1670" i="2"/>
  <c r="H1669" i="2"/>
  <c r="O1669" i="2" s="1"/>
  <c r="R1669" i="2" s="1"/>
  <c r="F1669" i="2"/>
  <c r="E1669" i="2"/>
  <c r="D1669" i="2"/>
  <c r="H1668" i="2"/>
  <c r="O1668" i="2" s="1"/>
  <c r="R1668" i="2" s="1"/>
  <c r="F1668" i="2"/>
  <c r="E1668" i="2"/>
  <c r="D1668" i="2"/>
  <c r="Q1667" i="2"/>
  <c r="T1667" i="2" s="1"/>
  <c r="H1667" i="2"/>
  <c r="O1667" i="2" s="1"/>
  <c r="R1667" i="2" s="1"/>
  <c r="F1667" i="2"/>
  <c r="E1667" i="2"/>
  <c r="J1667" i="2" s="1"/>
  <c r="V1667" i="2" s="1"/>
  <c r="D1667" i="2"/>
  <c r="H1666" i="2"/>
  <c r="O1666" i="2" s="1"/>
  <c r="R1666" i="2" s="1"/>
  <c r="F1666" i="2"/>
  <c r="E1666" i="2"/>
  <c r="D1666" i="2"/>
  <c r="H1665" i="2"/>
  <c r="O1665" i="2" s="1"/>
  <c r="R1665" i="2" s="1"/>
  <c r="F1665" i="2"/>
  <c r="E1665" i="2"/>
  <c r="D1665" i="2"/>
  <c r="H1664" i="2"/>
  <c r="O1664" i="2" s="1"/>
  <c r="R1664" i="2" s="1"/>
  <c r="F1664" i="2"/>
  <c r="E1664" i="2"/>
  <c r="D1664" i="2"/>
  <c r="Q1663" i="2"/>
  <c r="T1663" i="2" s="1"/>
  <c r="P1663" i="2"/>
  <c r="S1663" i="2" s="1"/>
  <c r="H1663" i="2"/>
  <c r="O1663" i="2" s="1"/>
  <c r="R1663" i="2" s="1"/>
  <c r="F1663" i="2"/>
  <c r="K1663" i="2" s="1"/>
  <c r="W1663" i="2" s="1"/>
  <c r="E1663" i="2"/>
  <c r="J1663" i="2" s="1"/>
  <c r="V1663" i="2" s="1"/>
  <c r="D1663" i="2"/>
  <c r="I1663" i="2" s="1"/>
  <c r="U1663" i="2" s="1"/>
  <c r="H1662" i="2"/>
  <c r="O1662" i="2" s="1"/>
  <c r="R1662" i="2" s="1"/>
  <c r="F1662" i="2"/>
  <c r="E1662" i="2"/>
  <c r="D1662" i="2"/>
  <c r="H1661" i="2"/>
  <c r="O1661" i="2" s="1"/>
  <c r="R1661" i="2" s="1"/>
  <c r="F1661" i="2"/>
  <c r="E1661" i="2"/>
  <c r="D1661" i="2"/>
  <c r="Q1660" i="2"/>
  <c r="T1660" i="2" s="1"/>
  <c r="P1660" i="2"/>
  <c r="S1660" i="2" s="1"/>
  <c r="H1660" i="2"/>
  <c r="O1660" i="2" s="1"/>
  <c r="R1660" i="2" s="1"/>
  <c r="F1660" i="2"/>
  <c r="K1660" i="2" s="1"/>
  <c r="W1660" i="2" s="1"/>
  <c r="E1660" i="2"/>
  <c r="J1660" i="2" s="1"/>
  <c r="V1660" i="2" s="1"/>
  <c r="D1660" i="2"/>
  <c r="I1660" i="2" s="1"/>
  <c r="U1660" i="2" s="1"/>
  <c r="H1659" i="2"/>
  <c r="O1659" i="2" s="1"/>
  <c r="R1659" i="2" s="1"/>
  <c r="F1659" i="2"/>
  <c r="E1659" i="2"/>
  <c r="D1659" i="2"/>
  <c r="H1658" i="2"/>
  <c r="O1658" i="2" s="1"/>
  <c r="R1658" i="2" s="1"/>
  <c r="F1658" i="2"/>
  <c r="E1658" i="2"/>
  <c r="D1658" i="2"/>
  <c r="H1657" i="2"/>
  <c r="O1657" i="2" s="1"/>
  <c r="R1657" i="2" s="1"/>
  <c r="F1657" i="2"/>
  <c r="E1657" i="2"/>
  <c r="D1657" i="2"/>
  <c r="H1656" i="2"/>
  <c r="O1656" i="2" s="1"/>
  <c r="R1656" i="2" s="1"/>
  <c r="F1656" i="2"/>
  <c r="K1656" i="2" s="1"/>
  <c r="W1656" i="2" s="1"/>
  <c r="E1656" i="2"/>
  <c r="D1656" i="2"/>
  <c r="Q1655" i="2"/>
  <c r="T1655" i="2" s="1"/>
  <c r="P1655" i="2"/>
  <c r="S1655" i="2" s="1"/>
  <c r="H1655" i="2"/>
  <c r="O1655" i="2" s="1"/>
  <c r="R1655" i="2" s="1"/>
  <c r="F1655" i="2"/>
  <c r="E1655" i="2"/>
  <c r="J1655" i="2" s="1"/>
  <c r="V1655" i="2" s="1"/>
  <c r="D1655" i="2"/>
  <c r="I1655" i="2" s="1"/>
  <c r="U1655" i="2" s="1"/>
  <c r="H1654" i="2"/>
  <c r="O1654" i="2" s="1"/>
  <c r="R1654" i="2" s="1"/>
  <c r="F1654" i="2"/>
  <c r="E1654" i="2"/>
  <c r="D1654" i="2"/>
  <c r="H1653" i="2"/>
  <c r="O1653" i="2" s="1"/>
  <c r="R1653" i="2" s="1"/>
  <c r="F1653" i="2"/>
  <c r="E1653" i="2"/>
  <c r="J1653" i="2" s="1"/>
  <c r="V1653" i="2" s="1"/>
  <c r="D1653" i="2"/>
  <c r="H1652" i="2"/>
  <c r="O1652" i="2" s="1"/>
  <c r="R1652" i="2" s="1"/>
  <c r="F1652" i="2"/>
  <c r="K1652" i="2" s="1"/>
  <c r="W1652" i="2" s="1"/>
  <c r="E1652" i="2"/>
  <c r="D1652" i="2"/>
  <c r="R1651" i="2"/>
  <c r="Q1651" i="2"/>
  <c r="T1651" i="2" s="1"/>
  <c r="P1651" i="2"/>
  <c r="S1651" i="2" s="1"/>
  <c r="H1651" i="2"/>
  <c r="O1651" i="2" s="1"/>
  <c r="F1651" i="2"/>
  <c r="K1651" i="2" s="1"/>
  <c r="W1651" i="2" s="1"/>
  <c r="E1651" i="2"/>
  <c r="J1651" i="2" s="1"/>
  <c r="V1651" i="2" s="1"/>
  <c r="D1651" i="2"/>
  <c r="I1651" i="2" s="1"/>
  <c r="U1651" i="2" s="1"/>
  <c r="H1650" i="2"/>
  <c r="O1650" i="2" s="1"/>
  <c r="R1650" i="2" s="1"/>
  <c r="F1650" i="2"/>
  <c r="K1650" i="2" s="1"/>
  <c r="W1650" i="2" s="1"/>
  <c r="E1650" i="2"/>
  <c r="D1650" i="2"/>
  <c r="H1649" i="2"/>
  <c r="O1649" i="2" s="1"/>
  <c r="R1649" i="2" s="1"/>
  <c r="F1649" i="2"/>
  <c r="E1649" i="2"/>
  <c r="D1649" i="2"/>
  <c r="H1648" i="2"/>
  <c r="O1648" i="2" s="1"/>
  <c r="R1648" i="2" s="1"/>
  <c r="F1648" i="2"/>
  <c r="K1648" i="2" s="1"/>
  <c r="W1648" i="2" s="1"/>
  <c r="E1648" i="2"/>
  <c r="D1648" i="2"/>
  <c r="H1647" i="2"/>
  <c r="O1647" i="2" s="1"/>
  <c r="R1647" i="2" s="1"/>
  <c r="F1647" i="2"/>
  <c r="E1647" i="2"/>
  <c r="D1647" i="2"/>
  <c r="H1646" i="2"/>
  <c r="O1646" i="2" s="1"/>
  <c r="R1646" i="2" s="1"/>
  <c r="F1646" i="2"/>
  <c r="K1646" i="2" s="1"/>
  <c r="W1646" i="2" s="1"/>
  <c r="E1646" i="2"/>
  <c r="D1646" i="2"/>
  <c r="H1645" i="2"/>
  <c r="O1645" i="2" s="1"/>
  <c r="R1645" i="2" s="1"/>
  <c r="F1645" i="2"/>
  <c r="E1645" i="2"/>
  <c r="D1645" i="2"/>
  <c r="H1644" i="2"/>
  <c r="F1644" i="2"/>
  <c r="E1644" i="2"/>
  <c r="D1644" i="2"/>
  <c r="H1643" i="2"/>
  <c r="P1643" i="2" s="1"/>
  <c r="S1643" i="2" s="1"/>
  <c r="F1643" i="2"/>
  <c r="E1643" i="2"/>
  <c r="D1643" i="2"/>
  <c r="H1642" i="2"/>
  <c r="F1642" i="2"/>
  <c r="E1642" i="2"/>
  <c r="D1642" i="2"/>
  <c r="H1641" i="2"/>
  <c r="O1641" i="2" s="1"/>
  <c r="R1641" i="2" s="1"/>
  <c r="F1641" i="2"/>
  <c r="E1641" i="2"/>
  <c r="D1641" i="2"/>
  <c r="H1640" i="2"/>
  <c r="F1640" i="2"/>
  <c r="E1640" i="2"/>
  <c r="D1640" i="2"/>
  <c r="H1639" i="2"/>
  <c r="O1639" i="2" s="1"/>
  <c r="R1639" i="2" s="1"/>
  <c r="F1639" i="2"/>
  <c r="E1639" i="2"/>
  <c r="D1639" i="2"/>
  <c r="H1638" i="2"/>
  <c r="F1638" i="2"/>
  <c r="E1638" i="2"/>
  <c r="D1638" i="2"/>
  <c r="H1637" i="2"/>
  <c r="O1637" i="2" s="1"/>
  <c r="R1637" i="2" s="1"/>
  <c r="F1637" i="2"/>
  <c r="E1637" i="2"/>
  <c r="D1637" i="2"/>
  <c r="H1636" i="2"/>
  <c r="F1636" i="2"/>
  <c r="E1636" i="2"/>
  <c r="D1636" i="2"/>
  <c r="H1635" i="2"/>
  <c r="O1635" i="2" s="1"/>
  <c r="R1635" i="2" s="1"/>
  <c r="F1635" i="2"/>
  <c r="E1635" i="2"/>
  <c r="D1635" i="2"/>
  <c r="H1634" i="2"/>
  <c r="F1634" i="2"/>
  <c r="E1634" i="2"/>
  <c r="D1634" i="2"/>
  <c r="H1633" i="2"/>
  <c r="O1633" i="2" s="1"/>
  <c r="R1633" i="2" s="1"/>
  <c r="F1633" i="2"/>
  <c r="E1633" i="2"/>
  <c r="D1633" i="2"/>
  <c r="H1632" i="2"/>
  <c r="F1632" i="2"/>
  <c r="E1632" i="2"/>
  <c r="D1632" i="2"/>
  <c r="O1631" i="2"/>
  <c r="R1631" i="2" s="1"/>
  <c r="H1631" i="2"/>
  <c r="F1631" i="2"/>
  <c r="E1631" i="2"/>
  <c r="D1631" i="2"/>
  <c r="I1631" i="2" s="1"/>
  <c r="U1631" i="2" s="1"/>
  <c r="H1630" i="2"/>
  <c r="F1630" i="2"/>
  <c r="E1630" i="2"/>
  <c r="D1630" i="2"/>
  <c r="H1629" i="2"/>
  <c r="O1629" i="2" s="1"/>
  <c r="R1629" i="2" s="1"/>
  <c r="F1629" i="2"/>
  <c r="E1629" i="2"/>
  <c r="D1629" i="2"/>
  <c r="H1628" i="2"/>
  <c r="F1628" i="2"/>
  <c r="E1628" i="2"/>
  <c r="D1628" i="2"/>
  <c r="H1627" i="2"/>
  <c r="O1627" i="2" s="1"/>
  <c r="R1627" i="2" s="1"/>
  <c r="F1627" i="2"/>
  <c r="E1627" i="2"/>
  <c r="D1627" i="2"/>
  <c r="H1626" i="2"/>
  <c r="F1626" i="2"/>
  <c r="E1626" i="2"/>
  <c r="D1626" i="2"/>
  <c r="H1625" i="2"/>
  <c r="O1625" i="2" s="1"/>
  <c r="R1625" i="2" s="1"/>
  <c r="F1625" i="2"/>
  <c r="E1625" i="2"/>
  <c r="D1625" i="2"/>
  <c r="H1624" i="2"/>
  <c r="F1624" i="2"/>
  <c r="E1624" i="2"/>
  <c r="D1624" i="2"/>
  <c r="O1623" i="2"/>
  <c r="R1623" i="2" s="1"/>
  <c r="H1623" i="2"/>
  <c r="F1623" i="2"/>
  <c r="E1623" i="2"/>
  <c r="D1623" i="2"/>
  <c r="I1623" i="2" s="1"/>
  <c r="U1623" i="2" s="1"/>
  <c r="H1622" i="2"/>
  <c r="F1622" i="2"/>
  <c r="E1622" i="2"/>
  <c r="D1622" i="2"/>
  <c r="H1621" i="2"/>
  <c r="O1621" i="2" s="1"/>
  <c r="R1621" i="2" s="1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H1619" i="2"/>
  <c r="O1619" i="2" s="1"/>
  <c r="R1619" i="2" s="1"/>
  <c r="F1619" i="2"/>
  <c r="K1619" i="2" s="1"/>
  <c r="W1619" i="2" s="1"/>
  <c r="E1619" i="2"/>
  <c r="D1619" i="2"/>
  <c r="H1618" i="2"/>
  <c r="F1618" i="2"/>
  <c r="E1618" i="2"/>
  <c r="D1618" i="2"/>
  <c r="H1617" i="2"/>
  <c r="O1617" i="2" s="1"/>
  <c r="R1617" i="2" s="1"/>
  <c r="F1617" i="2"/>
  <c r="E1617" i="2"/>
  <c r="D1617" i="2"/>
  <c r="H1616" i="2"/>
  <c r="F1616" i="2"/>
  <c r="E1616" i="2"/>
  <c r="D1616" i="2"/>
  <c r="H1615" i="2"/>
  <c r="O1615" i="2" s="1"/>
  <c r="R1615" i="2" s="1"/>
  <c r="F1615" i="2"/>
  <c r="E1615" i="2"/>
  <c r="D1615" i="2"/>
  <c r="H1614" i="2"/>
  <c r="F1614" i="2"/>
  <c r="E1614" i="2"/>
  <c r="D1614" i="2"/>
  <c r="H1613" i="2"/>
  <c r="O1613" i="2" s="1"/>
  <c r="R1613" i="2" s="1"/>
  <c r="F1613" i="2"/>
  <c r="E1613" i="2"/>
  <c r="D1613" i="2"/>
  <c r="H1612" i="2"/>
  <c r="F1612" i="2"/>
  <c r="E1612" i="2"/>
  <c r="D1612" i="2"/>
  <c r="H1611" i="2"/>
  <c r="O1611" i="2" s="1"/>
  <c r="R1611" i="2" s="1"/>
  <c r="F1611" i="2"/>
  <c r="E1611" i="2"/>
  <c r="D1611" i="2"/>
  <c r="H1610" i="2"/>
  <c r="F1610" i="2"/>
  <c r="E1610" i="2"/>
  <c r="D1610" i="2"/>
  <c r="H1609" i="2"/>
  <c r="O1609" i="2" s="1"/>
  <c r="R1609" i="2" s="1"/>
  <c r="F1609" i="2"/>
  <c r="E1609" i="2"/>
  <c r="D1609" i="2"/>
  <c r="H1608" i="2"/>
  <c r="F1608" i="2"/>
  <c r="E1608" i="2"/>
  <c r="D1608" i="2"/>
  <c r="O1607" i="2"/>
  <c r="R1607" i="2" s="1"/>
  <c r="H1607" i="2"/>
  <c r="F1607" i="2"/>
  <c r="K1607" i="2" s="1"/>
  <c r="W1607" i="2" s="1"/>
  <c r="E1607" i="2"/>
  <c r="D1607" i="2"/>
  <c r="I1607" i="2" s="1"/>
  <c r="U1607" i="2" s="1"/>
  <c r="H1606" i="2"/>
  <c r="F1606" i="2"/>
  <c r="E1606" i="2"/>
  <c r="D1606" i="2"/>
  <c r="H1605" i="2"/>
  <c r="F1605" i="2"/>
  <c r="E1605" i="2"/>
  <c r="D1605" i="2"/>
  <c r="H1604" i="2"/>
  <c r="P1604" i="2" s="1"/>
  <c r="S1604" i="2" s="1"/>
  <c r="F1604" i="2"/>
  <c r="E1604" i="2"/>
  <c r="D1604" i="2"/>
  <c r="H1603" i="2"/>
  <c r="F1603" i="2"/>
  <c r="E1603" i="2"/>
  <c r="D1603" i="2"/>
  <c r="H1602" i="2"/>
  <c r="P1602" i="2" s="1"/>
  <c r="S1602" i="2" s="1"/>
  <c r="F1602" i="2"/>
  <c r="E1602" i="2"/>
  <c r="D1602" i="2"/>
  <c r="H1601" i="2"/>
  <c r="F1601" i="2"/>
  <c r="E1601" i="2"/>
  <c r="D1601" i="2"/>
  <c r="H1600" i="2"/>
  <c r="F1600" i="2"/>
  <c r="E1600" i="2"/>
  <c r="D1600" i="2"/>
  <c r="H1599" i="2"/>
  <c r="F1599" i="2"/>
  <c r="E1599" i="2"/>
  <c r="D1599" i="2"/>
  <c r="H1598" i="2"/>
  <c r="P1598" i="2" s="1"/>
  <c r="S1598" i="2" s="1"/>
  <c r="F1598" i="2"/>
  <c r="E1598" i="2"/>
  <c r="J1598" i="2" s="1"/>
  <c r="V1598" i="2" s="1"/>
  <c r="D1598" i="2"/>
  <c r="H1597" i="2"/>
  <c r="F1597" i="2"/>
  <c r="E1597" i="2"/>
  <c r="J1597" i="2" s="1"/>
  <c r="V1597" i="2" s="1"/>
  <c r="D1597" i="2"/>
  <c r="H1596" i="2"/>
  <c r="P1596" i="2" s="1"/>
  <c r="S1596" i="2" s="1"/>
  <c r="F1596" i="2"/>
  <c r="E1596" i="2"/>
  <c r="D1596" i="2"/>
  <c r="H1595" i="2"/>
  <c r="F1595" i="2"/>
  <c r="E1595" i="2"/>
  <c r="D1595" i="2"/>
  <c r="H1594" i="2"/>
  <c r="P1594" i="2" s="1"/>
  <c r="S1594" i="2" s="1"/>
  <c r="F1594" i="2"/>
  <c r="E1594" i="2"/>
  <c r="D1594" i="2"/>
  <c r="H1593" i="2"/>
  <c r="F1593" i="2"/>
  <c r="E1593" i="2"/>
  <c r="D1593" i="2"/>
  <c r="H1592" i="2"/>
  <c r="F1592" i="2"/>
  <c r="E1592" i="2"/>
  <c r="D1592" i="2"/>
  <c r="H1591" i="2"/>
  <c r="F1591" i="2"/>
  <c r="E1591" i="2"/>
  <c r="D1591" i="2"/>
  <c r="H1590" i="2"/>
  <c r="P1590" i="2" s="1"/>
  <c r="S1590" i="2" s="1"/>
  <c r="F1590" i="2"/>
  <c r="E1590" i="2"/>
  <c r="D1590" i="2"/>
  <c r="H1589" i="2"/>
  <c r="O1589" i="2" s="1"/>
  <c r="R1589" i="2" s="1"/>
  <c r="F1589" i="2"/>
  <c r="E1589" i="2"/>
  <c r="D1589" i="2"/>
  <c r="Q1588" i="2"/>
  <c r="T1588" i="2" s="1"/>
  <c r="H1588" i="2"/>
  <c r="O1588" i="2" s="1"/>
  <c r="R1588" i="2" s="1"/>
  <c r="F1588" i="2"/>
  <c r="E1588" i="2"/>
  <c r="D1588" i="2"/>
  <c r="H1587" i="2"/>
  <c r="O1587" i="2" s="1"/>
  <c r="R1587" i="2" s="1"/>
  <c r="F1587" i="2"/>
  <c r="E1587" i="2"/>
  <c r="D1587" i="2"/>
  <c r="P1586" i="2"/>
  <c r="S1586" i="2" s="1"/>
  <c r="H1586" i="2"/>
  <c r="O1586" i="2" s="1"/>
  <c r="R1586" i="2" s="1"/>
  <c r="F1586" i="2"/>
  <c r="E1586" i="2"/>
  <c r="J1586" i="2" s="1"/>
  <c r="V1586" i="2" s="1"/>
  <c r="D1586" i="2"/>
  <c r="H1585" i="2"/>
  <c r="F1585" i="2"/>
  <c r="E1585" i="2"/>
  <c r="D1585" i="2"/>
  <c r="H1584" i="2"/>
  <c r="F1584" i="2"/>
  <c r="E1584" i="2"/>
  <c r="D1584" i="2"/>
  <c r="H1583" i="2"/>
  <c r="O1583" i="2" s="1"/>
  <c r="R1583" i="2" s="1"/>
  <c r="F1583" i="2"/>
  <c r="E1583" i="2"/>
  <c r="D1583" i="2"/>
  <c r="H1582" i="2"/>
  <c r="O1582" i="2" s="1"/>
  <c r="R1582" i="2" s="1"/>
  <c r="F1582" i="2"/>
  <c r="K1582" i="2" s="1"/>
  <c r="W1582" i="2" s="1"/>
  <c r="E1582" i="2"/>
  <c r="D1582" i="2"/>
  <c r="H1581" i="2"/>
  <c r="O1581" i="2" s="1"/>
  <c r="R1581" i="2" s="1"/>
  <c r="F1581" i="2"/>
  <c r="E1581" i="2"/>
  <c r="D1581" i="2"/>
  <c r="H1580" i="2"/>
  <c r="O1580" i="2" s="1"/>
  <c r="R1580" i="2" s="1"/>
  <c r="F1580" i="2"/>
  <c r="E1580" i="2"/>
  <c r="D1580" i="2"/>
  <c r="H1579" i="2"/>
  <c r="O1579" i="2" s="1"/>
  <c r="R1579" i="2" s="1"/>
  <c r="F1579" i="2"/>
  <c r="E1579" i="2"/>
  <c r="D1579" i="2"/>
  <c r="P1578" i="2"/>
  <c r="S1578" i="2" s="1"/>
  <c r="H1578" i="2"/>
  <c r="O1578" i="2" s="1"/>
  <c r="R1578" i="2" s="1"/>
  <c r="F1578" i="2"/>
  <c r="E1578" i="2"/>
  <c r="D1578" i="2"/>
  <c r="H1577" i="2"/>
  <c r="F1577" i="2"/>
  <c r="E1577" i="2"/>
  <c r="D1577" i="2"/>
  <c r="H1576" i="2"/>
  <c r="F1576" i="2"/>
  <c r="E1576" i="2"/>
  <c r="D1576" i="2"/>
  <c r="H1575" i="2"/>
  <c r="O1575" i="2" s="1"/>
  <c r="R1575" i="2" s="1"/>
  <c r="F1575" i="2"/>
  <c r="E1575" i="2"/>
  <c r="D1575" i="2"/>
  <c r="Q1574" i="2"/>
  <c r="T1574" i="2" s="1"/>
  <c r="H1574" i="2"/>
  <c r="O1574" i="2" s="1"/>
  <c r="R1574" i="2" s="1"/>
  <c r="F1574" i="2"/>
  <c r="E1574" i="2"/>
  <c r="D1574" i="2"/>
  <c r="H1573" i="2"/>
  <c r="O1573" i="2" s="1"/>
  <c r="R1573" i="2" s="1"/>
  <c r="F1573" i="2"/>
  <c r="E1573" i="2"/>
  <c r="D1573" i="2"/>
  <c r="Q1572" i="2"/>
  <c r="T1572" i="2" s="1"/>
  <c r="H1572" i="2"/>
  <c r="O1572" i="2" s="1"/>
  <c r="R1572" i="2" s="1"/>
  <c r="F1572" i="2"/>
  <c r="E1572" i="2"/>
  <c r="J1572" i="2" s="1"/>
  <c r="V1572" i="2" s="1"/>
  <c r="D1572" i="2"/>
  <c r="H1571" i="2"/>
  <c r="O1571" i="2" s="1"/>
  <c r="R1571" i="2" s="1"/>
  <c r="F1571" i="2"/>
  <c r="E1571" i="2"/>
  <c r="D1571" i="2"/>
  <c r="H1570" i="2"/>
  <c r="O1570" i="2" s="1"/>
  <c r="R1570" i="2" s="1"/>
  <c r="F1570" i="2"/>
  <c r="E1570" i="2"/>
  <c r="D1570" i="2"/>
  <c r="H1569" i="2"/>
  <c r="F1569" i="2"/>
  <c r="E1569" i="2"/>
  <c r="D1569" i="2"/>
  <c r="H1568" i="2"/>
  <c r="F1568" i="2"/>
  <c r="E1568" i="2"/>
  <c r="D1568" i="2"/>
  <c r="H1567" i="2"/>
  <c r="O1567" i="2" s="1"/>
  <c r="R1567" i="2" s="1"/>
  <c r="F1567" i="2"/>
  <c r="E1567" i="2"/>
  <c r="D1567" i="2"/>
  <c r="H1566" i="2"/>
  <c r="O1566" i="2" s="1"/>
  <c r="R1566" i="2" s="1"/>
  <c r="F1566" i="2"/>
  <c r="E1566" i="2"/>
  <c r="D1566" i="2"/>
  <c r="Q1565" i="2"/>
  <c r="T1565" i="2" s="1"/>
  <c r="H1565" i="2"/>
  <c r="O1565" i="2" s="1"/>
  <c r="R1565" i="2" s="1"/>
  <c r="F1565" i="2"/>
  <c r="K1565" i="2" s="1"/>
  <c r="W1565" i="2" s="1"/>
  <c r="E1565" i="2"/>
  <c r="D1565" i="2"/>
  <c r="I1565" i="2" s="1"/>
  <c r="U1565" i="2" s="1"/>
  <c r="P1564" i="2"/>
  <c r="S1564" i="2" s="1"/>
  <c r="H1564" i="2"/>
  <c r="O1564" i="2" s="1"/>
  <c r="R1564" i="2" s="1"/>
  <c r="F1564" i="2"/>
  <c r="K1564" i="2" s="1"/>
  <c r="W1564" i="2" s="1"/>
  <c r="E1564" i="2"/>
  <c r="J1564" i="2" s="1"/>
  <c r="V1564" i="2" s="1"/>
  <c r="D1564" i="2"/>
  <c r="I1564" i="2" s="1"/>
  <c r="U1564" i="2" s="1"/>
  <c r="H1563" i="2"/>
  <c r="O1563" i="2" s="1"/>
  <c r="R1563" i="2" s="1"/>
  <c r="F1563" i="2"/>
  <c r="E1563" i="2"/>
  <c r="D1563" i="2"/>
  <c r="P1562" i="2"/>
  <c r="S1562" i="2" s="1"/>
  <c r="H1562" i="2"/>
  <c r="O1562" i="2" s="1"/>
  <c r="R1562" i="2" s="1"/>
  <c r="F1562" i="2"/>
  <c r="K1562" i="2" s="1"/>
  <c r="W1562" i="2" s="1"/>
  <c r="E1562" i="2"/>
  <c r="D1562" i="2"/>
  <c r="I1562" i="2" s="1"/>
  <c r="U1562" i="2" s="1"/>
  <c r="H1561" i="2"/>
  <c r="F1561" i="2"/>
  <c r="E1561" i="2"/>
  <c r="D1561" i="2"/>
  <c r="H1560" i="2"/>
  <c r="F1560" i="2"/>
  <c r="E1560" i="2"/>
  <c r="D1560" i="2"/>
  <c r="H1559" i="2"/>
  <c r="O1559" i="2" s="1"/>
  <c r="R1559" i="2" s="1"/>
  <c r="F1559" i="2"/>
  <c r="K1559" i="2" s="1"/>
  <c r="W1559" i="2" s="1"/>
  <c r="E1559" i="2"/>
  <c r="D1559" i="2"/>
  <c r="H1558" i="2"/>
  <c r="O1558" i="2" s="1"/>
  <c r="R1558" i="2" s="1"/>
  <c r="F1558" i="2"/>
  <c r="E1558" i="2"/>
  <c r="D1558" i="2"/>
  <c r="Q1557" i="2"/>
  <c r="T1557" i="2" s="1"/>
  <c r="H1557" i="2"/>
  <c r="O1557" i="2" s="1"/>
  <c r="R1557" i="2" s="1"/>
  <c r="F1557" i="2"/>
  <c r="E1557" i="2"/>
  <c r="D1557" i="2"/>
  <c r="I1557" i="2" s="1"/>
  <c r="U1557" i="2" s="1"/>
  <c r="H1556" i="2"/>
  <c r="O1556" i="2" s="1"/>
  <c r="R1556" i="2" s="1"/>
  <c r="F1556" i="2"/>
  <c r="K1556" i="2" s="1"/>
  <c r="W1556" i="2" s="1"/>
  <c r="E1556" i="2"/>
  <c r="J1556" i="2" s="1"/>
  <c r="V1556" i="2" s="1"/>
  <c r="D1556" i="2"/>
  <c r="H1555" i="2"/>
  <c r="O1555" i="2" s="1"/>
  <c r="R1555" i="2" s="1"/>
  <c r="F1555" i="2"/>
  <c r="E1555" i="2"/>
  <c r="D1555" i="2"/>
  <c r="P1554" i="2"/>
  <c r="S1554" i="2" s="1"/>
  <c r="H1554" i="2"/>
  <c r="O1554" i="2" s="1"/>
  <c r="R1554" i="2" s="1"/>
  <c r="F1554" i="2"/>
  <c r="E1554" i="2"/>
  <c r="J1554" i="2" s="1"/>
  <c r="V1554" i="2" s="1"/>
  <c r="D1554" i="2"/>
  <c r="I1554" i="2" s="1"/>
  <c r="U1554" i="2" s="1"/>
  <c r="H1553" i="2"/>
  <c r="F1553" i="2"/>
  <c r="E1553" i="2"/>
  <c r="D1553" i="2"/>
  <c r="H1552" i="2"/>
  <c r="F1552" i="2"/>
  <c r="E1552" i="2"/>
  <c r="D1552" i="2"/>
  <c r="H1551" i="2"/>
  <c r="O1551" i="2" s="1"/>
  <c r="R1551" i="2" s="1"/>
  <c r="F1551" i="2"/>
  <c r="E1551" i="2"/>
  <c r="D1551" i="2"/>
  <c r="H1550" i="2"/>
  <c r="O1550" i="2" s="1"/>
  <c r="R1550" i="2" s="1"/>
  <c r="F1550" i="2"/>
  <c r="E1550" i="2"/>
  <c r="D1550" i="2"/>
  <c r="Q1549" i="2"/>
  <c r="T1549" i="2" s="1"/>
  <c r="H1549" i="2"/>
  <c r="O1549" i="2" s="1"/>
  <c r="R1549" i="2" s="1"/>
  <c r="F1549" i="2"/>
  <c r="E1549" i="2"/>
  <c r="J1549" i="2" s="1"/>
  <c r="V1549" i="2" s="1"/>
  <c r="D1549" i="2"/>
  <c r="H1548" i="2"/>
  <c r="O1548" i="2" s="1"/>
  <c r="R1548" i="2" s="1"/>
  <c r="F1548" i="2"/>
  <c r="E1548" i="2"/>
  <c r="D1548" i="2"/>
  <c r="H1547" i="2"/>
  <c r="O1547" i="2" s="1"/>
  <c r="R1547" i="2" s="1"/>
  <c r="F1547" i="2"/>
  <c r="E1547" i="2"/>
  <c r="J1547" i="2" s="1"/>
  <c r="V1547" i="2" s="1"/>
  <c r="D1547" i="2"/>
  <c r="H1546" i="2"/>
  <c r="O1546" i="2" s="1"/>
  <c r="R1546" i="2" s="1"/>
  <c r="F1546" i="2"/>
  <c r="K1546" i="2" s="1"/>
  <c r="W1546" i="2" s="1"/>
  <c r="E1546" i="2"/>
  <c r="D1546" i="2"/>
  <c r="H1545" i="2"/>
  <c r="F1545" i="2"/>
  <c r="E1545" i="2"/>
  <c r="D1545" i="2"/>
  <c r="H1544" i="2"/>
  <c r="F1544" i="2"/>
  <c r="E1544" i="2"/>
  <c r="D1544" i="2"/>
  <c r="H1543" i="2"/>
  <c r="O1543" i="2" s="1"/>
  <c r="R1543" i="2" s="1"/>
  <c r="F1543" i="2"/>
  <c r="E1543" i="2"/>
  <c r="D1543" i="2"/>
  <c r="H1542" i="2"/>
  <c r="O1542" i="2" s="1"/>
  <c r="R1542" i="2" s="1"/>
  <c r="F1542" i="2"/>
  <c r="E1542" i="2"/>
  <c r="D1542" i="2"/>
  <c r="Q1541" i="2"/>
  <c r="T1541" i="2" s="1"/>
  <c r="P1541" i="2"/>
  <c r="S1541" i="2" s="1"/>
  <c r="H1541" i="2"/>
  <c r="O1541" i="2" s="1"/>
  <c r="R1541" i="2" s="1"/>
  <c r="F1541" i="2"/>
  <c r="K1541" i="2" s="1"/>
  <c r="W1541" i="2" s="1"/>
  <c r="E1541" i="2"/>
  <c r="J1541" i="2" s="1"/>
  <c r="V1541" i="2" s="1"/>
  <c r="D1541" i="2"/>
  <c r="I1541" i="2" s="1"/>
  <c r="U1541" i="2" s="1"/>
  <c r="H1540" i="2"/>
  <c r="F1540" i="2"/>
  <c r="E1540" i="2"/>
  <c r="D1540" i="2"/>
  <c r="H1539" i="2"/>
  <c r="Q1539" i="2" s="1"/>
  <c r="T1539" i="2" s="1"/>
  <c r="F1539" i="2"/>
  <c r="K1539" i="2" s="1"/>
  <c r="W1539" i="2" s="1"/>
  <c r="E1539" i="2"/>
  <c r="J1539" i="2" s="1"/>
  <c r="V1539" i="2" s="1"/>
  <c r="D1539" i="2"/>
  <c r="I1539" i="2" s="1"/>
  <c r="U1539" i="2" s="1"/>
  <c r="H1538" i="2"/>
  <c r="F1538" i="2"/>
  <c r="E1538" i="2"/>
  <c r="D1538" i="2"/>
  <c r="H1537" i="2"/>
  <c r="F1537" i="2"/>
  <c r="E1537" i="2"/>
  <c r="D1537" i="2"/>
  <c r="H1536" i="2"/>
  <c r="Q1536" i="2" s="1"/>
  <c r="T1536" i="2" s="1"/>
  <c r="F1536" i="2"/>
  <c r="E1536" i="2"/>
  <c r="D1536" i="2"/>
  <c r="H1535" i="2"/>
  <c r="F1535" i="2"/>
  <c r="E1535" i="2"/>
  <c r="D1535" i="2"/>
  <c r="H1534" i="2"/>
  <c r="Q1534" i="2" s="1"/>
  <c r="T1534" i="2" s="1"/>
  <c r="F1534" i="2"/>
  <c r="E1534" i="2"/>
  <c r="D1534" i="2"/>
  <c r="H1533" i="2"/>
  <c r="F1533" i="2"/>
  <c r="E1533" i="2"/>
  <c r="D1533" i="2"/>
  <c r="H1532" i="2"/>
  <c r="Q1532" i="2" s="1"/>
  <c r="T1532" i="2" s="1"/>
  <c r="F1532" i="2"/>
  <c r="E1532" i="2"/>
  <c r="D1532" i="2"/>
  <c r="H1531" i="2"/>
  <c r="F1531" i="2"/>
  <c r="K1531" i="2" s="1"/>
  <c r="W1531" i="2" s="1"/>
  <c r="E1531" i="2"/>
  <c r="D1531" i="2"/>
  <c r="H1530" i="2"/>
  <c r="Q1530" i="2" s="1"/>
  <c r="T1530" i="2" s="1"/>
  <c r="F1530" i="2"/>
  <c r="E1530" i="2"/>
  <c r="D1530" i="2"/>
  <c r="H1529" i="2"/>
  <c r="F1529" i="2"/>
  <c r="E1529" i="2"/>
  <c r="D1529" i="2"/>
  <c r="H1528" i="2"/>
  <c r="Q1528" i="2" s="1"/>
  <c r="T1528" i="2" s="1"/>
  <c r="F1528" i="2"/>
  <c r="E1528" i="2"/>
  <c r="D1528" i="2"/>
  <c r="H1527" i="2"/>
  <c r="F1527" i="2"/>
  <c r="E1527" i="2"/>
  <c r="D1527" i="2"/>
  <c r="H1526" i="2"/>
  <c r="Q1526" i="2" s="1"/>
  <c r="T1526" i="2" s="1"/>
  <c r="F1526" i="2"/>
  <c r="E1526" i="2"/>
  <c r="D1526" i="2"/>
  <c r="H1525" i="2"/>
  <c r="F1525" i="2"/>
  <c r="E1525" i="2"/>
  <c r="D1525" i="2"/>
  <c r="P1524" i="2"/>
  <c r="S1524" i="2" s="1"/>
  <c r="H1524" i="2"/>
  <c r="Q1524" i="2" s="1"/>
  <c r="T1524" i="2" s="1"/>
  <c r="F1524" i="2"/>
  <c r="E1524" i="2"/>
  <c r="D1524" i="2"/>
  <c r="I1524" i="2" s="1"/>
  <c r="U1524" i="2" s="1"/>
  <c r="H1523" i="2"/>
  <c r="F1523" i="2"/>
  <c r="E1523" i="2"/>
  <c r="D1523" i="2"/>
  <c r="H1522" i="2"/>
  <c r="Q1522" i="2" s="1"/>
  <c r="T1522" i="2" s="1"/>
  <c r="F1522" i="2"/>
  <c r="E1522" i="2"/>
  <c r="D1522" i="2"/>
  <c r="H1521" i="2"/>
  <c r="F1521" i="2"/>
  <c r="E1521" i="2"/>
  <c r="D1521" i="2"/>
  <c r="H1520" i="2"/>
  <c r="Q1520" i="2" s="1"/>
  <c r="T1520" i="2" s="1"/>
  <c r="F1520" i="2"/>
  <c r="E1520" i="2"/>
  <c r="D1520" i="2"/>
  <c r="H1519" i="2"/>
  <c r="F1519" i="2"/>
  <c r="E1519" i="2"/>
  <c r="D1519" i="2"/>
  <c r="H1518" i="2"/>
  <c r="Q1518" i="2" s="1"/>
  <c r="T1518" i="2" s="1"/>
  <c r="F1518" i="2"/>
  <c r="E1518" i="2"/>
  <c r="D1518" i="2"/>
  <c r="H1517" i="2"/>
  <c r="F1517" i="2"/>
  <c r="E1517" i="2"/>
  <c r="D1517" i="2"/>
  <c r="P1516" i="2"/>
  <c r="S1516" i="2" s="1"/>
  <c r="H1516" i="2"/>
  <c r="Q1516" i="2" s="1"/>
  <c r="T1516" i="2" s="1"/>
  <c r="F1516" i="2"/>
  <c r="E1516" i="2"/>
  <c r="D1516" i="2"/>
  <c r="I1516" i="2" s="1"/>
  <c r="U1516" i="2" s="1"/>
  <c r="H1515" i="2"/>
  <c r="F1515" i="2"/>
  <c r="E1515" i="2"/>
  <c r="D1515" i="2"/>
  <c r="H1514" i="2"/>
  <c r="Q1514" i="2" s="1"/>
  <c r="T1514" i="2" s="1"/>
  <c r="F1514" i="2"/>
  <c r="E1514" i="2"/>
  <c r="D1514" i="2"/>
  <c r="H1513" i="2"/>
  <c r="F1513" i="2"/>
  <c r="E1513" i="2"/>
  <c r="D1513" i="2"/>
  <c r="H1512" i="2"/>
  <c r="Q1512" i="2" s="1"/>
  <c r="T1512" i="2" s="1"/>
  <c r="F1512" i="2"/>
  <c r="E1512" i="2"/>
  <c r="D1512" i="2"/>
  <c r="H1511" i="2"/>
  <c r="F1511" i="2"/>
  <c r="E1511" i="2"/>
  <c r="D1511" i="2"/>
  <c r="H1510" i="2"/>
  <c r="Q1510" i="2" s="1"/>
  <c r="T1510" i="2" s="1"/>
  <c r="F1510" i="2"/>
  <c r="E1510" i="2"/>
  <c r="D1510" i="2"/>
  <c r="H1509" i="2"/>
  <c r="F1509" i="2"/>
  <c r="E1509" i="2"/>
  <c r="D1509" i="2"/>
  <c r="I1509" i="2" s="1"/>
  <c r="U1509" i="2" s="1"/>
  <c r="H1508" i="2"/>
  <c r="O1508" i="2" s="1"/>
  <c r="R1508" i="2" s="1"/>
  <c r="F1508" i="2"/>
  <c r="E1508" i="2"/>
  <c r="D1508" i="2"/>
  <c r="H1507" i="2"/>
  <c r="F1507" i="2"/>
  <c r="E1507" i="2"/>
  <c r="D1507" i="2"/>
  <c r="Q1506" i="2"/>
  <c r="T1506" i="2" s="1"/>
  <c r="H1506" i="2"/>
  <c r="O1506" i="2" s="1"/>
  <c r="R1506" i="2" s="1"/>
  <c r="F1506" i="2"/>
  <c r="K1506" i="2" s="1"/>
  <c r="W1506" i="2" s="1"/>
  <c r="E1506" i="2"/>
  <c r="D1506" i="2"/>
  <c r="I1506" i="2" s="1"/>
  <c r="U1506" i="2" s="1"/>
  <c r="H1505" i="2"/>
  <c r="P1505" i="2" s="1"/>
  <c r="S1505" i="2" s="1"/>
  <c r="F1505" i="2"/>
  <c r="E1505" i="2"/>
  <c r="D1505" i="2"/>
  <c r="H1504" i="2"/>
  <c r="O1504" i="2" s="1"/>
  <c r="R1504" i="2" s="1"/>
  <c r="F1504" i="2"/>
  <c r="K1504" i="2" s="1"/>
  <c r="W1504" i="2" s="1"/>
  <c r="E1504" i="2"/>
  <c r="J1504" i="2" s="1"/>
  <c r="V1504" i="2" s="1"/>
  <c r="D1504" i="2"/>
  <c r="H1503" i="2"/>
  <c r="F1503" i="2"/>
  <c r="E1503" i="2"/>
  <c r="D1503" i="2"/>
  <c r="H1502" i="2"/>
  <c r="O1502" i="2" s="1"/>
  <c r="R1502" i="2" s="1"/>
  <c r="F1502" i="2"/>
  <c r="E1502" i="2"/>
  <c r="D1502" i="2"/>
  <c r="H1501" i="2"/>
  <c r="P1501" i="2" s="1"/>
  <c r="S1501" i="2" s="1"/>
  <c r="F1501" i="2"/>
  <c r="E1501" i="2"/>
  <c r="D1501" i="2"/>
  <c r="H1500" i="2"/>
  <c r="O1500" i="2" s="1"/>
  <c r="R1500" i="2" s="1"/>
  <c r="F1500" i="2"/>
  <c r="E1500" i="2"/>
  <c r="D1500" i="2"/>
  <c r="H1499" i="2"/>
  <c r="F1499" i="2"/>
  <c r="E1499" i="2"/>
  <c r="D1499" i="2"/>
  <c r="H1498" i="2"/>
  <c r="O1498" i="2" s="1"/>
  <c r="R1498" i="2" s="1"/>
  <c r="F1498" i="2"/>
  <c r="E1498" i="2"/>
  <c r="D1498" i="2"/>
  <c r="I1498" i="2" s="1"/>
  <c r="U1498" i="2" s="1"/>
  <c r="H1497" i="2"/>
  <c r="P1497" i="2" s="1"/>
  <c r="S1497" i="2" s="1"/>
  <c r="F1497" i="2"/>
  <c r="E1497" i="2"/>
  <c r="D1497" i="2"/>
  <c r="Q1496" i="2"/>
  <c r="T1496" i="2" s="1"/>
  <c r="H1496" i="2"/>
  <c r="O1496" i="2" s="1"/>
  <c r="R1496" i="2" s="1"/>
  <c r="F1496" i="2"/>
  <c r="K1496" i="2" s="1"/>
  <c r="W1496" i="2" s="1"/>
  <c r="E1496" i="2"/>
  <c r="D1496" i="2"/>
  <c r="I1496" i="2" s="1"/>
  <c r="U1496" i="2" s="1"/>
  <c r="H1495" i="2"/>
  <c r="F1495" i="2"/>
  <c r="E1495" i="2"/>
  <c r="D1495" i="2"/>
  <c r="Y1771" i="1"/>
  <c r="F1771" i="1"/>
  <c r="L1771" i="1" s="1"/>
  <c r="N1771" i="1" s="1"/>
  <c r="D1771" i="1"/>
  <c r="H1771" i="1" s="1"/>
  <c r="P1771" i="1" s="1"/>
  <c r="C1771" i="1"/>
  <c r="Y1770" i="1"/>
  <c r="F1770" i="1"/>
  <c r="L1770" i="1" s="1"/>
  <c r="N1770" i="1" s="1"/>
  <c r="D1770" i="1"/>
  <c r="C1770" i="1"/>
  <c r="Y1769" i="1"/>
  <c r="F1769" i="1"/>
  <c r="L1769" i="1" s="1"/>
  <c r="N1769" i="1" s="1"/>
  <c r="D1769" i="1"/>
  <c r="C1769" i="1"/>
  <c r="Y1768" i="1"/>
  <c r="F1768" i="1"/>
  <c r="L1768" i="1" s="1"/>
  <c r="N1768" i="1" s="1"/>
  <c r="D1768" i="1"/>
  <c r="C1768" i="1"/>
  <c r="Y1767" i="1"/>
  <c r="F1767" i="1"/>
  <c r="L1767" i="1" s="1"/>
  <c r="N1767" i="1" s="1"/>
  <c r="D1767" i="1"/>
  <c r="C1767" i="1"/>
  <c r="Y1766" i="1"/>
  <c r="F1766" i="1"/>
  <c r="L1766" i="1" s="1"/>
  <c r="N1766" i="1" s="1"/>
  <c r="D1766" i="1"/>
  <c r="C1766" i="1"/>
  <c r="Y1765" i="1"/>
  <c r="F1765" i="1"/>
  <c r="L1765" i="1" s="1"/>
  <c r="N1765" i="1" s="1"/>
  <c r="D1765" i="1"/>
  <c r="C1765" i="1"/>
  <c r="Y1764" i="1"/>
  <c r="F1764" i="1"/>
  <c r="L1764" i="1" s="1"/>
  <c r="N1764" i="1" s="1"/>
  <c r="D1764" i="1"/>
  <c r="C1764" i="1"/>
  <c r="Y1763" i="1"/>
  <c r="F1763" i="1"/>
  <c r="L1763" i="1" s="1"/>
  <c r="N1763" i="1" s="1"/>
  <c r="D1763" i="1"/>
  <c r="C1763" i="1"/>
  <c r="Y1762" i="1"/>
  <c r="F1762" i="1"/>
  <c r="L1762" i="1" s="1"/>
  <c r="N1762" i="1" s="1"/>
  <c r="D1762" i="1"/>
  <c r="C1762" i="1"/>
  <c r="Y1761" i="1"/>
  <c r="F1761" i="1"/>
  <c r="L1761" i="1" s="1"/>
  <c r="N1761" i="1" s="1"/>
  <c r="D1761" i="1"/>
  <c r="C1761" i="1"/>
  <c r="Y1760" i="1"/>
  <c r="N1760" i="1"/>
  <c r="F1760" i="1"/>
  <c r="L1760" i="1" s="1"/>
  <c r="D1760" i="1"/>
  <c r="C1760" i="1"/>
  <c r="G1760" i="1" s="1"/>
  <c r="O1760" i="1" s="1"/>
  <c r="Y1759" i="1"/>
  <c r="F1759" i="1"/>
  <c r="L1759" i="1" s="1"/>
  <c r="N1759" i="1" s="1"/>
  <c r="D1759" i="1"/>
  <c r="C1759" i="1"/>
  <c r="G1759" i="1" s="1"/>
  <c r="O1759" i="1" s="1"/>
  <c r="Y1758" i="1"/>
  <c r="F1758" i="1"/>
  <c r="L1758" i="1" s="1"/>
  <c r="N1758" i="1" s="1"/>
  <c r="D1758" i="1"/>
  <c r="C1758" i="1"/>
  <c r="Y1757" i="1"/>
  <c r="F1757" i="1"/>
  <c r="L1757" i="1" s="1"/>
  <c r="N1757" i="1" s="1"/>
  <c r="D1757" i="1"/>
  <c r="C1757" i="1"/>
  <c r="G1757" i="1" s="1"/>
  <c r="O1757" i="1" s="1"/>
  <c r="Y1756" i="1"/>
  <c r="F1756" i="1"/>
  <c r="L1756" i="1" s="1"/>
  <c r="N1756" i="1" s="1"/>
  <c r="D1756" i="1"/>
  <c r="C1756" i="1"/>
  <c r="Y1755" i="1"/>
  <c r="F1755" i="1"/>
  <c r="L1755" i="1" s="1"/>
  <c r="N1755" i="1" s="1"/>
  <c r="D1755" i="1"/>
  <c r="C1755" i="1"/>
  <c r="Y1754" i="1"/>
  <c r="F1754" i="1"/>
  <c r="L1754" i="1" s="1"/>
  <c r="N1754" i="1" s="1"/>
  <c r="D1754" i="1"/>
  <c r="C1754" i="1"/>
  <c r="Y1753" i="1"/>
  <c r="F1753" i="1"/>
  <c r="L1753" i="1" s="1"/>
  <c r="N1753" i="1" s="1"/>
  <c r="D1753" i="1"/>
  <c r="C1753" i="1"/>
  <c r="Y1752" i="1"/>
  <c r="N1752" i="1"/>
  <c r="F1752" i="1"/>
  <c r="L1752" i="1" s="1"/>
  <c r="D1752" i="1"/>
  <c r="C1752" i="1"/>
  <c r="G1752" i="1" s="1"/>
  <c r="O1752" i="1" s="1"/>
  <c r="Y1751" i="1"/>
  <c r="F1751" i="1"/>
  <c r="L1751" i="1" s="1"/>
  <c r="N1751" i="1" s="1"/>
  <c r="D1751" i="1"/>
  <c r="C1751" i="1"/>
  <c r="G1751" i="1" s="1"/>
  <c r="O1751" i="1" s="1"/>
  <c r="Y1750" i="1"/>
  <c r="F1750" i="1"/>
  <c r="L1750" i="1" s="1"/>
  <c r="N1750" i="1" s="1"/>
  <c r="D1750" i="1"/>
  <c r="C1750" i="1"/>
  <c r="Y1749" i="1"/>
  <c r="F1749" i="1"/>
  <c r="L1749" i="1" s="1"/>
  <c r="N1749" i="1" s="1"/>
  <c r="D1749" i="1"/>
  <c r="C1749" i="1"/>
  <c r="G1749" i="1" s="1"/>
  <c r="O1749" i="1" s="1"/>
  <c r="AA1749" i="1" s="1"/>
  <c r="AB1749" i="1" s="1"/>
  <c r="Y1748" i="1"/>
  <c r="F1748" i="1"/>
  <c r="L1748" i="1" s="1"/>
  <c r="N1748" i="1" s="1"/>
  <c r="D1748" i="1"/>
  <c r="C1748" i="1"/>
  <c r="Y1747" i="1"/>
  <c r="F1747" i="1"/>
  <c r="L1747" i="1" s="1"/>
  <c r="N1747" i="1" s="1"/>
  <c r="D1747" i="1"/>
  <c r="C1747" i="1"/>
  <c r="Y1746" i="1"/>
  <c r="F1746" i="1"/>
  <c r="L1746" i="1" s="1"/>
  <c r="N1746" i="1" s="1"/>
  <c r="D1746" i="1"/>
  <c r="C1746" i="1"/>
  <c r="Y1745" i="1"/>
  <c r="F1745" i="1"/>
  <c r="L1745" i="1" s="1"/>
  <c r="N1745" i="1" s="1"/>
  <c r="D1745" i="1"/>
  <c r="C1745" i="1"/>
  <c r="Y1744" i="1"/>
  <c r="N1744" i="1"/>
  <c r="F1744" i="1"/>
  <c r="L1744" i="1" s="1"/>
  <c r="D1744" i="1"/>
  <c r="C1744" i="1"/>
  <c r="G1744" i="1" s="1"/>
  <c r="O1744" i="1" s="1"/>
  <c r="AA1744" i="1" s="1"/>
  <c r="AB1744" i="1" s="1"/>
  <c r="Y1743" i="1"/>
  <c r="F1743" i="1"/>
  <c r="L1743" i="1" s="1"/>
  <c r="N1743" i="1" s="1"/>
  <c r="D1743" i="1"/>
  <c r="C1743" i="1"/>
  <c r="G1743" i="1" s="1"/>
  <c r="O1743" i="1" s="1"/>
  <c r="Y1742" i="1"/>
  <c r="F1742" i="1"/>
  <c r="L1742" i="1" s="1"/>
  <c r="N1742" i="1" s="1"/>
  <c r="D1742" i="1"/>
  <c r="C1742" i="1"/>
  <c r="Y1741" i="1"/>
  <c r="F1741" i="1"/>
  <c r="L1741" i="1" s="1"/>
  <c r="N1741" i="1" s="1"/>
  <c r="D1741" i="1"/>
  <c r="H1741" i="1" s="1"/>
  <c r="P1741" i="1" s="1"/>
  <c r="C1741" i="1"/>
  <c r="G1741" i="1" s="1"/>
  <c r="O1741" i="1" s="1"/>
  <c r="Y1740" i="1"/>
  <c r="F1740" i="1"/>
  <c r="L1740" i="1" s="1"/>
  <c r="N1740" i="1" s="1"/>
  <c r="D1740" i="1"/>
  <c r="H1740" i="1" s="1"/>
  <c r="P1740" i="1" s="1"/>
  <c r="C1740" i="1"/>
  <c r="Y1739" i="1"/>
  <c r="F1739" i="1"/>
  <c r="L1739" i="1" s="1"/>
  <c r="N1739" i="1" s="1"/>
  <c r="D1739" i="1"/>
  <c r="C1739" i="1"/>
  <c r="Y1738" i="1"/>
  <c r="F1738" i="1"/>
  <c r="L1738" i="1" s="1"/>
  <c r="N1738" i="1" s="1"/>
  <c r="D1738" i="1"/>
  <c r="C1738" i="1"/>
  <c r="Y1737" i="1"/>
  <c r="F1737" i="1"/>
  <c r="L1737" i="1" s="1"/>
  <c r="N1737" i="1" s="1"/>
  <c r="D1737" i="1"/>
  <c r="C1737" i="1"/>
  <c r="Y1736" i="1"/>
  <c r="F1736" i="1"/>
  <c r="L1736" i="1" s="1"/>
  <c r="N1736" i="1" s="1"/>
  <c r="D1736" i="1"/>
  <c r="C1736" i="1"/>
  <c r="Y1735" i="1"/>
  <c r="F1735" i="1"/>
  <c r="L1735" i="1" s="1"/>
  <c r="N1735" i="1" s="1"/>
  <c r="D1735" i="1"/>
  <c r="C1735" i="1"/>
  <c r="G1735" i="1" s="1"/>
  <c r="O1735" i="1" s="1"/>
  <c r="Y1734" i="1"/>
  <c r="F1734" i="1"/>
  <c r="L1734" i="1" s="1"/>
  <c r="N1734" i="1" s="1"/>
  <c r="D1734" i="1"/>
  <c r="C1734" i="1"/>
  <c r="Y1733" i="1"/>
  <c r="F1733" i="1"/>
  <c r="L1733" i="1" s="1"/>
  <c r="N1733" i="1" s="1"/>
  <c r="D1733" i="1"/>
  <c r="H1733" i="1" s="1"/>
  <c r="P1733" i="1" s="1"/>
  <c r="C1733" i="1"/>
  <c r="G1733" i="1" s="1"/>
  <c r="O1733" i="1" s="1"/>
  <c r="Y1732" i="1"/>
  <c r="F1732" i="1"/>
  <c r="L1732" i="1" s="1"/>
  <c r="N1732" i="1" s="1"/>
  <c r="D1732" i="1"/>
  <c r="H1732" i="1" s="1"/>
  <c r="P1732" i="1" s="1"/>
  <c r="C1732" i="1"/>
  <c r="Y1731" i="1"/>
  <c r="F1731" i="1"/>
  <c r="L1731" i="1" s="1"/>
  <c r="N1731" i="1" s="1"/>
  <c r="D1731" i="1"/>
  <c r="H1731" i="1" s="1"/>
  <c r="P1731" i="1" s="1"/>
  <c r="C1731" i="1"/>
  <c r="G1731" i="1" s="1"/>
  <c r="O1731" i="1" s="1"/>
  <c r="Y1730" i="1"/>
  <c r="F1730" i="1"/>
  <c r="L1730" i="1" s="1"/>
  <c r="N1730" i="1" s="1"/>
  <c r="D1730" i="1"/>
  <c r="C1730" i="1"/>
  <c r="Y1729" i="1"/>
  <c r="F1729" i="1"/>
  <c r="K1729" i="1" s="1"/>
  <c r="M1729" i="1" s="1"/>
  <c r="D1729" i="1"/>
  <c r="C1729" i="1"/>
  <c r="Y1728" i="1"/>
  <c r="F1728" i="1"/>
  <c r="K1728" i="1" s="1"/>
  <c r="M1728" i="1" s="1"/>
  <c r="D1728" i="1"/>
  <c r="C1728" i="1"/>
  <c r="Y1727" i="1"/>
  <c r="F1727" i="1"/>
  <c r="K1727" i="1" s="1"/>
  <c r="M1727" i="1" s="1"/>
  <c r="D1727" i="1"/>
  <c r="C1727" i="1"/>
  <c r="Y1726" i="1"/>
  <c r="F1726" i="1"/>
  <c r="K1726" i="1" s="1"/>
  <c r="M1726" i="1" s="1"/>
  <c r="D1726" i="1"/>
  <c r="C1726" i="1"/>
  <c r="Y1725" i="1"/>
  <c r="F1725" i="1"/>
  <c r="K1725" i="1" s="1"/>
  <c r="M1725" i="1" s="1"/>
  <c r="D1725" i="1"/>
  <c r="C1725" i="1"/>
  <c r="Y1724" i="1"/>
  <c r="F1724" i="1"/>
  <c r="K1724" i="1" s="1"/>
  <c r="M1724" i="1" s="1"/>
  <c r="D1724" i="1"/>
  <c r="C1724" i="1"/>
  <c r="Y1723" i="1"/>
  <c r="F1723" i="1"/>
  <c r="K1723" i="1" s="1"/>
  <c r="M1723" i="1" s="1"/>
  <c r="D1723" i="1"/>
  <c r="C1723" i="1"/>
  <c r="Y1722" i="1"/>
  <c r="F1722" i="1"/>
  <c r="K1722" i="1" s="1"/>
  <c r="M1722" i="1" s="1"/>
  <c r="D1722" i="1"/>
  <c r="C1722" i="1"/>
  <c r="Y1721" i="1"/>
  <c r="F1721" i="1"/>
  <c r="L1721" i="1" s="1"/>
  <c r="N1721" i="1" s="1"/>
  <c r="D1721" i="1"/>
  <c r="C1721" i="1"/>
  <c r="Y1720" i="1"/>
  <c r="F1720" i="1"/>
  <c r="D1720" i="1"/>
  <c r="C1720" i="1"/>
  <c r="Y1719" i="1"/>
  <c r="L1719" i="1"/>
  <c r="N1719" i="1" s="1"/>
  <c r="F1719" i="1"/>
  <c r="D1719" i="1"/>
  <c r="C1719" i="1"/>
  <c r="G1719" i="1" s="1"/>
  <c r="O1719" i="1" s="1"/>
  <c r="Y1718" i="1"/>
  <c r="F1718" i="1"/>
  <c r="D1718" i="1"/>
  <c r="C1718" i="1"/>
  <c r="Y1717" i="1"/>
  <c r="F1717" i="1"/>
  <c r="L1717" i="1" s="1"/>
  <c r="N1717" i="1" s="1"/>
  <c r="D1717" i="1"/>
  <c r="C1717" i="1"/>
  <c r="Y1716" i="1"/>
  <c r="F1716" i="1"/>
  <c r="D1716" i="1"/>
  <c r="C1716" i="1"/>
  <c r="Y1715" i="1"/>
  <c r="F1715" i="1"/>
  <c r="L1715" i="1" s="1"/>
  <c r="N1715" i="1" s="1"/>
  <c r="D1715" i="1"/>
  <c r="C1715" i="1"/>
  <c r="Y1714" i="1"/>
  <c r="F1714" i="1"/>
  <c r="D1714" i="1"/>
  <c r="C1714" i="1"/>
  <c r="Y1713" i="1"/>
  <c r="F1713" i="1"/>
  <c r="L1713" i="1" s="1"/>
  <c r="N1713" i="1" s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F1709" i="1"/>
  <c r="L1709" i="1" s="1"/>
  <c r="N1709" i="1" s="1"/>
  <c r="D1709" i="1"/>
  <c r="C1709" i="1"/>
  <c r="Y1708" i="1"/>
  <c r="F1708" i="1"/>
  <c r="D1708" i="1"/>
  <c r="C1708" i="1"/>
  <c r="Y1707" i="1"/>
  <c r="F1707" i="1"/>
  <c r="L1707" i="1" s="1"/>
  <c r="N1707" i="1" s="1"/>
  <c r="D1707" i="1"/>
  <c r="C1707" i="1"/>
  <c r="Y1706" i="1"/>
  <c r="F1706" i="1"/>
  <c r="L1706" i="1" s="1"/>
  <c r="N1706" i="1" s="1"/>
  <c r="D1706" i="1"/>
  <c r="C1706" i="1"/>
  <c r="G1706" i="1" s="1"/>
  <c r="O1706" i="1" s="1"/>
  <c r="Y1705" i="1"/>
  <c r="F1705" i="1"/>
  <c r="L1705" i="1" s="1"/>
  <c r="N1705" i="1" s="1"/>
  <c r="D1705" i="1"/>
  <c r="C1705" i="1"/>
  <c r="Y1704" i="1"/>
  <c r="F1704" i="1"/>
  <c r="L1704" i="1" s="1"/>
  <c r="N1704" i="1" s="1"/>
  <c r="D1704" i="1"/>
  <c r="C1704" i="1"/>
  <c r="Y1703" i="1"/>
  <c r="F1703" i="1"/>
  <c r="L1703" i="1" s="1"/>
  <c r="N1703" i="1" s="1"/>
  <c r="D1703" i="1"/>
  <c r="C1703" i="1"/>
  <c r="Y1702" i="1"/>
  <c r="H1702" i="1"/>
  <c r="P1702" i="1" s="1"/>
  <c r="F1702" i="1"/>
  <c r="K1702" i="1" s="1"/>
  <c r="M1702" i="1" s="1"/>
  <c r="D1702" i="1"/>
  <c r="C1702" i="1"/>
  <c r="Y1701" i="1"/>
  <c r="F1701" i="1"/>
  <c r="D1701" i="1"/>
  <c r="C1701" i="1"/>
  <c r="Y1700" i="1"/>
  <c r="L1700" i="1"/>
  <c r="N1700" i="1" s="1"/>
  <c r="F1700" i="1"/>
  <c r="K1700" i="1" s="1"/>
  <c r="M1700" i="1" s="1"/>
  <c r="D1700" i="1"/>
  <c r="H1700" i="1" s="1"/>
  <c r="P1700" i="1" s="1"/>
  <c r="C1700" i="1"/>
  <c r="G1700" i="1" s="1"/>
  <c r="O1700" i="1" s="1"/>
  <c r="Y1699" i="1"/>
  <c r="F1699" i="1"/>
  <c r="D1699" i="1"/>
  <c r="C1699" i="1"/>
  <c r="Y1698" i="1"/>
  <c r="F1698" i="1"/>
  <c r="K1698" i="1" s="1"/>
  <c r="M1698" i="1" s="1"/>
  <c r="D1698" i="1"/>
  <c r="H1698" i="1" s="1"/>
  <c r="P1698" i="1" s="1"/>
  <c r="C1698" i="1"/>
  <c r="Y1697" i="1"/>
  <c r="F1697" i="1"/>
  <c r="D1697" i="1"/>
  <c r="C1697" i="1"/>
  <c r="Y1696" i="1"/>
  <c r="F1696" i="1"/>
  <c r="K1696" i="1" s="1"/>
  <c r="M1696" i="1" s="1"/>
  <c r="D1696" i="1"/>
  <c r="H1696" i="1" s="1"/>
  <c r="P1696" i="1" s="1"/>
  <c r="C1696" i="1"/>
  <c r="Y1695" i="1"/>
  <c r="F1695" i="1"/>
  <c r="D1695" i="1"/>
  <c r="C1695" i="1"/>
  <c r="Y1694" i="1"/>
  <c r="F1694" i="1"/>
  <c r="K1694" i="1" s="1"/>
  <c r="M1694" i="1" s="1"/>
  <c r="D1694" i="1"/>
  <c r="C1694" i="1"/>
  <c r="Y1693" i="1"/>
  <c r="F1693" i="1"/>
  <c r="D1693" i="1"/>
  <c r="C1693" i="1"/>
  <c r="Y1692" i="1"/>
  <c r="L1692" i="1"/>
  <c r="N1692" i="1" s="1"/>
  <c r="F1692" i="1"/>
  <c r="K1692" i="1" s="1"/>
  <c r="M1692" i="1" s="1"/>
  <c r="D1692" i="1"/>
  <c r="H1692" i="1" s="1"/>
  <c r="P1692" i="1" s="1"/>
  <c r="C1692" i="1"/>
  <c r="Y1691" i="1"/>
  <c r="F1691" i="1"/>
  <c r="D1691" i="1"/>
  <c r="H1691" i="1" s="1"/>
  <c r="P1691" i="1" s="1"/>
  <c r="C1691" i="1"/>
  <c r="Y1690" i="1"/>
  <c r="F1690" i="1"/>
  <c r="K1690" i="1" s="1"/>
  <c r="M1690" i="1" s="1"/>
  <c r="D1690" i="1"/>
  <c r="C1690" i="1"/>
  <c r="Y1689" i="1"/>
  <c r="F1689" i="1"/>
  <c r="K1689" i="1" s="1"/>
  <c r="M1689" i="1" s="1"/>
  <c r="D1689" i="1"/>
  <c r="C1689" i="1"/>
  <c r="Y1688" i="1"/>
  <c r="G1688" i="1"/>
  <c r="O1688" i="1" s="1"/>
  <c r="AA1688" i="1" s="1"/>
  <c r="AB1688" i="1" s="1"/>
  <c r="F1688" i="1"/>
  <c r="K1688" i="1" s="1"/>
  <c r="M1688" i="1" s="1"/>
  <c r="D1688" i="1"/>
  <c r="C1688" i="1"/>
  <c r="Y1687" i="1"/>
  <c r="F1687" i="1"/>
  <c r="K1687" i="1" s="1"/>
  <c r="M1687" i="1" s="1"/>
  <c r="D1687" i="1"/>
  <c r="C1687" i="1"/>
  <c r="Y1686" i="1"/>
  <c r="M1686" i="1"/>
  <c r="F1686" i="1"/>
  <c r="K1686" i="1" s="1"/>
  <c r="D1686" i="1"/>
  <c r="H1686" i="1" s="1"/>
  <c r="P1686" i="1" s="1"/>
  <c r="C1686" i="1"/>
  <c r="G1686" i="1" s="1"/>
  <c r="O1686" i="1" s="1"/>
  <c r="Y1685" i="1"/>
  <c r="F1685" i="1"/>
  <c r="K1685" i="1" s="1"/>
  <c r="M1685" i="1" s="1"/>
  <c r="D1685" i="1"/>
  <c r="H1685" i="1" s="1"/>
  <c r="P1685" i="1" s="1"/>
  <c r="C1685" i="1"/>
  <c r="Y1684" i="1"/>
  <c r="F1684" i="1"/>
  <c r="K1684" i="1" s="1"/>
  <c r="M1684" i="1" s="1"/>
  <c r="D1684" i="1"/>
  <c r="C1684" i="1"/>
  <c r="G1684" i="1" s="1"/>
  <c r="O1684" i="1" s="1"/>
  <c r="AA1684" i="1" s="1"/>
  <c r="AB1684" i="1" s="1"/>
  <c r="Y1683" i="1"/>
  <c r="F1683" i="1"/>
  <c r="K1683" i="1" s="1"/>
  <c r="M1683" i="1" s="1"/>
  <c r="D1683" i="1"/>
  <c r="C1683" i="1"/>
  <c r="Y1682" i="1"/>
  <c r="M1682" i="1"/>
  <c r="F1682" i="1"/>
  <c r="K1682" i="1" s="1"/>
  <c r="D1682" i="1"/>
  <c r="H1682" i="1" s="1"/>
  <c r="P1682" i="1" s="1"/>
  <c r="C1682" i="1"/>
  <c r="G1682" i="1" s="1"/>
  <c r="O1682" i="1" s="1"/>
  <c r="Y1681" i="1"/>
  <c r="F1681" i="1"/>
  <c r="K1681" i="1" s="1"/>
  <c r="M1681" i="1" s="1"/>
  <c r="D1681" i="1"/>
  <c r="H1681" i="1" s="1"/>
  <c r="P1681" i="1" s="1"/>
  <c r="C1681" i="1"/>
  <c r="Y1680" i="1"/>
  <c r="F1680" i="1"/>
  <c r="K1680" i="1" s="1"/>
  <c r="M1680" i="1" s="1"/>
  <c r="D1680" i="1"/>
  <c r="H1680" i="1" s="1"/>
  <c r="P1680" i="1" s="1"/>
  <c r="C1680" i="1"/>
  <c r="G1680" i="1" s="1"/>
  <c r="O1680" i="1" s="1"/>
  <c r="AA1680" i="1" s="1"/>
  <c r="AB1680" i="1" s="1"/>
  <c r="Y1679" i="1"/>
  <c r="F1679" i="1"/>
  <c r="K1679" i="1" s="1"/>
  <c r="M1679" i="1" s="1"/>
  <c r="D1679" i="1"/>
  <c r="H1679" i="1" s="1"/>
  <c r="P1679" i="1" s="1"/>
  <c r="C1679" i="1"/>
  <c r="Y1678" i="1"/>
  <c r="G1678" i="1"/>
  <c r="O1678" i="1" s="1"/>
  <c r="F1678" i="1"/>
  <c r="K1678" i="1" s="1"/>
  <c r="M1678" i="1" s="1"/>
  <c r="D1678" i="1"/>
  <c r="C1678" i="1"/>
  <c r="Y1677" i="1"/>
  <c r="F1677" i="1"/>
  <c r="K1677" i="1" s="1"/>
  <c r="M1677" i="1" s="1"/>
  <c r="D1677" i="1"/>
  <c r="C1677" i="1"/>
  <c r="Y1676" i="1"/>
  <c r="F1676" i="1"/>
  <c r="K1676" i="1" s="1"/>
  <c r="M1676" i="1" s="1"/>
  <c r="D1676" i="1"/>
  <c r="H1676" i="1" s="1"/>
  <c r="P1676" i="1" s="1"/>
  <c r="C1676" i="1"/>
  <c r="G1676" i="1" s="1"/>
  <c r="O1676" i="1" s="1"/>
  <c r="AA1676" i="1" s="1"/>
  <c r="AB1676" i="1" s="1"/>
  <c r="Y1675" i="1"/>
  <c r="F1675" i="1"/>
  <c r="K1675" i="1" s="1"/>
  <c r="M1675" i="1" s="1"/>
  <c r="D1675" i="1"/>
  <c r="H1675" i="1" s="1"/>
  <c r="P1675" i="1" s="1"/>
  <c r="C1675" i="1"/>
  <c r="Y1674" i="1"/>
  <c r="F1674" i="1"/>
  <c r="K1674" i="1" s="1"/>
  <c r="M1674" i="1" s="1"/>
  <c r="D1674" i="1"/>
  <c r="C1674" i="1"/>
  <c r="G1674" i="1" s="1"/>
  <c r="O1674" i="1" s="1"/>
  <c r="Y1673" i="1"/>
  <c r="F1673" i="1"/>
  <c r="K1673" i="1" s="1"/>
  <c r="M1673" i="1" s="1"/>
  <c r="D1673" i="1"/>
  <c r="C1673" i="1"/>
  <c r="Y1672" i="1"/>
  <c r="G1672" i="1"/>
  <c r="O1672" i="1" s="1"/>
  <c r="AA1672" i="1" s="1"/>
  <c r="AB1672" i="1" s="1"/>
  <c r="F1672" i="1"/>
  <c r="K1672" i="1" s="1"/>
  <c r="M1672" i="1" s="1"/>
  <c r="D1672" i="1"/>
  <c r="C1672" i="1"/>
  <c r="Y1671" i="1"/>
  <c r="F1671" i="1"/>
  <c r="K1671" i="1" s="1"/>
  <c r="M1671" i="1" s="1"/>
  <c r="D1671" i="1"/>
  <c r="C1671" i="1"/>
  <c r="Y1670" i="1"/>
  <c r="M1670" i="1"/>
  <c r="F1670" i="1"/>
  <c r="K1670" i="1" s="1"/>
  <c r="D1670" i="1"/>
  <c r="H1670" i="1" s="1"/>
  <c r="P1670" i="1" s="1"/>
  <c r="C1670" i="1"/>
  <c r="G1670" i="1" s="1"/>
  <c r="O1670" i="1" s="1"/>
  <c r="Y1669" i="1"/>
  <c r="F1669" i="1"/>
  <c r="K1669" i="1" s="1"/>
  <c r="M1669" i="1" s="1"/>
  <c r="D1669" i="1"/>
  <c r="H1669" i="1" s="1"/>
  <c r="P1669" i="1" s="1"/>
  <c r="C1669" i="1"/>
  <c r="Y1668" i="1"/>
  <c r="F1668" i="1"/>
  <c r="K1668" i="1" s="1"/>
  <c r="M1668" i="1" s="1"/>
  <c r="D1668" i="1"/>
  <c r="C1668" i="1"/>
  <c r="G1668" i="1" s="1"/>
  <c r="O1668" i="1" s="1"/>
  <c r="Y1667" i="1"/>
  <c r="F1667" i="1"/>
  <c r="L1667" i="1" s="1"/>
  <c r="N1667" i="1" s="1"/>
  <c r="D1667" i="1"/>
  <c r="C1667" i="1"/>
  <c r="Y1666" i="1"/>
  <c r="F1666" i="1"/>
  <c r="D1666" i="1"/>
  <c r="C1666" i="1"/>
  <c r="Y1665" i="1"/>
  <c r="F1665" i="1"/>
  <c r="L1665" i="1" s="1"/>
  <c r="N1665" i="1" s="1"/>
  <c r="D1665" i="1"/>
  <c r="C1665" i="1"/>
  <c r="Y1664" i="1"/>
  <c r="F1664" i="1"/>
  <c r="D1664" i="1"/>
  <c r="C1664" i="1"/>
  <c r="Y1663" i="1"/>
  <c r="F1663" i="1"/>
  <c r="L1663" i="1" s="1"/>
  <c r="N1663" i="1" s="1"/>
  <c r="D1663" i="1"/>
  <c r="C1663" i="1"/>
  <c r="Y1662" i="1"/>
  <c r="F1662" i="1"/>
  <c r="L1662" i="1" s="1"/>
  <c r="N1662" i="1" s="1"/>
  <c r="D1662" i="1"/>
  <c r="C1662" i="1"/>
  <c r="Y1661" i="1"/>
  <c r="F1661" i="1"/>
  <c r="L1661" i="1" s="1"/>
  <c r="N1661" i="1" s="1"/>
  <c r="D1661" i="1"/>
  <c r="C1661" i="1"/>
  <c r="Y1660" i="1"/>
  <c r="F1660" i="1"/>
  <c r="L1660" i="1" s="1"/>
  <c r="N1660" i="1" s="1"/>
  <c r="D1660" i="1"/>
  <c r="C1660" i="1"/>
  <c r="Y1659" i="1"/>
  <c r="F1659" i="1"/>
  <c r="L1659" i="1" s="1"/>
  <c r="N1659" i="1" s="1"/>
  <c r="D1659" i="1"/>
  <c r="C1659" i="1"/>
  <c r="Y1658" i="1"/>
  <c r="F1658" i="1"/>
  <c r="L1658" i="1" s="1"/>
  <c r="N1658" i="1" s="1"/>
  <c r="D1658" i="1"/>
  <c r="C1658" i="1"/>
  <c r="Y1657" i="1"/>
  <c r="F1657" i="1"/>
  <c r="L1657" i="1" s="1"/>
  <c r="N1657" i="1" s="1"/>
  <c r="D1657" i="1"/>
  <c r="C1657" i="1"/>
  <c r="Y1656" i="1"/>
  <c r="F1656" i="1"/>
  <c r="L1656" i="1" s="1"/>
  <c r="N1656" i="1" s="1"/>
  <c r="D1656" i="1"/>
  <c r="C1656" i="1"/>
  <c r="Y1655" i="1"/>
  <c r="F1655" i="1"/>
  <c r="K1655" i="1" s="1"/>
  <c r="M1655" i="1" s="1"/>
  <c r="D1655" i="1"/>
  <c r="C1655" i="1"/>
  <c r="Y1654" i="1"/>
  <c r="F1654" i="1"/>
  <c r="K1654" i="1" s="1"/>
  <c r="M1654" i="1" s="1"/>
  <c r="D1654" i="1"/>
  <c r="C1654" i="1"/>
  <c r="Y1653" i="1"/>
  <c r="F1653" i="1"/>
  <c r="K1653" i="1" s="1"/>
  <c r="M1653" i="1" s="1"/>
  <c r="D1653" i="1"/>
  <c r="C1653" i="1"/>
  <c r="Y1652" i="1"/>
  <c r="F1652" i="1"/>
  <c r="K1652" i="1" s="1"/>
  <c r="M1652" i="1" s="1"/>
  <c r="D1652" i="1"/>
  <c r="C1652" i="1"/>
  <c r="Y1651" i="1"/>
  <c r="F1651" i="1"/>
  <c r="K1651" i="1" s="1"/>
  <c r="M1651" i="1" s="1"/>
  <c r="D1651" i="1"/>
  <c r="C1651" i="1"/>
  <c r="Y1650" i="1"/>
  <c r="F1650" i="1"/>
  <c r="K1650" i="1" s="1"/>
  <c r="M1650" i="1" s="1"/>
  <c r="D1650" i="1"/>
  <c r="C1650" i="1"/>
  <c r="Y1649" i="1"/>
  <c r="F1649" i="1"/>
  <c r="K1649" i="1" s="1"/>
  <c r="M1649" i="1" s="1"/>
  <c r="D1649" i="1"/>
  <c r="C1649" i="1"/>
  <c r="Y1648" i="1"/>
  <c r="F1648" i="1"/>
  <c r="K1648" i="1" s="1"/>
  <c r="M1648" i="1" s="1"/>
  <c r="D1648" i="1"/>
  <c r="C1648" i="1"/>
  <c r="Y1647" i="1"/>
  <c r="F1647" i="1"/>
  <c r="K1647" i="1" s="1"/>
  <c r="M1647" i="1" s="1"/>
  <c r="D1647" i="1"/>
  <c r="C1647" i="1"/>
  <c r="Y1646" i="1"/>
  <c r="F1646" i="1"/>
  <c r="K1646" i="1" s="1"/>
  <c r="M1646" i="1" s="1"/>
  <c r="D1646" i="1"/>
  <c r="C1646" i="1"/>
  <c r="Y1645" i="1"/>
  <c r="F1645" i="1"/>
  <c r="K1645" i="1" s="1"/>
  <c r="M1645" i="1" s="1"/>
  <c r="D1645" i="1"/>
  <c r="C1645" i="1"/>
  <c r="Y1644" i="1"/>
  <c r="H1644" i="1"/>
  <c r="P1644" i="1" s="1"/>
  <c r="F1644" i="1"/>
  <c r="K1644" i="1" s="1"/>
  <c r="M1644" i="1" s="1"/>
  <c r="D1644" i="1"/>
  <c r="C1644" i="1"/>
  <c r="G1644" i="1" s="1"/>
  <c r="O1644" i="1" s="1"/>
  <c r="Y1643" i="1"/>
  <c r="F1643" i="1"/>
  <c r="K1643" i="1" s="1"/>
  <c r="M1643" i="1" s="1"/>
  <c r="D1643" i="1"/>
  <c r="C1643" i="1"/>
  <c r="G1643" i="1" s="1"/>
  <c r="O1643" i="1" s="1"/>
  <c r="Y1642" i="1"/>
  <c r="F1642" i="1"/>
  <c r="K1642" i="1" s="1"/>
  <c r="M1642" i="1" s="1"/>
  <c r="D1642" i="1"/>
  <c r="C1642" i="1"/>
  <c r="G1642" i="1" s="1"/>
  <c r="O1642" i="1" s="1"/>
  <c r="Y1641" i="1"/>
  <c r="F1641" i="1"/>
  <c r="K1641" i="1" s="1"/>
  <c r="M1641" i="1" s="1"/>
  <c r="D1641" i="1"/>
  <c r="C1641" i="1"/>
  <c r="G1641" i="1" s="1"/>
  <c r="O1641" i="1" s="1"/>
  <c r="Y1640" i="1"/>
  <c r="F1640" i="1"/>
  <c r="K1640" i="1" s="1"/>
  <c r="M1640" i="1" s="1"/>
  <c r="D1640" i="1"/>
  <c r="C1640" i="1"/>
  <c r="Y1639" i="1"/>
  <c r="F1639" i="1"/>
  <c r="K1639" i="1" s="1"/>
  <c r="M1639" i="1" s="1"/>
  <c r="D1639" i="1"/>
  <c r="C1639" i="1"/>
  <c r="Y1638" i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C1635" i="1"/>
  <c r="Y1634" i="1"/>
  <c r="F1634" i="1"/>
  <c r="L1634" i="1" s="1"/>
  <c r="N1634" i="1" s="1"/>
  <c r="D1634" i="1"/>
  <c r="C1634" i="1"/>
  <c r="Y1633" i="1"/>
  <c r="F1633" i="1"/>
  <c r="L1633" i="1" s="1"/>
  <c r="N1633" i="1" s="1"/>
  <c r="D1633" i="1"/>
  <c r="C1633" i="1"/>
  <c r="Y1632" i="1"/>
  <c r="F1632" i="1"/>
  <c r="L1632" i="1" s="1"/>
  <c r="N1632" i="1" s="1"/>
  <c r="D1632" i="1"/>
  <c r="C1632" i="1"/>
  <c r="Y1631" i="1"/>
  <c r="F1631" i="1"/>
  <c r="L1631" i="1" s="1"/>
  <c r="N1631" i="1" s="1"/>
  <c r="D1631" i="1"/>
  <c r="C1631" i="1"/>
  <c r="Y1630" i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C1627" i="1"/>
  <c r="Y1626" i="1"/>
  <c r="F1626" i="1"/>
  <c r="L1626" i="1" s="1"/>
  <c r="N1626" i="1" s="1"/>
  <c r="D1626" i="1"/>
  <c r="C1626" i="1"/>
  <c r="Y1625" i="1"/>
  <c r="F1625" i="1"/>
  <c r="L1625" i="1" s="1"/>
  <c r="N1625" i="1" s="1"/>
  <c r="D1625" i="1"/>
  <c r="C1625" i="1"/>
  <c r="Y1624" i="1"/>
  <c r="F1624" i="1"/>
  <c r="L1624" i="1" s="1"/>
  <c r="N1624" i="1" s="1"/>
  <c r="D1624" i="1"/>
  <c r="C1624" i="1"/>
  <c r="Y1623" i="1"/>
  <c r="F1623" i="1"/>
  <c r="L1623" i="1" s="1"/>
  <c r="N1623" i="1" s="1"/>
  <c r="D1623" i="1"/>
  <c r="C1623" i="1"/>
  <c r="Y1622" i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C1619" i="1"/>
  <c r="Y1618" i="1"/>
  <c r="F1618" i="1"/>
  <c r="L1618" i="1" s="1"/>
  <c r="N1618" i="1" s="1"/>
  <c r="D1618" i="1"/>
  <c r="C1618" i="1"/>
  <c r="Y1617" i="1"/>
  <c r="F1617" i="1"/>
  <c r="L1617" i="1" s="1"/>
  <c r="N1617" i="1" s="1"/>
  <c r="D1617" i="1"/>
  <c r="C1617" i="1"/>
  <c r="Y1616" i="1"/>
  <c r="F1616" i="1"/>
  <c r="L1616" i="1" s="1"/>
  <c r="N1616" i="1" s="1"/>
  <c r="D1616" i="1"/>
  <c r="C1616" i="1"/>
  <c r="Y1615" i="1"/>
  <c r="F1615" i="1"/>
  <c r="L1615" i="1" s="1"/>
  <c r="N1615" i="1" s="1"/>
  <c r="D1615" i="1"/>
  <c r="C1615" i="1"/>
  <c r="Y1614" i="1"/>
  <c r="F1614" i="1"/>
  <c r="L1614" i="1" s="1"/>
  <c r="N1614" i="1" s="1"/>
  <c r="D1614" i="1"/>
  <c r="C1614" i="1"/>
  <c r="Y1613" i="1"/>
  <c r="F1613" i="1"/>
  <c r="L1613" i="1" s="1"/>
  <c r="N1613" i="1" s="1"/>
  <c r="D1613" i="1"/>
  <c r="C1613" i="1"/>
  <c r="Y1612" i="1"/>
  <c r="F1612" i="1"/>
  <c r="L1612" i="1" s="1"/>
  <c r="N1612" i="1" s="1"/>
  <c r="D1612" i="1"/>
  <c r="C1612" i="1"/>
  <c r="Y1611" i="1"/>
  <c r="F1611" i="1"/>
  <c r="L1611" i="1" s="1"/>
  <c r="N1611" i="1" s="1"/>
  <c r="D1611" i="1"/>
  <c r="C1611" i="1"/>
  <c r="Y1610" i="1"/>
  <c r="F1610" i="1"/>
  <c r="L1610" i="1" s="1"/>
  <c r="N1610" i="1" s="1"/>
  <c r="D1610" i="1"/>
  <c r="C1610" i="1"/>
  <c r="Y1609" i="1"/>
  <c r="F1609" i="1"/>
  <c r="L1609" i="1" s="1"/>
  <c r="N1609" i="1" s="1"/>
  <c r="D1609" i="1"/>
  <c r="C1609" i="1"/>
  <c r="Y1608" i="1"/>
  <c r="F1608" i="1"/>
  <c r="L1608" i="1" s="1"/>
  <c r="N1608" i="1" s="1"/>
  <c r="D1608" i="1"/>
  <c r="C1608" i="1"/>
  <c r="Y1607" i="1"/>
  <c r="F1607" i="1"/>
  <c r="L1607" i="1" s="1"/>
  <c r="N1607" i="1" s="1"/>
  <c r="D1607" i="1"/>
  <c r="C1607" i="1"/>
  <c r="Y1606" i="1"/>
  <c r="F1606" i="1"/>
  <c r="L1606" i="1" s="1"/>
  <c r="N1606" i="1" s="1"/>
  <c r="D1606" i="1"/>
  <c r="C1606" i="1"/>
  <c r="Y1605" i="1"/>
  <c r="F1605" i="1"/>
  <c r="L1605" i="1" s="1"/>
  <c r="N1605" i="1" s="1"/>
  <c r="D1605" i="1"/>
  <c r="C1605" i="1"/>
  <c r="Y1604" i="1"/>
  <c r="F1604" i="1"/>
  <c r="L1604" i="1" s="1"/>
  <c r="N1604" i="1" s="1"/>
  <c r="D1604" i="1"/>
  <c r="C1604" i="1"/>
  <c r="Y1603" i="1"/>
  <c r="F1603" i="1"/>
  <c r="L1603" i="1" s="1"/>
  <c r="N1603" i="1" s="1"/>
  <c r="D1603" i="1"/>
  <c r="C1603" i="1"/>
  <c r="Y1602" i="1"/>
  <c r="F1602" i="1"/>
  <c r="L1602" i="1" s="1"/>
  <c r="N1602" i="1" s="1"/>
  <c r="D1602" i="1"/>
  <c r="C1602" i="1"/>
  <c r="Y1601" i="1"/>
  <c r="F1601" i="1"/>
  <c r="L1601" i="1" s="1"/>
  <c r="N1601" i="1" s="1"/>
  <c r="D1601" i="1"/>
  <c r="C1601" i="1"/>
  <c r="Y1600" i="1"/>
  <c r="F1600" i="1"/>
  <c r="L1600" i="1" s="1"/>
  <c r="N1600" i="1" s="1"/>
  <c r="D1600" i="1"/>
  <c r="C1600" i="1"/>
  <c r="Y1599" i="1"/>
  <c r="F1599" i="1"/>
  <c r="L1599" i="1" s="1"/>
  <c r="N1599" i="1" s="1"/>
  <c r="D1599" i="1"/>
  <c r="C1599" i="1"/>
  <c r="Y1598" i="1"/>
  <c r="F1598" i="1"/>
  <c r="L1598" i="1" s="1"/>
  <c r="N1598" i="1" s="1"/>
  <c r="D1598" i="1"/>
  <c r="C1598" i="1"/>
  <c r="Y1597" i="1"/>
  <c r="F1597" i="1"/>
  <c r="L1597" i="1" s="1"/>
  <c r="N1597" i="1" s="1"/>
  <c r="D1597" i="1"/>
  <c r="C1597" i="1"/>
  <c r="Y1596" i="1"/>
  <c r="F1596" i="1"/>
  <c r="L1596" i="1" s="1"/>
  <c r="N1596" i="1" s="1"/>
  <c r="D1596" i="1"/>
  <c r="C1596" i="1"/>
  <c r="Y1595" i="1"/>
  <c r="F1595" i="1"/>
  <c r="L1595" i="1" s="1"/>
  <c r="N1595" i="1" s="1"/>
  <c r="D1595" i="1"/>
  <c r="C1595" i="1"/>
  <c r="Y1594" i="1"/>
  <c r="F1594" i="1"/>
  <c r="L1594" i="1" s="1"/>
  <c r="N1594" i="1" s="1"/>
  <c r="D1594" i="1"/>
  <c r="C1594" i="1"/>
  <c r="Y1593" i="1"/>
  <c r="F1593" i="1"/>
  <c r="D1593" i="1"/>
  <c r="C1593" i="1"/>
  <c r="Y1592" i="1"/>
  <c r="F1592" i="1"/>
  <c r="D1592" i="1"/>
  <c r="C1592" i="1"/>
  <c r="Y1591" i="1"/>
  <c r="F1591" i="1"/>
  <c r="D1591" i="1"/>
  <c r="C1591" i="1"/>
  <c r="Y1590" i="1"/>
  <c r="F1590" i="1"/>
  <c r="D1590" i="1"/>
  <c r="C1590" i="1"/>
  <c r="Y1589" i="1"/>
  <c r="F1589" i="1"/>
  <c r="D1589" i="1"/>
  <c r="C1589" i="1"/>
  <c r="Y1588" i="1"/>
  <c r="F1588" i="1"/>
  <c r="D1588" i="1"/>
  <c r="C1588" i="1"/>
  <c r="Y1587" i="1"/>
  <c r="F1587" i="1"/>
  <c r="D1587" i="1"/>
  <c r="C1587" i="1"/>
  <c r="Y1586" i="1"/>
  <c r="F1586" i="1"/>
  <c r="D1586" i="1"/>
  <c r="C1586" i="1"/>
  <c r="Y1585" i="1"/>
  <c r="F1585" i="1"/>
  <c r="D1585" i="1"/>
  <c r="C1585" i="1"/>
  <c r="Y1584" i="1"/>
  <c r="F1584" i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Y1574" i="1"/>
  <c r="F1574" i="1"/>
  <c r="K1574" i="1" s="1"/>
  <c r="M1574" i="1" s="1"/>
  <c r="D1574" i="1"/>
  <c r="C1574" i="1"/>
  <c r="Y1573" i="1"/>
  <c r="F1573" i="1"/>
  <c r="K1573" i="1" s="1"/>
  <c r="M1573" i="1" s="1"/>
  <c r="D1573" i="1"/>
  <c r="C1573" i="1"/>
  <c r="Y1572" i="1"/>
  <c r="F1572" i="1"/>
  <c r="K1572" i="1" s="1"/>
  <c r="M1572" i="1" s="1"/>
  <c r="D1572" i="1"/>
  <c r="C1572" i="1"/>
  <c r="Y1571" i="1"/>
  <c r="F1571" i="1"/>
  <c r="K1571" i="1" s="1"/>
  <c r="M1571" i="1" s="1"/>
  <c r="D1571" i="1"/>
  <c r="C1571" i="1"/>
  <c r="Y1570" i="1"/>
  <c r="F1570" i="1"/>
  <c r="K1570" i="1" s="1"/>
  <c r="M1570" i="1" s="1"/>
  <c r="D1570" i="1"/>
  <c r="C1570" i="1"/>
  <c r="Y1569" i="1"/>
  <c r="F1569" i="1"/>
  <c r="K1569" i="1" s="1"/>
  <c r="M1569" i="1" s="1"/>
  <c r="D1569" i="1"/>
  <c r="C1569" i="1"/>
  <c r="Y1568" i="1"/>
  <c r="F1568" i="1"/>
  <c r="K1568" i="1" s="1"/>
  <c r="M1568" i="1" s="1"/>
  <c r="D1568" i="1"/>
  <c r="C1568" i="1"/>
  <c r="Y1567" i="1"/>
  <c r="F1567" i="1"/>
  <c r="K1567" i="1" s="1"/>
  <c r="M1567" i="1" s="1"/>
  <c r="D1567" i="1"/>
  <c r="C1567" i="1"/>
  <c r="Y1566" i="1"/>
  <c r="F1566" i="1"/>
  <c r="L1566" i="1" s="1"/>
  <c r="N1566" i="1" s="1"/>
  <c r="D1566" i="1"/>
  <c r="C1566" i="1"/>
  <c r="Y1565" i="1"/>
  <c r="F1565" i="1"/>
  <c r="L1565" i="1" s="1"/>
  <c r="N1565" i="1" s="1"/>
  <c r="D1565" i="1"/>
  <c r="C1565" i="1"/>
  <c r="Y1564" i="1"/>
  <c r="F1564" i="1"/>
  <c r="L1564" i="1" s="1"/>
  <c r="N1564" i="1" s="1"/>
  <c r="D1564" i="1"/>
  <c r="C1564" i="1"/>
  <c r="Y1563" i="1"/>
  <c r="F1563" i="1"/>
  <c r="L1563" i="1" s="1"/>
  <c r="N1563" i="1" s="1"/>
  <c r="D1563" i="1"/>
  <c r="C1563" i="1"/>
  <c r="Y1562" i="1"/>
  <c r="F1562" i="1"/>
  <c r="L1562" i="1" s="1"/>
  <c r="N1562" i="1" s="1"/>
  <c r="D1562" i="1"/>
  <c r="C1562" i="1"/>
  <c r="Y1561" i="1"/>
  <c r="F1561" i="1"/>
  <c r="L1561" i="1" s="1"/>
  <c r="N1561" i="1" s="1"/>
  <c r="D1561" i="1"/>
  <c r="C1561" i="1"/>
  <c r="Y1560" i="1"/>
  <c r="F1560" i="1"/>
  <c r="L1560" i="1" s="1"/>
  <c r="N1560" i="1" s="1"/>
  <c r="D1560" i="1"/>
  <c r="C1560" i="1"/>
  <c r="Y1559" i="1"/>
  <c r="F1559" i="1"/>
  <c r="L1559" i="1" s="1"/>
  <c r="N1559" i="1" s="1"/>
  <c r="D1559" i="1"/>
  <c r="C1559" i="1"/>
  <c r="Y1558" i="1"/>
  <c r="F1558" i="1"/>
  <c r="L1558" i="1" s="1"/>
  <c r="N1558" i="1" s="1"/>
  <c r="D1558" i="1"/>
  <c r="C1558" i="1"/>
  <c r="Y1557" i="1"/>
  <c r="F1557" i="1"/>
  <c r="L1557" i="1" s="1"/>
  <c r="N1557" i="1" s="1"/>
  <c r="D1557" i="1"/>
  <c r="C1557" i="1"/>
  <c r="Y1556" i="1"/>
  <c r="F1556" i="1"/>
  <c r="L1556" i="1" s="1"/>
  <c r="N1556" i="1" s="1"/>
  <c r="D1556" i="1"/>
  <c r="C1556" i="1"/>
  <c r="Y1555" i="1"/>
  <c r="F1555" i="1"/>
  <c r="L1555" i="1" s="1"/>
  <c r="N1555" i="1" s="1"/>
  <c r="D1555" i="1"/>
  <c r="C1555" i="1"/>
  <c r="Y1554" i="1"/>
  <c r="F1554" i="1"/>
  <c r="L1554" i="1" s="1"/>
  <c r="N1554" i="1" s="1"/>
  <c r="D1554" i="1"/>
  <c r="C1554" i="1"/>
  <c r="Y1553" i="1"/>
  <c r="F1553" i="1"/>
  <c r="L1553" i="1" s="1"/>
  <c r="N1553" i="1" s="1"/>
  <c r="D1553" i="1"/>
  <c r="C1553" i="1"/>
  <c r="Y1552" i="1"/>
  <c r="F1552" i="1"/>
  <c r="L1552" i="1" s="1"/>
  <c r="N1552" i="1" s="1"/>
  <c r="D1552" i="1"/>
  <c r="C1552" i="1"/>
  <c r="Y1551" i="1"/>
  <c r="F1551" i="1"/>
  <c r="L1551" i="1" s="1"/>
  <c r="N1551" i="1" s="1"/>
  <c r="D1551" i="1"/>
  <c r="C1551" i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C1549" i="1"/>
  <c r="Y1548" i="1"/>
  <c r="F1548" i="1"/>
  <c r="L1548" i="1" s="1"/>
  <c r="N1548" i="1" s="1"/>
  <c r="D1548" i="1"/>
  <c r="C1548" i="1"/>
  <c r="Y1547" i="1"/>
  <c r="F1547" i="1"/>
  <c r="L1547" i="1" s="1"/>
  <c r="N1547" i="1" s="1"/>
  <c r="D1547" i="1"/>
  <c r="C1547" i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C1545" i="1"/>
  <c r="Y1544" i="1"/>
  <c r="F1544" i="1"/>
  <c r="L1544" i="1" s="1"/>
  <c r="N1544" i="1" s="1"/>
  <c r="D1544" i="1"/>
  <c r="C1544" i="1"/>
  <c r="Y1543" i="1"/>
  <c r="F1543" i="1"/>
  <c r="L1543" i="1" s="1"/>
  <c r="N1543" i="1" s="1"/>
  <c r="D1543" i="1"/>
  <c r="C1543" i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C1541" i="1"/>
  <c r="Y1540" i="1"/>
  <c r="F1540" i="1"/>
  <c r="L1540" i="1" s="1"/>
  <c r="N1540" i="1" s="1"/>
  <c r="D1540" i="1"/>
  <c r="C1540" i="1"/>
  <c r="Y1539" i="1"/>
  <c r="F1539" i="1"/>
  <c r="L1539" i="1" s="1"/>
  <c r="N1539" i="1" s="1"/>
  <c r="D1539" i="1"/>
  <c r="C1539" i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C1537" i="1"/>
  <c r="Y1536" i="1"/>
  <c r="F1536" i="1"/>
  <c r="L1536" i="1" s="1"/>
  <c r="N1536" i="1" s="1"/>
  <c r="D1536" i="1"/>
  <c r="C1536" i="1"/>
  <c r="Y1535" i="1"/>
  <c r="F1535" i="1"/>
  <c r="L1535" i="1" s="1"/>
  <c r="N1535" i="1" s="1"/>
  <c r="D1535" i="1"/>
  <c r="C1535" i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C1533" i="1"/>
  <c r="Y1532" i="1"/>
  <c r="F1532" i="1"/>
  <c r="L1532" i="1" s="1"/>
  <c r="N1532" i="1" s="1"/>
  <c r="D1532" i="1"/>
  <c r="C1532" i="1"/>
  <c r="Y1531" i="1"/>
  <c r="F1531" i="1"/>
  <c r="L1531" i="1" s="1"/>
  <c r="N1531" i="1" s="1"/>
  <c r="D1531" i="1"/>
  <c r="C1531" i="1"/>
  <c r="Y1530" i="1"/>
  <c r="F1530" i="1"/>
  <c r="L1530" i="1" s="1"/>
  <c r="N1530" i="1" s="1"/>
  <c r="D1530" i="1"/>
  <c r="C1530" i="1"/>
  <c r="Y1529" i="1"/>
  <c r="F1529" i="1"/>
  <c r="D1529" i="1"/>
  <c r="C1529" i="1"/>
  <c r="Y1528" i="1"/>
  <c r="F1528" i="1"/>
  <c r="D1528" i="1"/>
  <c r="C1528" i="1"/>
  <c r="Y1527" i="1"/>
  <c r="F1527" i="1"/>
  <c r="D1527" i="1"/>
  <c r="C1527" i="1"/>
  <c r="Y1526" i="1"/>
  <c r="F1526" i="1"/>
  <c r="D1526" i="1"/>
  <c r="C1526" i="1"/>
  <c r="Y1525" i="1"/>
  <c r="F1525" i="1"/>
  <c r="L1525" i="1" s="1"/>
  <c r="N1525" i="1" s="1"/>
  <c r="D1525" i="1"/>
  <c r="C1525" i="1"/>
  <c r="Y1524" i="1"/>
  <c r="F1524" i="1"/>
  <c r="D1524" i="1"/>
  <c r="C1524" i="1"/>
  <c r="Y1523" i="1"/>
  <c r="F1523" i="1"/>
  <c r="L1523" i="1" s="1"/>
  <c r="N1523" i="1" s="1"/>
  <c r="D1523" i="1"/>
  <c r="C1523" i="1"/>
  <c r="Y1522" i="1"/>
  <c r="F1522" i="1"/>
  <c r="D1522" i="1"/>
  <c r="C1522" i="1"/>
  <c r="Y1521" i="1"/>
  <c r="F1521" i="1"/>
  <c r="D1521" i="1"/>
  <c r="C1521" i="1"/>
  <c r="Y1520" i="1"/>
  <c r="F1520" i="1"/>
  <c r="D1520" i="1"/>
  <c r="C1520" i="1"/>
  <c r="Y1519" i="1"/>
  <c r="F1519" i="1"/>
  <c r="L1519" i="1" s="1"/>
  <c r="N1519" i="1" s="1"/>
  <c r="D1519" i="1"/>
  <c r="C1519" i="1"/>
  <c r="Y1518" i="1"/>
  <c r="F1518" i="1"/>
  <c r="D1518" i="1"/>
  <c r="C1518" i="1"/>
  <c r="Y1517" i="1"/>
  <c r="F1517" i="1"/>
  <c r="L1517" i="1" s="1"/>
  <c r="N1517" i="1" s="1"/>
  <c r="D1517" i="1"/>
  <c r="C1517" i="1"/>
  <c r="Y1516" i="1"/>
  <c r="F1516" i="1"/>
  <c r="D1516" i="1"/>
  <c r="C1516" i="1"/>
  <c r="Y1515" i="1"/>
  <c r="F1515" i="1"/>
  <c r="K1515" i="1" s="1"/>
  <c r="M1515" i="1" s="1"/>
  <c r="D1515" i="1"/>
  <c r="C1515" i="1"/>
  <c r="Y1514" i="1"/>
  <c r="F1514" i="1"/>
  <c r="K1514" i="1" s="1"/>
  <c r="M1514" i="1" s="1"/>
  <c r="D1514" i="1"/>
  <c r="C1514" i="1"/>
  <c r="Y1513" i="1"/>
  <c r="F1513" i="1"/>
  <c r="K1513" i="1" s="1"/>
  <c r="M1513" i="1" s="1"/>
  <c r="D1513" i="1"/>
  <c r="C1513" i="1"/>
  <c r="Y1512" i="1"/>
  <c r="F1512" i="1"/>
  <c r="K1512" i="1" s="1"/>
  <c r="M1512" i="1" s="1"/>
  <c r="D1512" i="1"/>
  <c r="C1512" i="1"/>
  <c r="Y1511" i="1"/>
  <c r="F1511" i="1"/>
  <c r="K1511" i="1" s="1"/>
  <c r="M1511" i="1" s="1"/>
  <c r="D1511" i="1"/>
  <c r="C1511" i="1"/>
  <c r="Y1510" i="1"/>
  <c r="F1510" i="1"/>
  <c r="K1510" i="1" s="1"/>
  <c r="M1510" i="1" s="1"/>
  <c r="D1510" i="1"/>
  <c r="C1510" i="1"/>
  <c r="Y1509" i="1"/>
  <c r="F1509" i="1"/>
  <c r="K1509" i="1" s="1"/>
  <c r="M1509" i="1" s="1"/>
  <c r="D1509" i="1"/>
  <c r="C1509" i="1"/>
  <c r="Y1508" i="1"/>
  <c r="F1508" i="1"/>
  <c r="K1508" i="1" s="1"/>
  <c r="M1508" i="1" s="1"/>
  <c r="D1508" i="1"/>
  <c r="C1508" i="1"/>
  <c r="Y1507" i="1"/>
  <c r="F1507" i="1"/>
  <c r="K1507" i="1" s="1"/>
  <c r="M1507" i="1" s="1"/>
  <c r="D1507" i="1"/>
  <c r="C1507" i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F1505" i="1"/>
  <c r="K1505" i="1" s="1"/>
  <c r="M1505" i="1" s="1"/>
  <c r="D1505" i="1"/>
  <c r="C1505" i="1"/>
  <c r="G1505" i="1" s="1"/>
  <c r="O1505" i="1" s="1"/>
  <c r="Y1504" i="1"/>
  <c r="F1504" i="1"/>
  <c r="K1504" i="1" s="1"/>
  <c r="M1504" i="1" s="1"/>
  <c r="D1504" i="1"/>
  <c r="C1504" i="1"/>
  <c r="Y1503" i="1"/>
  <c r="F1503" i="1"/>
  <c r="K1503" i="1" s="1"/>
  <c r="M1503" i="1" s="1"/>
  <c r="D1503" i="1"/>
  <c r="C1503" i="1"/>
  <c r="Y1502" i="1"/>
  <c r="F1502" i="1"/>
  <c r="K1502" i="1" s="1"/>
  <c r="M1502" i="1" s="1"/>
  <c r="D1502" i="1"/>
  <c r="C1502" i="1"/>
  <c r="Y1501" i="1"/>
  <c r="F1501" i="1"/>
  <c r="K1501" i="1" s="1"/>
  <c r="M1501" i="1" s="1"/>
  <c r="D1501" i="1"/>
  <c r="C1501" i="1"/>
  <c r="Y1500" i="1"/>
  <c r="F1500" i="1"/>
  <c r="K1500" i="1" s="1"/>
  <c r="M1500" i="1" s="1"/>
  <c r="D1500" i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F1498" i="1"/>
  <c r="K1498" i="1" s="1"/>
  <c r="M1498" i="1" s="1"/>
  <c r="D1498" i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F1496" i="1"/>
  <c r="K1496" i="1" s="1"/>
  <c r="M1496" i="1" s="1"/>
  <c r="D1496" i="1"/>
  <c r="C1496" i="1"/>
  <c r="Y1495" i="1"/>
  <c r="F1495" i="1"/>
  <c r="K1495" i="1" s="1"/>
  <c r="M1495" i="1" s="1"/>
  <c r="D1495" i="1"/>
  <c r="C1495" i="1"/>
  <c r="H1568" i="1" l="1"/>
  <c r="P1568" i="1" s="1"/>
  <c r="H1570" i="1"/>
  <c r="P1570" i="1" s="1"/>
  <c r="H1572" i="1"/>
  <c r="P1572" i="1" s="1"/>
  <c r="H1642" i="1"/>
  <c r="P1642" i="1" s="1"/>
  <c r="G1661" i="1"/>
  <c r="O1661" i="1" s="1"/>
  <c r="AA1661" i="1" s="1"/>
  <c r="AB1661" i="1" s="1"/>
  <c r="G1662" i="1"/>
  <c r="O1662" i="1" s="1"/>
  <c r="H1671" i="1"/>
  <c r="P1671" i="1" s="1"/>
  <c r="H1672" i="1"/>
  <c r="P1672" i="1" s="1"/>
  <c r="H1677" i="1"/>
  <c r="P1677" i="1" s="1"/>
  <c r="H1678" i="1"/>
  <c r="P1678" i="1" s="1"/>
  <c r="H1687" i="1"/>
  <c r="P1687" i="1" s="1"/>
  <c r="H1688" i="1"/>
  <c r="P1688" i="1" s="1"/>
  <c r="G1690" i="1"/>
  <c r="O1690" i="1" s="1"/>
  <c r="G1693" i="1"/>
  <c r="O1693" i="1" s="1"/>
  <c r="AA1693" i="1" s="1"/>
  <c r="AB1693" i="1" s="1"/>
  <c r="G1704" i="1"/>
  <c r="O1704" i="1" s="1"/>
  <c r="AA1704" i="1" s="1"/>
  <c r="AB1704" i="1" s="1"/>
  <c r="H1736" i="1"/>
  <c r="P1736" i="1" s="1"/>
  <c r="H1737" i="1"/>
  <c r="P1737" i="1" s="1"/>
  <c r="H1756" i="1"/>
  <c r="P1756" i="1" s="1"/>
  <c r="H1757" i="1"/>
  <c r="P1757" i="1" s="1"/>
  <c r="AA1757" i="1" s="1"/>
  <c r="AB1757" i="1" s="1"/>
  <c r="G1765" i="1"/>
  <c r="O1765" i="1" s="1"/>
  <c r="G1767" i="1"/>
  <c r="O1767" i="1" s="1"/>
  <c r="AA1767" i="1" s="1"/>
  <c r="AB1767" i="1" s="1"/>
  <c r="G1768" i="1"/>
  <c r="O1768" i="1" s="1"/>
  <c r="K1498" i="2"/>
  <c r="W1498" i="2" s="1"/>
  <c r="J1500" i="2"/>
  <c r="V1500" i="2" s="1"/>
  <c r="I1504" i="2"/>
  <c r="U1504" i="2" s="1"/>
  <c r="Q1504" i="2"/>
  <c r="T1504" i="2" s="1"/>
  <c r="K1509" i="2"/>
  <c r="W1509" i="2" s="1"/>
  <c r="K1515" i="2"/>
  <c r="W1515" i="2" s="1"/>
  <c r="I1532" i="2"/>
  <c r="U1532" i="2" s="1"/>
  <c r="P1532" i="2"/>
  <c r="S1532" i="2" s="1"/>
  <c r="Q1547" i="2"/>
  <c r="T1547" i="2" s="1"/>
  <c r="K1551" i="2"/>
  <c r="W1551" i="2" s="1"/>
  <c r="K1554" i="2"/>
  <c r="W1554" i="2" s="1"/>
  <c r="I1556" i="2"/>
  <c r="U1556" i="2" s="1"/>
  <c r="P1556" i="2"/>
  <c r="S1556" i="2" s="1"/>
  <c r="K1557" i="2"/>
  <c r="W1557" i="2" s="1"/>
  <c r="J1562" i="2"/>
  <c r="V1562" i="2" s="1"/>
  <c r="I1563" i="2"/>
  <c r="U1563" i="2" s="1"/>
  <c r="P1563" i="2"/>
  <c r="S1563" i="2" s="1"/>
  <c r="I1570" i="2"/>
  <c r="U1570" i="2" s="1"/>
  <c r="P1570" i="2"/>
  <c r="S1570" i="2" s="1"/>
  <c r="I1664" i="2"/>
  <c r="U1664" i="2" s="1"/>
  <c r="Q1664" i="2"/>
  <c r="T1664" i="2" s="1"/>
  <c r="Q1672" i="2"/>
  <c r="T1672" i="2" s="1"/>
  <c r="Q1680" i="2"/>
  <c r="T1680" i="2" s="1"/>
  <c r="I1690" i="2"/>
  <c r="U1690" i="2" s="1"/>
  <c r="P1690" i="2"/>
  <c r="S1690" i="2" s="1"/>
  <c r="I1698" i="2"/>
  <c r="U1698" i="2" s="1"/>
  <c r="P1698" i="2"/>
  <c r="S1698" i="2" s="1"/>
  <c r="I1713" i="2"/>
  <c r="U1713" i="2" s="1"/>
  <c r="P1713" i="2"/>
  <c r="S1713" i="2" s="1"/>
  <c r="I1719" i="2"/>
  <c r="U1719" i="2" s="1"/>
  <c r="Q1719" i="2"/>
  <c r="T1719" i="2" s="1"/>
  <c r="I1740" i="2"/>
  <c r="U1740" i="2" s="1"/>
  <c r="P1740" i="2"/>
  <c r="S1740" i="2" s="1"/>
  <c r="I1747" i="2"/>
  <c r="U1747" i="2" s="1"/>
  <c r="I1754" i="2"/>
  <c r="U1754" i="2" s="1"/>
  <c r="I1768" i="2"/>
  <c r="U1768" i="2" s="1"/>
  <c r="I1770" i="2"/>
  <c r="U1770" i="2" s="1"/>
  <c r="P1770" i="2"/>
  <c r="S1770" i="2" s="1"/>
  <c r="H1656" i="1"/>
  <c r="P1656" i="1" s="1"/>
  <c r="H1657" i="1"/>
  <c r="P1657" i="1" s="1"/>
  <c r="H1658" i="1"/>
  <c r="P1658" i="1" s="1"/>
  <c r="H1660" i="1"/>
  <c r="P1660" i="1" s="1"/>
  <c r="H1661" i="1"/>
  <c r="P1661" i="1" s="1"/>
  <c r="H1662" i="1"/>
  <c r="P1662" i="1" s="1"/>
  <c r="H1668" i="1"/>
  <c r="P1668" i="1" s="1"/>
  <c r="AA1668" i="1" s="1"/>
  <c r="AB1668" i="1" s="1"/>
  <c r="H1673" i="1"/>
  <c r="P1673" i="1" s="1"/>
  <c r="H1674" i="1"/>
  <c r="P1674" i="1" s="1"/>
  <c r="H1683" i="1"/>
  <c r="P1683" i="1" s="1"/>
  <c r="H1684" i="1"/>
  <c r="P1684" i="1" s="1"/>
  <c r="H1689" i="1"/>
  <c r="P1689" i="1" s="1"/>
  <c r="H1690" i="1"/>
  <c r="P1690" i="1" s="1"/>
  <c r="H1730" i="1"/>
  <c r="P1730" i="1" s="1"/>
  <c r="H1764" i="1"/>
  <c r="P1764" i="1" s="1"/>
  <c r="H1765" i="1"/>
  <c r="P1765" i="1" s="1"/>
  <c r="AA1765" i="1" s="1"/>
  <c r="AB1765" i="1" s="1"/>
  <c r="K1523" i="2"/>
  <c r="W1523" i="2" s="1"/>
  <c r="K1542" i="2"/>
  <c r="W1542" i="2" s="1"/>
  <c r="Q1556" i="2"/>
  <c r="T1556" i="2" s="1"/>
  <c r="J1570" i="2"/>
  <c r="V1570" i="2" s="1"/>
  <c r="Q1570" i="2"/>
  <c r="T1570" i="2" s="1"/>
  <c r="K1574" i="2"/>
  <c r="W1574" i="2" s="1"/>
  <c r="J1578" i="2"/>
  <c r="V1578" i="2" s="1"/>
  <c r="Q1580" i="2"/>
  <c r="T1580" i="2" s="1"/>
  <c r="J1588" i="2"/>
  <c r="V1588" i="2" s="1"/>
  <c r="O1596" i="2"/>
  <c r="R1596" i="2" s="1"/>
  <c r="J1628" i="2"/>
  <c r="V1628" i="2" s="1"/>
  <c r="J1629" i="2"/>
  <c r="V1629" i="2" s="1"/>
  <c r="I1645" i="2"/>
  <c r="U1645" i="2" s="1"/>
  <c r="J1645" i="2"/>
  <c r="V1645" i="2" s="1"/>
  <c r="I1656" i="2"/>
  <c r="U1656" i="2" s="1"/>
  <c r="P1656" i="2"/>
  <c r="S1656" i="2" s="1"/>
  <c r="I1666" i="2"/>
  <c r="U1666" i="2" s="1"/>
  <c r="P1666" i="2"/>
  <c r="S1666" i="2" s="1"/>
  <c r="J1672" i="2"/>
  <c r="V1672" i="2" s="1"/>
  <c r="I1674" i="2"/>
  <c r="U1674" i="2" s="1"/>
  <c r="P1674" i="2"/>
  <c r="S1674" i="2" s="1"/>
  <c r="I1682" i="2"/>
  <c r="U1682" i="2" s="1"/>
  <c r="P1682" i="2"/>
  <c r="S1682" i="2" s="1"/>
  <c r="Q1691" i="2"/>
  <c r="T1691" i="2" s="1"/>
  <c r="J1698" i="2"/>
  <c r="V1698" i="2" s="1"/>
  <c r="Q1698" i="2"/>
  <c r="T1698" i="2" s="1"/>
  <c r="K1703" i="2"/>
  <c r="W1703" i="2" s="1"/>
  <c r="Q1707" i="2"/>
  <c r="T1707" i="2" s="1"/>
  <c r="I1714" i="2"/>
  <c r="U1714" i="2" s="1"/>
  <c r="P1714" i="2"/>
  <c r="S1714" i="2" s="1"/>
  <c r="K1715" i="2"/>
  <c r="W1715" i="2" s="1"/>
  <c r="J1719" i="2"/>
  <c r="V1719" i="2" s="1"/>
  <c r="K1726" i="2"/>
  <c r="W1726" i="2" s="1"/>
  <c r="I1728" i="2"/>
  <c r="U1728" i="2" s="1"/>
  <c r="I1731" i="2"/>
  <c r="U1731" i="2" s="1"/>
  <c r="P1731" i="2"/>
  <c r="S1731" i="2" s="1"/>
  <c r="K1733" i="2"/>
  <c r="W1733" i="2" s="1"/>
  <c r="I1735" i="2"/>
  <c r="U1735" i="2" s="1"/>
  <c r="P1735" i="2"/>
  <c r="S1735" i="2" s="1"/>
  <c r="J1740" i="2"/>
  <c r="V1740" i="2" s="1"/>
  <c r="Q1740" i="2"/>
  <c r="T1740" i="2" s="1"/>
  <c r="I1749" i="2"/>
  <c r="U1749" i="2" s="1"/>
  <c r="Q1749" i="2"/>
  <c r="T1749" i="2" s="1"/>
  <c r="O1756" i="2"/>
  <c r="R1756" i="2" s="1"/>
  <c r="K1758" i="2"/>
  <c r="W1758" i="2" s="1"/>
  <c r="I1763" i="2"/>
  <c r="U1763" i="2" s="1"/>
  <c r="I1764" i="2"/>
  <c r="U1764" i="2" s="1"/>
  <c r="P1764" i="2"/>
  <c r="S1764" i="2" s="1"/>
  <c r="J1770" i="2"/>
  <c r="V1770" i="2" s="1"/>
  <c r="Q1770" i="2"/>
  <c r="T1770" i="2" s="1"/>
  <c r="G1737" i="1"/>
  <c r="O1737" i="1" s="1"/>
  <c r="AA1737" i="1" s="1"/>
  <c r="AB1737" i="1" s="1"/>
  <c r="Q1498" i="2"/>
  <c r="T1498" i="2" s="1"/>
  <c r="K1563" i="2"/>
  <c r="W1563" i="2" s="1"/>
  <c r="Q1564" i="2"/>
  <c r="T1564" i="2" s="1"/>
  <c r="K1567" i="2"/>
  <c r="W1567" i="2" s="1"/>
  <c r="K1570" i="2"/>
  <c r="W1570" i="2" s="1"/>
  <c r="J1580" i="2"/>
  <c r="V1580" i="2" s="1"/>
  <c r="Q1582" i="2"/>
  <c r="T1582" i="2" s="1"/>
  <c r="J1595" i="2"/>
  <c r="V1595" i="2" s="1"/>
  <c r="J1596" i="2"/>
  <c r="V1596" i="2" s="1"/>
  <c r="I1646" i="2"/>
  <c r="U1646" i="2" s="1"/>
  <c r="I1650" i="2"/>
  <c r="U1650" i="2" s="1"/>
  <c r="P1650" i="2"/>
  <c r="S1650" i="2" s="1"/>
  <c r="Q1653" i="2"/>
  <c r="T1653" i="2" s="1"/>
  <c r="I1659" i="2"/>
  <c r="U1659" i="2" s="1"/>
  <c r="P1659" i="2"/>
  <c r="S1659" i="2" s="1"/>
  <c r="K1664" i="2"/>
  <c r="W1664" i="2" s="1"/>
  <c r="K1672" i="2"/>
  <c r="W1672" i="2" s="1"/>
  <c r="K1680" i="2"/>
  <c r="W1680" i="2" s="1"/>
  <c r="K1690" i="2"/>
  <c r="W1690" i="2" s="1"/>
  <c r="J1691" i="2"/>
  <c r="V1691" i="2" s="1"/>
  <c r="J1707" i="2"/>
  <c r="V1707" i="2" s="1"/>
  <c r="J1714" i="2"/>
  <c r="V1714" i="2" s="1"/>
  <c r="Q1714" i="2"/>
  <c r="T1714" i="2" s="1"/>
  <c r="K1719" i="2"/>
  <c r="W1719" i="2" s="1"/>
  <c r="K1740" i="2"/>
  <c r="W1740" i="2" s="1"/>
  <c r="J1748" i="2"/>
  <c r="V1748" i="2" s="1"/>
  <c r="J1756" i="2"/>
  <c r="V1756" i="2" s="1"/>
  <c r="Q1756" i="2"/>
  <c r="T1756" i="2" s="1"/>
  <c r="J1763" i="2"/>
  <c r="V1763" i="2" s="1"/>
  <c r="Q1766" i="2"/>
  <c r="T1766" i="2" s="1"/>
  <c r="K1769" i="2"/>
  <c r="W1769" i="2" s="1"/>
  <c r="H1496" i="1"/>
  <c r="P1496" i="1" s="1"/>
  <c r="H1498" i="1"/>
  <c r="P1498" i="1" s="1"/>
  <c r="H1500" i="1"/>
  <c r="P1500" i="1" s="1"/>
  <c r="G1569" i="1"/>
  <c r="O1569" i="1" s="1"/>
  <c r="G1570" i="1"/>
  <c r="O1570" i="1" s="1"/>
  <c r="G1571" i="1"/>
  <c r="O1571" i="1" s="1"/>
  <c r="G1572" i="1"/>
  <c r="O1572" i="1" s="1"/>
  <c r="G1691" i="1"/>
  <c r="O1691" i="1" s="1"/>
  <c r="H1734" i="1"/>
  <c r="P1734" i="1" s="1"/>
  <c r="H1735" i="1"/>
  <c r="P1735" i="1" s="1"/>
  <c r="H1748" i="1"/>
  <c r="P1748" i="1" s="1"/>
  <c r="H1749" i="1"/>
  <c r="P1749" i="1" s="1"/>
  <c r="AA1759" i="1"/>
  <c r="AB1759" i="1" s="1"/>
  <c r="J1498" i="2"/>
  <c r="V1498" i="2" s="1"/>
  <c r="I1501" i="2"/>
  <c r="U1501" i="2" s="1"/>
  <c r="Q1542" i="2"/>
  <c r="T1542" i="2" s="1"/>
  <c r="I1555" i="2"/>
  <c r="U1555" i="2" s="1"/>
  <c r="P1555" i="2"/>
  <c r="S1555" i="2" s="1"/>
  <c r="K1590" i="2"/>
  <c r="W1590" i="2" s="1"/>
  <c r="L1510" i="1"/>
  <c r="N1510" i="1" s="1"/>
  <c r="AA1642" i="1"/>
  <c r="AB1642" i="1" s="1"/>
  <c r="H1652" i="1"/>
  <c r="P1652" i="1" s="1"/>
  <c r="G1692" i="1"/>
  <c r="O1692" i="1" s="1"/>
  <c r="AA1692" i="1" s="1"/>
  <c r="AB1692" i="1" s="1"/>
  <c r="L1694" i="1"/>
  <c r="N1694" i="1" s="1"/>
  <c r="G1695" i="1"/>
  <c r="O1695" i="1" s="1"/>
  <c r="AA1695" i="1" s="1"/>
  <c r="AB1695" i="1" s="1"/>
  <c r="G1697" i="1"/>
  <c r="O1697" i="1" s="1"/>
  <c r="G1701" i="1"/>
  <c r="O1701" i="1" s="1"/>
  <c r="G1702" i="1"/>
  <c r="O1702" i="1" s="1"/>
  <c r="L1702" i="1"/>
  <c r="N1702" i="1" s="1"/>
  <c r="H1743" i="1"/>
  <c r="P1743" i="1" s="1"/>
  <c r="H1751" i="1"/>
  <c r="P1751" i="1" s="1"/>
  <c r="AA1751" i="1" s="1"/>
  <c r="AB1751" i="1" s="1"/>
  <c r="H1759" i="1"/>
  <c r="P1759" i="1" s="1"/>
  <c r="H1767" i="1"/>
  <c r="P1767" i="1" s="1"/>
  <c r="J1496" i="2"/>
  <c r="V1496" i="2" s="1"/>
  <c r="I1497" i="2"/>
  <c r="U1497" i="2" s="1"/>
  <c r="K1500" i="2"/>
  <c r="W1500" i="2" s="1"/>
  <c r="Q1502" i="2"/>
  <c r="T1502" i="2" s="1"/>
  <c r="J1506" i="2"/>
  <c r="V1506" i="2" s="1"/>
  <c r="I1508" i="2"/>
  <c r="U1508" i="2" s="1"/>
  <c r="Q1508" i="2"/>
  <c r="T1508" i="2" s="1"/>
  <c r="K1511" i="2"/>
  <c r="W1511" i="2" s="1"/>
  <c r="I1520" i="2"/>
  <c r="U1520" i="2" s="1"/>
  <c r="P1520" i="2"/>
  <c r="S1520" i="2" s="1"/>
  <c r="K1527" i="2"/>
  <c r="W1527" i="2" s="1"/>
  <c r="I1536" i="2"/>
  <c r="U1536" i="2" s="1"/>
  <c r="P1536" i="2"/>
  <c r="S1536" i="2" s="1"/>
  <c r="I1546" i="2"/>
  <c r="U1546" i="2" s="1"/>
  <c r="I1548" i="2"/>
  <c r="U1548" i="2" s="1"/>
  <c r="P1548" i="2"/>
  <c r="S1548" i="2" s="1"/>
  <c r="K1549" i="2"/>
  <c r="W1549" i="2" s="1"/>
  <c r="Q1550" i="2"/>
  <c r="T1550" i="2" s="1"/>
  <c r="J1555" i="2"/>
  <c r="V1555" i="2" s="1"/>
  <c r="Q1555" i="2"/>
  <c r="T1555" i="2" s="1"/>
  <c r="J1557" i="2"/>
  <c r="V1557" i="2" s="1"/>
  <c r="Q1558" i="2"/>
  <c r="T1558" i="2" s="1"/>
  <c r="J1563" i="2"/>
  <c r="V1563" i="2" s="1"/>
  <c r="Q1563" i="2"/>
  <c r="T1563" i="2" s="1"/>
  <c r="J1565" i="2"/>
  <c r="V1565" i="2" s="1"/>
  <c r="Q1566" i="2"/>
  <c r="T1566" i="2" s="1"/>
  <c r="I1571" i="2"/>
  <c r="U1571" i="2" s="1"/>
  <c r="P1571" i="2"/>
  <c r="S1571" i="2" s="1"/>
  <c r="K1572" i="2"/>
  <c r="W1572" i="2" s="1"/>
  <c r="I1573" i="2"/>
  <c r="U1573" i="2" s="1"/>
  <c r="Q1573" i="2"/>
  <c r="T1573" i="2" s="1"/>
  <c r="K1575" i="2"/>
  <c r="W1575" i="2" s="1"/>
  <c r="I1579" i="2"/>
  <c r="U1579" i="2" s="1"/>
  <c r="P1579" i="2"/>
  <c r="S1579" i="2" s="1"/>
  <c r="K1580" i="2"/>
  <c r="W1580" i="2" s="1"/>
  <c r="I1581" i="2"/>
  <c r="U1581" i="2" s="1"/>
  <c r="Q1581" i="2"/>
  <c r="T1581" i="2" s="1"/>
  <c r="K1583" i="2"/>
  <c r="W1583" i="2" s="1"/>
  <c r="I1587" i="2"/>
  <c r="U1587" i="2" s="1"/>
  <c r="P1587" i="2"/>
  <c r="S1587" i="2" s="1"/>
  <c r="K1588" i="2"/>
  <c r="W1588" i="2" s="1"/>
  <c r="I1589" i="2"/>
  <c r="U1589" i="2" s="1"/>
  <c r="Q1589" i="2"/>
  <c r="T1589" i="2" s="1"/>
  <c r="J1603" i="2"/>
  <c r="V1603" i="2" s="1"/>
  <c r="J1604" i="2"/>
  <c r="V1604" i="2" s="1"/>
  <c r="J1605" i="2"/>
  <c r="V1605" i="2" s="1"/>
  <c r="I1615" i="2"/>
  <c r="U1615" i="2" s="1"/>
  <c r="K1627" i="2"/>
  <c r="W1627" i="2" s="1"/>
  <c r="K1629" i="2"/>
  <c r="W1629" i="2" s="1"/>
  <c r="I1637" i="2"/>
  <c r="U1637" i="2" s="1"/>
  <c r="K1641" i="2"/>
  <c r="W1641" i="2" s="1"/>
  <c r="P1645" i="2"/>
  <c r="S1645" i="2" s="1"/>
  <c r="J1650" i="2"/>
  <c r="V1650" i="2" s="1"/>
  <c r="Q1650" i="2"/>
  <c r="T1650" i="2" s="1"/>
  <c r="I1652" i="2"/>
  <c r="U1652" i="2" s="1"/>
  <c r="I1654" i="2"/>
  <c r="U1654" i="2" s="1"/>
  <c r="P1654" i="2"/>
  <c r="S1654" i="2" s="1"/>
  <c r="J1656" i="2"/>
  <c r="V1656" i="2" s="1"/>
  <c r="Q1656" i="2"/>
  <c r="T1656" i="2" s="1"/>
  <c r="J1659" i="2"/>
  <c r="V1659" i="2" s="1"/>
  <c r="Q1659" i="2"/>
  <c r="T1659" i="2" s="1"/>
  <c r="I1662" i="2"/>
  <c r="U1662" i="2" s="1"/>
  <c r="P1662" i="2"/>
  <c r="S1662" i="2" s="1"/>
  <c r="J1664" i="2"/>
  <c r="V1664" i="2" s="1"/>
  <c r="K1667" i="2"/>
  <c r="W1667" i="2" s="1"/>
  <c r="Q1668" i="2"/>
  <c r="T1668" i="2" s="1"/>
  <c r="J1671" i="2"/>
  <c r="V1671" i="2" s="1"/>
  <c r="Q1671" i="2"/>
  <c r="T1671" i="2" s="1"/>
  <c r="I1675" i="2"/>
  <c r="U1675" i="2" s="1"/>
  <c r="P1675" i="2"/>
  <c r="S1675" i="2" s="1"/>
  <c r="K1676" i="2"/>
  <c r="W1676" i="2" s="1"/>
  <c r="I1678" i="2"/>
  <c r="U1678" i="2" s="1"/>
  <c r="P1678" i="2"/>
  <c r="S1678" i="2" s="1"/>
  <c r="J1680" i="2"/>
  <c r="V1680" i="2" s="1"/>
  <c r="K1683" i="2"/>
  <c r="W1683" i="2" s="1"/>
  <c r="Q1684" i="2"/>
  <c r="T1684" i="2" s="1"/>
  <c r="K1686" i="2"/>
  <c r="W1686" i="2" s="1"/>
  <c r="I1687" i="2"/>
  <c r="U1687" i="2" s="1"/>
  <c r="Q1687" i="2"/>
  <c r="T1687" i="2" s="1"/>
  <c r="J1690" i="2"/>
  <c r="V1690" i="2" s="1"/>
  <c r="Q1690" i="2"/>
  <c r="T1690" i="2" s="1"/>
  <c r="I1694" i="2"/>
  <c r="U1694" i="2" s="1"/>
  <c r="P1694" i="2"/>
  <c r="S1694" i="2" s="1"/>
  <c r="K1695" i="2"/>
  <c r="W1695" i="2" s="1"/>
  <c r="J1699" i="2"/>
  <c r="V1699" i="2" s="1"/>
  <c r="K1702" i="2"/>
  <c r="W1702" i="2" s="1"/>
  <c r="J1706" i="2"/>
  <c r="V1706" i="2" s="1"/>
  <c r="Q1706" i="2"/>
  <c r="T1706" i="2" s="1"/>
  <c r="K1711" i="2"/>
  <c r="W1711" i="2" s="1"/>
  <c r="J1715" i="2"/>
  <c r="V1715" i="2" s="1"/>
  <c r="K1718" i="2"/>
  <c r="W1718" i="2" s="1"/>
  <c r="J1722" i="2"/>
  <c r="V1722" i="2" s="1"/>
  <c r="Q1722" i="2"/>
  <c r="T1722" i="2" s="1"/>
  <c r="J1729" i="2"/>
  <c r="V1729" i="2" s="1"/>
  <c r="K1732" i="2"/>
  <c r="W1732" i="2" s="1"/>
  <c r="J1736" i="2"/>
  <c r="V1736" i="2" s="1"/>
  <c r="Q1736" i="2"/>
  <c r="T1736" i="2" s="1"/>
  <c r="K1741" i="2"/>
  <c r="W1741" i="2" s="1"/>
  <c r="K1747" i="2"/>
  <c r="W1747" i="2" s="1"/>
  <c r="J1753" i="2"/>
  <c r="V1753" i="2" s="1"/>
  <c r="J1757" i="2"/>
  <c r="V1757" i="2" s="1"/>
  <c r="J1758" i="2"/>
  <c r="V1758" i="2" s="1"/>
  <c r="Q1758" i="2"/>
  <c r="T1758" i="2" s="1"/>
  <c r="J1762" i="2"/>
  <c r="V1762" i="2" s="1"/>
  <c r="K1765" i="2"/>
  <c r="W1765" i="2" s="1"/>
  <c r="J1769" i="2"/>
  <c r="V1769" i="2" s="1"/>
  <c r="Q1769" i="2"/>
  <c r="T1769" i="2" s="1"/>
  <c r="J1771" i="2"/>
  <c r="V1771" i="2" s="1"/>
  <c r="G1509" i="1"/>
  <c r="O1509" i="1" s="1"/>
  <c r="AA1509" i="1" s="1"/>
  <c r="AB1509" i="1" s="1"/>
  <c r="G1510" i="1"/>
  <c r="O1510" i="1" s="1"/>
  <c r="AA1510" i="1" s="1"/>
  <c r="AB1510" i="1" s="1"/>
  <c r="L1514" i="1"/>
  <c r="N1514" i="1" s="1"/>
  <c r="H1640" i="1"/>
  <c r="P1640" i="1" s="1"/>
  <c r="G1649" i="1"/>
  <c r="O1649" i="1" s="1"/>
  <c r="G1650" i="1"/>
  <c r="O1650" i="1" s="1"/>
  <c r="G1651" i="1"/>
  <c r="O1651" i="1" s="1"/>
  <c r="G1652" i="1"/>
  <c r="O1652" i="1" s="1"/>
  <c r="AA1670" i="1"/>
  <c r="AB1670" i="1" s="1"/>
  <c r="AA1674" i="1"/>
  <c r="AB1674" i="1" s="1"/>
  <c r="AA1678" i="1"/>
  <c r="AB1678" i="1" s="1"/>
  <c r="AA1682" i="1"/>
  <c r="AB1682" i="1" s="1"/>
  <c r="AA1686" i="1"/>
  <c r="AB1686" i="1" s="1"/>
  <c r="G1694" i="1"/>
  <c r="O1694" i="1" s="1"/>
  <c r="AA1694" i="1" s="1"/>
  <c r="AB1694" i="1" s="1"/>
  <c r="AA1733" i="1"/>
  <c r="AB1733" i="1" s="1"/>
  <c r="G1738" i="1"/>
  <c r="O1738" i="1" s="1"/>
  <c r="G1746" i="1"/>
  <c r="O1746" i="1" s="1"/>
  <c r="G1754" i="1"/>
  <c r="O1754" i="1" s="1"/>
  <c r="AA1754" i="1" s="1"/>
  <c r="AB1754" i="1" s="1"/>
  <c r="G1762" i="1"/>
  <c r="O1762" i="1" s="1"/>
  <c r="G1770" i="1"/>
  <c r="O1770" i="1" s="1"/>
  <c r="G1771" i="1"/>
  <c r="O1771" i="1" s="1"/>
  <c r="AA1771" i="1" s="1"/>
  <c r="AB1771" i="1" s="1"/>
  <c r="J1502" i="2"/>
  <c r="V1502" i="2" s="1"/>
  <c r="J1508" i="2"/>
  <c r="V1508" i="2" s="1"/>
  <c r="J1546" i="2"/>
  <c r="V1546" i="2" s="1"/>
  <c r="P1546" i="2"/>
  <c r="S1546" i="2" s="1"/>
  <c r="J1548" i="2"/>
  <c r="V1548" i="2" s="1"/>
  <c r="Q1548" i="2"/>
  <c r="T1548" i="2" s="1"/>
  <c r="J1571" i="2"/>
  <c r="V1571" i="2" s="1"/>
  <c r="Q1571" i="2"/>
  <c r="T1571" i="2" s="1"/>
  <c r="J1573" i="2"/>
  <c r="V1573" i="2" s="1"/>
  <c r="J1579" i="2"/>
  <c r="V1579" i="2" s="1"/>
  <c r="Q1579" i="2"/>
  <c r="T1579" i="2" s="1"/>
  <c r="J1581" i="2"/>
  <c r="V1581" i="2" s="1"/>
  <c r="J1587" i="2"/>
  <c r="V1587" i="2" s="1"/>
  <c r="Q1587" i="2"/>
  <c r="T1587" i="2" s="1"/>
  <c r="J1589" i="2"/>
  <c r="V1589" i="2" s="1"/>
  <c r="J1612" i="2"/>
  <c r="V1612" i="2" s="1"/>
  <c r="J1613" i="2"/>
  <c r="V1613" i="2" s="1"/>
  <c r="J1636" i="2"/>
  <c r="V1636" i="2" s="1"/>
  <c r="J1637" i="2"/>
  <c r="V1637" i="2" s="1"/>
  <c r="J1652" i="2"/>
  <c r="V1652" i="2" s="1"/>
  <c r="P1652" i="2"/>
  <c r="S1652" i="2" s="1"/>
  <c r="J1668" i="2"/>
  <c r="V1668" i="2" s="1"/>
  <c r="J1675" i="2"/>
  <c r="V1675" i="2" s="1"/>
  <c r="Q1675" i="2"/>
  <c r="T1675" i="2" s="1"/>
  <c r="J1684" i="2"/>
  <c r="V1684" i="2" s="1"/>
  <c r="J1687" i="2"/>
  <c r="V1687" i="2" s="1"/>
  <c r="J1694" i="2"/>
  <c r="V1694" i="2" s="1"/>
  <c r="Q1694" i="2"/>
  <c r="T1694" i="2" s="1"/>
  <c r="K1736" i="2"/>
  <c r="W1736" i="2" s="1"/>
  <c r="G1513" i="1"/>
  <c r="O1513" i="1" s="1"/>
  <c r="G1514" i="1"/>
  <c r="O1514" i="1" s="1"/>
  <c r="AA1514" i="1" s="1"/>
  <c r="AB1514" i="1" s="1"/>
  <c r="G1584" i="1"/>
  <c r="O1584" i="1" s="1"/>
  <c r="G1585" i="1"/>
  <c r="O1585" i="1" s="1"/>
  <c r="G1586" i="1"/>
  <c r="O1586" i="1" s="1"/>
  <c r="G1587" i="1"/>
  <c r="O1587" i="1" s="1"/>
  <c r="G1588" i="1"/>
  <c r="O1588" i="1" s="1"/>
  <c r="G1589" i="1"/>
  <c r="O1589" i="1" s="1"/>
  <c r="AA1589" i="1" s="1"/>
  <c r="AB1589" i="1" s="1"/>
  <c r="G1590" i="1"/>
  <c r="O1590" i="1" s="1"/>
  <c r="G1591" i="1"/>
  <c r="O1591" i="1" s="1"/>
  <c r="G1592" i="1"/>
  <c r="O1592" i="1" s="1"/>
  <c r="AA1592" i="1" s="1"/>
  <c r="AB1592" i="1" s="1"/>
  <c r="G1593" i="1"/>
  <c r="O1593" i="1" s="1"/>
  <c r="AA1593" i="1" s="1"/>
  <c r="AB1593" i="1" s="1"/>
  <c r="H1648" i="1"/>
  <c r="P1648" i="1" s="1"/>
  <c r="H1650" i="1"/>
  <c r="P1650" i="1" s="1"/>
  <c r="G1657" i="1"/>
  <c r="O1657" i="1" s="1"/>
  <c r="AA1657" i="1" s="1"/>
  <c r="AB1657" i="1" s="1"/>
  <c r="G1658" i="1"/>
  <c r="O1658" i="1" s="1"/>
  <c r="AA1658" i="1" s="1"/>
  <c r="AB1658" i="1" s="1"/>
  <c r="AA1691" i="1"/>
  <c r="AB1691" i="1" s="1"/>
  <c r="H1694" i="1"/>
  <c r="P1694" i="1" s="1"/>
  <c r="H1738" i="1"/>
  <c r="P1738" i="1" s="1"/>
  <c r="AA1741" i="1"/>
  <c r="AB1741" i="1" s="1"/>
  <c r="H1744" i="1"/>
  <c r="P1744" i="1" s="1"/>
  <c r="H1745" i="1"/>
  <c r="P1745" i="1" s="1"/>
  <c r="H1746" i="1"/>
  <c r="P1746" i="1" s="1"/>
  <c r="H1752" i="1"/>
  <c r="P1752" i="1" s="1"/>
  <c r="AA1752" i="1" s="1"/>
  <c r="AB1752" i="1" s="1"/>
  <c r="H1753" i="1"/>
  <c r="P1753" i="1" s="1"/>
  <c r="H1754" i="1"/>
  <c r="P1754" i="1" s="1"/>
  <c r="H1760" i="1"/>
  <c r="P1760" i="1" s="1"/>
  <c r="H1761" i="1"/>
  <c r="P1761" i="1" s="1"/>
  <c r="H1762" i="1"/>
  <c r="P1762" i="1" s="1"/>
  <c r="H1768" i="1"/>
  <c r="P1768" i="1" s="1"/>
  <c r="H1769" i="1"/>
  <c r="P1769" i="1" s="1"/>
  <c r="H1770" i="1"/>
  <c r="P1770" i="1" s="1"/>
  <c r="I1500" i="2"/>
  <c r="U1500" i="2" s="1"/>
  <c r="Q1500" i="2"/>
  <c r="T1500" i="2" s="1"/>
  <c r="K1502" i="2"/>
  <c r="W1502" i="2" s="1"/>
  <c r="I1505" i="2"/>
  <c r="U1505" i="2" s="1"/>
  <c r="K1508" i="2"/>
  <c r="W1508" i="2" s="1"/>
  <c r="I1512" i="2"/>
  <c r="U1512" i="2" s="1"/>
  <c r="P1512" i="2"/>
  <c r="S1512" i="2" s="1"/>
  <c r="K1519" i="2"/>
  <c r="W1519" i="2" s="1"/>
  <c r="I1528" i="2"/>
  <c r="U1528" i="2" s="1"/>
  <c r="P1528" i="2"/>
  <c r="S1528" i="2" s="1"/>
  <c r="K1535" i="2"/>
  <c r="W1535" i="2" s="1"/>
  <c r="K1543" i="2"/>
  <c r="W1543" i="2" s="1"/>
  <c r="I1547" i="2"/>
  <c r="U1547" i="2" s="1"/>
  <c r="P1547" i="2"/>
  <c r="S1547" i="2" s="1"/>
  <c r="K1548" i="2"/>
  <c r="W1548" i="2" s="1"/>
  <c r="I1549" i="2"/>
  <c r="U1549" i="2" s="1"/>
  <c r="P1549" i="2"/>
  <c r="S1549" i="2" s="1"/>
  <c r="K1550" i="2"/>
  <c r="W1550" i="2" s="1"/>
  <c r="K1558" i="2"/>
  <c r="W1558" i="2" s="1"/>
  <c r="K1566" i="2"/>
  <c r="W1566" i="2" s="1"/>
  <c r="K1571" i="2"/>
  <c r="W1571" i="2" s="1"/>
  <c r="P1572" i="2"/>
  <c r="S1572" i="2" s="1"/>
  <c r="K1573" i="2"/>
  <c r="W1573" i="2" s="1"/>
  <c r="I1578" i="2"/>
  <c r="U1578" i="2" s="1"/>
  <c r="K1578" i="2"/>
  <c r="W1578" i="2" s="1"/>
  <c r="K1579" i="2"/>
  <c r="W1579" i="2" s="1"/>
  <c r="I1580" i="2"/>
  <c r="U1580" i="2" s="1"/>
  <c r="P1580" i="2"/>
  <c r="S1580" i="2" s="1"/>
  <c r="K1581" i="2"/>
  <c r="W1581" i="2" s="1"/>
  <c r="I1586" i="2"/>
  <c r="U1586" i="2" s="1"/>
  <c r="K1586" i="2"/>
  <c r="W1586" i="2" s="1"/>
  <c r="K1587" i="2"/>
  <c r="W1587" i="2" s="1"/>
  <c r="I1588" i="2"/>
  <c r="U1588" i="2" s="1"/>
  <c r="P1588" i="2"/>
  <c r="S1588" i="2" s="1"/>
  <c r="K1589" i="2"/>
  <c r="W1589" i="2" s="1"/>
  <c r="O1598" i="2"/>
  <c r="R1598" i="2" s="1"/>
  <c r="K1611" i="2"/>
  <c r="W1611" i="2" s="1"/>
  <c r="K1613" i="2"/>
  <c r="W1613" i="2" s="1"/>
  <c r="K1615" i="2"/>
  <c r="W1615" i="2" s="1"/>
  <c r="I1629" i="2"/>
  <c r="U1629" i="2" s="1"/>
  <c r="K1635" i="2"/>
  <c r="W1635" i="2" s="1"/>
  <c r="K1637" i="2"/>
  <c r="W1637" i="2" s="1"/>
  <c r="I1643" i="2"/>
  <c r="U1643" i="2" s="1"/>
  <c r="I1647" i="2"/>
  <c r="U1647" i="2" s="1"/>
  <c r="P1647" i="2"/>
  <c r="S1647" i="2" s="1"/>
  <c r="I1653" i="2"/>
  <c r="U1653" i="2" s="1"/>
  <c r="P1653" i="2"/>
  <c r="S1653" i="2" s="1"/>
  <c r="I1658" i="2"/>
  <c r="U1658" i="2" s="1"/>
  <c r="P1658" i="2"/>
  <c r="S1658" i="2" s="1"/>
  <c r="I1667" i="2"/>
  <c r="U1667" i="2" s="1"/>
  <c r="P1667" i="2"/>
  <c r="S1667" i="2" s="1"/>
  <c r="K1668" i="2"/>
  <c r="W1668" i="2" s="1"/>
  <c r="I1670" i="2"/>
  <c r="U1670" i="2" s="1"/>
  <c r="P1670" i="2"/>
  <c r="S1670" i="2" s="1"/>
  <c r="K1675" i="2"/>
  <c r="W1675" i="2" s="1"/>
  <c r="Q1676" i="2"/>
  <c r="T1676" i="2" s="1"/>
  <c r="I1683" i="2"/>
  <c r="U1683" i="2" s="1"/>
  <c r="P1683" i="2"/>
  <c r="S1683" i="2" s="1"/>
  <c r="K1684" i="2"/>
  <c r="W1684" i="2" s="1"/>
  <c r="I1686" i="2"/>
  <c r="U1686" i="2" s="1"/>
  <c r="P1686" i="2"/>
  <c r="S1686" i="2" s="1"/>
  <c r="K1687" i="2"/>
  <c r="W1687" i="2" s="1"/>
  <c r="I1689" i="2"/>
  <c r="U1689" i="2" s="1"/>
  <c r="P1689" i="2"/>
  <c r="S1689" i="2" s="1"/>
  <c r="K1694" i="2"/>
  <c r="W1694" i="2" s="1"/>
  <c r="Q1695" i="2"/>
  <c r="T1695" i="2" s="1"/>
  <c r="I1702" i="2"/>
  <c r="U1702" i="2" s="1"/>
  <c r="P1702" i="2"/>
  <c r="S1702" i="2" s="1"/>
  <c r="I1705" i="2"/>
  <c r="U1705" i="2" s="1"/>
  <c r="P1705" i="2"/>
  <c r="S1705" i="2" s="1"/>
  <c r="Q1711" i="2"/>
  <c r="T1711" i="2" s="1"/>
  <c r="I1718" i="2"/>
  <c r="U1718" i="2" s="1"/>
  <c r="P1718" i="2"/>
  <c r="S1718" i="2" s="1"/>
  <c r="P1721" i="2"/>
  <c r="S1721" i="2" s="1"/>
  <c r="P1728" i="2"/>
  <c r="S1728" i="2" s="1"/>
  <c r="I1765" i="2"/>
  <c r="U1765" i="2" s="1"/>
  <c r="P1765" i="2"/>
  <c r="S1765" i="2" s="1"/>
  <c r="P1768" i="2"/>
  <c r="S1768" i="2" s="1"/>
  <c r="AA1731" i="1"/>
  <c r="AB1731" i="1" s="1"/>
  <c r="AA1735" i="1"/>
  <c r="AB1735" i="1" s="1"/>
  <c r="AA1743" i="1"/>
  <c r="AB1743" i="1" s="1"/>
  <c r="AA1760" i="1"/>
  <c r="AB1760" i="1" s="1"/>
  <c r="AA1768" i="1"/>
  <c r="AB1768" i="1" s="1"/>
  <c r="K1698" i="2"/>
  <c r="W1698" i="2" s="1"/>
  <c r="Q1699" i="2"/>
  <c r="T1699" i="2" s="1"/>
  <c r="J1702" i="2"/>
  <c r="V1702" i="2" s="1"/>
  <c r="Q1702" i="2"/>
  <c r="T1702" i="2" s="1"/>
  <c r="I1706" i="2"/>
  <c r="U1706" i="2" s="1"/>
  <c r="P1706" i="2"/>
  <c r="S1706" i="2" s="1"/>
  <c r="K1707" i="2"/>
  <c r="W1707" i="2" s="1"/>
  <c r="I1709" i="2"/>
  <c r="U1709" i="2" s="1"/>
  <c r="P1709" i="2"/>
  <c r="S1709" i="2" s="1"/>
  <c r="J1711" i="2"/>
  <c r="V1711" i="2" s="1"/>
  <c r="K1714" i="2"/>
  <c r="W1714" i="2" s="1"/>
  <c r="I1715" i="2"/>
  <c r="U1715" i="2" s="1"/>
  <c r="Q1715" i="2"/>
  <c r="T1715" i="2" s="1"/>
  <c r="J1718" i="2"/>
  <c r="V1718" i="2" s="1"/>
  <c r="Q1718" i="2"/>
  <c r="T1718" i="2" s="1"/>
  <c r="I1722" i="2"/>
  <c r="U1722" i="2" s="1"/>
  <c r="P1722" i="2"/>
  <c r="S1722" i="2" s="1"/>
  <c r="K1723" i="2"/>
  <c r="W1723" i="2" s="1"/>
  <c r="I1725" i="2"/>
  <c r="U1725" i="2" s="1"/>
  <c r="P1725" i="2"/>
  <c r="S1725" i="2" s="1"/>
  <c r="I1729" i="2"/>
  <c r="U1729" i="2" s="1"/>
  <c r="Q1729" i="2"/>
  <c r="T1729" i="2" s="1"/>
  <c r="J1732" i="2"/>
  <c r="V1732" i="2" s="1"/>
  <c r="Q1732" i="2"/>
  <c r="T1732" i="2" s="1"/>
  <c r="I1736" i="2"/>
  <c r="U1736" i="2" s="1"/>
  <c r="P1736" i="2"/>
  <c r="S1736" i="2" s="1"/>
  <c r="K1737" i="2"/>
  <c r="W1737" i="2" s="1"/>
  <c r="I1739" i="2"/>
  <c r="U1739" i="2" s="1"/>
  <c r="P1739" i="2"/>
  <c r="S1739" i="2" s="1"/>
  <c r="J1741" i="2"/>
  <c r="V1741" i="2" s="1"/>
  <c r="J1747" i="2"/>
  <c r="V1747" i="2" s="1"/>
  <c r="I1748" i="2"/>
  <c r="U1748" i="2" s="1"/>
  <c r="K1751" i="2"/>
  <c r="W1751" i="2" s="1"/>
  <c r="J1752" i="2"/>
  <c r="V1752" i="2" s="1"/>
  <c r="I1753" i="2"/>
  <c r="U1753" i="2" s="1"/>
  <c r="Q1753" i="2"/>
  <c r="T1753" i="2" s="1"/>
  <c r="K1756" i="2"/>
  <c r="W1756" i="2" s="1"/>
  <c r="I1757" i="2"/>
  <c r="U1757" i="2" s="1"/>
  <c r="I1758" i="2"/>
  <c r="U1758" i="2" s="1"/>
  <c r="P1758" i="2"/>
  <c r="S1758" i="2" s="1"/>
  <c r="K1761" i="2"/>
  <c r="W1761" i="2" s="1"/>
  <c r="I1762" i="2"/>
  <c r="U1762" i="2" s="1"/>
  <c r="Q1762" i="2"/>
  <c r="T1762" i="2" s="1"/>
  <c r="J1765" i="2"/>
  <c r="V1765" i="2" s="1"/>
  <c r="Q1765" i="2"/>
  <c r="T1765" i="2" s="1"/>
  <c r="I1769" i="2"/>
  <c r="U1769" i="2" s="1"/>
  <c r="P1769" i="2"/>
  <c r="S1769" i="2" s="1"/>
  <c r="K1770" i="2"/>
  <c r="W1770" i="2" s="1"/>
  <c r="I1771" i="2"/>
  <c r="U1771" i="2" s="1"/>
  <c r="Q1771" i="2"/>
  <c r="T1771" i="2" s="1"/>
  <c r="AA1570" i="1"/>
  <c r="AB1570" i="1" s="1"/>
  <c r="AE1570" i="1"/>
  <c r="AF1570" i="1" s="1"/>
  <c r="AC1570" i="1"/>
  <c r="AD1570" i="1" s="1"/>
  <c r="AC1571" i="1"/>
  <c r="AD1571" i="1" s="1"/>
  <c r="AE1571" i="1"/>
  <c r="AF1571" i="1" s="1"/>
  <c r="AE1642" i="1"/>
  <c r="AF1642" i="1" s="1"/>
  <c r="AC1642" i="1"/>
  <c r="AD1642" i="1" s="1"/>
  <c r="AC1643" i="1"/>
  <c r="AD1643" i="1" s="1"/>
  <c r="AE1643" i="1"/>
  <c r="AF1643" i="1" s="1"/>
  <c r="AE1650" i="1"/>
  <c r="AF1650" i="1" s="1"/>
  <c r="AC1650" i="1"/>
  <c r="AD1650" i="1" s="1"/>
  <c r="AC1651" i="1"/>
  <c r="AD1651" i="1" s="1"/>
  <c r="AE1651" i="1"/>
  <c r="AF1651" i="1" s="1"/>
  <c r="AE1657" i="1"/>
  <c r="AF1657" i="1" s="1"/>
  <c r="AC1657" i="1"/>
  <c r="AD1657" i="1" s="1"/>
  <c r="AE1661" i="1"/>
  <c r="AF1661" i="1" s="1"/>
  <c r="AC1661" i="1"/>
  <c r="AD1661" i="1" s="1"/>
  <c r="AC1667" i="1"/>
  <c r="AD1667" i="1" s="1"/>
  <c r="AE1667" i="1"/>
  <c r="AF1667" i="1" s="1"/>
  <c r="AE1669" i="1"/>
  <c r="AF1669" i="1" s="1"/>
  <c r="AC1669" i="1"/>
  <c r="AD1669" i="1" s="1"/>
  <c r="AC1671" i="1"/>
  <c r="AD1671" i="1" s="1"/>
  <c r="AE1671" i="1"/>
  <c r="AF1671" i="1" s="1"/>
  <c r="AE1673" i="1"/>
  <c r="AF1673" i="1" s="1"/>
  <c r="AC1673" i="1"/>
  <c r="AD1673" i="1" s="1"/>
  <c r="AC1675" i="1"/>
  <c r="AD1675" i="1" s="1"/>
  <c r="AE1675" i="1"/>
  <c r="AF1675" i="1" s="1"/>
  <c r="AE1677" i="1"/>
  <c r="AF1677" i="1" s="1"/>
  <c r="AC1677" i="1"/>
  <c r="AD1677" i="1" s="1"/>
  <c r="AC1679" i="1"/>
  <c r="AD1679" i="1" s="1"/>
  <c r="AE1679" i="1"/>
  <c r="AF1679" i="1" s="1"/>
  <c r="AE1681" i="1"/>
  <c r="AF1681" i="1" s="1"/>
  <c r="AC1681" i="1"/>
  <c r="AD1681" i="1" s="1"/>
  <c r="AC1683" i="1"/>
  <c r="AD1683" i="1" s="1"/>
  <c r="AE1683" i="1"/>
  <c r="AF1683" i="1" s="1"/>
  <c r="AE1685" i="1"/>
  <c r="AF1685" i="1" s="1"/>
  <c r="AC1685" i="1"/>
  <c r="AD1685" i="1" s="1"/>
  <c r="AC1687" i="1"/>
  <c r="AD1687" i="1" s="1"/>
  <c r="AE1687" i="1"/>
  <c r="AF1687" i="1" s="1"/>
  <c r="AE1689" i="1"/>
  <c r="AF1689" i="1" s="1"/>
  <c r="AC1689" i="1"/>
  <c r="AD1689" i="1" s="1"/>
  <c r="AE1698" i="1"/>
  <c r="AF1698" i="1" s="1"/>
  <c r="AC1698" i="1"/>
  <c r="AD1698" i="1" s="1"/>
  <c r="AC1699" i="1"/>
  <c r="AD1699" i="1" s="1"/>
  <c r="AE1699" i="1"/>
  <c r="AF1699" i="1" s="1"/>
  <c r="AE1701" i="1"/>
  <c r="AF1701" i="1" s="1"/>
  <c r="AC1701" i="1"/>
  <c r="AD1701" i="1" s="1"/>
  <c r="AC1703" i="1"/>
  <c r="AD1703" i="1" s="1"/>
  <c r="AE1703" i="1"/>
  <c r="AF1703" i="1" s="1"/>
  <c r="AE1705" i="1"/>
  <c r="AF1705" i="1" s="1"/>
  <c r="AC1705" i="1"/>
  <c r="AD1705" i="1" s="1"/>
  <c r="AE1709" i="1"/>
  <c r="AF1709" i="1" s="1"/>
  <c r="AC1709" i="1"/>
  <c r="AD1709" i="1" s="1"/>
  <c r="AE1710" i="1"/>
  <c r="AF1710" i="1" s="1"/>
  <c r="AC1710" i="1"/>
  <c r="AD1710" i="1" s="1"/>
  <c r="AE1717" i="1"/>
  <c r="AF1717" i="1" s="1"/>
  <c r="AC1717" i="1"/>
  <c r="AD1717" i="1" s="1"/>
  <c r="AE1718" i="1"/>
  <c r="AF1718" i="1" s="1"/>
  <c r="AC1718" i="1"/>
  <c r="AD1718" i="1" s="1"/>
  <c r="AE1730" i="1"/>
  <c r="AF1730" i="1" s="1"/>
  <c r="AC1730" i="1"/>
  <c r="AD1730" i="1" s="1"/>
  <c r="AC1732" i="1"/>
  <c r="AD1732" i="1" s="1"/>
  <c r="AE1732" i="1"/>
  <c r="AF1732" i="1" s="1"/>
  <c r="AE1734" i="1"/>
  <c r="AF1734" i="1" s="1"/>
  <c r="AC1734" i="1"/>
  <c r="AD1734" i="1" s="1"/>
  <c r="AC1736" i="1"/>
  <c r="AD1736" i="1" s="1"/>
  <c r="AE1736" i="1"/>
  <c r="AF1736" i="1" s="1"/>
  <c r="AC1740" i="1"/>
  <c r="AD1740" i="1" s="1"/>
  <c r="AE1740" i="1"/>
  <c r="AF1740" i="1" s="1"/>
  <c r="AC1743" i="1"/>
  <c r="AD1743" i="1" s="1"/>
  <c r="AE1743" i="1"/>
  <c r="AF1743" i="1" s="1"/>
  <c r="AC1748" i="1"/>
  <c r="AD1748" i="1" s="1"/>
  <c r="AE1748" i="1"/>
  <c r="AF1748" i="1" s="1"/>
  <c r="AC1751" i="1"/>
  <c r="AD1751" i="1" s="1"/>
  <c r="AE1751" i="1"/>
  <c r="AF1751" i="1" s="1"/>
  <c r="AC1756" i="1"/>
  <c r="AD1756" i="1" s="1"/>
  <c r="AE1756" i="1"/>
  <c r="AF1756" i="1" s="1"/>
  <c r="AC1759" i="1"/>
  <c r="AD1759" i="1" s="1"/>
  <c r="AE1759" i="1"/>
  <c r="AF1759" i="1" s="1"/>
  <c r="AC1764" i="1"/>
  <c r="AD1764" i="1" s="1"/>
  <c r="AE1764" i="1"/>
  <c r="AF1764" i="1" s="1"/>
  <c r="AC1767" i="1"/>
  <c r="AD1767" i="1" s="1"/>
  <c r="AE1767" i="1"/>
  <c r="AF1767" i="1" s="1"/>
  <c r="AE1770" i="1"/>
  <c r="AF1770" i="1" s="1"/>
  <c r="AC1770" i="1"/>
  <c r="AD1770" i="1" s="1"/>
  <c r="AE1509" i="1"/>
  <c r="AF1509" i="1" s="1"/>
  <c r="AC1509" i="1"/>
  <c r="AD1509" i="1" s="1"/>
  <c r="AE1513" i="1"/>
  <c r="AF1513" i="1" s="1"/>
  <c r="AC1513" i="1"/>
  <c r="AD1513" i="1" s="1"/>
  <c r="AA1500" i="1"/>
  <c r="AB1500" i="1" s="1"/>
  <c r="AE1514" i="1"/>
  <c r="AF1514" i="1" s="1"/>
  <c r="AC1514" i="1"/>
  <c r="AD1514" i="1" s="1"/>
  <c r="AA1572" i="1"/>
  <c r="AB1572" i="1" s="1"/>
  <c r="AC1572" i="1"/>
  <c r="AD1572" i="1" s="1"/>
  <c r="AE1572" i="1"/>
  <c r="AF1572" i="1" s="1"/>
  <c r="AE1573" i="1"/>
  <c r="AF1573" i="1" s="1"/>
  <c r="AC1573" i="1"/>
  <c r="AD1573" i="1" s="1"/>
  <c r="H1574" i="1"/>
  <c r="P1574" i="1" s="1"/>
  <c r="AA1644" i="1"/>
  <c r="AB1644" i="1" s="1"/>
  <c r="AC1644" i="1"/>
  <c r="AD1644" i="1" s="1"/>
  <c r="AE1644" i="1"/>
  <c r="AF1644" i="1" s="1"/>
  <c r="AE1645" i="1"/>
  <c r="AF1645" i="1" s="1"/>
  <c r="AC1645" i="1"/>
  <c r="AD1645" i="1" s="1"/>
  <c r="H1646" i="1"/>
  <c r="P1646" i="1" s="1"/>
  <c r="AA1652" i="1"/>
  <c r="AB1652" i="1" s="1"/>
  <c r="AC1652" i="1"/>
  <c r="AD1652" i="1" s="1"/>
  <c r="AE1652" i="1"/>
  <c r="AF1652" i="1" s="1"/>
  <c r="AE1653" i="1"/>
  <c r="AF1653" i="1" s="1"/>
  <c r="AC1653" i="1"/>
  <c r="AD1653" i="1" s="1"/>
  <c r="H1654" i="1"/>
  <c r="P1654" i="1" s="1"/>
  <c r="AE1658" i="1"/>
  <c r="AF1658" i="1" s="1"/>
  <c r="AC1658" i="1"/>
  <c r="AD1658" i="1" s="1"/>
  <c r="H1659" i="1"/>
  <c r="P1659" i="1" s="1"/>
  <c r="AA1662" i="1"/>
  <c r="AB1662" i="1" s="1"/>
  <c r="AE1662" i="1"/>
  <c r="AF1662" i="1" s="1"/>
  <c r="AC1662" i="1"/>
  <c r="AD1662" i="1" s="1"/>
  <c r="K1663" i="1"/>
  <c r="M1663" i="1" s="1"/>
  <c r="AE1694" i="1"/>
  <c r="AF1694" i="1" s="1"/>
  <c r="AC1694" i="1"/>
  <c r="AD1694" i="1" s="1"/>
  <c r="AC1696" i="1"/>
  <c r="AD1696" i="1" s="1"/>
  <c r="AE1696" i="1"/>
  <c r="AF1696" i="1" s="1"/>
  <c r="AA1700" i="1"/>
  <c r="AB1700" i="1" s="1"/>
  <c r="AA1702" i="1"/>
  <c r="AB1702" i="1" s="1"/>
  <c r="AC1711" i="1"/>
  <c r="AD1711" i="1" s="1"/>
  <c r="AE1711" i="1"/>
  <c r="AF1711" i="1" s="1"/>
  <c r="AC1712" i="1"/>
  <c r="AD1712" i="1" s="1"/>
  <c r="AE1712" i="1"/>
  <c r="AF1712" i="1" s="1"/>
  <c r="AC1719" i="1"/>
  <c r="AD1719" i="1" s="1"/>
  <c r="AE1719" i="1"/>
  <c r="AF1719" i="1" s="1"/>
  <c r="AC1720" i="1"/>
  <c r="AD1720" i="1" s="1"/>
  <c r="AE1720" i="1"/>
  <c r="AF1720" i="1" s="1"/>
  <c r="AE1738" i="1"/>
  <c r="AF1738" i="1" s="1"/>
  <c r="AC1738" i="1"/>
  <c r="AD1738" i="1" s="1"/>
  <c r="H1739" i="1"/>
  <c r="P1739" i="1" s="1"/>
  <c r="AE1741" i="1"/>
  <c r="AF1741" i="1" s="1"/>
  <c r="AC1741" i="1"/>
  <c r="AD1741" i="1" s="1"/>
  <c r="H1742" i="1"/>
  <c r="P1742" i="1" s="1"/>
  <c r="AE1746" i="1"/>
  <c r="AF1746" i="1" s="1"/>
  <c r="AC1746" i="1"/>
  <c r="AD1746" i="1" s="1"/>
  <c r="H1747" i="1"/>
  <c r="P1747" i="1" s="1"/>
  <c r="AE1749" i="1"/>
  <c r="AF1749" i="1" s="1"/>
  <c r="AC1749" i="1"/>
  <c r="AD1749" i="1" s="1"/>
  <c r="H1750" i="1"/>
  <c r="P1750" i="1" s="1"/>
  <c r="AE1754" i="1"/>
  <c r="AF1754" i="1" s="1"/>
  <c r="AC1754" i="1"/>
  <c r="AD1754" i="1" s="1"/>
  <c r="H1755" i="1"/>
  <c r="P1755" i="1" s="1"/>
  <c r="AE1757" i="1"/>
  <c r="AF1757" i="1" s="1"/>
  <c r="AC1757" i="1"/>
  <c r="AD1757" i="1" s="1"/>
  <c r="H1758" i="1"/>
  <c r="P1758" i="1" s="1"/>
  <c r="AE1762" i="1"/>
  <c r="AF1762" i="1" s="1"/>
  <c r="AC1762" i="1"/>
  <c r="AD1762" i="1" s="1"/>
  <c r="H1763" i="1"/>
  <c r="P1763" i="1" s="1"/>
  <c r="AE1765" i="1"/>
  <c r="AF1765" i="1" s="1"/>
  <c r="AC1765" i="1"/>
  <c r="AD1765" i="1" s="1"/>
  <c r="H1766" i="1"/>
  <c r="P1766" i="1" s="1"/>
  <c r="AC1771" i="1"/>
  <c r="AD1771" i="1" s="1"/>
  <c r="AE1771" i="1"/>
  <c r="AF1771" i="1" s="1"/>
  <c r="AE1498" i="1"/>
  <c r="AF1498" i="1" s="1"/>
  <c r="AC1498" i="1"/>
  <c r="AD1498" i="1" s="1"/>
  <c r="AC1500" i="1"/>
  <c r="AD1500" i="1" s="1"/>
  <c r="AE1500" i="1"/>
  <c r="AF1500" i="1" s="1"/>
  <c r="AE1510" i="1"/>
  <c r="AF1510" i="1" s="1"/>
  <c r="AC1510" i="1"/>
  <c r="AD1510" i="1" s="1"/>
  <c r="L1511" i="1"/>
  <c r="N1511" i="1" s="1"/>
  <c r="G1502" i="1"/>
  <c r="O1502" i="1" s="1"/>
  <c r="AC1503" i="1"/>
  <c r="AD1503" i="1" s="1"/>
  <c r="AE1503" i="1"/>
  <c r="AF1503" i="1" s="1"/>
  <c r="L1504" i="1"/>
  <c r="N1504" i="1" s="1"/>
  <c r="G1507" i="1"/>
  <c r="O1507" i="1" s="1"/>
  <c r="AC1511" i="1"/>
  <c r="AD1511" i="1" s="1"/>
  <c r="AE1511" i="1"/>
  <c r="AF1511" i="1" s="1"/>
  <c r="L1512" i="1"/>
  <c r="N1512" i="1" s="1"/>
  <c r="AC1515" i="1"/>
  <c r="AD1515" i="1" s="1"/>
  <c r="AE1515" i="1"/>
  <c r="AF1515" i="1" s="1"/>
  <c r="AE1518" i="1"/>
  <c r="AF1518" i="1" s="1"/>
  <c r="AC1518" i="1"/>
  <c r="AD1518" i="1" s="1"/>
  <c r="AC1520" i="1"/>
  <c r="AD1520" i="1" s="1"/>
  <c r="AE1520" i="1"/>
  <c r="AF1520" i="1" s="1"/>
  <c r="AE1522" i="1"/>
  <c r="AF1522" i="1" s="1"/>
  <c r="AC1522" i="1"/>
  <c r="AD1522" i="1" s="1"/>
  <c r="AC1524" i="1"/>
  <c r="AD1524" i="1" s="1"/>
  <c r="AE1524" i="1"/>
  <c r="AF1524" i="1" s="1"/>
  <c r="AE1526" i="1"/>
  <c r="AF1526" i="1" s="1"/>
  <c r="AC1526" i="1"/>
  <c r="AD1526" i="1" s="1"/>
  <c r="AE1529" i="1"/>
  <c r="AF1529" i="1" s="1"/>
  <c r="AC1529" i="1"/>
  <c r="AD1529" i="1" s="1"/>
  <c r="AC1531" i="1"/>
  <c r="AD1531" i="1" s="1"/>
  <c r="AE1531" i="1"/>
  <c r="AF1531" i="1" s="1"/>
  <c r="AE1533" i="1"/>
  <c r="AF1533" i="1" s="1"/>
  <c r="AC1533" i="1"/>
  <c r="AD1533" i="1" s="1"/>
  <c r="AC1535" i="1"/>
  <c r="AD1535" i="1" s="1"/>
  <c r="AE1535" i="1"/>
  <c r="AF1535" i="1" s="1"/>
  <c r="AC1536" i="1"/>
  <c r="AD1536" i="1" s="1"/>
  <c r="AE1536" i="1"/>
  <c r="AF1536" i="1" s="1"/>
  <c r="AE1538" i="1"/>
  <c r="AF1538" i="1" s="1"/>
  <c r="AC1538" i="1"/>
  <c r="AD1538" i="1" s="1"/>
  <c r="AC1539" i="1"/>
  <c r="AD1539" i="1" s="1"/>
  <c r="AE1539" i="1"/>
  <c r="AF1539" i="1" s="1"/>
  <c r="AC1540" i="1"/>
  <c r="AD1540" i="1" s="1"/>
  <c r="AE1540" i="1"/>
  <c r="AF1540" i="1" s="1"/>
  <c r="AE1541" i="1"/>
  <c r="AF1541" i="1" s="1"/>
  <c r="AC1541" i="1"/>
  <c r="AD1541" i="1" s="1"/>
  <c r="AE1542" i="1"/>
  <c r="AF1542" i="1" s="1"/>
  <c r="AC1542" i="1"/>
  <c r="AD1542" i="1" s="1"/>
  <c r="AC1543" i="1"/>
  <c r="AD1543" i="1" s="1"/>
  <c r="AE1543" i="1"/>
  <c r="AF1543" i="1" s="1"/>
  <c r="AC1544" i="1"/>
  <c r="AD1544" i="1" s="1"/>
  <c r="AE1544" i="1"/>
  <c r="AF1544" i="1" s="1"/>
  <c r="AE1545" i="1"/>
  <c r="AF1545" i="1" s="1"/>
  <c r="AC1545" i="1"/>
  <c r="AD1545" i="1" s="1"/>
  <c r="AE1546" i="1"/>
  <c r="AF1546" i="1" s="1"/>
  <c r="AC1546" i="1"/>
  <c r="AD1546" i="1" s="1"/>
  <c r="AC1547" i="1"/>
  <c r="AD1547" i="1" s="1"/>
  <c r="AE1547" i="1"/>
  <c r="AF1547" i="1" s="1"/>
  <c r="AC1548" i="1"/>
  <c r="AD1548" i="1" s="1"/>
  <c r="AE1548" i="1"/>
  <c r="AF1548" i="1" s="1"/>
  <c r="AE1549" i="1"/>
  <c r="AF1549" i="1" s="1"/>
  <c r="AC1549" i="1"/>
  <c r="AD1549" i="1" s="1"/>
  <c r="AE1550" i="1"/>
  <c r="AF1550" i="1" s="1"/>
  <c r="AC1550" i="1"/>
  <c r="AD1550" i="1" s="1"/>
  <c r="AC1551" i="1"/>
  <c r="AD1551" i="1" s="1"/>
  <c r="AE1551" i="1"/>
  <c r="AF1551" i="1" s="1"/>
  <c r="AC1552" i="1"/>
  <c r="AD1552" i="1" s="1"/>
  <c r="AE1552" i="1"/>
  <c r="AF1552" i="1" s="1"/>
  <c r="AE1553" i="1"/>
  <c r="AF1553" i="1" s="1"/>
  <c r="AC1553" i="1"/>
  <c r="AD1553" i="1" s="1"/>
  <c r="AE1554" i="1"/>
  <c r="AF1554" i="1" s="1"/>
  <c r="AC1554" i="1"/>
  <c r="AD1554" i="1" s="1"/>
  <c r="AC1555" i="1"/>
  <c r="AD1555" i="1" s="1"/>
  <c r="AE1555" i="1"/>
  <c r="AF1555" i="1" s="1"/>
  <c r="AC1556" i="1"/>
  <c r="AD1556" i="1" s="1"/>
  <c r="AE1556" i="1"/>
  <c r="AF1556" i="1" s="1"/>
  <c r="AE1557" i="1"/>
  <c r="AF1557" i="1" s="1"/>
  <c r="AC1557" i="1"/>
  <c r="AD1557" i="1" s="1"/>
  <c r="AE1558" i="1"/>
  <c r="AF1558" i="1" s="1"/>
  <c r="AC1558" i="1"/>
  <c r="AD1558" i="1" s="1"/>
  <c r="AC1559" i="1"/>
  <c r="AD1559" i="1" s="1"/>
  <c r="AE1559" i="1"/>
  <c r="AF1559" i="1" s="1"/>
  <c r="AC1560" i="1"/>
  <c r="AD1560" i="1" s="1"/>
  <c r="AE1560" i="1"/>
  <c r="AF1560" i="1" s="1"/>
  <c r="AE1561" i="1"/>
  <c r="AF1561" i="1" s="1"/>
  <c r="AC1561" i="1"/>
  <c r="AD1561" i="1" s="1"/>
  <c r="AE1562" i="1"/>
  <c r="AF1562" i="1" s="1"/>
  <c r="AC1562" i="1"/>
  <c r="AD1562" i="1" s="1"/>
  <c r="AC1563" i="1"/>
  <c r="AD1563" i="1" s="1"/>
  <c r="AE1563" i="1"/>
  <c r="AF1563" i="1" s="1"/>
  <c r="AC1564" i="1"/>
  <c r="AD1564" i="1" s="1"/>
  <c r="AE1564" i="1"/>
  <c r="AF1564" i="1" s="1"/>
  <c r="AE1565" i="1"/>
  <c r="AF1565" i="1" s="1"/>
  <c r="AC1565" i="1"/>
  <c r="AD1565" i="1" s="1"/>
  <c r="AE1566" i="1"/>
  <c r="AF1566" i="1" s="1"/>
  <c r="AC1566" i="1"/>
  <c r="AD1566" i="1" s="1"/>
  <c r="AC1567" i="1"/>
  <c r="AD1567" i="1" s="1"/>
  <c r="AE1567" i="1"/>
  <c r="AF1567" i="1" s="1"/>
  <c r="G1573" i="1"/>
  <c r="O1573" i="1" s="1"/>
  <c r="AA1573" i="1" s="1"/>
  <c r="AB1573" i="1" s="1"/>
  <c r="G1574" i="1"/>
  <c r="O1574" i="1" s="1"/>
  <c r="AA1574" i="1" s="1"/>
  <c r="AB1574" i="1" s="1"/>
  <c r="AE1574" i="1"/>
  <c r="AF1574" i="1" s="1"/>
  <c r="AC1574" i="1"/>
  <c r="AD1574" i="1" s="1"/>
  <c r="AC1575" i="1"/>
  <c r="AD1575" i="1" s="1"/>
  <c r="AE1575" i="1"/>
  <c r="AF1575" i="1" s="1"/>
  <c r="AC1576" i="1"/>
  <c r="AD1576" i="1" s="1"/>
  <c r="AE1576" i="1"/>
  <c r="AF1576" i="1" s="1"/>
  <c r="AE1577" i="1"/>
  <c r="AF1577" i="1" s="1"/>
  <c r="AC1577" i="1"/>
  <c r="AD1577" i="1" s="1"/>
  <c r="AE1578" i="1"/>
  <c r="AF1578" i="1" s="1"/>
  <c r="AC1578" i="1"/>
  <c r="AD1578" i="1" s="1"/>
  <c r="AC1579" i="1"/>
  <c r="AD1579" i="1" s="1"/>
  <c r="AE1579" i="1"/>
  <c r="AF1579" i="1" s="1"/>
  <c r="AC1580" i="1"/>
  <c r="AD1580" i="1" s="1"/>
  <c r="AE1580" i="1"/>
  <c r="AF1580" i="1" s="1"/>
  <c r="AE1581" i="1"/>
  <c r="AF1581" i="1" s="1"/>
  <c r="AC1581" i="1"/>
  <c r="AD1581" i="1" s="1"/>
  <c r="AE1582" i="1"/>
  <c r="AF1582" i="1" s="1"/>
  <c r="AC1582" i="1"/>
  <c r="AD1582" i="1" s="1"/>
  <c r="AC1583" i="1"/>
  <c r="AD1583" i="1" s="1"/>
  <c r="AE1583" i="1"/>
  <c r="AF1583" i="1" s="1"/>
  <c r="AC1584" i="1"/>
  <c r="AD1584" i="1" s="1"/>
  <c r="AE1584" i="1"/>
  <c r="AF1584" i="1" s="1"/>
  <c r="AE1585" i="1"/>
  <c r="AF1585" i="1" s="1"/>
  <c r="AC1585" i="1"/>
  <c r="AD1585" i="1" s="1"/>
  <c r="AE1586" i="1"/>
  <c r="AF1586" i="1" s="1"/>
  <c r="AC1586" i="1"/>
  <c r="AD1586" i="1" s="1"/>
  <c r="AC1587" i="1"/>
  <c r="AD1587" i="1" s="1"/>
  <c r="AE1587" i="1"/>
  <c r="AF1587" i="1" s="1"/>
  <c r="AC1588" i="1"/>
  <c r="AD1588" i="1" s="1"/>
  <c r="AE1588" i="1"/>
  <c r="AF1588" i="1" s="1"/>
  <c r="AE1589" i="1"/>
  <c r="AF1589" i="1" s="1"/>
  <c r="AC1589" i="1"/>
  <c r="AD1589" i="1" s="1"/>
  <c r="AE1590" i="1"/>
  <c r="AF1590" i="1" s="1"/>
  <c r="AC1590" i="1"/>
  <c r="AD1590" i="1" s="1"/>
  <c r="AC1591" i="1"/>
  <c r="AD1591" i="1" s="1"/>
  <c r="AE1591" i="1"/>
  <c r="AF1591" i="1" s="1"/>
  <c r="AC1592" i="1"/>
  <c r="AD1592" i="1" s="1"/>
  <c r="AE1592" i="1"/>
  <c r="AF1592" i="1" s="1"/>
  <c r="AE1593" i="1"/>
  <c r="AF1593" i="1" s="1"/>
  <c r="AC1593" i="1"/>
  <c r="AD1593" i="1" s="1"/>
  <c r="AE1594" i="1"/>
  <c r="AF1594" i="1" s="1"/>
  <c r="AC1594" i="1"/>
  <c r="AD1594" i="1" s="1"/>
  <c r="AC1595" i="1"/>
  <c r="AD1595" i="1" s="1"/>
  <c r="AE1595" i="1"/>
  <c r="AF1595" i="1" s="1"/>
  <c r="AC1596" i="1"/>
  <c r="AD1596" i="1" s="1"/>
  <c r="AE1596" i="1"/>
  <c r="AF1596" i="1" s="1"/>
  <c r="AE1597" i="1"/>
  <c r="AF1597" i="1" s="1"/>
  <c r="AC1597" i="1"/>
  <c r="AD1597" i="1" s="1"/>
  <c r="AE1598" i="1"/>
  <c r="AF1598" i="1" s="1"/>
  <c r="AC1598" i="1"/>
  <c r="AD1598" i="1" s="1"/>
  <c r="AC1599" i="1"/>
  <c r="AD1599" i="1" s="1"/>
  <c r="AE1599" i="1"/>
  <c r="AF1599" i="1" s="1"/>
  <c r="AC1600" i="1"/>
  <c r="AD1600" i="1" s="1"/>
  <c r="AE1600" i="1"/>
  <c r="AF1600" i="1" s="1"/>
  <c r="AE1601" i="1"/>
  <c r="AF1601" i="1" s="1"/>
  <c r="AC1601" i="1"/>
  <c r="AD1601" i="1" s="1"/>
  <c r="AE1602" i="1"/>
  <c r="AF1602" i="1" s="1"/>
  <c r="AC1602" i="1"/>
  <c r="AD1602" i="1" s="1"/>
  <c r="AC1603" i="1"/>
  <c r="AD1603" i="1" s="1"/>
  <c r="AE1603" i="1"/>
  <c r="AF1603" i="1" s="1"/>
  <c r="AC1604" i="1"/>
  <c r="AD1604" i="1" s="1"/>
  <c r="AE1604" i="1"/>
  <c r="AF1604" i="1" s="1"/>
  <c r="AE1605" i="1"/>
  <c r="AF1605" i="1" s="1"/>
  <c r="AC1605" i="1"/>
  <c r="AD1605" i="1" s="1"/>
  <c r="AE1606" i="1"/>
  <c r="AF1606" i="1" s="1"/>
  <c r="AC1606" i="1"/>
  <c r="AD1606" i="1" s="1"/>
  <c r="AC1607" i="1"/>
  <c r="AD1607" i="1" s="1"/>
  <c r="AE1607" i="1"/>
  <c r="AF1607" i="1" s="1"/>
  <c r="AC1608" i="1"/>
  <c r="AD1608" i="1" s="1"/>
  <c r="AE1608" i="1"/>
  <c r="AF1608" i="1" s="1"/>
  <c r="AE1609" i="1"/>
  <c r="AF1609" i="1" s="1"/>
  <c r="AC1609" i="1"/>
  <c r="AD1609" i="1" s="1"/>
  <c r="AE1610" i="1"/>
  <c r="AF1610" i="1" s="1"/>
  <c r="AC1610" i="1"/>
  <c r="AD1610" i="1" s="1"/>
  <c r="AC1611" i="1"/>
  <c r="AD1611" i="1" s="1"/>
  <c r="AE1611" i="1"/>
  <c r="AF1611" i="1" s="1"/>
  <c r="AC1612" i="1"/>
  <c r="AD1612" i="1" s="1"/>
  <c r="AE1612" i="1"/>
  <c r="AF1612" i="1" s="1"/>
  <c r="AE1613" i="1"/>
  <c r="AF1613" i="1" s="1"/>
  <c r="AC1613" i="1"/>
  <c r="AD1613" i="1" s="1"/>
  <c r="AE1614" i="1"/>
  <c r="AF1614" i="1" s="1"/>
  <c r="AC1614" i="1"/>
  <c r="AD1614" i="1" s="1"/>
  <c r="AC1615" i="1"/>
  <c r="AD1615" i="1" s="1"/>
  <c r="AE1615" i="1"/>
  <c r="AF1615" i="1" s="1"/>
  <c r="AC1616" i="1"/>
  <c r="AD1616" i="1" s="1"/>
  <c r="AE1616" i="1"/>
  <c r="AF1616" i="1" s="1"/>
  <c r="AE1617" i="1"/>
  <c r="AF1617" i="1" s="1"/>
  <c r="AC1617" i="1"/>
  <c r="AD1617" i="1" s="1"/>
  <c r="AE1618" i="1"/>
  <c r="AF1618" i="1" s="1"/>
  <c r="AC1618" i="1"/>
  <c r="AD1618" i="1" s="1"/>
  <c r="AC1619" i="1"/>
  <c r="AD1619" i="1" s="1"/>
  <c r="AE1619" i="1"/>
  <c r="AF1619" i="1" s="1"/>
  <c r="AC1620" i="1"/>
  <c r="AD1620" i="1" s="1"/>
  <c r="AE1620" i="1"/>
  <c r="AF1620" i="1" s="1"/>
  <c r="AE1621" i="1"/>
  <c r="AF1621" i="1" s="1"/>
  <c r="AC1621" i="1"/>
  <c r="AD1621" i="1" s="1"/>
  <c r="AE1622" i="1"/>
  <c r="AF1622" i="1" s="1"/>
  <c r="AC1622" i="1"/>
  <c r="AD1622" i="1" s="1"/>
  <c r="AC1623" i="1"/>
  <c r="AD1623" i="1" s="1"/>
  <c r="AE1623" i="1"/>
  <c r="AF1623" i="1" s="1"/>
  <c r="AC1624" i="1"/>
  <c r="AD1624" i="1" s="1"/>
  <c r="AE1624" i="1"/>
  <c r="AF1624" i="1" s="1"/>
  <c r="AE1625" i="1"/>
  <c r="AF1625" i="1" s="1"/>
  <c r="AC1625" i="1"/>
  <c r="AD1625" i="1" s="1"/>
  <c r="AE1626" i="1"/>
  <c r="AF1626" i="1" s="1"/>
  <c r="AC1626" i="1"/>
  <c r="AD1626" i="1" s="1"/>
  <c r="AC1627" i="1"/>
  <c r="AD1627" i="1" s="1"/>
  <c r="AE1627" i="1"/>
  <c r="AF1627" i="1" s="1"/>
  <c r="AC1628" i="1"/>
  <c r="AD1628" i="1" s="1"/>
  <c r="AE1628" i="1"/>
  <c r="AF1628" i="1" s="1"/>
  <c r="AE1629" i="1"/>
  <c r="AF1629" i="1" s="1"/>
  <c r="AC1629" i="1"/>
  <c r="AD1629" i="1" s="1"/>
  <c r="AE1630" i="1"/>
  <c r="AF1630" i="1" s="1"/>
  <c r="AC1630" i="1"/>
  <c r="AD1630" i="1" s="1"/>
  <c r="AC1631" i="1"/>
  <c r="AD1631" i="1" s="1"/>
  <c r="AE1631" i="1"/>
  <c r="AF1631" i="1" s="1"/>
  <c r="AC1632" i="1"/>
  <c r="AD1632" i="1" s="1"/>
  <c r="AE1632" i="1"/>
  <c r="AF1632" i="1" s="1"/>
  <c r="AE1633" i="1"/>
  <c r="AF1633" i="1" s="1"/>
  <c r="AC1633" i="1"/>
  <c r="AD1633" i="1" s="1"/>
  <c r="AE1634" i="1"/>
  <c r="AF1634" i="1" s="1"/>
  <c r="AC1634" i="1"/>
  <c r="AD1634" i="1" s="1"/>
  <c r="AC1635" i="1"/>
  <c r="AD1635" i="1" s="1"/>
  <c r="AE1635" i="1"/>
  <c r="AF1635" i="1" s="1"/>
  <c r="AC1636" i="1"/>
  <c r="AD1636" i="1" s="1"/>
  <c r="AE1636" i="1"/>
  <c r="AF1636" i="1" s="1"/>
  <c r="AE1637" i="1"/>
  <c r="AF1637" i="1" s="1"/>
  <c r="AC1637" i="1"/>
  <c r="AD1637" i="1" s="1"/>
  <c r="AE1638" i="1"/>
  <c r="AF1638" i="1" s="1"/>
  <c r="AC1638" i="1"/>
  <c r="AD1638" i="1" s="1"/>
  <c r="AC1639" i="1"/>
  <c r="AD1639" i="1" s="1"/>
  <c r="AE1639" i="1"/>
  <c r="AF1639" i="1" s="1"/>
  <c r="G1645" i="1"/>
  <c r="O1645" i="1" s="1"/>
  <c r="G1646" i="1"/>
  <c r="O1646" i="1" s="1"/>
  <c r="AA1646" i="1" s="1"/>
  <c r="AB1646" i="1" s="1"/>
  <c r="AE1646" i="1"/>
  <c r="AF1646" i="1" s="1"/>
  <c r="AC1646" i="1"/>
  <c r="AD1646" i="1" s="1"/>
  <c r="AC1647" i="1"/>
  <c r="AD1647" i="1" s="1"/>
  <c r="AE1647" i="1"/>
  <c r="AF1647" i="1" s="1"/>
  <c r="G1653" i="1"/>
  <c r="O1653" i="1" s="1"/>
  <c r="G1654" i="1"/>
  <c r="O1654" i="1" s="1"/>
  <c r="AE1654" i="1"/>
  <c r="AF1654" i="1" s="1"/>
  <c r="AC1654" i="1"/>
  <c r="AD1654" i="1" s="1"/>
  <c r="AC1655" i="1"/>
  <c r="AD1655" i="1" s="1"/>
  <c r="AE1655" i="1"/>
  <c r="AF1655" i="1" s="1"/>
  <c r="G1659" i="1"/>
  <c r="O1659" i="1" s="1"/>
  <c r="AA1659" i="1" s="1"/>
  <c r="AB1659" i="1" s="1"/>
  <c r="AC1659" i="1"/>
  <c r="AD1659" i="1" s="1"/>
  <c r="AE1659" i="1"/>
  <c r="AF1659" i="1" s="1"/>
  <c r="G1663" i="1"/>
  <c r="O1663" i="1" s="1"/>
  <c r="AC1663" i="1"/>
  <c r="AD1663" i="1" s="1"/>
  <c r="AE1663" i="1"/>
  <c r="AF1663" i="1" s="1"/>
  <c r="AC1664" i="1"/>
  <c r="AD1664" i="1" s="1"/>
  <c r="AE1664" i="1"/>
  <c r="AF1664" i="1" s="1"/>
  <c r="K1665" i="1"/>
  <c r="M1665" i="1" s="1"/>
  <c r="AC1668" i="1"/>
  <c r="AD1668" i="1" s="1"/>
  <c r="AE1668" i="1"/>
  <c r="AF1668" i="1" s="1"/>
  <c r="G1669" i="1"/>
  <c r="O1669" i="1" s="1"/>
  <c r="AA1669" i="1" s="1"/>
  <c r="AB1669" i="1" s="1"/>
  <c r="AE1670" i="1"/>
  <c r="AF1670" i="1" s="1"/>
  <c r="AC1670" i="1"/>
  <c r="AD1670" i="1" s="1"/>
  <c r="G1671" i="1"/>
  <c r="O1671" i="1" s="1"/>
  <c r="AA1671" i="1" s="1"/>
  <c r="AB1671" i="1" s="1"/>
  <c r="AC1672" i="1"/>
  <c r="AD1672" i="1" s="1"/>
  <c r="AE1672" i="1"/>
  <c r="AF1672" i="1" s="1"/>
  <c r="G1673" i="1"/>
  <c r="O1673" i="1" s="1"/>
  <c r="AA1673" i="1" s="1"/>
  <c r="AB1673" i="1" s="1"/>
  <c r="AE1674" i="1"/>
  <c r="AF1674" i="1" s="1"/>
  <c r="AC1674" i="1"/>
  <c r="AD1674" i="1" s="1"/>
  <c r="G1675" i="1"/>
  <c r="O1675" i="1" s="1"/>
  <c r="AA1675" i="1" s="1"/>
  <c r="AB1675" i="1" s="1"/>
  <c r="AC1676" i="1"/>
  <c r="AD1676" i="1" s="1"/>
  <c r="AE1676" i="1"/>
  <c r="AF1676" i="1" s="1"/>
  <c r="G1677" i="1"/>
  <c r="O1677" i="1" s="1"/>
  <c r="AA1677" i="1" s="1"/>
  <c r="AB1677" i="1" s="1"/>
  <c r="AE1678" i="1"/>
  <c r="AF1678" i="1" s="1"/>
  <c r="AC1678" i="1"/>
  <c r="AD1678" i="1" s="1"/>
  <c r="G1679" i="1"/>
  <c r="O1679" i="1" s="1"/>
  <c r="AA1679" i="1" s="1"/>
  <c r="AB1679" i="1" s="1"/>
  <c r="AC1680" i="1"/>
  <c r="AD1680" i="1" s="1"/>
  <c r="AE1680" i="1"/>
  <c r="AF1680" i="1" s="1"/>
  <c r="G1681" i="1"/>
  <c r="O1681" i="1" s="1"/>
  <c r="AA1681" i="1" s="1"/>
  <c r="AB1681" i="1" s="1"/>
  <c r="AE1682" i="1"/>
  <c r="AF1682" i="1" s="1"/>
  <c r="AC1682" i="1"/>
  <c r="AD1682" i="1" s="1"/>
  <c r="G1683" i="1"/>
  <c r="O1683" i="1" s="1"/>
  <c r="AA1683" i="1" s="1"/>
  <c r="AB1683" i="1" s="1"/>
  <c r="AC1684" i="1"/>
  <c r="AD1684" i="1" s="1"/>
  <c r="AE1684" i="1"/>
  <c r="AF1684" i="1" s="1"/>
  <c r="G1685" i="1"/>
  <c r="O1685" i="1" s="1"/>
  <c r="AA1685" i="1" s="1"/>
  <c r="AB1685" i="1" s="1"/>
  <c r="AE1686" i="1"/>
  <c r="AF1686" i="1" s="1"/>
  <c r="AC1686" i="1"/>
  <c r="AD1686" i="1" s="1"/>
  <c r="G1687" i="1"/>
  <c r="O1687" i="1" s="1"/>
  <c r="AA1687" i="1" s="1"/>
  <c r="AB1687" i="1" s="1"/>
  <c r="AC1688" i="1"/>
  <c r="AD1688" i="1" s="1"/>
  <c r="AE1688" i="1"/>
  <c r="AF1688" i="1" s="1"/>
  <c r="G1689" i="1"/>
  <c r="O1689" i="1" s="1"/>
  <c r="AA1689" i="1" s="1"/>
  <c r="AB1689" i="1" s="1"/>
  <c r="AE1690" i="1"/>
  <c r="AF1690" i="1" s="1"/>
  <c r="AC1690" i="1"/>
  <c r="AD1690" i="1" s="1"/>
  <c r="AC1692" i="1"/>
  <c r="AD1692" i="1" s="1"/>
  <c r="AE1692" i="1"/>
  <c r="AF1692" i="1" s="1"/>
  <c r="AC1695" i="1"/>
  <c r="AD1695" i="1" s="1"/>
  <c r="AE1695" i="1"/>
  <c r="AF1695" i="1" s="1"/>
  <c r="AE1697" i="1"/>
  <c r="AF1697" i="1" s="1"/>
  <c r="AC1697" i="1"/>
  <c r="AD1697" i="1" s="1"/>
  <c r="AE1702" i="1"/>
  <c r="AF1702" i="1" s="1"/>
  <c r="AC1702" i="1"/>
  <c r="AD1702" i="1" s="1"/>
  <c r="G1703" i="1"/>
  <c r="O1703" i="1" s="1"/>
  <c r="AC1704" i="1"/>
  <c r="AD1704" i="1" s="1"/>
  <c r="AE1704" i="1"/>
  <c r="AF1704" i="1" s="1"/>
  <c r="G1705" i="1"/>
  <c r="O1705" i="1" s="1"/>
  <c r="AE1706" i="1"/>
  <c r="AF1706" i="1" s="1"/>
  <c r="AC1706" i="1"/>
  <c r="AD1706" i="1" s="1"/>
  <c r="AE1713" i="1"/>
  <c r="AF1713" i="1" s="1"/>
  <c r="AC1713" i="1"/>
  <c r="AD1713" i="1" s="1"/>
  <c r="AE1714" i="1"/>
  <c r="AF1714" i="1" s="1"/>
  <c r="AC1714" i="1"/>
  <c r="AD1714" i="1" s="1"/>
  <c r="G1721" i="1"/>
  <c r="O1721" i="1" s="1"/>
  <c r="AA1721" i="1" s="1"/>
  <c r="AB1721" i="1" s="1"/>
  <c r="AE1721" i="1"/>
  <c r="AF1721" i="1" s="1"/>
  <c r="AC1721" i="1"/>
  <c r="AD1721" i="1" s="1"/>
  <c r="AE1722" i="1"/>
  <c r="AF1722" i="1" s="1"/>
  <c r="AC1722" i="1"/>
  <c r="AD1722" i="1" s="1"/>
  <c r="AC1723" i="1"/>
  <c r="AD1723" i="1" s="1"/>
  <c r="AE1723" i="1"/>
  <c r="AF1723" i="1" s="1"/>
  <c r="AC1724" i="1"/>
  <c r="AD1724" i="1" s="1"/>
  <c r="AE1724" i="1"/>
  <c r="AF1724" i="1" s="1"/>
  <c r="AE1725" i="1"/>
  <c r="AF1725" i="1" s="1"/>
  <c r="AC1725" i="1"/>
  <c r="AD1725" i="1" s="1"/>
  <c r="AE1726" i="1"/>
  <c r="AF1726" i="1" s="1"/>
  <c r="AC1726" i="1"/>
  <c r="AD1726" i="1" s="1"/>
  <c r="AC1727" i="1"/>
  <c r="AD1727" i="1" s="1"/>
  <c r="AE1727" i="1"/>
  <c r="AF1727" i="1" s="1"/>
  <c r="AC1728" i="1"/>
  <c r="AD1728" i="1" s="1"/>
  <c r="AE1728" i="1"/>
  <c r="AF1728" i="1" s="1"/>
  <c r="AE1729" i="1"/>
  <c r="AF1729" i="1" s="1"/>
  <c r="AC1729" i="1"/>
  <c r="AD1729" i="1" s="1"/>
  <c r="G1730" i="1"/>
  <c r="O1730" i="1" s="1"/>
  <c r="AA1730" i="1" s="1"/>
  <c r="AB1730" i="1" s="1"/>
  <c r="AC1731" i="1"/>
  <c r="AD1731" i="1" s="1"/>
  <c r="AE1731" i="1"/>
  <c r="AF1731" i="1" s="1"/>
  <c r="G1732" i="1"/>
  <c r="O1732" i="1" s="1"/>
  <c r="AA1732" i="1" s="1"/>
  <c r="AB1732" i="1" s="1"/>
  <c r="AE1733" i="1"/>
  <c r="AF1733" i="1" s="1"/>
  <c r="AC1733" i="1"/>
  <c r="AD1733" i="1" s="1"/>
  <c r="G1734" i="1"/>
  <c r="O1734" i="1" s="1"/>
  <c r="AA1734" i="1" s="1"/>
  <c r="AB1734" i="1" s="1"/>
  <c r="AC1735" i="1"/>
  <c r="AD1735" i="1" s="1"/>
  <c r="AE1735" i="1"/>
  <c r="AF1735" i="1" s="1"/>
  <c r="G1736" i="1"/>
  <c r="O1736" i="1" s="1"/>
  <c r="AA1736" i="1" s="1"/>
  <c r="AB1736" i="1" s="1"/>
  <c r="G1739" i="1"/>
  <c r="O1739" i="1" s="1"/>
  <c r="AA1739" i="1" s="1"/>
  <c r="AB1739" i="1" s="1"/>
  <c r="AC1739" i="1"/>
  <c r="AD1739" i="1" s="1"/>
  <c r="AE1739" i="1"/>
  <c r="AF1739" i="1" s="1"/>
  <c r="G1742" i="1"/>
  <c r="O1742" i="1" s="1"/>
  <c r="AC1744" i="1"/>
  <c r="AD1744" i="1" s="1"/>
  <c r="AE1744" i="1"/>
  <c r="AF1744" i="1" s="1"/>
  <c r="G1747" i="1"/>
  <c r="O1747" i="1" s="1"/>
  <c r="AA1747" i="1" s="1"/>
  <c r="AB1747" i="1" s="1"/>
  <c r="AC1747" i="1"/>
  <c r="AD1747" i="1" s="1"/>
  <c r="AE1747" i="1"/>
  <c r="AF1747" i="1" s="1"/>
  <c r="G1750" i="1"/>
  <c r="O1750" i="1" s="1"/>
  <c r="AA1750" i="1" s="1"/>
  <c r="AB1750" i="1" s="1"/>
  <c r="AC1752" i="1"/>
  <c r="AD1752" i="1" s="1"/>
  <c r="AE1752" i="1"/>
  <c r="AF1752" i="1" s="1"/>
  <c r="G1755" i="1"/>
  <c r="O1755" i="1" s="1"/>
  <c r="AA1755" i="1" s="1"/>
  <c r="AB1755" i="1" s="1"/>
  <c r="AC1755" i="1"/>
  <c r="AD1755" i="1" s="1"/>
  <c r="AE1755" i="1"/>
  <c r="AF1755" i="1" s="1"/>
  <c r="G1758" i="1"/>
  <c r="O1758" i="1" s="1"/>
  <c r="AC1760" i="1"/>
  <c r="AD1760" i="1" s="1"/>
  <c r="AE1760" i="1"/>
  <c r="AF1760" i="1" s="1"/>
  <c r="G1763" i="1"/>
  <c r="O1763" i="1" s="1"/>
  <c r="AA1763" i="1" s="1"/>
  <c r="AB1763" i="1" s="1"/>
  <c r="AC1763" i="1"/>
  <c r="AD1763" i="1" s="1"/>
  <c r="AE1763" i="1"/>
  <c r="AF1763" i="1" s="1"/>
  <c r="G1766" i="1"/>
  <c r="O1766" i="1" s="1"/>
  <c r="AA1766" i="1" s="1"/>
  <c r="AB1766" i="1" s="1"/>
  <c r="AC1768" i="1"/>
  <c r="AD1768" i="1" s="1"/>
  <c r="AE1768" i="1"/>
  <c r="AF1768" i="1" s="1"/>
  <c r="AA1498" i="1"/>
  <c r="AB1498" i="1" s="1"/>
  <c r="AC1499" i="1"/>
  <c r="AD1499" i="1" s="1"/>
  <c r="AE1499" i="1"/>
  <c r="AF1499" i="1" s="1"/>
  <c r="AE1505" i="1"/>
  <c r="AF1505" i="1" s="1"/>
  <c r="AC1505" i="1"/>
  <c r="AD1505" i="1" s="1"/>
  <c r="AA1513" i="1"/>
  <c r="AB1513" i="1" s="1"/>
  <c r="AE1501" i="1"/>
  <c r="AF1501" i="1" s="1"/>
  <c r="AC1501" i="1"/>
  <c r="AD1501" i="1" s="1"/>
  <c r="H1502" i="1"/>
  <c r="P1502" i="1" s="1"/>
  <c r="AE1506" i="1"/>
  <c r="AF1506" i="1" s="1"/>
  <c r="AC1506" i="1"/>
  <c r="AD1506" i="1" s="1"/>
  <c r="L1507" i="1"/>
  <c r="N1507" i="1" s="1"/>
  <c r="L1515" i="1"/>
  <c r="N1515" i="1" s="1"/>
  <c r="AC1495" i="1"/>
  <c r="AD1495" i="1" s="1"/>
  <c r="AE1495" i="1"/>
  <c r="AF1495" i="1" s="1"/>
  <c r="G1501" i="1"/>
  <c r="O1501" i="1" s="1"/>
  <c r="AA1501" i="1" s="1"/>
  <c r="AB1501" i="1" s="1"/>
  <c r="AE1502" i="1"/>
  <c r="AF1502" i="1" s="1"/>
  <c r="AC1502" i="1"/>
  <c r="AD1502" i="1" s="1"/>
  <c r="AC1507" i="1"/>
  <c r="AD1507" i="1" s="1"/>
  <c r="AE1507" i="1"/>
  <c r="AF1507" i="1" s="1"/>
  <c r="L1508" i="1"/>
  <c r="N1508" i="1" s="1"/>
  <c r="G1511" i="1"/>
  <c r="O1511" i="1" s="1"/>
  <c r="G1515" i="1"/>
  <c r="O1515" i="1" s="1"/>
  <c r="AC1516" i="1"/>
  <c r="AD1516" i="1" s="1"/>
  <c r="AE1516" i="1"/>
  <c r="AF1516" i="1" s="1"/>
  <c r="AE1517" i="1"/>
  <c r="AF1517" i="1" s="1"/>
  <c r="AC1517" i="1"/>
  <c r="AD1517" i="1" s="1"/>
  <c r="AC1519" i="1"/>
  <c r="AD1519" i="1" s="1"/>
  <c r="AE1519" i="1"/>
  <c r="AF1519" i="1" s="1"/>
  <c r="AE1521" i="1"/>
  <c r="AF1521" i="1" s="1"/>
  <c r="AC1521" i="1"/>
  <c r="AD1521" i="1" s="1"/>
  <c r="AC1523" i="1"/>
  <c r="AD1523" i="1" s="1"/>
  <c r="AE1523" i="1"/>
  <c r="AF1523" i="1" s="1"/>
  <c r="AE1525" i="1"/>
  <c r="AF1525" i="1" s="1"/>
  <c r="AC1525" i="1"/>
  <c r="AD1525" i="1" s="1"/>
  <c r="AC1527" i="1"/>
  <c r="AD1527" i="1" s="1"/>
  <c r="AE1527" i="1"/>
  <c r="AF1527" i="1" s="1"/>
  <c r="AC1528" i="1"/>
  <c r="AD1528" i="1" s="1"/>
  <c r="AE1528" i="1"/>
  <c r="AF1528" i="1" s="1"/>
  <c r="AE1530" i="1"/>
  <c r="AF1530" i="1" s="1"/>
  <c r="AC1530" i="1"/>
  <c r="AD1530" i="1" s="1"/>
  <c r="AC1532" i="1"/>
  <c r="AD1532" i="1" s="1"/>
  <c r="AE1532" i="1"/>
  <c r="AF1532" i="1" s="1"/>
  <c r="AE1534" i="1"/>
  <c r="AF1534" i="1" s="1"/>
  <c r="AC1534" i="1"/>
  <c r="AD1534" i="1" s="1"/>
  <c r="AE1537" i="1"/>
  <c r="AF1537" i="1" s="1"/>
  <c r="AC1537" i="1"/>
  <c r="AD1537" i="1" s="1"/>
  <c r="G1495" i="1"/>
  <c r="O1495" i="1" s="1"/>
  <c r="AA1495" i="1" s="1"/>
  <c r="AB1495" i="1" s="1"/>
  <c r="G1496" i="1"/>
  <c r="O1496" i="1" s="1"/>
  <c r="AA1496" i="1" s="1"/>
  <c r="AB1496" i="1" s="1"/>
  <c r="AC1496" i="1"/>
  <c r="AD1496" i="1" s="1"/>
  <c r="AE1496" i="1"/>
  <c r="AF1496" i="1" s="1"/>
  <c r="AE1497" i="1"/>
  <c r="AF1497" i="1" s="1"/>
  <c r="AC1497" i="1"/>
  <c r="AD1497" i="1" s="1"/>
  <c r="G1503" i="1"/>
  <c r="O1503" i="1" s="1"/>
  <c r="AA1503" i="1" s="1"/>
  <c r="AB1503" i="1" s="1"/>
  <c r="G1504" i="1"/>
  <c r="O1504" i="1" s="1"/>
  <c r="AC1504" i="1"/>
  <c r="AD1504" i="1" s="1"/>
  <c r="AE1504" i="1"/>
  <c r="AF1504" i="1" s="1"/>
  <c r="L1505" i="1"/>
  <c r="N1505" i="1" s="1"/>
  <c r="G1508" i="1"/>
  <c r="O1508" i="1" s="1"/>
  <c r="AC1508" i="1"/>
  <c r="AD1508" i="1" s="1"/>
  <c r="AE1508" i="1"/>
  <c r="AF1508" i="1" s="1"/>
  <c r="L1509" i="1"/>
  <c r="N1509" i="1" s="1"/>
  <c r="G1512" i="1"/>
  <c r="O1512" i="1" s="1"/>
  <c r="AA1512" i="1" s="1"/>
  <c r="AB1512" i="1" s="1"/>
  <c r="AC1512" i="1"/>
  <c r="AD1512" i="1" s="1"/>
  <c r="AE1512" i="1"/>
  <c r="AF1512" i="1" s="1"/>
  <c r="L1513" i="1"/>
  <c r="N1513" i="1" s="1"/>
  <c r="G1516" i="1"/>
  <c r="O1516" i="1" s="1"/>
  <c r="G1518" i="1"/>
  <c r="O1518" i="1" s="1"/>
  <c r="G1520" i="1"/>
  <c r="O1520" i="1" s="1"/>
  <c r="G1522" i="1"/>
  <c r="O1522" i="1" s="1"/>
  <c r="G1524" i="1"/>
  <c r="O1524" i="1" s="1"/>
  <c r="G1526" i="1"/>
  <c r="O1526" i="1" s="1"/>
  <c r="G1528" i="1"/>
  <c r="O1528" i="1" s="1"/>
  <c r="G1530" i="1"/>
  <c r="O1530" i="1" s="1"/>
  <c r="AA1530" i="1" s="1"/>
  <c r="AB1530" i="1" s="1"/>
  <c r="G1531" i="1"/>
  <c r="O1531" i="1" s="1"/>
  <c r="G1532" i="1"/>
  <c r="O1532" i="1" s="1"/>
  <c r="G1533" i="1"/>
  <c r="O1533" i="1" s="1"/>
  <c r="G1534" i="1"/>
  <c r="O1534" i="1" s="1"/>
  <c r="G1535" i="1"/>
  <c r="O1535" i="1" s="1"/>
  <c r="G1536" i="1"/>
  <c r="O1536" i="1" s="1"/>
  <c r="G1537" i="1"/>
  <c r="O1537" i="1" s="1"/>
  <c r="AA1537" i="1" s="1"/>
  <c r="AB1537" i="1" s="1"/>
  <c r="G1538" i="1"/>
  <c r="O1538" i="1" s="1"/>
  <c r="G1539" i="1"/>
  <c r="O1539" i="1" s="1"/>
  <c r="AA1539" i="1" s="1"/>
  <c r="AB1539" i="1" s="1"/>
  <c r="G1540" i="1"/>
  <c r="O1540" i="1" s="1"/>
  <c r="G1541" i="1"/>
  <c r="O1541" i="1" s="1"/>
  <c r="G1542" i="1"/>
  <c r="O1542" i="1" s="1"/>
  <c r="G1543" i="1"/>
  <c r="O1543" i="1" s="1"/>
  <c r="G1544" i="1"/>
  <c r="O1544" i="1" s="1"/>
  <c r="G1545" i="1"/>
  <c r="O1545" i="1" s="1"/>
  <c r="G1546" i="1"/>
  <c r="O1546" i="1" s="1"/>
  <c r="G1547" i="1"/>
  <c r="O1547" i="1" s="1"/>
  <c r="G1548" i="1"/>
  <c r="O1548" i="1" s="1"/>
  <c r="G1549" i="1"/>
  <c r="O1549" i="1" s="1"/>
  <c r="G1550" i="1"/>
  <c r="O1550" i="1" s="1"/>
  <c r="AA1550" i="1" s="1"/>
  <c r="AB1550" i="1" s="1"/>
  <c r="G1551" i="1"/>
  <c r="O1551" i="1" s="1"/>
  <c r="G1552" i="1"/>
  <c r="O1552" i="1" s="1"/>
  <c r="G1553" i="1"/>
  <c r="O1553" i="1" s="1"/>
  <c r="G1554" i="1"/>
  <c r="O1554" i="1" s="1"/>
  <c r="AA1554" i="1" s="1"/>
  <c r="AB1554" i="1" s="1"/>
  <c r="G1555" i="1"/>
  <c r="O1555" i="1" s="1"/>
  <c r="G1556" i="1"/>
  <c r="O1556" i="1" s="1"/>
  <c r="G1557" i="1"/>
  <c r="O1557" i="1" s="1"/>
  <c r="G1558" i="1"/>
  <c r="O1558" i="1" s="1"/>
  <c r="G1559" i="1"/>
  <c r="O1559" i="1" s="1"/>
  <c r="G1560" i="1"/>
  <c r="O1560" i="1" s="1"/>
  <c r="G1561" i="1"/>
  <c r="O1561" i="1" s="1"/>
  <c r="G1562" i="1"/>
  <c r="O1562" i="1" s="1"/>
  <c r="AA1562" i="1" s="1"/>
  <c r="AB1562" i="1" s="1"/>
  <c r="G1563" i="1"/>
  <c r="O1563" i="1" s="1"/>
  <c r="G1564" i="1"/>
  <c r="O1564" i="1" s="1"/>
  <c r="G1565" i="1"/>
  <c r="O1565" i="1" s="1"/>
  <c r="G1566" i="1"/>
  <c r="O1566" i="1" s="1"/>
  <c r="G1567" i="1"/>
  <c r="O1567" i="1" s="1"/>
  <c r="AA1567" i="1" s="1"/>
  <c r="AB1567" i="1" s="1"/>
  <c r="G1568" i="1"/>
  <c r="O1568" i="1" s="1"/>
  <c r="AA1568" i="1" s="1"/>
  <c r="AB1568" i="1" s="1"/>
  <c r="AC1568" i="1"/>
  <c r="AD1568" i="1" s="1"/>
  <c r="AE1568" i="1"/>
  <c r="AF1568" i="1" s="1"/>
  <c r="AE1569" i="1"/>
  <c r="AF1569" i="1" s="1"/>
  <c r="AC1569" i="1"/>
  <c r="AD1569" i="1" s="1"/>
  <c r="G1575" i="1"/>
  <c r="O1575" i="1" s="1"/>
  <c r="G1594" i="1"/>
  <c r="O1594" i="1" s="1"/>
  <c r="G1595" i="1"/>
  <c r="O1595" i="1" s="1"/>
  <c r="G1596" i="1"/>
  <c r="O1596" i="1" s="1"/>
  <c r="G1597" i="1"/>
  <c r="O1597" i="1" s="1"/>
  <c r="AA1597" i="1" s="1"/>
  <c r="AB1597" i="1" s="1"/>
  <c r="G1598" i="1"/>
  <c r="O1598" i="1" s="1"/>
  <c r="G1599" i="1"/>
  <c r="O1599" i="1" s="1"/>
  <c r="G1600" i="1"/>
  <c r="O1600" i="1" s="1"/>
  <c r="AA1600" i="1" s="1"/>
  <c r="AB1600" i="1" s="1"/>
  <c r="G1601" i="1"/>
  <c r="O1601" i="1" s="1"/>
  <c r="AA1601" i="1" s="1"/>
  <c r="AB1601" i="1" s="1"/>
  <c r="G1602" i="1"/>
  <c r="O1602" i="1" s="1"/>
  <c r="G1603" i="1"/>
  <c r="O1603" i="1" s="1"/>
  <c r="G1604" i="1"/>
  <c r="O1604" i="1" s="1"/>
  <c r="G1605" i="1"/>
  <c r="O1605" i="1" s="1"/>
  <c r="G1606" i="1"/>
  <c r="O1606" i="1" s="1"/>
  <c r="AA1606" i="1" s="1"/>
  <c r="AB1606" i="1" s="1"/>
  <c r="G1607" i="1"/>
  <c r="O1607" i="1" s="1"/>
  <c r="G1608" i="1"/>
  <c r="O1608" i="1" s="1"/>
  <c r="AA1608" i="1" s="1"/>
  <c r="AB1608" i="1" s="1"/>
  <c r="G1609" i="1"/>
  <c r="O1609" i="1" s="1"/>
  <c r="G1610" i="1"/>
  <c r="O1610" i="1" s="1"/>
  <c r="G1611" i="1"/>
  <c r="O1611" i="1" s="1"/>
  <c r="G1612" i="1"/>
  <c r="O1612" i="1" s="1"/>
  <c r="G1613" i="1"/>
  <c r="O1613" i="1" s="1"/>
  <c r="G1614" i="1"/>
  <c r="O1614" i="1" s="1"/>
  <c r="G1615" i="1"/>
  <c r="O1615" i="1" s="1"/>
  <c r="G1616" i="1"/>
  <c r="O1616" i="1" s="1"/>
  <c r="G1617" i="1"/>
  <c r="O1617" i="1" s="1"/>
  <c r="G1618" i="1"/>
  <c r="O1618" i="1" s="1"/>
  <c r="G1619" i="1"/>
  <c r="O1619" i="1" s="1"/>
  <c r="G1620" i="1"/>
  <c r="O1620" i="1" s="1"/>
  <c r="G1621" i="1"/>
  <c r="O1621" i="1" s="1"/>
  <c r="G1622" i="1"/>
  <c r="O1622" i="1" s="1"/>
  <c r="G1623" i="1"/>
  <c r="O1623" i="1" s="1"/>
  <c r="G1624" i="1"/>
  <c r="O1624" i="1" s="1"/>
  <c r="G1625" i="1"/>
  <c r="O1625" i="1" s="1"/>
  <c r="AA1625" i="1" s="1"/>
  <c r="AB1625" i="1" s="1"/>
  <c r="G1626" i="1"/>
  <c r="O1626" i="1" s="1"/>
  <c r="G1627" i="1"/>
  <c r="O1627" i="1" s="1"/>
  <c r="AA1627" i="1" s="1"/>
  <c r="AB1627" i="1" s="1"/>
  <c r="G1628" i="1"/>
  <c r="O1628" i="1" s="1"/>
  <c r="G1629" i="1"/>
  <c r="O1629" i="1" s="1"/>
  <c r="AA1629" i="1" s="1"/>
  <c r="AB1629" i="1" s="1"/>
  <c r="G1630" i="1"/>
  <c r="O1630" i="1" s="1"/>
  <c r="G1631" i="1"/>
  <c r="O1631" i="1" s="1"/>
  <c r="AA1631" i="1" s="1"/>
  <c r="AB1631" i="1" s="1"/>
  <c r="G1632" i="1"/>
  <c r="O1632" i="1" s="1"/>
  <c r="G1633" i="1"/>
  <c r="O1633" i="1" s="1"/>
  <c r="G1634" i="1"/>
  <c r="O1634" i="1" s="1"/>
  <c r="G1635" i="1"/>
  <c r="O1635" i="1" s="1"/>
  <c r="G1636" i="1"/>
  <c r="O1636" i="1" s="1"/>
  <c r="G1637" i="1"/>
  <c r="O1637" i="1" s="1"/>
  <c r="AA1637" i="1" s="1"/>
  <c r="AB1637" i="1" s="1"/>
  <c r="G1638" i="1"/>
  <c r="O1638" i="1" s="1"/>
  <c r="AA1638" i="1" s="1"/>
  <c r="AB1638" i="1" s="1"/>
  <c r="G1639" i="1"/>
  <c r="O1639" i="1" s="1"/>
  <c r="G1640" i="1"/>
  <c r="O1640" i="1" s="1"/>
  <c r="AA1640" i="1" s="1"/>
  <c r="AB1640" i="1" s="1"/>
  <c r="AC1640" i="1"/>
  <c r="AD1640" i="1" s="1"/>
  <c r="AE1640" i="1"/>
  <c r="AF1640" i="1" s="1"/>
  <c r="AE1641" i="1"/>
  <c r="AF1641" i="1" s="1"/>
  <c r="AC1641" i="1"/>
  <c r="AD1641" i="1" s="1"/>
  <c r="G1647" i="1"/>
  <c r="O1647" i="1" s="1"/>
  <c r="G1648" i="1"/>
  <c r="O1648" i="1" s="1"/>
  <c r="AA1648" i="1" s="1"/>
  <c r="AB1648" i="1" s="1"/>
  <c r="AC1648" i="1"/>
  <c r="AD1648" i="1" s="1"/>
  <c r="AE1648" i="1"/>
  <c r="AF1648" i="1" s="1"/>
  <c r="AE1649" i="1"/>
  <c r="AF1649" i="1" s="1"/>
  <c r="AC1649" i="1"/>
  <c r="AD1649" i="1" s="1"/>
  <c r="G1655" i="1"/>
  <c r="O1655" i="1" s="1"/>
  <c r="G1656" i="1"/>
  <c r="O1656" i="1" s="1"/>
  <c r="AA1656" i="1" s="1"/>
  <c r="AB1656" i="1" s="1"/>
  <c r="AC1656" i="1"/>
  <c r="AD1656" i="1" s="1"/>
  <c r="AE1656" i="1"/>
  <c r="AF1656" i="1" s="1"/>
  <c r="G1660" i="1"/>
  <c r="O1660" i="1" s="1"/>
  <c r="AA1660" i="1" s="1"/>
  <c r="AB1660" i="1" s="1"/>
  <c r="AC1660" i="1"/>
  <c r="AD1660" i="1" s="1"/>
  <c r="AE1660" i="1"/>
  <c r="AF1660" i="1" s="1"/>
  <c r="AE1665" i="1"/>
  <c r="AF1665" i="1" s="1"/>
  <c r="AC1665" i="1"/>
  <c r="AD1665" i="1" s="1"/>
  <c r="AE1666" i="1"/>
  <c r="AF1666" i="1" s="1"/>
  <c r="AC1666" i="1"/>
  <c r="AD1666" i="1" s="1"/>
  <c r="K1667" i="1"/>
  <c r="M1667" i="1" s="1"/>
  <c r="AC1691" i="1"/>
  <c r="AD1691" i="1" s="1"/>
  <c r="AE1691" i="1"/>
  <c r="AF1691" i="1" s="1"/>
  <c r="AE1693" i="1"/>
  <c r="AF1693" i="1" s="1"/>
  <c r="AC1693" i="1"/>
  <c r="AD1693" i="1" s="1"/>
  <c r="G1696" i="1"/>
  <c r="O1696" i="1" s="1"/>
  <c r="AA1696" i="1" s="1"/>
  <c r="AB1696" i="1" s="1"/>
  <c r="L1696" i="1"/>
  <c r="N1696" i="1" s="1"/>
  <c r="G1698" i="1"/>
  <c r="O1698" i="1" s="1"/>
  <c r="AA1698" i="1" s="1"/>
  <c r="AB1698" i="1" s="1"/>
  <c r="L1698" i="1"/>
  <c r="N1698" i="1" s="1"/>
  <c r="AC1700" i="1"/>
  <c r="AD1700" i="1" s="1"/>
  <c r="AE1700" i="1"/>
  <c r="AF1700" i="1" s="1"/>
  <c r="AC1707" i="1"/>
  <c r="AD1707" i="1" s="1"/>
  <c r="AE1707" i="1"/>
  <c r="AF1707" i="1" s="1"/>
  <c r="AC1708" i="1"/>
  <c r="AD1708" i="1" s="1"/>
  <c r="AE1708" i="1"/>
  <c r="AF1708" i="1" s="1"/>
  <c r="AC1715" i="1"/>
  <c r="AD1715" i="1" s="1"/>
  <c r="AE1715" i="1"/>
  <c r="AF1715" i="1" s="1"/>
  <c r="AC1716" i="1"/>
  <c r="AD1716" i="1" s="1"/>
  <c r="AE1716" i="1"/>
  <c r="AF1716" i="1" s="1"/>
  <c r="G1722" i="1"/>
  <c r="O1722" i="1" s="1"/>
  <c r="G1723" i="1"/>
  <c r="O1723" i="1" s="1"/>
  <c r="AA1723" i="1" s="1"/>
  <c r="AB1723" i="1" s="1"/>
  <c r="G1724" i="1"/>
  <c r="O1724" i="1" s="1"/>
  <c r="G1725" i="1"/>
  <c r="O1725" i="1" s="1"/>
  <c r="G1726" i="1"/>
  <c r="O1726" i="1" s="1"/>
  <c r="AA1726" i="1" s="1"/>
  <c r="AB1726" i="1" s="1"/>
  <c r="G1727" i="1"/>
  <c r="O1727" i="1" s="1"/>
  <c r="G1728" i="1"/>
  <c r="O1728" i="1" s="1"/>
  <c r="G1729" i="1"/>
  <c r="O1729" i="1" s="1"/>
  <c r="AE1737" i="1"/>
  <c r="AF1737" i="1" s="1"/>
  <c r="AC1737" i="1"/>
  <c r="AD1737" i="1" s="1"/>
  <c r="G1740" i="1"/>
  <c r="O1740" i="1" s="1"/>
  <c r="AA1740" i="1" s="1"/>
  <c r="AB1740" i="1" s="1"/>
  <c r="AE1742" i="1"/>
  <c r="AF1742" i="1" s="1"/>
  <c r="AC1742" i="1"/>
  <c r="AD1742" i="1" s="1"/>
  <c r="G1745" i="1"/>
  <c r="O1745" i="1" s="1"/>
  <c r="AA1745" i="1" s="1"/>
  <c r="AB1745" i="1" s="1"/>
  <c r="AE1745" i="1"/>
  <c r="AF1745" i="1" s="1"/>
  <c r="AC1745" i="1"/>
  <c r="AD1745" i="1" s="1"/>
  <c r="G1748" i="1"/>
  <c r="O1748" i="1" s="1"/>
  <c r="AA1748" i="1" s="1"/>
  <c r="AB1748" i="1" s="1"/>
  <c r="AE1750" i="1"/>
  <c r="AF1750" i="1" s="1"/>
  <c r="AC1750" i="1"/>
  <c r="AD1750" i="1" s="1"/>
  <c r="G1753" i="1"/>
  <c r="O1753" i="1" s="1"/>
  <c r="AA1753" i="1" s="1"/>
  <c r="AB1753" i="1" s="1"/>
  <c r="AE1753" i="1"/>
  <c r="AF1753" i="1" s="1"/>
  <c r="AC1753" i="1"/>
  <c r="AD1753" i="1" s="1"/>
  <c r="G1756" i="1"/>
  <c r="O1756" i="1" s="1"/>
  <c r="AA1756" i="1" s="1"/>
  <c r="AB1756" i="1" s="1"/>
  <c r="AE1758" i="1"/>
  <c r="AF1758" i="1" s="1"/>
  <c r="AC1758" i="1"/>
  <c r="AD1758" i="1" s="1"/>
  <c r="G1761" i="1"/>
  <c r="O1761" i="1" s="1"/>
  <c r="AA1761" i="1" s="1"/>
  <c r="AB1761" i="1" s="1"/>
  <c r="AE1761" i="1"/>
  <c r="AF1761" i="1" s="1"/>
  <c r="AC1761" i="1"/>
  <c r="AD1761" i="1" s="1"/>
  <c r="G1764" i="1"/>
  <c r="O1764" i="1" s="1"/>
  <c r="AA1764" i="1" s="1"/>
  <c r="AB1764" i="1" s="1"/>
  <c r="AE1766" i="1"/>
  <c r="AF1766" i="1" s="1"/>
  <c r="AC1766" i="1"/>
  <c r="AD1766" i="1" s="1"/>
  <c r="G1769" i="1"/>
  <c r="O1769" i="1" s="1"/>
  <c r="AA1769" i="1" s="1"/>
  <c r="AB1769" i="1" s="1"/>
  <c r="AE1769" i="1"/>
  <c r="AF1769" i="1" s="1"/>
  <c r="AC1769" i="1"/>
  <c r="AD1769" i="1" s="1"/>
  <c r="Q1513" i="2"/>
  <c r="T1513" i="2" s="1"/>
  <c r="P1513" i="2"/>
  <c r="S1513" i="2" s="1"/>
  <c r="Q1529" i="2"/>
  <c r="T1529" i="2" s="1"/>
  <c r="P1529" i="2"/>
  <c r="S1529" i="2" s="1"/>
  <c r="Q1517" i="2"/>
  <c r="T1517" i="2" s="1"/>
  <c r="P1517" i="2"/>
  <c r="S1517" i="2" s="1"/>
  <c r="Q1533" i="2"/>
  <c r="T1533" i="2" s="1"/>
  <c r="P1533" i="2"/>
  <c r="S1533" i="2" s="1"/>
  <c r="O1576" i="2"/>
  <c r="R1576" i="2" s="1"/>
  <c r="Q1576" i="2"/>
  <c r="T1576" i="2" s="1"/>
  <c r="P1576" i="2"/>
  <c r="S1576" i="2" s="1"/>
  <c r="K1576" i="2"/>
  <c r="W1576" i="2" s="1"/>
  <c r="Q1521" i="2"/>
  <c r="T1521" i="2" s="1"/>
  <c r="P1521" i="2"/>
  <c r="S1521" i="2" s="1"/>
  <c r="Q1537" i="2"/>
  <c r="T1537" i="2" s="1"/>
  <c r="P1537" i="2"/>
  <c r="S1537" i="2" s="1"/>
  <c r="Q1525" i="2"/>
  <c r="T1525" i="2" s="1"/>
  <c r="P1525" i="2"/>
  <c r="S1525" i="2" s="1"/>
  <c r="O1561" i="2"/>
  <c r="R1561" i="2" s="1"/>
  <c r="Q1561" i="2"/>
  <c r="T1561" i="2" s="1"/>
  <c r="P1561" i="2"/>
  <c r="S1561" i="2" s="1"/>
  <c r="O1495" i="2"/>
  <c r="R1495" i="2" s="1"/>
  <c r="Q1495" i="2"/>
  <c r="T1495" i="2" s="1"/>
  <c r="O1499" i="2"/>
  <c r="R1499" i="2" s="1"/>
  <c r="Q1499" i="2"/>
  <c r="T1499" i="2" s="1"/>
  <c r="O1503" i="2"/>
  <c r="R1503" i="2" s="1"/>
  <c r="Q1503" i="2"/>
  <c r="T1503" i="2" s="1"/>
  <c r="O1507" i="2"/>
  <c r="R1507" i="2" s="1"/>
  <c r="Q1507" i="2"/>
  <c r="T1507" i="2" s="1"/>
  <c r="Q1538" i="2"/>
  <c r="T1538" i="2" s="1"/>
  <c r="P1538" i="2"/>
  <c r="S1538" i="2" s="1"/>
  <c r="O1552" i="2"/>
  <c r="R1552" i="2" s="1"/>
  <c r="Q1552" i="2"/>
  <c r="T1552" i="2" s="1"/>
  <c r="P1552" i="2"/>
  <c r="S1552" i="2" s="1"/>
  <c r="K1552" i="2"/>
  <c r="W1552" i="2" s="1"/>
  <c r="O1568" i="2"/>
  <c r="R1568" i="2" s="1"/>
  <c r="Q1568" i="2"/>
  <c r="T1568" i="2" s="1"/>
  <c r="P1568" i="2"/>
  <c r="S1568" i="2" s="1"/>
  <c r="K1568" i="2"/>
  <c r="W1568" i="2" s="1"/>
  <c r="O1577" i="2"/>
  <c r="R1577" i="2" s="1"/>
  <c r="Q1577" i="2"/>
  <c r="T1577" i="2" s="1"/>
  <c r="P1577" i="2"/>
  <c r="S1577" i="2" s="1"/>
  <c r="P1600" i="2"/>
  <c r="S1600" i="2" s="1"/>
  <c r="O1600" i="2"/>
  <c r="R1600" i="2" s="1"/>
  <c r="O1644" i="2"/>
  <c r="R1644" i="2" s="1"/>
  <c r="Q1644" i="2"/>
  <c r="T1644" i="2" s="1"/>
  <c r="P1644" i="2"/>
  <c r="S1644" i="2" s="1"/>
  <c r="I1495" i="2"/>
  <c r="U1495" i="2" s="1"/>
  <c r="P1495" i="2"/>
  <c r="S1495" i="2" s="1"/>
  <c r="I1499" i="2"/>
  <c r="U1499" i="2" s="1"/>
  <c r="P1499" i="2"/>
  <c r="S1499" i="2" s="1"/>
  <c r="I1503" i="2"/>
  <c r="U1503" i="2" s="1"/>
  <c r="P1503" i="2"/>
  <c r="S1503" i="2" s="1"/>
  <c r="I1507" i="2"/>
  <c r="U1507" i="2" s="1"/>
  <c r="P1507" i="2"/>
  <c r="S1507" i="2" s="1"/>
  <c r="I1510" i="2"/>
  <c r="U1510" i="2" s="1"/>
  <c r="P1510" i="2"/>
  <c r="S1510" i="2" s="1"/>
  <c r="Q1511" i="2"/>
  <c r="T1511" i="2" s="1"/>
  <c r="P1511" i="2"/>
  <c r="S1511" i="2" s="1"/>
  <c r="I1514" i="2"/>
  <c r="U1514" i="2" s="1"/>
  <c r="P1514" i="2"/>
  <c r="S1514" i="2" s="1"/>
  <c r="Q1515" i="2"/>
  <c r="T1515" i="2" s="1"/>
  <c r="P1515" i="2"/>
  <c r="S1515" i="2" s="1"/>
  <c r="I1518" i="2"/>
  <c r="U1518" i="2" s="1"/>
  <c r="P1518" i="2"/>
  <c r="S1518" i="2" s="1"/>
  <c r="Q1519" i="2"/>
  <c r="T1519" i="2" s="1"/>
  <c r="P1519" i="2"/>
  <c r="S1519" i="2" s="1"/>
  <c r="I1522" i="2"/>
  <c r="U1522" i="2" s="1"/>
  <c r="P1522" i="2"/>
  <c r="S1522" i="2" s="1"/>
  <c r="Q1523" i="2"/>
  <c r="T1523" i="2" s="1"/>
  <c r="P1523" i="2"/>
  <c r="S1523" i="2" s="1"/>
  <c r="I1526" i="2"/>
  <c r="U1526" i="2" s="1"/>
  <c r="P1526" i="2"/>
  <c r="S1526" i="2" s="1"/>
  <c r="Q1527" i="2"/>
  <c r="T1527" i="2" s="1"/>
  <c r="P1527" i="2"/>
  <c r="S1527" i="2" s="1"/>
  <c r="I1530" i="2"/>
  <c r="U1530" i="2" s="1"/>
  <c r="P1530" i="2"/>
  <c r="S1530" i="2" s="1"/>
  <c r="Q1531" i="2"/>
  <c r="T1531" i="2" s="1"/>
  <c r="P1531" i="2"/>
  <c r="S1531" i="2" s="1"/>
  <c r="I1534" i="2"/>
  <c r="U1534" i="2" s="1"/>
  <c r="P1534" i="2"/>
  <c r="S1534" i="2" s="1"/>
  <c r="Q1535" i="2"/>
  <c r="T1535" i="2" s="1"/>
  <c r="P1535" i="2"/>
  <c r="S1535" i="2" s="1"/>
  <c r="I1538" i="2"/>
  <c r="U1538" i="2" s="1"/>
  <c r="Q1540" i="2"/>
  <c r="T1540" i="2" s="1"/>
  <c r="P1540" i="2"/>
  <c r="S1540" i="2" s="1"/>
  <c r="O1544" i="2"/>
  <c r="R1544" i="2" s="1"/>
  <c r="Q1544" i="2"/>
  <c r="T1544" i="2" s="1"/>
  <c r="P1544" i="2"/>
  <c r="S1544" i="2" s="1"/>
  <c r="K1544" i="2"/>
  <c r="W1544" i="2" s="1"/>
  <c r="O1553" i="2"/>
  <c r="R1553" i="2" s="1"/>
  <c r="Q1553" i="2"/>
  <c r="T1553" i="2" s="1"/>
  <c r="P1553" i="2"/>
  <c r="S1553" i="2" s="1"/>
  <c r="O1569" i="2"/>
  <c r="R1569" i="2" s="1"/>
  <c r="Q1569" i="2"/>
  <c r="T1569" i="2" s="1"/>
  <c r="P1569" i="2"/>
  <c r="S1569" i="2" s="1"/>
  <c r="O1584" i="2"/>
  <c r="R1584" i="2" s="1"/>
  <c r="Q1584" i="2"/>
  <c r="T1584" i="2" s="1"/>
  <c r="P1584" i="2"/>
  <c r="S1584" i="2" s="1"/>
  <c r="K1584" i="2"/>
  <c r="W1584" i="2" s="1"/>
  <c r="O1497" i="2"/>
  <c r="R1497" i="2" s="1"/>
  <c r="Q1497" i="2"/>
  <c r="T1497" i="2" s="1"/>
  <c r="O1501" i="2"/>
  <c r="R1501" i="2" s="1"/>
  <c r="Q1501" i="2"/>
  <c r="T1501" i="2" s="1"/>
  <c r="O1505" i="2"/>
  <c r="R1505" i="2" s="1"/>
  <c r="Q1505" i="2"/>
  <c r="T1505" i="2" s="1"/>
  <c r="Q1509" i="2"/>
  <c r="T1509" i="2" s="1"/>
  <c r="O1509" i="2"/>
  <c r="R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K1537" i="2"/>
  <c r="W1537" i="2" s="1"/>
  <c r="O1545" i="2"/>
  <c r="R1545" i="2" s="1"/>
  <c r="Q1545" i="2"/>
  <c r="T1545" i="2" s="1"/>
  <c r="P1545" i="2"/>
  <c r="S1545" i="2" s="1"/>
  <c r="O1560" i="2"/>
  <c r="R1560" i="2" s="1"/>
  <c r="Q1560" i="2"/>
  <c r="T1560" i="2" s="1"/>
  <c r="P1560" i="2"/>
  <c r="S1560" i="2" s="1"/>
  <c r="K1560" i="2"/>
  <c r="W1560" i="2" s="1"/>
  <c r="O1585" i="2"/>
  <c r="R1585" i="2" s="1"/>
  <c r="Q1585" i="2"/>
  <c r="T1585" i="2" s="1"/>
  <c r="P1585" i="2"/>
  <c r="S1585" i="2" s="1"/>
  <c r="P1592" i="2"/>
  <c r="S1592" i="2" s="1"/>
  <c r="O1592" i="2"/>
  <c r="R1592" i="2" s="1"/>
  <c r="I1540" i="2"/>
  <c r="U1540" i="2" s="1"/>
  <c r="I1544" i="2"/>
  <c r="U1544" i="2" s="1"/>
  <c r="I1545" i="2"/>
  <c r="U1545" i="2" s="1"/>
  <c r="I1552" i="2"/>
  <c r="U1552" i="2" s="1"/>
  <c r="I1553" i="2"/>
  <c r="U1553" i="2" s="1"/>
  <c r="I1560" i="2"/>
  <c r="U1560" i="2" s="1"/>
  <c r="I1561" i="2"/>
  <c r="U1561" i="2" s="1"/>
  <c r="I1568" i="2"/>
  <c r="U1568" i="2" s="1"/>
  <c r="I1569" i="2"/>
  <c r="U1569" i="2" s="1"/>
  <c r="I1576" i="2"/>
  <c r="U1576" i="2" s="1"/>
  <c r="I1577" i="2"/>
  <c r="U1577" i="2" s="1"/>
  <c r="I1584" i="2"/>
  <c r="U1584" i="2" s="1"/>
  <c r="I1585" i="2"/>
  <c r="U1585" i="2" s="1"/>
  <c r="I1609" i="2"/>
  <c r="U1609" i="2" s="1"/>
  <c r="I1617" i="2"/>
  <c r="U1617" i="2" s="1"/>
  <c r="I1625" i="2"/>
  <c r="U1625" i="2" s="1"/>
  <c r="I1633" i="2"/>
  <c r="U1633" i="2" s="1"/>
  <c r="I1639" i="2"/>
  <c r="U1639" i="2" s="1"/>
  <c r="I1644" i="2"/>
  <c r="U1644" i="2" s="1"/>
  <c r="J1495" i="2"/>
  <c r="V1495" i="2" s="1"/>
  <c r="J1497" i="2"/>
  <c r="V1497" i="2" s="1"/>
  <c r="J1499" i="2"/>
  <c r="V1499" i="2" s="1"/>
  <c r="J1501" i="2"/>
  <c r="V1501" i="2" s="1"/>
  <c r="J1503" i="2"/>
  <c r="V1503" i="2" s="1"/>
  <c r="J1505" i="2"/>
  <c r="V1505" i="2" s="1"/>
  <c r="J1507" i="2"/>
  <c r="V1507" i="2" s="1"/>
  <c r="J1509" i="2"/>
  <c r="V1509" i="2" s="1"/>
  <c r="J1510" i="2"/>
  <c r="V1510" i="2" s="1"/>
  <c r="I1511" i="2"/>
  <c r="U1511" i="2" s="1"/>
  <c r="J1512" i="2"/>
  <c r="V1512" i="2" s="1"/>
  <c r="I1513" i="2"/>
  <c r="U1513" i="2" s="1"/>
  <c r="J1514" i="2"/>
  <c r="V1514" i="2" s="1"/>
  <c r="I1515" i="2"/>
  <c r="U1515" i="2" s="1"/>
  <c r="J1516" i="2"/>
  <c r="V1516" i="2" s="1"/>
  <c r="I1517" i="2"/>
  <c r="U1517" i="2" s="1"/>
  <c r="J1518" i="2"/>
  <c r="V1518" i="2" s="1"/>
  <c r="I1519" i="2"/>
  <c r="U1519" i="2" s="1"/>
  <c r="J1520" i="2"/>
  <c r="V1520" i="2" s="1"/>
  <c r="I1521" i="2"/>
  <c r="U1521" i="2" s="1"/>
  <c r="J1522" i="2"/>
  <c r="V1522" i="2" s="1"/>
  <c r="I1523" i="2"/>
  <c r="U1523" i="2" s="1"/>
  <c r="J1524" i="2"/>
  <c r="V1524" i="2" s="1"/>
  <c r="I1525" i="2"/>
  <c r="U1525" i="2" s="1"/>
  <c r="J1526" i="2"/>
  <c r="V1526" i="2" s="1"/>
  <c r="I1527" i="2"/>
  <c r="U1527" i="2" s="1"/>
  <c r="J1528" i="2"/>
  <c r="V1528" i="2" s="1"/>
  <c r="I1529" i="2"/>
  <c r="U1529" i="2" s="1"/>
  <c r="J1530" i="2"/>
  <c r="V1530" i="2" s="1"/>
  <c r="I1531" i="2"/>
  <c r="U1531" i="2" s="1"/>
  <c r="J1532" i="2"/>
  <c r="V1532" i="2" s="1"/>
  <c r="I1533" i="2"/>
  <c r="U1533" i="2" s="1"/>
  <c r="J1534" i="2"/>
  <c r="V1534" i="2" s="1"/>
  <c r="I1535" i="2"/>
  <c r="U1535" i="2" s="1"/>
  <c r="J1536" i="2"/>
  <c r="V1536" i="2" s="1"/>
  <c r="I1537" i="2"/>
  <c r="U1537" i="2" s="1"/>
  <c r="J1538" i="2"/>
  <c r="V1538" i="2" s="1"/>
  <c r="J1540" i="2"/>
  <c r="V1540" i="2" s="1"/>
  <c r="I1542" i="2"/>
  <c r="U1542" i="2" s="1"/>
  <c r="I1543" i="2"/>
  <c r="U1543" i="2" s="1"/>
  <c r="P1543" i="2"/>
  <c r="S1543" i="2" s="1"/>
  <c r="J1544" i="2"/>
  <c r="V1544" i="2" s="1"/>
  <c r="J1545" i="2"/>
  <c r="V1545" i="2" s="1"/>
  <c r="Q1546" i="2"/>
  <c r="T1546" i="2" s="1"/>
  <c r="K1547" i="2"/>
  <c r="W1547" i="2" s="1"/>
  <c r="I1550" i="2"/>
  <c r="U1550" i="2" s="1"/>
  <c r="I1551" i="2"/>
  <c r="U1551" i="2" s="1"/>
  <c r="P1551" i="2"/>
  <c r="S1551" i="2" s="1"/>
  <c r="J1552" i="2"/>
  <c r="V1552" i="2" s="1"/>
  <c r="J1553" i="2"/>
  <c r="V1553" i="2" s="1"/>
  <c r="Q1554" i="2"/>
  <c r="T1554" i="2" s="1"/>
  <c r="K1555" i="2"/>
  <c r="W1555" i="2" s="1"/>
  <c r="I1558" i="2"/>
  <c r="U1558" i="2" s="1"/>
  <c r="I1559" i="2"/>
  <c r="U1559" i="2" s="1"/>
  <c r="P1559" i="2"/>
  <c r="S1559" i="2" s="1"/>
  <c r="J1560" i="2"/>
  <c r="V1560" i="2" s="1"/>
  <c r="J1561" i="2"/>
  <c r="V1561" i="2" s="1"/>
  <c r="Q1562" i="2"/>
  <c r="T1562" i="2" s="1"/>
  <c r="I1566" i="2"/>
  <c r="U1566" i="2" s="1"/>
  <c r="I1567" i="2"/>
  <c r="U1567" i="2" s="1"/>
  <c r="P1567" i="2"/>
  <c r="S1567" i="2" s="1"/>
  <c r="J1568" i="2"/>
  <c r="V1568" i="2" s="1"/>
  <c r="J1569" i="2"/>
  <c r="V1569" i="2" s="1"/>
  <c r="I1574" i="2"/>
  <c r="U1574" i="2" s="1"/>
  <c r="I1575" i="2"/>
  <c r="U1575" i="2" s="1"/>
  <c r="P1575" i="2"/>
  <c r="S1575" i="2" s="1"/>
  <c r="J1576" i="2"/>
  <c r="V1576" i="2" s="1"/>
  <c r="J1577" i="2"/>
  <c r="V1577" i="2" s="1"/>
  <c r="Q1578" i="2"/>
  <c r="T1578" i="2" s="1"/>
  <c r="I1582" i="2"/>
  <c r="U1582" i="2" s="1"/>
  <c r="I1583" i="2"/>
  <c r="U1583" i="2" s="1"/>
  <c r="P1583" i="2"/>
  <c r="S1583" i="2" s="1"/>
  <c r="J1584" i="2"/>
  <c r="V1584" i="2" s="1"/>
  <c r="J1585" i="2"/>
  <c r="V1585" i="2" s="1"/>
  <c r="Q1586" i="2"/>
  <c r="T1586" i="2" s="1"/>
  <c r="I1590" i="2"/>
  <c r="U1590" i="2" s="1"/>
  <c r="O1590" i="2"/>
  <c r="R1590" i="2" s="1"/>
  <c r="J1592" i="2"/>
  <c r="V1592" i="2" s="1"/>
  <c r="O1594" i="2"/>
  <c r="R1594" i="2" s="1"/>
  <c r="J1600" i="2"/>
  <c r="V1600" i="2" s="1"/>
  <c r="O1602" i="2"/>
  <c r="R1602" i="2" s="1"/>
  <c r="J1608" i="2"/>
  <c r="V1608" i="2" s="1"/>
  <c r="J1609" i="2"/>
  <c r="V1609" i="2" s="1"/>
  <c r="I1611" i="2"/>
  <c r="U1611" i="2" s="1"/>
  <c r="J1616" i="2"/>
  <c r="V1616" i="2" s="1"/>
  <c r="J1617" i="2"/>
  <c r="V1617" i="2" s="1"/>
  <c r="I1619" i="2"/>
  <c r="U1619" i="2" s="1"/>
  <c r="K1623" i="2"/>
  <c r="W1623" i="2" s="1"/>
  <c r="J1624" i="2"/>
  <c r="V1624" i="2" s="1"/>
  <c r="J1625" i="2"/>
  <c r="V1625" i="2" s="1"/>
  <c r="I1627" i="2"/>
  <c r="U1627" i="2" s="1"/>
  <c r="K1631" i="2"/>
  <c r="W1631" i="2" s="1"/>
  <c r="J1632" i="2"/>
  <c r="V1632" i="2" s="1"/>
  <c r="J1633" i="2"/>
  <c r="V1633" i="2" s="1"/>
  <c r="I1635" i="2"/>
  <c r="U1635" i="2" s="1"/>
  <c r="I1641" i="2"/>
  <c r="U1641" i="2" s="1"/>
  <c r="K1643" i="2"/>
  <c r="W1643" i="2" s="1"/>
  <c r="J1644" i="2"/>
  <c r="V1644" i="2" s="1"/>
  <c r="K1645" i="2"/>
  <c r="W1645" i="2" s="1"/>
  <c r="Q1645" i="2"/>
  <c r="T1645" i="2" s="1"/>
  <c r="J1646" i="2"/>
  <c r="V1646" i="2" s="1"/>
  <c r="P1646" i="2"/>
  <c r="S1646" i="2" s="1"/>
  <c r="J1647" i="2"/>
  <c r="V1647" i="2" s="1"/>
  <c r="Q1647" i="2"/>
  <c r="T1647" i="2" s="1"/>
  <c r="I1648" i="2"/>
  <c r="U1648" i="2" s="1"/>
  <c r="I1649" i="2"/>
  <c r="U1649" i="2" s="1"/>
  <c r="P1649" i="2"/>
  <c r="S1649" i="2" s="1"/>
  <c r="Q1652" i="2"/>
  <c r="T1652" i="2" s="1"/>
  <c r="K1653" i="2"/>
  <c r="W1653" i="2" s="1"/>
  <c r="J1654" i="2"/>
  <c r="V1654" i="2" s="1"/>
  <c r="Q1654" i="2"/>
  <c r="T1654" i="2" s="1"/>
  <c r="K1655" i="2"/>
  <c r="W1655" i="2" s="1"/>
  <c r="I1657" i="2"/>
  <c r="U1657" i="2" s="1"/>
  <c r="P1657" i="2"/>
  <c r="S1657" i="2" s="1"/>
  <c r="J1658" i="2"/>
  <c r="V1658" i="2" s="1"/>
  <c r="Q1658" i="2"/>
  <c r="T1658" i="2" s="1"/>
  <c r="K1659" i="2"/>
  <c r="W1659" i="2" s="1"/>
  <c r="I1661" i="2"/>
  <c r="U1661" i="2" s="1"/>
  <c r="P1661" i="2"/>
  <c r="S1661" i="2" s="1"/>
  <c r="J1662" i="2"/>
  <c r="V1662" i="2" s="1"/>
  <c r="Q1662" i="2"/>
  <c r="T1662" i="2" s="1"/>
  <c r="I1665" i="2"/>
  <c r="U1665" i="2" s="1"/>
  <c r="P1665" i="2"/>
  <c r="S1665" i="2" s="1"/>
  <c r="J1666" i="2"/>
  <c r="V1666" i="2" s="1"/>
  <c r="Q1666" i="2"/>
  <c r="T1666" i="2" s="1"/>
  <c r="I1669" i="2"/>
  <c r="U1669" i="2" s="1"/>
  <c r="P1669" i="2"/>
  <c r="S1669" i="2" s="1"/>
  <c r="J1670" i="2"/>
  <c r="V1670" i="2" s="1"/>
  <c r="Q1670" i="2"/>
  <c r="T1670" i="2" s="1"/>
  <c r="I1673" i="2"/>
  <c r="U1673" i="2" s="1"/>
  <c r="P1673" i="2"/>
  <c r="S1673" i="2" s="1"/>
  <c r="J1674" i="2"/>
  <c r="V1674" i="2" s="1"/>
  <c r="Q1674" i="2"/>
  <c r="T1674" i="2" s="1"/>
  <c r="I1677" i="2"/>
  <c r="U1677" i="2" s="1"/>
  <c r="P1677" i="2"/>
  <c r="S1677" i="2" s="1"/>
  <c r="J1678" i="2"/>
  <c r="V1678" i="2" s="1"/>
  <c r="Q1678" i="2"/>
  <c r="T1678" i="2" s="1"/>
  <c r="I1681" i="2"/>
  <c r="U1681" i="2" s="1"/>
  <c r="P1681" i="2"/>
  <c r="S1681" i="2" s="1"/>
  <c r="J1682" i="2"/>
  <c r="V1682" i="2" s="1"/>
  <c r="Q1682" i="2"/>
  <c r="T1682" i="2" s="1"/>
  <c r="I1685" i="2"/>
  <c r="U1685" i="2" s="1"/>
  <c r="Q1685" i="2"/>
  <c r="T1685" i="2" s="1"/>
  <c r="I1688" i="2"/>
  <c r="U1688" i="2" s="1"/>
  <c r="P1688" i="2"/>
  <c r="S1688" i="2" s="1"/>
  <c r="J1689" i="2"/>
  <c r="V1689" i="2" s="1"/>
  <c r="Q1689" i="2"/>
  <c r="T1689" i="2" s="1"/>
  <c r="I1692" i="2"/>
  <c r="U1692" i="2" s="1"/>
  <c r="P1692" i="2"/>
  <c r="S1692" i="2" s="1"/>
  <c r="J1693" i="2"/>
  <c r="V1693" i="2" s="1"/>
  <c r="Q1693" i="2"/>
  <c r="T1693" i="2" s="1"/>
  <c r="I1696" i="2"/>
  <c r="U1696" i="2" s="1"/>
  <c r="P1696" i="2"/>
  <c r="S1696" i="2" s="1"/>
  <c r="J1697" i="2"/>
  <c r="V1697" i="2" s="1"/>
  <c r="Q1697" i="2"/>
  <c r="T1697" i="2" s="1"/>
  <c r="I1700" i="2"/>
  <c r="U1700" i="2" s="1"/>
  <c r="P1700" i="2"/>
  <c r="S1700" i="2" s="1"/>
  <c r="J1701" i="2"/>
  <c r="V1701" i="2" s="1"/>
  <c r="Q1701" i="2"/>
  <c r="T1701" i="2" s="1"/>
  <c r="I1704" i="2"/>
  <c r="U1704" i="2" s="1"/>
  <c r="P1704" i="2"/>
  <c r="S1704" i="2" s="1"/>
  <c r="J1705" i="2"/>
  <c r="V1705" i="2" s="1"/>
  <c r="Q1705" i="2"/>
  <c r="T1705" i="2" s="1"/>
  <c r="I1708" i="2"/>
  <c r="U1708" i="2" s="1"/>
  <c r="P1708" i="2"/>
  <c r="S1708" i="2" s="1"/>
  <c r="J1709" i="2"/>
  <c r="V1709" i="2" s="1"/>
  <c r="Q1709" i="2"/>
  <c r="T1709" i="2" s="1"/>
  <c r="I1712" i="2"/>
  <c r="U1712" i="2" s="1"/>
  <c r="P1712" i="2"/>
  <c r="S1712" i="2" s="1"/>
  <c r="J1713" i="2"/>
  <c r="V1713" i="2" s="1"/>
  <c r="Q1713" i="2"/>
  <c r="T1713" i="2" s="1"/>
  <c r="I1716" i="2"/>
  <c r="U1716" i="2" s="1"/>
  <c r="P1716" i="2"/>
  <c r="S1716" i="2" s="1"/>
  <c r="J1717" i="2"/>
  <c r="V1717" i="2" s="1"/>
  <c r="Q1717" i="2"/>
  <c r="T1717" i="2" s="1"/>
  <c r="I1720" i="2"/>
  <c r="U1720" i="2" s="1"/>
  <c r="P1720" i="2"/>
  <c r="S1720" i="2" s="1"/>
  <c r="J1721" i="2"/>
  <c r="V1721" i="2" s="1"/>
  <c r="Q1721" i="2"/>
  <c r="T1721" i="2" s="1"/>
  <c r="I1724" i="2"/>
  <c r="U1724" i="2" s="1"/>
  <c r="P1724" i="2"/>
  <c r="S1724" i="2" s="1"/>
  <c r="J1725" i="2"/>
  <c r="V1725" i="2" s="1"/>
  <c r="Q1725" i="2"/>
  <c r="T1725" i="2" s="1"/>
  <c r="I1727" i="2"/>
  <c r="U1727" i="2" s="1"/>
  <c r="P1727" i="2"/>
  <c r="S1727" i="2" s="1"/>
  <c r="J1728" i="2"/>
  <c r="V1728" i="2" s="1"/>
  <c r="Q1728" i="2"/>
  <c r="T1728" i="2" s="1"/>
  <c r="I1730" i="2"/>
  <c r="U1730" i="2" s="1"/>
  <c r="P1730" i="2"/>
  <c r="S1730" i="2" s="1"/>
  <c r="J1731" i="2"/>
  <c r="V1731" i="2" s="1"/>
  <c r="Q1731" i="2"/>
  <c r="T1731" i="2" s="1"/>
  <c r="I1734" i="2"/>
  <c r="U1734" i="2" s="1"/>
  <c r="P1734" i="2"/>
  <c r="S1734" i="2" s="1"/>
  <c r="J1735" i="2"/>
  <c r="V1735" i="2" s="1"/>
  <c r="Q1735" i="2"/>
  <c r="T1735" i="2" s="1"/>
  <c r="I1738" i="2"/>
  <c r="U1738" i="2" s="1"/>
  <c r="P1738" i="2"/>
  <c r="S1738" i="2" s="1"/>
  <c r="J1739" i="2"/>
  <c r="V1739" i="2" s="1"/>
  <c r="Q1739" i="2"/>
  <c r="T1739" i="2" s="1"/>
  <c r="I1742" i="2"/>
  <c r="U1742" i="2" s="1"/>
  <c r="P1742" i="2"/>
  <c r="S1742" i="2" s="1"/>
  <c r="J1743" i="2"/>
  <c r="V1743" i="2" s="1"/>
  <c r="P1743" i="2"/>
  <c r="S1743" i="2" s="1"/>
  <c r="O1744" i="2"/>
  <c r="R1744" i="2" s="1"/>
  <c r="J1745" i="2"/>
  <c r="V1745" i="2" s="1"/>
  <c r="I1746" i="2"/>
  <c r="U1746" i="2" s="1"/>
  <c r="O1748" i="2"/>
  <c r="R1748" i="2" s="1"/>
  <c r="J1749" i="2"/>
  <c r="V1749" i="2" s="1"/>
  <c r="I1750" i="2"/>
  <c r="U1750" i="2" s="1"/>
  <c r="K1752" i="2"/>
  <c r="W1752" i="2" s="1"/>
  <c r="Q1752" i="2"/>
  <c r="T1752" i="2" s="1"/>
  <c r="I1755" i="2"/>
  <c r="U1755" i="2" s="1"/>
  <c r="O1755" i="2"/>
  <c r="R1755" i="2" s="1"/>
  <c r="I1759" i="2"/>
  <c r="U1759" i="2" s="1"/>
  <c r="I1760" i="2"/>
  <c r="U1760" i="2" s="1"/>
  <c r="P1760" i="2"/>
  <c r="S1760" i="2" s="1"/>
  <c r="P1763" i="2"/>
  <c r="S1763" i="2" s="1"/>
  <c r="J1764" i="2"/>
  <c r="V1764" i="2" s="1"/>
  <c r="Q1764" i="2"/>
  <c r="T1764" i="2" s="1"/>
  <c r="I1767" i="2"/>
  <c r="U1767" i="2" s="1"/>
  <c r="P1767" i="2"/>
  <c r="S1767" i="2" s="1"/>
  <c r="J1768" i="2"/>
  <c r="V1768" i="2" s="1"/>
  <c r="Q1768" i="2"/>
  <c r="T1768" i="2" s="1"/>
  <c r="K1495" i="2"/>
  <c r="W1495" i="2" s="1"/>
  <c r="P1496" i="2"/>
  <c r="S1496" i="2" s="1"/>
  <c r="K1497" i="2"/>
  <c r="W1497" i="2" s="1"/>
  <c r="P1498" i="2"/>
  <c r="S1498" i="2" s="1"/>
  <c r="K1499" i="2"/>
  <c r="W1499" i="2" s="1"/>
  <c r="P1500" i="2"/>
  <c r="S1500" i="2" s="1"/>
  <c r="K1501" i="2"/>
  <c r="W1501" i="2" s="1"/>
  <c r="I1502" i="2"/>
  <c r="U1502" i="2" s="1"/>
  <c r="P1502" i="2"/>
  <c r="S1502" i="2" s="1"/>
  <c r="K1503" i="2"/>
  <c r="W1503" i="2" s="1"/>
  <c r="P1504" i="2"/>
  <c r="S1504" i="2" s="1"/>
  <c r="K1505" i="2"/>
  <c r="W1505" i="2" s="1"/>
  <c r="P1506" i="2"/>
  <c r="S1506" i="2" s="1"/>
  <c r="K1507" i="2"/>
  <c r="W1507" i="2" s="1"/>
  <c r="P1508" i="2"/>
  <c r="S1508" i="2" s="1"/>
  <c r="K1510" i="2"/>
  <c r="W1510" i="2" s="1"/>
  <c r="J1511" i="2"/>
  <c r="V1511" i="2" s="1"/>
  <c r="K1512" i="2"/>
  <c r="W1512" i="2" s="1"/>
  <c r="J1513" i="2"/>
  <c r="V1513" i="2" s="1"/>
  <c r="K1514" i="2"/>
  <c r="W1514" i="2" s="1"/>
  <c r="J1515" i="2"/>
  <c r="V1515" i="2" s="1"/>
  <c r="K1516" i="2"/>
  <c r="W1516" i="2" s="1"/>
  <c r="J1517" i="2"/>
  <c r="V1517" i="2" s="1"/>
  <c r="K1518" i="2"/>
  <c r="W1518" i="2" s="1"/>
  <c r="J1519" i="2"/>
  <c r="V1519" i="2" s="1"/>
  <c r="K1520" i="2"/>
  <c r="W1520" i="2" s="1"/>
  <c r="J1521" i="2"/>
  <c r="V1521" i="2" s="1"/>
  <c r="K1522" i="2"/>
  <c r="W1522" i="2" s="1"/>
  <c r="J1523" i="2"/>
  <c r="V1523" i="2" s="1"/>
  <c r="K1524" i="2"/>
  <c r="W1524" i="2" s="1"/>
  <c r="J1525" i="2"/>
  <c r="V1525" i="2" s="1"/>
  <c r="K1526" i="2"/>
  <c r="W1526" i="2" s="1"/>
  <c r="J1527" i="2"/>
  <c r="V1527" i="2" s="1"/>
  <c r="K1528" i="2"/>
  <c r="W1528" i="2" s="1"/>
  <c r="J1529" i="2"/>
  <c r="V1529" i="2" s="1"/>
  <c r="K1530" i="2"/>
  <c r="W1530" i="2" s="1"/>
  <c r="J1531" i="2"/>
  <c r="V1531" i="2" s="1"/>
  <c r="K1532" i="2"/>
  <c r="W1532" i="2" s="1"/>
  <c r="J1533" i="2"/>
  <c r="V1533" i="2" s="1"/>
  <c r="K1534" i="2"/>
  <c r="W1534" i="2" s="1"/>
  <c r="J1535" i="2"/>
  <c r="V1535" i="2" s="1"/>
  <c r="K1536" i="2"/>
  <c r="W1536" i="2" s="1"/>
  <c r="J1537" i="2"/>
  <c r="V1537" i="2" s="1"/>
  <c r="K1538" i="2"/>
  <c r="W1538" i="2" s="1"/>
  <c r="P1539" i="2"/>
  <c r="S1539" i="2" s="1"/>
  <c r="K1540" i="2"/>
  <c r="W1540" i="2" s="1"/>
  <c r="J1542" i="2"/>
  <c r="V1542" i="2" s="1"/>
  <c r="P1542" i="2"/>
  <c r="S1542" i="2" s="1"/>
  <c r="J1543" i="2"/>
  <c r="V1543" i="2" s="1"/>
  <c r="Q1543" i="2"/>
  <c r="T1543" i="2" s="1"/>
  <c r="K1545" i="2"/>
  <c r="W1545" i="2" s="1"/>
  <c r="J1550" i="2"/>
  <c r="V1550" i="2" s="1"/>
  <c r="P1550" i="2"/>
  <c r="S1550" i="2" s="1"/>
  <c r="J1551" i="2"/>
  <c r="V1551" i="2" s="1"/>
  <c r="Q1551" i="2"/>
  <c r="T1551" i="2" s="1"/>
  <c r="K1553" i="2"/>
  <c r="W1553" i="2" s="1"/>
  <c r="P1557" i="2"/>
  <c r="S1557" i="2" s="1"/>
  <c r="J1558" i="2"/>
  <c r="V1558" i="2" s="1"/>
  <c r="P1558" i="2"/>
  <c r="S1558" i="2" s="1"/>
  <c r="J1559" i="2"/>
  <c r="V1559" i="2" s="1"/>
  <c r="Q1559" i="2"/>
  <c r="T1559" i="2" s="1"/>
  <c r="K1561" i="2"/>
  <c r="W1561" i="2" s="1"/>
  <c r="P1565" i="2"/>
  <c r="S1565" i="2" s="1"/>
  <c r="J1566" i="2"/>
  <c r="V1566" i="2" s="1"/>
  <c r="P1566" i="2"/>
  <c r="S1566" i="2" s="1"/>
  <c r="J1567" i="2"/>
  <c r="V1567" i="2" s="1"/>
  <c r="Q1567" i="2"/>
  <c r="T1567" i="2" s="1"/>
  <c r="K1569" i="2"/>
  <c r="W1569" i="2" s="1"/>
  <c r="I1572" i="2"/>
  <c r="U1572" i="2" s="1"/>
  <c r="P1573" i="2"/>
  <c r="S1573" i="2" s="1"/>
  <c r="J1574" i="2"/>
  <c r="V1574" i="2" s="1"/>
  <c r="P1574" i="2"/>
  <c r="S1574" i="2" s="1"/>
  <c r="J1575" i="2"/>
  <c r="V1575" i="2" s="1"/>
  <c r="Q1575" i="2"/>
  <c r="T1575" i="2" s="1"/>
  <c r="K1577" i="2"/>
  <c r="W1577" i="2" s="1"/>
  <c r="P1581" i="2"/>
  <c r="S1581" i="2" s="1"/>
  <c r="J1582" i="2"/>
  <c r="V1582" i="2" s="1"/>
  <c r="P1582" i="2"/>
  <c r="S1582" i="2" s="1"/>
  <c r="J1583" i="2"/>
  <c r="V1583" i="2" s="1"/>
  <c r="Q1583" i="2"/>
  <c r="T1583" i="2" s="1"/>
  <c r="K1585" i="2"/>
  <c r="W1585" i="2" s="1"/>
  <c r="P1589" i="2"/>
  <c r="S1589" i="2" s="1"/>
  <c r="J1590" i="2"/>
  <c r="V1590" i="2" s="1"/>
  <c r="Q1590" i="2"/>
  <c r="T1590" i="2" s="1"/>
  <c r="J1594" i="2"/>
  <c r="V1594" i="2" s="1"/>
  <c r="J1602" i="2"/>
  <c r="V1602" i="2" s="1"/>
  <c r="O1604" i="2"/>
  <c r="R1604" i="2" s="1"/>
  <c r="K1609" i="2"/>
  <c r="W1609" i="2" s="1"/>
  <c r="I1613" i="2"/>
  <c r="U1613" i="2" s="1"/>
  <c r="K1617" i="2"/>
  <c r="W1617" i="2" s="1"/>
  <c r="K1625" i="2"/>
  <c r="W1625" i="2" s="1"/>
  <c r="K1633" i="2"/>
  <c r="W1633" i="2" s="1"/>
  <c r="K1639" i="2"/>
  <c r="W1639" i="2" s="1"/>
  <c r="J1640" i="2"/>
  <c r="V1640" i="2" s="1"/>
  <c r="J1641" i="2"/>
  <c r="V1641" i="2" s="1"/>
  <c r="K1644" i="2"/>
  <c r="W1644" i="2" s="1"/>
  <c r="Q1646" i="2"/>
  <c r="T1646" i="2" s="1"/>
  <c r="K1647" i="2"/>
  <c r="W1647" i="2" s="1"/>
  <c r="J1648" i="2"/>
  <c r="V1648" i="2" s="1"/>
  <c r="P1648" i="2"/>
  <c r="S1648" i="2" s="1"/>
  <c r="J1649" i="2"/>
  <c r="V1649" i="2" s="1"/>
  <c r="Q1649" i="2"/>
  <c r="T1649" i="2" s="1"/>
  <c r="K1654" i="2"/>
  <c r="W1654" i="2" s="1"/>
  <c r="J1657" i="2"/>
  <c r="V1657" i="2" s="1"/>
  <c r="Q1657" i="2"/>
  <c r="T1657" i="2" s="1"/>
  <c r="K1658" i="2"/>
  <c r="W1658" i="2" s="1"/>
  <c r="J1661" i="2"/>
  <c r="V1661" i="2" s="1"/>
  <c r="Q1661" i="2"/>
  <c r="T1661" i="2" s="1"/>
  <c r="K1662" i="2"/>
  <c r="W1662" i="2" s="1"/>
  <c r="P1664" i="2"/>
  <c r="S1664" i="2" s="1"/>
  <c r="J1665" i="2"/>
  <c r="V1665" i="2" s="1"/>
  <c r="Q1665" i="2"/>
  <c r="T1665" i="2" s="1"/>
  <c r="K1666" i="2"/>
  <c r="W1666" i="2" s="1"/>
  <c r="I1668" i="2"/>
  <c r="U1668" i="2" s="1"/>
  <c r="P1668" i="2"/>
  <c r="S1668" i="2" s="1"/>
  <c r="J1669" i="2"/>
  <c r="V1669" i="2" s="1"/>
  <c r="Q1669" i="2"/>
  <c r="T1669" i="2" s="1"/>
  <c r="K1670" i="2"/>
  <c r="W1670" i="2" s="1"/>
  <c r="I1672" i="2"/>
  <c r="U1672" i="2" s="1"/>
  <c r="P1672" i="2"/>
  <c r="S1672" i="2" s="1"/>
  <c r="J1673" i="2"/>
  <c r="V1673" i="2" s="1"/>
  <c r="Q1673" i="2"/>
  <c r="T1673" i="2" s="1"/>
  <c r="K1674" i="2"/>
  <c r="W1674" i="2" s="1"/>
  <c r="I1676" i="2"/>
  <c r="U1676" i="2" s="1"/>
  <c r="P1676" i="2"/>
  <c r="S1676" i="2" s="1"/>
  <c r="J1677" i="2"/>
  <c r="V1677" i="2" s="1"/>
  <c r="Q1677" i="2"/>
  <c r="T1677" i="2" s="1"/>
  <c r="K1678" i="2"/>
  <c r="W1678" i="2" s="1"/>
  <c r="I1680" i="2"/>
  <c r="U1680" i="2" s="1"/>
  <c r="P1680" i="2"/>
  <c r="S1680" i="2" s="1"/>
  <c r="J1681" i="2"/>
  <c r="V1681" i="2" s="1"/>
  <c r="Q1681" i="2"/>
  <c r="T1681" i="2" s="1"/>
  <c r="K1682" i="2"/>
  <c r="W1682" i="2" s="1"/>
  <c r="I1684" i="2"/>
  <c r="U1684" i="2" s="1"/>
  <c r="P1684" i="2"/>
  <c r="S1684" i="2" s="1"/>
  <c r="J1685" i="2"/>
  <c r="V1685" i="2" s="1"/>
  <c r="P1687" i="2"/>
  <c r="S1687" i="2" s="1"/>
  <c r="J1688" i="2"/>
  <c r="V1688" i="2" s="1"/>
  <c r="Q1688" i="2"/>
  <c r="T1688" i="2" s="1"/>
  <c r="K1689" i="2"/>
  <c r="W1689" i="2" s="1"/>
  <c r="I1691" i="2"/>
  <c r="U1691" i="2" s="1"/>
  <c r="P1691" i="2"/>
  <c r="S1691" i="2" s="1"/>
  <c r="J1692" i="2"/>
  <c r="V1692" i="2" s="1"/>
  <c r="Q1692" i="2"/>
  <c r="T1692" i="2" s="1"/>
  <c r="K1693" i="2"/>
  <c r="W1693" i="2" s="1"/>
  <c r="I1695" i="2"/>
  <c r="U1695" i="2" s="1"/>
  <c r="P1695" i="2"/>
  <c r="S1695" i="2" s="1"/>
  <c r="J1696" i="2"/>
  <c r="V1696" i="2" s="1"/>
  <c r="Q1696" i="2"/>
  <c r="T1696" i="2" s="1"/>
  <c r="K1697" i="2"/>
  <c r="W1697" i="2" s="1"/>
  <c r="I1699" i="2"/>
  <c r="U1699" i="2" s="1"/>
  <c r="P1699" i="2"/>
  <c r="S1699" i="2" s="1"/>
  <c r="J1700" i="2"/>
  <c r="V1700" i="2" s="1"/>
  <c r="Q1700" i="2"/>
  <c r="T1700" i="2" s="1"/>
  <c r="K1701" i="2"/>
  <c r="W1701" i="2" s="1"/>
  <c r="I1703" i="2"/>
  <c r="U1703" i="2" s="1"/>
  <c r="P1703" i="2"/>
  <c r="S1703" i="2" s="1"/>
  <c r="J1704" i="2"/>
  <c r="V1704" i="2" s="1"/>
  <c r="Q1704" i="2"/>
  <c r="T1704" i="2" s="1"/>
  <c r="K1705" i="2"/>
  <c r="W1705" i="2" s="1"/>
  <c r="I1707" i="2"/>
  <c r="U1707" i="2" s="1"/>
  <c r="P1707" i="2"/>
  <c r="S1707" i="2" s="1"/>
  <c r="J1708" i="2"/>
  <c r="V1708" i="2" s="1"/>
  <c r="Q1708" i="2"/>
  <c r="T1708" i="2" s="1"/>
  <c r="K1709" i="2"/>
  <c r="W1709" i="2" s="1"/>
  <c r="I1711" i="2"/>
  <c r="U1711" i="2" s="1"/>
  <c r="P1711" i="2"/>
  <c r="S1711" i="2" s="1"/>
  <c r="J1712" i="2"/>
  <c r="V1712" i="2" s="1"/>
  <c r="Q1712" i="2"/>
  <c r="T1712" i="2" s="1"/>
  <c r="K1713" i="2"/>
  <c r="W1713" i="2" s="1"/>
  <c r="P1715" i="2"/>
  <c r="S1715" i="2" s="1"/>
  <c r="J1716" i="2"/>
  <c r="V1716" i="2" s="1"/>
  <c r="Q1716" i="2"/>
  <c r="T1716" i="2" s="1"/>
  <c r="K1717" i="2"/>
  <c r="W1717" i="2" s="1"/>
  <c r="P1719" i="2"/>
  <c r="S1719" i="2" s="1"/>
  <c r="J1720" i="2"/>
  <c r="V1720" i="2" s="1"/>
  <c r="Q1720" i="2"/>
  <c r="T1720" i="2" s="1"/>
  <c r="K1721" i="2"/>
  <c r="W1721" i="2" s="1"/>
  <c r="P1723" i="2"/>
  <c r="S1723" i="2" s="1"/>
  <c r="J1724" i="2"/>
  <c r="V1724" i="2" s="1"/>
  <c r="Q1724" i="2"/>
  <c r="T1724" i="2" s="1"/>
  <c r="K1725" i="2"/>
  <c r="W1725" i="2" s="1"/>
  <c r="J1727" i="2"/>
  <c r="V1727" i="2" s="1"/>
  <c r="Q1727" i="2"/>
  <c r="T1727" i="2" s="1"/>
  <c r="K1728" i="2"/>
  <c r="W1728" i="2" s="1"/>
  <c r="P1729" i="2"/>
  <c r="S1729" i="2" s="1"/>
  <c r="J1730" i="2"/>
  <c r="V1730" i="2" s="1"/>
  <c r="Q1730" i="2"/>
  <c r="T1730" i="2" s="1"/>
  <c r="K1731" i="2"/>
  <c r="W1731" i="2" s="1"/>
  <c r="P1733" i="2"/>
  <c r="S1733" i="2" s="1"/>
  <c r="J1734" i="2"/>
  <c r="V1734" i="2" s="1"/>
  <c r="Q1734" i="2"/>
  <c r="T1734" i="2" s="1"/>
  <c r="K1735" i="2"/>
  <c r="W1735" i="2" s="1"/>
  <c r="P1737" i="2"/>
  <c r="S1737" i="2" s="1"/>
  <c r="J1738" i="2"/>
  <c r="V1738" i="2" s="1"/>
  <c r="Q1738" i="2"/>
  <c r="T1738" i="2" s="1"/>
  <c r="K1739" i="2"/>
  <c r="W1739" i="2" s="1"/>
  <c r="P1741" i="2"/>
  <c r="S1741" i="2" s="1"/>
  <c r="J1742" i="2"/>
  <c r="V1742" i="2" s="1"/>
  <c r="Q1742" i="2"/>
  <c r="T1742" i="2" s="1"/>
  <c r="K1743" i="2"/>
  <c r="W1743" i="2" s="1"/>
  <c r="Q1743" i="2"/>
  <c r="T1743" i="2" s="1"/>
  <c r="K1744" i="2"/>
  <c r="W1744" i="2" s="1"/>
  <c r="Q1744" i="2"/>
  <c r="T1744" i="2" s="1"/>
  <c r="O1747" i="2"/>
  <c r="R1747" i="2" s="1"/>
  <c r="K1748" i="2"/>
  <c r="W1748" i="2" s="1"/>
  <c r="Q1748" i="2"/>
  <c r="T1748" i="2" s="1"/>
  <c r="J1755" i="2"/>
  <c r="V1755" i="2" s="1"/>
  <c r="I1756" i="2"/>
  <c r="U1756" i="2" s="1"/>
  <c r="Q1757" i="2"/>
  <c r="T1757" i="2" s="1"/>
  <c r="P1759" i="2"/>
  <c r="S1759" i="2" s="1"/>
  <c r="J1760" i="2"/>
  <c r="V1760" i="2" s="1"/>
  <c r="Q1760" i="2"/>
  <c r="T1760" i="2" s="1"/>
  <c r="P1762" i="2"/>
  <c r="S1762" i="2" s="1"/>
  <c r="K1763" i="2"/>
  <c r="W1763" i="2" s="1"/>
  <c r="Q1763" i="2"/>
  <c r="T1763" i="2" s="1"/>
  <c r="K1764" i="2"/>
  <c r="W1764" i="2" s="1"/>
  <c r="P1766" i="2"/>
  <c r="S1766" i="2" s="1"/>
  <c r="J1767" i="2"/>
  <c r="V1767" i="2" s="1"/>
  <c r="Q1767" i="2"/>
  <c r="T1767" i="2" s="1"/>
  <c r="K1768" i="2"/>
  <c r="W1768" i="2" s="1"/>
  <c r="P1771" i="2"/>
  <c r="S1771" i="2" s="1"/>
  <c r="Q1648" i="2"/>
  <c r="T1648" i="2" s="1"/>
  <c r="K1649" i="2"/>
  <c r="W1649" i="2" s="1"/>
  <c r="K1657" i="2"/>
  <c r="W1657" i="2" s="1"/>
  <c r="K1661" i="2"/>
  <c r="W1661" i="2" s="1"/>
  <c r="K1665" i="2"/>
  <c r="W1665" i="2" s="1"/>
  <c r="K1669" i="2"/>
  <c r="W1669" i="2" s="1"/>
  <c r="K1673" i="2"/>
  <c r="W1673" i="2" s="1"/>
  <c r="K1677" i="2"/>
  <c r="W1677" i="2" s="1"/>
  <c r="K1681" i="2"/>
  <c r="W1681" i="2" s="1"/>
  <c r="K1685" i="2"/>
  <c r="W1685" i="2" s="1"/>
  <c r="K1688" i="2"/>
  <c r="W1688" i="2" s="1"/>
  <c r="K1692" i="2"/>
  <c r="W1692" i="2" s="1"/>
  <c r="K1696" i="2"/>
  <c r="W1696" i="2" s="1"/>
  <c r="K1700" i="2"/>
  <c r="W1700" i="2" s="1"/>
  <c r="K1704" i="2"/>
  <c r="W1704" i="2" s="1"/>
  <c r="K1708" i="2"/>
  <c r="W1708" i="2" s="1"/>
  <c r="K1712" i="2"/>
  <c r="W1712" i="2" s="1"/>
  <c r="K1716" i="2"/>
  <c r="W1716" i="2" s="1"/>
  <c r="K1720" i="2"/>
  <c r="W1720" i="2" s="1"/>
  <c r="K1724" i="2"/>
  <c r="W1724" i="2" s="1"/>
  <c r="K1727" i="2"/>
  <c r="W1727" i="2" s="1"/>
  <c r="K1730" i="2"/>
  <c r="W1730" i="2" s="1"/>
  <c r="K1734" i="2"/>
  <c r="W1734" i="2" s="1"/>
  <c r="K1738" i="2"/>
  <c r="W1738" i="2" s="1"/>
  <c r="K1742" i="2"/>
  <c r="W1742" i="2" s="1"/>
  <c r="K1755" i="2"/>
  <c r="W1755" i="2" s="1"/>
  <c r="K1759" i="2"/>
  <c r="W1759" i="2" s="1"/>
  <c r="Q1759" i="2"/>
  <c r="T1759" i="2" s="1"/>
  <c r="K1760" i="2"/>
  <c r="W1760" i="2" s="1"/>
  <c r="K1767" i="2"/>
  <c r="W1767" i="2" s="1"/>
  <c r="P1599" i="2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AA1497" i="1" s="1"/>
  <c r="AB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AA1523" i="1" s="1"/>
  <c r="AB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AA1499" i="1" s="1"/>
  <c r="AB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AA1521" i="1" s="1"/>
  <c r="AB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AA1527" i="1" s="1"/>
  <c r="AB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AA1505" i="1" s="1"/>
  <c r="AB1505" i="1" s="1"/>
  <c r="H1506" i="1"/>
  <c r="P1506" i="1" s="1"/>
  <c r="AA1506" i="1" s="1"/>
  <c r="AB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AA1577" i="1" s="1"/>
  <c r="AB1577" i="1" s="1"/>
  <c r="G1578" i="1"/>
  <c r="O1578" i="1" s="1"/>
  <c r="G1579" i="1"/>
  <c r="O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AA1569" i="1" s="1"/>
  <c r="AB1569" i="1" s="1"/>
  <c r="H1571" i="1"/>
  <c r="P1571" i="1" s="1"/>
  <c r="AA1571" i="1" s="1"/>
  <c r="AB1571" i="1" s="1"/>
  <c r="H1573" i="1"/>
  <c r="P1573" i="1" s="1"/>
  <c r="G1582" i="1"/>
  <c r="O1582" i="1" s="1"/>
  <c r="AA1582" i="1" s="1"/>
  <c r="AB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AA1584" i="1" s="1"/>
  <c r="AB1584" i="1" s="1"/>
  <c r="H1585" i="1"/>
  <c r="P1585" i="1" s="1"/>
  <c r="H1586" i="1"/>
  <c r="P1586" i="1" s="1"/>
  <c r="AA1586" i="1" s="1"/>
  <c r="AB1586" i="1" s="1"/>
  <c r="H1587" i="1"/>
  <c r="P1587" i="1" s="1"/>
  <c r="AA1587" i="1" s="1"/>
  <c r="AB1587" i="1" s="1"/>
  <c r="H1588" i="1"/>
  <c r="P1588" i="1" s="1"/>
  <c r="AA1588" i="1" s="1"/>
  <c r="AB1588" i="1" s="1"/>
  <c r="H1589" i="1"/>
  <c r="P1589" i="1" s="1"/>
  <c r="H1590" i="1"/>
  <c r="P1590" i="1" s="1"/>
  <c r="AA1590" i="1" s="1"/>
  <c r="AB1590" i="1" s="1"/>
  <c r="H1591" i="1"/>
  <c r="P1591" i="1" s="1"/>
  <c r="AA1591" i="1" s="1"/>
  <c r="AB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AA1641" i="1" s="1"/>
  <c r="AB1641" i="1" s="1"/>
  <c r="H1643" i="1"/>
  <c r="P1643" i="1" s="1"/>
  <c r="AA1643" i="1" s="1"/>
  <c r="AB1643" i="1" s="1"/>
  <c r="H1645" i="1"/>
  <c r="P1645" i="1" s="1"/>
  <c r="H1647" i="1"/>
  <c r="P1647" i="1" s="1"/>
  <c r="H1649" i="1"/>
  <c r="P1649" i="1" s="1"/>
  <c r="AA1649" i="1" s="1"/>
  <c r="AB1649" i="1" s="1"/>
  <c r="H1651" i="1"/>
  <c r="P1651" i="1" s="1"/>
  <c r="AA1651" i="1" s="1"/>
  <c r="AB1651" i="1" s="1"/>
  <c r="H1653" i="1"/>
  <c r="P1653" i="1" s="1"/>
  <c r="H1655" i="1"/>
  <c r="P1655" i="1" s="1"/>
  <c r="K1664" i="1"/>
  <c r="M1664" i="1" s="1"/>
  <c r="G1664" i="1"/>
  <c r="O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AA1665" i="1" s="1"/>
  <c r="AB1665" i="1" s="1"/>
  <c r="H1666" i="1"/>
  <c r="P1666" i="1" s="1"/>
  <c r="G1667" i="1"/>
  <c r="O1667" i="1" s="1"/>
  <c r="AA1667" i="1" s="1"/>
  <c r="AB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AA1699" i="1" s="1"/>
  <c r="AB1699" i="1" s="1"/>
  <c r="K1708" i="1"/>
  <c r="M1708" i="1" s="1"/>
  <c r="H1708" i="1"/>
  <c r="P1708" i="1" s="1"/>
  <c r="G1708" i="1"/>
  <c r="O1708" i="1" s="1"/>
  <c r="AA1708" i="1" s="1"/>
  <c r="AB1708" i="1" s="1"/>
  <c r="L1708" i="1"/>
  <c r="N1708" i="1" s="1"/>
  <c r="K1712" i="1"/>
  <c r="M1712" i="1" s="1"/>
  <c r="H1712" i="1"/>
  <c r="P1712" i="1" s="1"/>
  <c r="G1712" i="1"/>
  <c r="O1712" i="1" s="1"/>
  <c r="AA1712" i="1" s="1"/>
  <c r="AB1712" i="1" s="1"/>
  <c r="L1712" i="1"/>
  <c r="N1712" i="1" s="1"/>
  <c r="K1716" i="1"/>
  <c r="M1716" i="1" s="1"/>
  <c r="H1716" i="1"/>
  <c r="P1716" i="1" s="1"/>
  <c r="G1716" i="1"/>
  <c r="O1716" i="1" s="1"/>
  <c r="AA1716" i="1" s="1"/>
  <c r="AB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AA1697" i="1" s="1"/>
  <c r="AB1697" i="1" s="1"/>
  <c r="K1701" i="1"/>
  <c r="M1701" i="1" s="1"/>
  <c r="L1701" i="1"/>
  <c r="N1701" i="1" s="1"/>
  <c r="H1701" i="1"/>
  <c r="P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AA1706" i="1" s="1"/>
  <c r="AB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AA1709" i="1" s="1"/>
  <c r="AB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AA1717" i="1" s="1"/>
  <c r="AB1717" i="1" s="1"/>
  <c r="K1719" i="1"/>
  <c r="M1719" i="1" s="1"/>
  <c r="H1719" i="1"/>
  <c r="P1719" i="1" s="1"/>
  <c r="AA1719" i="1" s="1"/>
  <c r="AB1719" i="1" s="1"/>
  <c r="G1720" i="1"/>
  <c r="O1720" i="1" s="1"/>
  <c r="AA1720" i="1" s="1"/>
  <c r="AB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E1494" i="2"/>
  <c r="D1494" i="2"/>
  <c r="H1493" i="2"/>
  <c r="O1493" i="2" s="1"/>
  <c r="R1493" i="2" s="1"/>
  <c r="F1493" i="2"/>
  <c r="E1493" i="2"/>
  <c r="D1493" i="2"/>
  <c r="H1492" i="2"/>
  <c r="O1492" i="2" s="1"/>
  <c r="R1492" i="2" s="1"/>
  <c r="F1492" i="2"/>
  <c r="E1492" i="2"/>
  <c r="D1492" i="2"/>
  <c r="H1491" i="2"/>
  <c r="O1491" i="2" s="1"/>
  <c r="R1491" i="2" s="1"/>
  <c r="F1491" i="2"/>
  <c r="E1491" i="2"/>
  <c r="D1491" i="2"/>
  <c r="H1490" i="2"/>
  <c r="O1490" i="2" s="1"/>
  <c r="R1490" i="2" s="1"/>
  <c r="F1490" i="2"/>
  <c r="E1490" i="2"/>
  <c r="D1490" i="2"/>
  <c r="H1489" i="2"/>
  <c r="O1489" i="2" s="1"/>
  <c r="R1489" i="2" s="1"/>
  <c r="F1489" i="2"/>
  <c r="E1489" i="2"/>
  <c r="D1489" i="2"/>
  <c r="H1488" i="2"/>
  <c r="O1488" i="2" s="1"/>
  <c r="R1488" i="2" s="1"/>
  <c r="F1488" i="2"/>
  <c r="E1488" i="2"/>
  <c r="D1488" i="2"/>
  <c r="H1487" i="2"/>
  <c r="O1487" i="2" s="1"/>
  <c r="R1487" i="2" s="1"/>
  <c r="F1487" i="2"/>
  <c r="E1487" i="2"/>
  <c r="D1487" i="2"/>
  <c r="H1486" i="2"/>
  <c r="O1486" i="2" s="1"/>
  <c r="R1486" i="2" s="1"/>
  <c r="F1486" i="2"/>
  <c r="E1486" i="2"/>
  <c r="D1486" i="2"/>
  <c r="H1485" i="2"/>
  <c r="O1485" i="2" s="1"/>
  <c r="R1485" i="2" s="1"/>
  <c r="F1485" i="2"/>
  <c r="E1485" i="2"/>
  <c r="D1485" i="2"/>
  <c r="H1484" i="2"/>
  <c r="O1484" i="2" s="1"/>
  <c r="R1484" i="2" s="1"/>
  <c r="F1484" i="2"/>
  <c r="E1484" i="2"/>
  <c r="D1484" i="2"/>
  <c r="H1483" i="2"/>
  <c r="O1483" i="2" s="1"/>
  <c r="R1483" i="2" s="1"/>
  <c r="F1483" i="2"/>
  <c r="E1483" i="2"/>
  <c r="D1483" i="2"/>
  <c r="H1482" i="2"/>
  <c r="O1482" i="2" s="1"/>
  <c r="R1482" i="2" s="1"/>
  <c r="F1482" i="2"/>
  <c r="E1482" i="2"/>
  <c r="D1482" i="2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H1479" i="2"/>
  <c r="O1479" i="2" s="1"/>
  <c r="R1479" i="2" s="1"/>
  <c r="F1479" i="2"/>
  <c r="E1479" i="2"/>
  <c r="D1479" i="2"/>
  <c r="H1478" i="2"/>
  <c r="F1478" i="2"/>
  <c r="E1478" i="2"/>
  <c r="D1478" i="2"/>
  <c r="H1477" i="2"/>
  <c r="O1477" i="2" s="1"/>
  <c r="R1477" i="2" s="1"/>
  <c r="F1477" i="2"/>
  <c r="E1477" i="2"/>
  <c r="D1477" i="2"/>
  <c r="H1476" i="2"/>
  <c r="O1476" i="2" s="1"/>
  <c r="R1476" i="2" s="1"/>
  <c r="F1476" i="2"/>
  <c r="E1476" i="2"/>
  <c r="D1476" i="2"/>
  <c r="H1475" i="2"/>
  <c r="O1475" i="2" s="1"/>
  <c r="R1475" i="2" s="1"/>
  <c r="F1475" i="2"/>
  <c r="E1475" i="2"/>
  <c r="D1475" i="2"/>
  <c r="H1474" i="2"/>
  <c r="F1474" i="2"/>
  <c r="E1474" i="2"/>
  <c r="D1474" i="2"/>
  <c r="P1473" i="2"/>
  <c r="S1473" i="2" s="1"/>
  <c r="H1473" i="2"/>
  <c r="O1473" i="2" s="1"/>
  <c r="R1473" i="2" s="1"/>
  <c r="F1473" i="2"/>
  <c r="E1473" i="2"/>
  <c r="D1473" i="2"/>
  <c r="I1473" i="2" s="1"/>
  <c r="U1473" i="2" s="1"/>
  <c r="H1472" i="2"/>
  <c r="O1472" i="2" s="1"/>
  <c r="R1472" i="2" s="1"/>
  <c r="F1472" i="2"/>
  <c r="E1472" i="2"/>
  <c r="D1472" i="2"/>
  <c r="H1471" i="2"/>
  <c r="O1471" i="2" s="1"/>
  <c r="R1471" i="2" s="1"/>
  <c r="F1471" i="2"/>
  <c r="E1471" i="2"/>
  <c r="D1471" i="2"/>
  <c r="H1470" i="2"/>
  <c r="F1470" i="2"/>
  <c r="E1470" i="2"/>
  <c r="D1470" i="2"/>
  <c r="H1469" i="2"/>
  <c r="O1469" i="2" s="1"/>
  <c r="R1469" i="2" s="1"/>
  <c r="F1469" i="2"/>
  <c r="K1469" i="2" s="1"/>
  <c r="W1469" i="2" s="1"/>
  <c r="E1469" i="2"/>
  <c r="D1469" i="2"/>
  <c r="H1468" i="2"/>
  <c r="O1468" i="2" s="1"/>
  <c r="R1468" i="2" s="1"/>
  <c r="F1468" i="2"/>
  <c r="E1468" i="2"/>
  <c r="D1468" i="2"/>
  <c r="H1467" i="2"/>
  <c r="O1467" i="2" s="1"/>
  <c r="R1467" i="2" s="1"/>
  <c r="F1467" i="2"/>
  <c r="E1467" i="2"/>
  <c r="D1467" i="2"/>
  <c r="H1466" i="2"/>
  <c r="F1466" i="2"/>
  <c r="E1466" i="2"/>
  <c r="D1466" i="2"/>
  <c r="H1465" i="2"/>
  <c r="O1465" i="2" s="1"/>
  <c r="R1465" i="2" s="1"/>
  <c r="F1465" i="2"/>
  <c r="E1465" i="2"/>
  <c r="D1465" i="2"/>
  <c r="H1464" i="2"/>
  <c r="O1464" i="2" s="1"/>
  <c r="R1464" i="2" s="1"/>
  <c r="F1464" i="2"/>
  <c r="E1464" i="2"/>
  <c r="D1464" i="2"/>
  <c r="H1463" i="2"/>
  <c r="O1463" i="2" s="1"/>
  <c r="R1463" i="2" s="1"/>
  <c r="F1463" i="2"/>
  <c r="E1463" i="2"/>
  <c r="D1463" i="2"/>
  <c r="H1462" i="2"/>
  <c r="F1462" i="2"/>
  <c r="E1462" i="2"/>
  <c r="D1462" i="2"/>
  <c r="P1461" i="2"/>
  <c r="S1461" i="2" s="1"/>
  <c r="H1461" i="2"/>
  <c r="O1461" i="2" s="1"/>
  <c r="R1461" i="2" s="1"/>
  <c r="F1461" i="2"/>
  <c r="E1461" i="2"/>
  <c r="J1461" i="2" s="1"/>
  <c r="V1461" i="2" s="1"/>
  <c r="D1461" i="2"/>
  <c r="I1461" i="2" s="1"/>
  <c r="U1461" i="2" s="1"/>
  <c r="H1460" i="2"/>
  <c r="O1460" i="2" s="1"/>
  <c r="R1460" i="2" s="1"/>
  <c r="F1460" i="2"/>
  <c r="E1460" i="2"/>
  <c r="J1460" i="2" s="1"/>
  <c r="V1460" i="2" s="1"/>
  <c r="D1460" i="2"/>
  <c r="H1459" i="2"/>
  <c r="O1459" i="2" s="1"/>
  <c r="R1459" i="2" s="1"/>
  <c r="F1459" i="2"/>
  <c r="E1459" i="2"/>
  <c r="D1459" i="2"/>
  <c r="H1458" i="2"/>
  <c r="F1458" i="2"/>
  <c r="E1458" i="2"/>
  <c r="D1458" i="2"/>
  <c r="H1457" i="2"/>
  <c r="O1457" i="2" s="1"/>
  <c r="R1457" i="2" s="1"/>
  <c r="F1457" i="2"/>
  <c r="E1457" i="2"/>
  <c r="D1457" i="2"/>
  <c r="H1456" i="2"/>
  <c r="O1456" i="2" s="1"/>
  <c r="R1456" i="2" s="1"/>
  <c r="F1456" i="2"/>
  <c r="E1456" i="2"/>
  <c r="D1456" i="2"/>
  <c r="H1455" i="2"/>
  <c r="O1455" i="2" s="1"/>
  <c r="R1455" i="2" s="1"/>
  <c r="F1455" i="2"/>
  <c r="E1455" i="2"/>
  <c r="D1455" i="2"/>
  <c r="H1454" i="2"/>
  <c r="F1454" i="2"/>
  <c r="E1454" i="2"/>
  <c r="D1454" i="2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O1452" i="2" s="1"/>
  <c r="R1452" i="2" s="1"/>
  <c r="F1452" i="2"/>
  <c r="E1452" i="2"/>
  <c r="J1452" i="2" s="1"/>
  <c r="V1452" i="2" s="1"/>
  <c r="D1452" i="2"/>
  <c r="H1451" i="2"/>
  <c r="O1451" i="2" s="1"/>
  <c r="R1451" i="2" s="1"/>
  <c r="F1451" i="2"/>
  <c r="E1451" i="2"/>
  <c r="D1451" i="2"/>
  <c r="H1450" i="2"/>
  <c r="F1450" i="2"/>
  <c r="E1450" i="2"/>
  <c r="D1450" i="2"/>
  <c r="H1449" i="2"/>
  <c r="O1449" i="2" s="1"/>
  <c r="R1449" i="2" s="1"/>
  <c r="F1449" i="2"/>
  <c r="E1449" i="2"/>
  <c r="D1449" i="2"/>
  <c r="H1448" i="2"/>
  <c r="O1448" i="2" s="1"/>
  <c r="R1448" i="2" s="1"/>
  <c r="F1448" i="2"/>
  <c r="E1448" i="2"/>
  <c r="D1448" i="2"/>
  <c r="H1447" i="2"/>
  <c r="O1447" i="2" s="1"/>
  <c r="R1447" i="2" s="1"/>
  <c r="F1447" i="2"/>
  <c r="E1447" i="2"/>
  <c r="D1447" i="2"/>
  <c r="H1446" i="2"/>
  <c r="F1446" i="2"/>
  <c r="E1446" i="2"/>
  <c r="D1446" i="2"/>
  <c r="H1445" i="2"/>
  <c r="P1445" i="2" s="1"/>
  <c r="S1445" i="2" s="1"/>
  <c r="F1445" i="2"/>
  <c r="E1445" i="2"/>
  <c r="D1445" i="2"/>
  <c r="H1444" i="2"/>
  <c r="F1444" i="2"/>
  <c r="E1444" i="2"/>
  <c r="D1444" i="2"/>
  <c r="H1443" i="2"/>
  <c r="P1443" i="2" s="1"/>
  <c r="S1443" i="2" s="1"/>
  <c r="F1443" i="2"/>
  <c r="E1443" i="2"/>
  <c r="D1443" i="2"/>
  <c r="H1442" i="2"/>
  <c r="F1442" i="2"/>
  <c r="E1442" i="2"/>
  <c r="D1442" i="2"/>
  <c r="H1441" i="2"/>
  <c r="P1441" i="2" s="1"/>
  <c r="S1441" i="2" s="1"/>
  <c r="F1441" i="2"/>
  <c r="E1441" i="2"/>
  <c r="D1441" i="2"/>
  <c r="H1440" i="2"/>
  <c r="F1440" i="2"/>
  <c r="E1440" i="2"/>
  <c r="D1440" i="2"/>
  <c r="H1439" i="2"/>
  <c r="P1439" i="2" s="1"/>
  <c r="S1439" i="2" s="1"/>
  <c r="F1439" i="2"/>
  <c r="E1439" i="2"/>
  <c r="D1439" i="2"/>
  <c r="H1438" i="2"/>
  <c r="F1438" i="2"/>
  <c r="E1438" i="2"/>
  <c r="D1438" i="2"/>
  <c r="Q1437" i="2"/>
  <c r="T1437" i="2" s="1"/>
  <c r="H1437" i="2"/>
  <c r="P1437" i="2" s="1"/>
  <c r="S1437" i="2" s="1"/>
  <c r="F1437" i="2"/>
  <c r="E1437" i="2"/>
  <c r="J1437" i="2" s="1"/>
  <c r="V1437" i="2" s="1"/>
  <c r="D1437" i="2"/>
  <c r="I1437" i="2" s="1"/>
  <c r="U1437" i="2" s="1"/>
  <c r="H1436" i="2"/>
  <c r="F1436" i="2"/>
  <c r="E1436" i="2"/>
  <c r="D1436" i="2"/>
  <c r="H1435" i="2"/>
  <c r="P1435" i="2" s="1"/>
  <c r="S1435" i="2" s="1"/>
  <c r="F1435" i="2"/>
  <c r="E1435" i="2"/>
  <c r="D1435" i="2"/>
  <c r="H1434" i="2"/>
  <c r="F1434" i="2"/>
  <c r="E1434" i="2"/>
  <c r="D1434" i="2"/>
  <c r="H1433" i="2"/>
  <c r="P1433" i="2" s="1"/>
  <c r="S1433" i="2" s="1"/>
  <c r="F1433" i="2"/>
  <c r="E1433" i="2"/>
  <c r="D1433" i="2"/>
  <c r="H1432" i="2"/>
  <c r="F1432" i="2"/>
  <c r="E1432" i="2"/>
  <c r="D1432" i="2"/>
  <c r="H1431" i="2"/>
  <c r="P1431" i="2" s="1"/>
  <c r="S1431" i="2" s="1"/>
  <c r="F1431" i="2"/>
  <c r="E1431" i="2"/>
  <c r="D1431" i="2"/>
  <c r="H1430" i="2"/>
  <c r="F1430" i="2"/>
  <c r="E1430" i="2"/>
  <c r="D1430" i="2"/>
  <c r="H1429" i="2"/>
  <c r="P1429" i="2" s="1"/>
  <c r="S1429" i="2" s="1"/>
  <c r="F1429" i="2"/>
  <c r="E1429" i="2"/>
  <c r="D1429" i="2"/>
  <c r="H1428" i="2"/>
  <c r="F1428" i="2"/>
  <c r="E1428" i="2"/>
  <c r="D1428" i="2"/>
  <c r="H1427" i="2"/>
  <c r="P1427" i="2" s="1"/>
  <c r="S1427" i="2" s="1"/>
  <c r="F1427" i="2"/>
  <c r="E1427" i="2"/>
  <c r="D1427" i="2"/>
  <c r="H1426" i="2"/>
  <c r="F1426" i="2"/>
  <c r="E1426" i="2"/>
  <c r="D1426" i="2"/>
  <c r="Q1425" i="2"/>
  <c r="T1425" i="2" s="1"/>
  <c r="H1425" i="2"/>
  <c r="P1425" i="2" s="1"/>
  <c r="S1425" i="2" s="1"/>
  <c r="F1425" i="2"/>
  <c r="E1425" i="2"/>
  <c r="D1425" i="2"/>
  <c r="I1425" i="2" s="1"/>
  <c r="U1425" i="2" s="1"/>
  <c r="H1424" i="2"/>
  <c r="F1424" i="2"/>
  <c r="E1424" i="2"/>
  <c r="D1424" i="2"/>
  <c r="H1423" i="2"/>
  <c r="P1423" i="2" s="1"/>
  <c r="S1423" i="2" s="1"/>
  <c r="F1423" i="2"/>
  <c r="E1423" i="2"/>
  <c r="J1423" i="2" s="1"/>
  <c r="V1423" i="2" s="1"/>
  <c r="D1423" i="2"/>
  <c r="I1423" i="2" s="1"/>
  <c r="U1423" i="2" s="1"/>
  <c r="H1422" i="2"/>
  <c r="F1422" i="2"/>
  <c r="E1422" i="2"/>
  <c r="D1422" i="2"/>
  <c r="H1421" i="2"/>
  <c r="O1421" i="2" s="1"/>
  <c r="R1421" i="2" s="1"/>
  <c r="F1421" i="2"/>
  <c r="E1421" i="2"/>
  <c r="J1421" i="2" s="1"/>
  <c r="V1421" i="2" s="1"/>
  <c r="D1421" i="2"/>
  <c r="I1421" i="2" s="1"/>
  <c r="U1421" i="2" s="1"/>
  <c r="H1420" i="2"/>
  <c r="O1420" i="2" s="1"/>
  <c r="R1420" i="2" s="1"/>
  <c r="F1420" i="2"/>
  <c r="E1420" i="2"/>
  <c r="D1420" i="2"/>
  <c r="H1419" i="2"/>
  <c r="O1419" i="2" s="1"/>
  <c r="R1419" i="2" s="1"/>
  <c r="F1419" i="2"/>
  <c r="E1419" i="2"/>
  <c r="D1419" i="2"/>
  <c r="H1418" i="2"/>
  <c r="F1418" i="2"/>
  <c r="E1418" i="2"/>
  <c r="D1418" i="2"/>
  <c r="H1417" i="2"/>
  <c r="O1417" i="2" s="1"/>
  <c r="R1417" i="2" s="1"/>
  <c r="F1417" i="2"/>
  <c r="E1417" i="2"/>
  <c r="D1417" i="2"/>
  <c r="H1416" i="2"/>
  <c r="O1416" i="2" s="1"/>
  <c r="R1416" i="2" s="1"/>
  <c r="F1416" i="2"/>
  <c r="E1416" i="2"/>
  <c r="D1416" i="2"/>
  <c r="H1415" i="2"/>
  <c r="O1415" i="2" s="1"/>
  <c r="R1415" i="2" s="1"/>
  <c r="F1415" i="2"/>
  <c r="E1415" i="2"/>
  <c r="D1415" i="2"/>
  <c r="H1414" i="2"/>
  <c r="F1414" i="2"/>
  <c r="E1414" i="2"/>
  <c r="D1414" i="2"/>
  <c r="H1413" i="2"/>
  <c r="O1413" i="2" s="1"/>
  <c r="R1413" i="2" s="1"/>
  <c r="F1413" i="2"/>
  <c r="E1413" i="2"/>
  <c r="D1413" i="2"/>
  <c r="Q1412" i="2"/>
  <c r="T1412" i="2" s="1"/>
  <c r="H1412" i="2"/>
  <c r="O1412" i="2" s="1"/>
  <c r="R1412" i="2" s="1"/>
  <c r="F1412" i="2"/>
  <c r="E1412" i="2"/>
  <c r="D1412" i="2"/>
  <c r="H1411" i="2"/>
  <c r="O1411" i="2" s="1"/>
  <c r="R1411" i="2" s="1"/>
  <c r="F1411" i="2"/>
  <c r="E1411" i="2"/>
  <c r="D1411" i="2"/>
  <c r="H1410" i="2"/>
  <c r="F1410" i="2"/>
  <c r="E1410" i="2"/>
  <c r="D1410" i="2"/>
  <c r="H1409" i="2"/>
  <c r="O1409" i="2" s="1"/>
  <c r="R1409" i="2" s="1"/>
  <c r="F1409" i="2"/>
  <c r="E1409" i="2"/>
  <c r="D1409" i="2"/>
  <c r="H1408" i="2"/>
  <c r="F1408" i="2"/>
  <c r="E1408" i="2"/>
  <c r="D1408" i="2"/>
  <c r="H1407" i="2"/>
  <c r="O1407" i="2" s="1"/>
  <c r="R1407" i="2" s="1"/>
  <c r="F1407" i="2"/>
  <c r="E1407" i="2"/>
  <c r="D1407" i="2"/>
  <c r="Q1406" i="2"/>
  <c r="T1406" i="2" s="1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H1403" i="2"/>
  <c r="O1403" i="2" s="1"/>
  <c r="R1403" i="2" s="1"/>
  <c r="F1403" i="2"/>
  <c r="E1403" i="2"/>
  <c r="D1403" i="2"/>
  <c r="H1402" i="2"/>
  <c r="O1402" i="2" s="1"/>
  <c r="R1402" i="2" s="1"/>
  <c r="F1402" i="2"/>
  <c r="E1402" i="2"/>
  <c r="D1402" i="2"/>
  <c r="H1401" i="2"/>
  <c r="O1401" i="2" s="1"/>
  <c r="R1401" i="2" s="1"/>
  <c r="F1401" i="2"/>
  <c r="E1401" i="2"/>
  <c r="D1401" i="2"/>
  <c r="H1400" i="2"/>
  <c r="O1400" i="2" s="1"/>
  <c r="R1400" i="2" s="1"/>
  <c r="F1400" i="2"/>
  <c r="E1400" i="2"/>
  <c r="D1400" i="2"/>
  <c r="H1399" i="2"/>
  <c r="O1399" i="2" s="1"/>
  <c r="R1399" i="2" s="1"/>
  <c r="F1399" i="2"/>
  <c r="E1399" i="2"/>
  <c r="D1399" i="2"/>
  <c r="Q1398" i="2"/>
  <c r="T1398" i="2" s="1"/>
  <c r="H1398" i="2"/>
  <c r="O1398" i="2" s="1"/>
  <c r="R1398" i="2" s="1"/>
  <c r="F1398" i="2"/>
  <c r="E1398" i="2"/>
  <c r="J1398" i="2" s="1"/>
  <c r="V1398" i="2" s="1"/>
  <c r="D1398" i="2"/>
  <c r="H1397" i="2"/>
  <c r="O1397" i="2" s="1"/>
  <c r="R1397" i="2" s="1"/>
  <c r="F1397" i="2"/>
  <c r="E1397" i="2"/>
  <c r="D1397" i="2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E1395" i="2"/>
  <c r="D1395" i="2"/>
  <c r="I1395" i="2" s="1"/>
  <c r="U1395" i="2" s="1"/>
  <c r="H1394" i="2"/>
  <c r="O1394" i="2" s="1"/>
  <c r="R1394" i="2" s="1"/>
  <c r="F1394" i="2"/>
  <c r="E1394" i="2"/>
  <c r="D1394" i="2"/>
  <c r="H1393" i="2"/>
  <c r="O1393" i="2" s="1"/>
  <c r="R1393" i="2" s="1"/>
  <c r="F1393" i="2"/>
  <c r="E1393" i="2"/>
  <c r="D1393" i="2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H1390" i="2"/>
  <c r="O1390" i="2" s="1"/>
  <c r="R1390" i="2" s="1"/>
  <c r="F1390" i="2"/>
  <c r="E1390" i="2"/>
  <c r="D1390" i="2"/>
  <c r="H1389" i="2"/>
  <c r="O1389" i="2" s="1"/>
  <c r="R1389" i="2" s="1"/>
  <c r="F1389" i="2"/>
  <c r="E1389" i="2"/>
  <c r="D1389" i="2"/>
  <c r="H1388" i="2"/>
  <c r="O1388" i="2" s="1"/>
  <c r="R1388" i="2" s="1"/>
  <c r="F1388" i="2"/>
  <c r="E1388" i="2"/>
  <c r="D1388" i="2"/>
  <c r="H1387" i="2"/>
  <c r="O1387" i="2" s="1"/>
  <c r="R1387" i="2" s="1"/>
  <c r="F1387" i="2"/>
  <c r="E1387" i="2"/>
  <c r="D1387" i="2"/>
  <c r="H1386" i="2"/>
  <c r="O1386" i="2" s="1"/>
  <c r="R1386" i="2" s="1"/>
  <c r="F1386" i="2"/>
  <c r="E1386" i="2"/>
  <c r="D1386" i="2"/>
  <c r="H1385" i="2"/>
  <c r="O1385" i="2" s="1"/>
  <c r="R1385" i="2" s="1"/>
  <c r="F1385" i="2"/>
  <c r="E1385" i="2"/>
  <c r="D1385" i="2"/>
  <c r="H1384" i="2"/>
  <c r="O1384" i="2" s="1"/>
  <c r="R1384" i="2" s="1"/>
  <c r="F1384" i="2"/>
  <c r="E1384" i="2"/>
  <c r="D1384" i="2"/>
  <c r="P1383" i="2"/>
  <c r="S1383" i="2" s="1"/>
  <c r="H1383" i="2"/>
  <c r="O1383" i="2" s="1"/>
  <c r="R1383" i="2" s="1"/>
  <c r="F1383" i="2"/>
  <c r="E1383" i="2"/>
  <c r="D1383" i="2"/>
  <c r="I1383" i="2" s="1"/>
  <c r="U1383" i="2" s="1"/>
  <c r="Q1382" i="2"/>
  <c r="T1382" i="2" s="1"/>
  <c r="H1382" i="2"/>
  <c r="O1382" i="2" s="1"/>
  <c r="R1382" i="2" s="1"/>
  <c r="F1382" i="2"/>
  <c r="E1382" i="2"/>
  <c r="J1382" i="2" s="1"/>
  <c r="V1382" i="2" s="1"/>
  <c r="D1382" i="2"/>
  <c r="H1381" i="2"/>
  <c r="O1381" i="2" s="1"/>
  <c r="R1381" i="2" s="1"/>
  <c r="F1381" i="2"/>
  <c r="E1381" i="2"/>
  <c r="D1381" i="2"/>
  <c r="H1380" i="2"/>
  <c r="O1380" i="2" s="1"/>
  <c r="R1380" i="2" s="1"/>
  <c r="F1380" i="2"/>
  <c r="E1380" i="2"/>
  <c r="D1380" i="2"/>
  <c r="H1379" i="2"/>
  <c r="O1379" i="2" s="1"/>
  <c r="R1379" i="2" s="1"/>
  <c r="F1379" i="2"/>
  <c r="E1379" i="2"/>
  <c r="D1379" i="2"/>
  <c r="H1378" i="2"/>
  <c r="O1378" i="2" s="1"/>
  <c r="R1378" i="2" s="1"/>
  <c r="F1378" i="2"/>
  <c r="E1378" i="2"/>
  <c r="D1378" i="2"/>
  <c r="H1377" i="2"/>
  <c r="O1377" i="2" s="1"/>
  <c r="R1377" i="2" s="1"/>
  <c r="F1377" i="2"/>
  <c r="E1377" i="2"/>
  <c r="D1377" i="2"/>
  <c r="H1376" i="2"/>
  <c r="F1376" i="2"/>
  <c r="E1376" i="2"/>
  <c r="D1376" i="2"/>
  <c r="H1375" i="2"/>
  <c r="O1375" i="2" s="1"/>
  <c r="R1375" i="2" s="1"/>
  <c r="F1375" i="2"/>
  <c r="E1375" i="2"/>
  <c r="D1375" i="2"/>
  <c r="H1374" i="2"/>
  <c r="O1374" i="2" s="1"/>
  <c r="R1374" i="2" s="1"/>
  <c r="F1374" i="2"/>
  <c r="E1374" i="2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H1372" i="2"/>
  <c r="O1372" i="2" s="1"/>
  <c r="R1372" i="2" s="1"/>
  <c r="F1372" i="2"/>
  <c r="E1372" i="2"/>
  <c r="D1372" i="2"/>
  <c r="H1371" i="2"/>
  <c r="O1371" i="2" s="1"/>
  <c r="R1371" i="2" s="1"/>
  <c r="F1371" i="2"/>
  <c r="E1371" i="2"/>
  <c r="D1371" i="2"/>
  <c r="H1370" i="2"/>
  <c r="O1370" i="2" s="1"/>
  <c r="R1370" i="2" s="1"/>
  <c r="F1370" i="2"/>
  <c r="E1370" i="2"/>
  <c r="D1370" i="2"/>
  <c r="H1369" i="2"/>
  <c r="O1369" i="2" s="1"/>
  <c r="R1369" i="2" s="1"/>
  <c r="F1369" i="2"/>
  <c r="E1369" i="2"/>
  <c r="D1369" i="2"/>
  <c r="H1368" i="2"/>
  <c r="F1368" i="2"/>
  <c r="E1368" i="2"/>
  <c r="D1368" i="2"/>
  <c r="H1367" i="2"/>
  <c r="F1367" i="2"/>
  <c r="E1367" i="2"/>
  <c r="D1367" i="2"/>
  <c r="H1366" i="2"/>
  <c r="O1366" i="2" s="1"/>
  <c r="R1366" i="2" s="1"/>
  <c r="F1366" i="2"/>
  <c r="E1366" i="2"/>
  <c r="D1366" i="2"/>
  <c r="O1365" i="2"/>
  <c r="R1365" i="2" s="1"/>
  <c r="H1365" i="2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E1363" i="2"/>
  <c r="D1363" i="2"/>
  <c r="H1362" i="2"/>
  <c r="O1362" i="2" s="1"/>
  <c r="R1362" i="2" s="1"/>
  <c r="F1362" i="2"/>
  <c r="E1362" i="2"/>
  <c r="J1362" i="2" s="1"/>
  <c r="V1362" i="2" s="1"/>
  <c r="D1362" i="2"/>
  <c r="H1361" i="2"/>
  <c r="F1361" i="2"/>
  <c r="E1361" i="2"/>
  <c r="D1361" i="2"/>
  <c r="H1360" i="2"/>
  <c r="O1360" i="2" s="1"/>
  <c r="R1360" i="2" s="1"/>
  <c r="F1360" i="2"/>
  <c r="E1360" i="2"/>
  <c r="D1360" i="2"/>
  <c r="H1359" i="2"/>
  <c r="F1359" i="2"/>
  <c r="E1359" i="2"/>
  <c r="D1359" i="2"/>
  <c r="H1358" i="2"/>
  <c r="O1358" i="2" s="1"/>
  <c r="R1358" i="2" s="1"/>
  <c r="F1358" i="2"/>
  <c r="E1358" i="2"/>
  <c r="D1358" i="2"/>
  <c r="H1357" i="2"/>
  <c r="F1357" i="2"/>
  <c r="E1357" i="2"/>
  <c r="D1357" i="2"/>
  <c r="H1356" i="2"/>
  <c r="O1356" i="2" s="1"/>
  <c r="R1356" i="2" s="1"/>
  <c r="F1356" i="2"/>
  <c r="E1356" i="2"/>
  <c r="D1356" i="2"/>
  <c r="H1355" i="2"/>
  <c r="F1355" i="2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H1352" i="2"/>
  <c r="O1352" i="2" s="1"/>
  <c r="R1352" i="2" s="1"/>
  <c r="F1352" i="2"/>
  <c r="K1352" i="2" s="1"/>
  <c r="W1352" i="2" s="1"/>
  <c r="E1352" i="2"/>
  <c r="D1352" i="2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H1348" i="2"/>
  <c r="O1348" i="2" s="1"/>
  <c r="R1348" i="2" s="1"/>
  <c r="F1348" i="2"/>
  <c r="K1348" i="2" s="1"/>
  <c r="W1348" i="2" s="1"/>
  <c r="E1348" i="2"/>
  <c r="D1348" i="2"/>
  <c r="H1347" i="2"/>
  <c r="F1347" i="2"/>
  <c r="E1347" i="2"/>
  <c r="D1347" i="2"/>
  <c r="H1346" i="2"/>
  <c r="O1346" i="2" s="1"/>
  <c r="R1346" i="2" s="1"/>
  <c r="F1346" i="2"/>
  <c r="E1346" i="2"/>
  <c r="D1346" i="2"/>
  <c r="H1345" i="2"/>
  <c r="F1345" i="2"/>
  <c r="E1345" i="2"/>
  <c r="D1345" i="2"/>
  <c r="H1344" i="2"/>
  <c r="O1344" i="2" s="1"/>
  <c r="R1344" i="2" s="1"/>
  <c r="F1344" i="2"/>
  <c r="E1344" i="2"/>
  <c r="D1344" i="2"/>
  <c r="H1343" i="2"/>
  <c r="F1343" i="2"/>
  <c r="E1343" i="2"/>
  <c r="D1343" i="2"/>
  <c r="H1342" i="2"/>
  <c r="Q1342" i="2" s="1"/>
  <c r="T1342" i="2" s="1"/>
  <c r="F1342" i="2"/>
  <c r="E1342" i="2"/>
  <c r="D1342" i="2"/>
  <c r="H1341" i="2"/>
  <c r="Q1341" i="2" s="1"/>
  <c r="T1341" i="2" s="1"/>
  <c r="F1341" i="2"/>
  <c r="E1341" i="2"/>
  <c r="D1341" i="2"/>
  <c r="O1340" i="2"/>
  <c r="R1340" i="2" s="1"/>
  <c r="H1340" i="2"/>
  <c r="F1340" i="2"/>
  <c r="E1340" i="2"/>
  <c r="J1340" i="2" s="1"/>
  <c r="V1340" i="2" s="1"/>
  <c r="D1340" i="2"/>
  <c r="H1339" i="2"/>
  <c r="F1339" i="2"/>
  <c r="E1339" i="2"/>
  <c r="D1339" i="2"/>
  <c r="H1338" i="2"/>
  <c r="Q1338" i="2" s="1"/>
  <c r="T1338" i="2" s="1"/>
  <c r="F1338" i="2"/>
  <c r="E1338" i="2"/>
  <c r="D1338" i="2"/>
  <c r="H1337" i="2"/>
  <c r="Q1337" i="2" s="1"/>
  <c r="T1337" i="2" s="1"/>
  <c r="F1337" i="2"/>
  <c r="E1337" i="2"/>
  <c r="J1337" i="2" s="1"/>
  <c r="V1337" i="2" s="1"/>
  <c r="D1337" i="2"/>
  <c r="I1337" i="2" s="1"/>
  <c r="U1337" i="2" s="1"/>
  <c r="H1336" i="2"/>
  <c r="Q1336" i="2" s="1"/>
  <c r="T1336" i="2" s="1"/>
  <c r="F1336" i="2"/>
  <c r="E1336" i="2"/>
  <c r="D1336" i="2"/>
  <c r="H1335" i="2"/>
  <c r="Q1335" i="2" s="1"/>
  <c r="T1335" i="2" s="1"/>
  <c r="F1335" i="2"/>
  <c r="E1335" i="2"/>
  <c r="D1335" i="2"/>
  <c r="H1334" i="2"/>
  <c r="Q1334" i="2" s="1"/>
  <c r="T1334" i="2" s="1"/>
  <c r="F1334" i="2"/>
  <c r="E1334" i="2"/>
  <c r="D1334" i="2"/>
  <c r="H1333" i="2"/>
  <c r="Q1333" i="2" s="1"/>
  <c r="T1333" i="2" s="1"/>
  <c r="F1333" i="2"/>
  <c r="E1333" i="2"/>
  <c r="D1333" i="2"/>
  <c r="H1332" i="2"/>
  <c r="O1332" i="2" s="1"/>
  <c r="R1332" i="2" s="1"/>
  <c r="F1332" i="2"/>
  <c r="E1332" i="2"/>
  <c r="D1332" i="2"/>
  <c r="H1331" i="2"/>
  <c r="O1331" i="2" s="1"/>
  <c r="R1331" i="2" s="1"/>
  <c r="F1331" i="2"/>
  <c r="K1331" i="2" s="1"/>
  <c r="W1331" i="2" s="1"/>
  <c r="E1331" i="2"/>
  <c r="D1331" i="2"/>
  <c r="H1330" i="2"/>
  <c r="O1330" i="2" s="1"/>
  <c r="R1330" i="2" s="1"/>
  <c r="F1330" i="2"/>
  <c r="E1330" i="2"/>
  <c r="D1330" i="2"/>
  <c r="H1329" i="2"/>
  <c r="O1329" i="2" s="1"/>
  <c r="R1329" i="2" s="1"/>
  <c r="F1329" i="2"/>
  <c r="E1329" i="2"/>
  <c r="D1329" i="2"/>
  <c r="H1328" i="2"/>
  <c r="O1328" i="2" s="1"/>
  <c r="R1328" i="2" s="1"/>
  <c r="F1328" i="2"/>
  <c r="E1328" i="2"/>
  <c r="D1328" i="2"/>
  <c r="H1327" i="2"/>
  <c r="O1327" i="2" s="1"/>
  <c r="R1327" i="2" s="1"/>
  <c r="F1327" i="2"/>
  <c r="E1327" i="2"/>
  <c r="D1327" i="2"/>
  <c r="H1326" i="2"/>
  <c r="O1326" i="2" s="1"/>
  <c r="R1326" i="2" s="1"/>
  <c r="F1326" i="2"/>
  <c r="E1326" i="2"/>
  <c r="D1326" i="2"/>
  <c r="H1325" i="2"/>
  <c r="O1325" i="2" s="1"/>
  <c r="R1325" i="2" s="1"/>
  <c r="F1325" i="2"/>
  <c r="E1325" i="2"/>
  <c r="D1325" i="2"/>
  <c r="H1324" i="2"/>
  <c r="O1324" i="2" s="1"/>
  <c r="R1324" i="2" s="1"/>
  <c r="F1324" i="2"/>
  <c r="E1324" i="2"/>
  <c r="D1324" i="2"/>
  <c r="H1323" i="2"/>
  <c r="O1323" i="2" s="1"/>
  <c r="R1323" i="2" s="1"/>
  <c r="F1323" i="2"/>
  <c r="E1323" i="2"/>
  <c r="D1323" i="2"/>
  <c r="H1322" i="2"/>
  <c r="O1322" i="2" s="1"/>
  <c r="R1322" i="2" s="1"/>
  <c r="F1322" i="2"/>
  <c r="E1322" i="2"/>
  <c r="D1322" i="2"/>
  <c r="H1321" i="2"/>
  <c r="O1321" i="2" s="1"/>
  <c r="R1321" i="2" s="1"/>
  <c r="F1321" i="2"/>
  <c r="E1321" i="2"/>
  <c r="D1321" i="2"/>
  <c r="H1320" i="2"/>
  <c r="O1320" i="2" s="1"/>
  <c r="R1320" i="2" s="1"/>
  <c r="F1320" i="2"/>
  <c r="E1320" i="2"/>
  <c r="D1320" i="2"/>
  <c r="Q1319" i="2"/>
  <c r="T1319" i="2" s="1"/>
  <c r="H1319" i="2"/>
  <c r="O1319" i="2" s="1"/>
  <c r="R1319" i="2" s="1"/>
  <c r="F1319" i="2"/>
  <c r="E1319" i="2"/>
  <c r="J1319" i="2" s="1"/>
  <c r="V1319" i="2" s="1"/>
  <c r="D1319" i="2"/>
  <c r="I1319" i="2" s="1"/>
  <c r="U1319" i="2" s="1"/>
  <c r="H1318" i="2"/>
  <c r="O1318" i="2" s="1"/>
  <c r="R1318" i="2" s="1"/>
  <c r="F1318" i="2"/>
  <c r="E1318" i="2"/>
  <c r="D1318" i="2"/>
  <c r="H1317" i="2"/>
  <c r="O1317" i="2" s="1"/>
  <c r="R1317" i="2" s="1"/>
  <c r="F1317" i="2"/>
  <c r="E1317" i="2"/>
  <c r="D1317" i="2"/>
  <c r="H1316" i="2"/>
  <c r="O1316" i="2" s="1"/>
  <c r="R1316" i="2" s="1"/>
  <c r="F1316" i="2"/>
  <c r="E1316" i="2"/>
  <c r="D1316" i="2"/>
  <c r="H1315" i="2"/>
  <c r="O1315" i="2" s="1"/>
  <c r="R1315" i="2" s="1"/>
  <c r="F1315" i="2"/>
  <c r="K1315" i="2" s="1"/>
  <c r="W1315" i="2" s="1"/>
  <c r="E1315" i="2"/>
  <c r="D1315" i="2"/>
  <c r="H1314" i="2"/>
  <c r="O1314" i="2" s="1"/>
  <c r="R1314" i="2" s="1"/>
  <c r="F1314" i="2"/>
  <c r="E1314" i="2"/>
  <c r="D1314" i="2"/>
  <c r="H1313" i="2"/>
  <c r="O1313" i="2" s="1"/>
  <c r="R1313" i="2" s="1"/>
  <c r="F1313" i="2"/>
  <c r="E1313" i="2"/>
  <c r="D1313" i="2"/>
  <c r="H1312" i="2"/>
  <c r="O1312" i="2" s="1"/>
  <c r="R1312" i="2" s="1"/>
  <c r="F1312" i="2"/>
  <c r="E1312" i="2"/>
  <c r="D1312" i="2"/>
  <c r="H1311" i="2"/>
  <c r="O1311" i="2" s="1"/>
  <c r="R1311" i="2" s="1"/>
  <c r="F1311" i="2"/>
  <c r="E1311" i="2"/>
  <c r="D1311" i="2"/>
  <c r="H1310" i="2"/>
  <c r="O1310" i="2" s="1"/>
  <c r="R1310" i="2" s="1"/>
  <c r="F1310" i="2"/>
  <c r="E1310" i="2"/>
  <c r="D1310" i="2"/>
  <c r="H1309" i="2"/>
  <c r="O1309" i="2" s="1"/>
  <c r="R1309" i="2" s="1"/>
  <c r="F1309" i="2"/>
  <c r="E1309" i="2"/>
  <c r="D1309" i="2"/>
  <c r="H1308" i="2"/>
  <c r="O1308" i="2" s="1"/>
  <c r="R1308" i="2" s="1"/>
  <c r="F1308" i="2"/>
  <c r="E1308" i="2"/>
  <c r="D1308" i="2"/>
  <c r="Q1307" i="2"/>
  <c r="T1307" i="2" s="1"/>
  <c r="P1307" i="2"/>
  <c r="S1307" i="2" s="1"/>
  <c r="H1307" i="2"/>
  <c r="O1307" i="2" s="1"/>
  <c r="R1307" i="2" s="1"/>
  <c r="F1307" i="2"/>
  <c r="E1307" i="2"/>
  <c r="J1307" i="2" s="1"/>
  <c r="V1307" i="2" s="1"/>
  <c r="D1307" i="2"/>
  <c r="I1307" i="2" s="1"/>
  <c r="U1307" i="2" s="1"/>
  <c r="P1306" i="2"/>
  <c r="S1306" i="2" s="1"/>
  <c r="H1306" i="2"/>
  <c r="O1306" i="2" s="1"/>
  <c r="R1306" i="2" s="1"/>
  <c r="F1306" i="2"/>
  <c r="E1306" i="2"/>
  <c r="J1306" i="2" s="1"/>
  <c r="V1306" i="2" s="1"/>
  <c r="D1306" i="2"/>
  <c r="I1306" i="2" s="1"/>
  <c r="U1306" i="2" s="1"/>
  <c r="H1305" i="2"/>
  <c r="O1305" i="2" s="1"/>
  <c r="R1305" i="2" s="1"/>
  <c r="F1305" i="2"/>
  <c r="E1305" i="2"/>
  <c r="D1305" i="2"/>
  <c r="H1304" i="2"/>
  <c r="O1304" i="2" s="1"/>
  <c r="R1304" i="2" s="1"/>
  <c r="F1304" i="2"/>
  <c r="K1304" i="2" s="1"/>
  <c r="W1304" i="2" s="1"/>
  <c r="E1304" i="2"/>
  <c r="D1304" i="2"/>
  <c r="H1303" i="2"/>
  <c r="O1303" i="2" s="1"/>
  <c r="R1303" i="2" s="1"/>
  <c r="F1303" i="2"/>
  <c r="E1303" i="2"/>
  <c r="D1303" i="2"/>
  <c r="H1302" i="2"/>
  <c r="O1302" i="2" s="1"/>
  <c r="R1302" i="2" s="1"/>
  <c r="F1302" i="2"/>
  <c r="E1302" i="2"/>
  <c r="D1302" i="2"/>
  <c r="H1301" i="2"/>
  <c r="O1301" i="2" s="1"/>
  <c r="R1301" i="2" s="1"/>
  <c r="F1301" i="2"/>
  <c r="E1301" i="2"/>
  <c r="D1301" i="2"/>
  <c r="H1300" i="2"/>
  <c r="O1300" i="2" s="1"/>
  <c r="R1300" i="2" s="1"/>
  <c r="F1300" i="2"/>
  <c r="E1300" i="2"/>
  <c r="D1300" i="2"/>
  <c r="H1299" i="2"/>
  <c r="O1299" i="2" s="1"/>
  <c r="R1299" i="2" s="1"/>
  <c r="F1299" i="2"/>
  <c r="E1299" i="2"/>
  <c r="D1299" i="2"/>
  <c r="H1298" i="2"/>
  <c r="O1298" i="2" s="1"/>
  <c r="R1298" i="2" s="1"/>
  <c r="F1298" i="2"/>
  <c r="E1298" i="2"/>
  <c r="D1298" i="2"/>
  <c r="H1297" i="2"/>
  <c r="O1297" i="2" s="1"/>
  <c r="R1297" i="2" s="1"/>
  <c r="F1297" i="2"/>
  <c r="E1297" i="2"/>
  <c r="D1297" i="2"/>
  <c r="H1296" i="2"/>
  <c r="O1296" i="2" s="1"/>
  <c r="R1296" i="2" s="1"/>
  <c r="F1296" i="2"/>
  <c r="E1296" i="2"/>
  <c r="D1296" i="2"/>
  <c r="P1295" i="2"/>
  <c r="S1295" i="2" s="1"/>
  <c r="H1295" i="2"/>
  <c r="O1295" i="2" s="1"/>
  <c r="R1295" i="2" s="1"/>
  <c r="F1295" i="2"/>
  <c r="E1295" i="2"/>
  <c r="D1295" i="2"/>
  <c r="I1295" i="2" s="1"/>
  <c r="U1295" i="2" s="1"/>
  <c r="H1294" i="2"/>
  <c r="O1294" i="2" s="1"/>
  <c r="R1294" i="2" s="1"/>
  <c r="F1294" i="2"/>
  <c r="E1294" i="2"/>
  <c r="D1294" i="2"/>
  <c r="Y1494" i="1"/>
  <c r="F1494" i="1"/>
  <c r="L1494" i="1" s="1"/>
  <c r="N1494" i="1" s="1"/>
  <c r="D1494" i="1"/>
  <c r="C1494" i="1"/>
  <c r="Y1493" i="1"/>
  <c r="F1493" i="1"/>
  <c r="L1493" i="1" s="1"/>
  <c r="N1493" i="1" s="1"/>
  <c r="D1493" i="1"/>
  <c r="C1493" i="1"/>
  <c r="Y1492" i="1"/>
  <c r="F1492" i="1"/>
  <c r="D1492" i="1"/>
  <c r="C1492" i="1"/>
  <c r="Y1491" i="1"/>
  <c r="F1491" i="1"/>
  <c r="L1491" i="1" s="1"/>
  <c r="N1491" i="1" s="1"/>
  <c r="D1491" i="1"/>
  <c r="C1491" i="1"/>
  <c r="Y1490" i="1"/>
  <c r="F1490" i="1"/>
  <c r="L1490" i="1" s="1"/>
  <c r="N1490" i="1" s="1"/>
  <c r="D1490" i="1"/>
  <c r="C1490" i="1"/>
  <c r="Y1489" i="1"/>
  <c r="F1489" i="1"/>
  <c r="L1489" i="1" s="1"/>
  <c r="N1489" i="1" s="1"/>
  <c r="D1489" i="1"/>
  <c r="C1489" i="1"/>
  <c r="Y1488" i="1"/>
  <c r="F1488" i="1"/>
  <c r="L1488" i="1" s="1"/>
  <c r="N1488" i="1" s="1"/>
  <c r="D1488" i="1"/>
  <c r="C1488" i="1"/>
  <c r="Y1487" i="1"/>
  <c r="F1487" i="1"/>
  <c r="D1487" i="1"/>
  <c r="C1487" i="1"/>
  <c r="Y1486" i="1"/>
  <c r="F1486" i="1"/>
  <c r="L1486" i="1" s="1"/>
  <c r="N1486" i="1" s="1"/>
  <c r="D1486" i="1"/>
  <c r="C1486" i="1"/>
  <c r="Y1485" i="1"/>
  <c r="F1485" i="1"/>
  <c r="L1485" i="1" s="1"/>
  <c r="N1485" i="1" s="1"/>
  <c r="D1485" i="1"/>
  <c r="C1485" i="1"/>
  <c r="Y1484" i="1"/>
  <c r="F1484" i="1"/>
  <c r="L1484" i="1" s="1"/>
  <c r="N1484" i="1" s="1"/>
  <c r="D1484" i="1"/>
  <c r="C1484" i="1"/>
  <c r="Y1483" i="1"/>
  <c r="F1483" i="1"/>
  <c r="D1483" i="1"/>
  <c r="C1483" i="1"/>
  <c r="Y1482" i="1"/>
  <c r="F1482" i="1"/>
  <c r="L1482" i="1" s="1"/>
  <c r="N1482" i="1" s="1"/>
  <c r="D1482" i="1"/>
  <c r="C1482" i="1"/>
  <c r="Y1481" i="1"/>
  <c r="F1481" i="1"/>
  <c r="L1481" i="1" s="1"/>
  <c r="N1481" i="1" s="1"/>
  <c r="D1481" i="1"/>
  <c r="C1481" i="1"/>
  <c r="Y1480" i="1"/>
  <c r="K1480" i="1"/>
  <c r="M1480" i="1" s="1"/>
  <c r="F1480" i="1"/>
  <c r="L1480" i="1" s="1"/>
  <c r="N1480" i="1" s="1"/>
  <c r="D1480" i="1"/>
  <c r="H1480" i="1" s="1"/>
  <c r="P1480" i="1" s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C1479" i="1"/>
  <c r="Y1478" i="1"/>
  <c r="F1478" i="1"/>
  <c r="D1478" i="1"/>
  <c r="C1478" i="1"/>
  <c r="Y1477" i="1"/>
  <c r="F1477" i="1"/>
  <c r="L1477" i="1" s="1"/>
  <c r="N1477" i="1" s="1"/>
  <c r="D1477" i="1"/>
  <c r="H1477" i="1" s="1"/>
  <c r="P1477" i="1" s="1"/>
  <c r="C1477" i="1"/>
  <c r="Y1476" i="1"/>
  <c r="F1476" i="1"/>
  <c r="L1476" i="1" s="1"/>
  <c r="N1476" i="1" s="1"/>
  <c r="D1476" i="1"/>
  <c r="H1476" i="1" s="1"/>
  <c r="P1476" i="1" s="1"/>
  <c r="C1476" i="1"/>
  <c r="Y1475" i="1"/>
  <c r="F1475" i="1"/>
  <c r="L1475" i="1" s="1"/>
  <c r="N1475" i="1" s="1"/>
  <c r="D1475" i="1"/>
  <c r="C1475" i="1"/>
  <c r="Y1474" i="1"/>
  <c r="F1474" i="1"/>
  <c r="L1474" i="1" s="1"/>
  <c r="N1474" i="1" s="1"/>
  <c r="D1474" i="1"/>
  <c r="C1474" i="1"/>
  <c r="Y1473" i="1"/>
  <c r="F1473" i="1"/>
  <c r="D1473" i="1"/>
  <c r="C1473" i="1"/>
  <c r="Y1472" i="1"/>
  <c r="F1472" i="1"/>
  <c r="L1472" i="1" s="1"/>
  <c r="N1472" i="1" s="1"/>
  <c r="D1472" i="1"/>
  <c r="H1472" i="1" s="1"/>
  <c r="P1472" i="1" s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C1471" i="1"/>
  <c r="Y1470" i="1"/>
  <c r="F1470" i="1"/>
  <c r="L1470" i="1" s="1"/>
  <c r="N1470" i="1" s="1"/>
  <c r="D1470" i="1"/>
  <c r="C1470" i="1"/>
  <c r="Y1469" i="1"/>
  <c r="F1469" i="1"/>
  <c r="L1469" i="1" s="1"/>
  <c r="N1469" i="1" s="1"/>
  <c r="D1469" i="1"/>
  <c r="H1469" i="1" s="1"/>
  <c r="P1469" i="1" s="1"/>
  <c r="C1469" i="1"/>
  <c r="Y1468" i="1"/>
  <c r="F1468" i="1"/>
  <c r="L1468" i="1" s="1"/>
  <c r="N1468" i="1" s="1"/>
  <c r="D1468" i="1"/>
  <c r="C1468" i="1"/>
  <c r="Y1467" i="1"/>
  <c r="F1467" i="1"/>
  <c r="L1467" i="1" s="1"/>
  <c r="N1467" i="1" s="1"/>
  <c r="D1467" i="1"/>
  <c r="H1467" i="1" s="1"/>
  <c r="P1467" i="1" s="1"/>
  <c r="C1467" i="1"/>
  <c r="Y1466" i="1"/>
  <c r="F1466" i="1"/>
  <c r="L1466" i="1" s="1"/>
  <c r="N1466" i="1" s="1"/>
  <c r="D1466" i="1"/>
  <c r="C1466" i="1"/>
  <c r="Y1465" i="1"/>
  <c r="F1465" i="1"/>
  <c r="L1465" i="1" s="1"/>
  <c r="N1465" i="1" s="1"/>
  <c r="D1465" i="1"/>
  <c r="C1465" i="1"/>
  <c r="Y1464" i="1"/>
  <c r="F1464" i="1"/>
  <c r="L1464" i="1" s="1"/>
  <c r="N1464" i="1" s="1"/>
  <c r="D1464" i="1"/>
  <c r="C1464" i="1"/>
  <c r="Y1463" i="1"/>
  <c r="F1463" i="1"/>
  <c r="L1463" i="1" s="1"/>
  <c r="N1463" i="1" s="1"/>
  <c r="D1463" i="1"/>
  <c r="C1463" i="1"/>
  <c r="Y1462" i="1"/>
  <c r="F1462" i="1"/>
  <c r="L1462" i="1" s="1"/>
  <c r="N1462" i="1" s="1"/>
  <c r="D1462" i="1"/>
  <c r="C1462" i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C1460" i="1"/>
  <c r="Y1459" i="1"/>
  <c r="F1459" i="1"/>
  <c r="L1459" i="1" s="1"/>
  <c r="N1459" i="1" s="1"/>
  <c r="D1459" i="1"/>
  <c r="C1459" i="1"/>
  <c r="Y1458" i="1"/>
  <c r="F1458" i="1"/>
  <c r="L1458" i="1" s="1"/>
  <c r="N1458" i="1" s="1"/>
  <c r="D1458" i="1"/>
  <c r="C1458" i="1"/>
  <c r="Y1457" i="1"/>
  <c r="F1457" i="1"/>
  <c r="L1457" i="1" s="1"/>
  <c r="N1457" i="1" s="1"/>
  <c r="D1457" i="1"/>
  <c r="C1457" i="1"/>
  <c r="Y1456" i="1"/>
  <c r="F1456" i="1"/>
  <c r="L1456" i="1" s="1"/>
  <c r="N1456" i="1" s="1"/>
  <c r="D1456" i="1"/>
  <c r="C1456" i="1"/>
  <c r="Y1455" i="1"/>
  <c r="F1455" i="1"/>
  <c r="L1455" i="1" s="1"/>
  <c r="N1455" i="1" s="1"/>
  <c r="D1455" i="1"/>
  <c r="C1455" i="1"/>
  <c r="Y1454" i="1"/>
  <c r="F1454" i="1"/>
  <c r="L1454" i="1" s="1"/>
  <c r="N1454" i="1" s="1"/>
  <c r="D1454" i="1"/>
  <c r="C1454" i="1"/>
  <c r="Y1453" i="1"/>
  <c r="F1453" i="1"/>
  <c r="L1453" i="1" s="1"/>
  <c r="N1453" i="1" s="1"/>
  <c r="D1453" i="1"/>
  <c r="C1453" i="1"/>
  <c r="Y1452" i="1"/>
  <c r="L1452" i="1"/>
  <c r="N1452" i="1" s="1"/>
  <c r="F1452" i="1"/>
  <c r="K1452" i="1" s="1"/>
  <c r="M1452" i="1" s="1"/>
  <c r="D1452" i="1"/>
  <c r="C1452" i="1"/>
  <c r="G1452" i="1" s="1"/>
  <c r="O1452" i="1" s="1"/>
  <c r="Y1451" i="1"/>
  <c r="F1451" i="1"/>
  <c r="D1451" i="1"/>
  <c r="C1451" i="1"/>
  <c r="Y1450" i="1"/>
  <c r="F1450" i="1"/>
  <c r="D1450" i="1"/>
  <c r="C1450" i="1"/>
  <c r="Y1449" i="1"/>
  <c r="F1449" i="1"/>
  <c r="L1449" i="1" s="1"/>
  <c r="N1449" i="1" s="1"/>
  <c r="D1449" i="1"/>
  <c r="H1449" i="1" s="1"/>
  <c r="P1449" i="1" s="1"/>
  <c r="C1449" i="1"/>
  <c r="Y1448" i="1"/>
  <c r="F1448" i="1"/>
  <c r="L1448" i="1" s="1"/>
  <c r="N1448" i="1" s="1"/>
  <c r="D1448" i="1"/>
  <c r="C1448" i="1"/>
  <c r="Y1447" i="1"/>
  <c r="F1447" i="1"/>
  <c r="D1447" i="1"/>
  <c r="C1447" i="1"/>
  <c r="Y1446" i="1"/>
  <c r="F1446" i="1"/>
  <c r="D1446" i="1"/>
  <c r="C1446" i="1"/>
  <c r="Y1445" i="1"/>
  <c r="F1445" i="1"/>
  <c r="L1445" i="1" s="1"/>
  <c r="N1445" i="1" s="1"/>
  <c r="D1445" i="1"/>
  <c r="C1445" i="1"/>
  <c r="G1445" i="1" s="1"/>
  <c r="O1445" i="1" s="1"/>
  <c r="Y1444" i="1"/>
  <c r="F1444" i="1"/>
  <c r="L1444" i="1" s="1"/>
  <c r="N1444" i="1" s="1"/>
  <c r="D1444" i="1"/>
  <c r="C1444" i="1"/>
  <c r="Y1443" i="1"/>
  <c r="F1443" i="1"/>
  <c r="D1443" i="1"/>
  <c r="C1443" i="1"/>
  <c r="Y1442" i="1"/>
  <c r="F1442" i="1"/>
  <c r="D1442" i="1"/>
  <c r="C1442" i="1"/>
  <c r="Y1441" i="1"/>
  <c r="F1441" i="1"/>
  <c r="L1441" i="1" s="1"/>
  <c r="N1441" i="1" s="1"/>
  <c r="D1441" i="1"/>
  <c r="C1441" i="1"/>
  <c r="Y1440" i="1"/>
  <c r="F1440" i="1"/>
  <c r="L1440" i="1" s="1"/>
  <c r="N1440" i="1" s="1"/>
  <c r="D1440" i="1"/>
  <c r="H1440" i="1" s="1"/>
  <c r="P1440" i="1" s="1"/>
  <c r="C1440" i="1"/>
  <c r="Y1439" i="1"/>
  <c r="F1439" i="1"/>
  <c r="D1439" i="1"/>
  <c r="C1439" i="1"/>
  <c r="Y1438" i="1"/>
  <c r="F1438" i="1"/>
  <c r="D1438" i="1"/>
  <c r="C1438" i="1"/>
  <c r="Y1437" i="1"/>
  <c r="F1437" i="1"/>
  <c r="L1437" i="1" s="1"/>
  <c r="N1437" i="1" s="1"/>
  <c r="D1437" i="1"/>
  <c r="C1437" i="1"/>
  <c r="Y1436" i="1"/>
  <c r="F1436" i="1"/>
  <c r="L1436" i="1" s="1"/>
  <c r="N1436" i="1" s="1"/>
  <c r="D1436" i="1"/>
  <c r="H1436" i="1" s="1"/>
  <c r="P1436" i="1" s="1"/>
  <c r="C1436" i="1"/>
  <c r="Y1435" i="1"/>
  <c r="F1435" i="1"/>
  <c r="D1435" i="1"/>
  <c r="C1435" i="1"/>
  <c r="Y1434" i="1"/>
  <c r="F1434" i="1"/>
  <c r="D1434" i="1"/>
  <c r="C1434" i="1"/>
  <c r="Y1433" i="1"/>
  <c r="F1433" i="1"/>
  <c r="L1433" i="1" s="1"/>
  <c r="N1433" i="1" s="1"/>
  <c r="D1433" i="1"/>
  <c r="C1433" i="1"/>
  <c r="Y1432" i="1"/>
  <c r="F1432" i="1"/>
  <c r="L1432" i="1" s="1"/>
  <c r="N1432" i="1" s="1"/>
  <c r="D1432" i="1"/>
  <c r="C1432" i="1"/>
  <c r="Y1431" i="1"/>
  <c r="F1431" i="1"/>
  <c r="D1431" i="1"/>
  <c r="C1431" i="1"/>
  <c r="Y1430" i="1"/>
  <c r="F1430" i="1"/>
  <c r="D1430" i="1"/>
  <c r="C1430" i="1"/>
  <c r="Y1429" i="1"/>
  <c r="F1429" i="1"/>
  <c r="L1429" i="1" s="1"/>
  <c r="N1429" i="1" s="1"/>
  <c r="D1429" i="1"/>
  <c r="C1429" i="1"/>
  <c r="Y1428" i="1"/>
  <c r="F1428" i="1"/>
  <c r="L1428" i="1" s="1"/>
  <c r="N1428" i="1" s="1"/>
  <c r="D1428" i="1"/>
  <c r="C1428" i="1"/>
  <c r="Y1427" i="1"/>
  <c r="F1427" i="1"/>
  <c r="D1427" i="1"/>
  <c r="C1427" i="1"/>
  <c r="Y1426" i="1"/>
  <c r="F1426" i="1"/>
  <c r="D1426" i="1"/>
  <c r="C1426" i="1"/>
  <c r="Y1425" i="1"/>
  <c r="K1425" i="1"/>
  <c r="M1425" i="1" s="1"/>
  <c r="F1425" i="1"/>
  <c r="L1425" i="1" s="1"/>
  <c r="N1425" i="1" s="1"/>
  <c r="D1425" i="1"/>
  <c r="H1425" i="1" s="1"/>
  <c r="P1425" i="1" s="1"/>
  <c r="C1425" i="1"/>
  <c r="G1425" i="1" s="1"/>
  <c r="O1425" i="1" s="1"/>
  <c r="Y1424" i="1"/>
  <c r="F1424" i="1"/>
  <c r="L1424" i="1" s="1"/>
  <c r="N1424" i="1" s="1"/>
  <c r="D1424" i="1"/>
  <c r="C1424" i="1"/>
  <c r="G1424" i="1" s="1"/>
  <c r="O1424" i="1" s="1"/>
  <c r="Y1423" i="1"/>
  <c r="F1423" i="1"/>
  <c r="D1423" i="1"/>
  <c r="C1423" i="1"/>
  <c r="G1423" i="1" s="1"/>
  <c r="O1423" i="1" s="1"/>
  <c r="Y1422" i="1"/>
  <c r="F1422" i="1"/>
  <c r="D1422" i="1"/>
  <c r="H1422" i="1" s="1"/>
  <c r="P1422" i="1" s="1"/>
  <c r="C1422" i="1"/>
  <c r="G1422" i="1" s="1"/>
  <c r="O1422" i="1" s="1"/>
  <c r="Y1421" i="1"/>
  <c r="F1421" i="1"/>
  <c r="L1421" i="1" s="1"/>
  <c r="N1421" i="1" s="1"/>
  <c r="D1421" i="1"/>
  <c r="H1421" i="1" s="1"/>
  <c r="P1421" i="1" s="1"/>
  <c r="C1421" i="1"/>
  <c r="G1421" i="1" s="1"/>
  <c r="O1421" i="1" s="1"/>
  <c r="Y1420" i="1"/>
  <c r="F1420" i="1"/>
  <c r="L1420" i="1" s="1"/>
  <c r="N1420" i="1" s="1"/>
  <c r="D1420" i="1"/>
  <c r="C1420" i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F1385" i="1"/>
  <c r="D1385" i="1"/>
  <c r="C1385" i="1"/>
  <c r="G1385" i="1" s="1"/>
  <c r="O1385" i="1" s="1"/>
  <c r="Y1384" i="1"/>
  <c r="F1384" i="1"/>
  <c r="D1384" i="1"/>
  <c r="C1384" i="1"/>
  <c r="Y1383" i="1"/>
  <c r="F1383" i="1"/>
  <c r="D1383" i="1"/>
  <c r="C1383" i="1"/>
  <c r="Y1382" i="1"/>
  <c r="F1382" i="1"/>
  <c r="D1382" i="1"/>
  <c r="C1382" i="1"/>
  <c r="Y1381" i="1"/>
  <c r="F1381" i="1"/>
  <c r="D1381" i="1"/>
  <c r="C1381" i="1"/>
  <c r="Y1380" i="1"/>
  <c r="F1380" i="1"/>
  <c r="D1380" i="1"/>
  <c r="C1380" i="1"/>
  <c r="Y1379" i="1"/>
  <c r="F1379" i="1"/>
  <c r="D1379" i="1"/>
  <c r="C1379" i="1"/>
  <c r="Y1378" i="1"/>
  <c r="F1378" i="1"/>
  <c r="D1378" i="1"/>
  <c r="C1378" i="1"/>
  <c r="Y1377" i="1"/>
  <c r="F1377" i="1"/>
  <c r="D1377" i="1"/>
  <c r="C1377" i="1"/>
  <c r="Y1376" i="1"/>
  <c r="F1376" i="1"/>
  <c r="K1376" i="1" s="1"/>
  <c r="M1376" i="1" s="1"/>
  <c r="D1376" i="1"/>
  <c r="C1376" i="1"/>
  <c r="Y1375" i="1"/>
  <c r="F1375" i="1"/>
  <c r="D1375" i="1"/>
  <c r="C1375" i="1"/>
  <c r="Y1374" i="1"/>
  <c r="F1374" i="1"/>
  <c r="K1374" i="1" s="1"/>
  <c r="M1374" i="1" s="1"/>
  <c r="D1374" i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F1370" i="1"/>
  <c r="K1370" i="1" s="1"/>
  <c r="M1370" i="1" s="1"/>
  <c r="D1370" i="1"/>
  <c r="C1370" i="1"/>
  <c r="Y1369" i="1"/>
  <c r="F1369" i="1"/>
  <c r="L1369" i="1" s="1"/>
  <c r="N1369" i="1" s="1"/>
  <c r="D1369" i="1"/>
  <c r="C1369" i="1"/>
  <c r="Y1368" i="1"/>
  <c r="F1368" i="1"/>
  <c r="L1368" i="1" s="1"/>
  <c r="N1368" i="1" s="1"/>
  <c r="D1368" i="1"/>
  <c r="C1368" i="1"/>
  <c r="Y1367" i="1"/>
  <c r="F1367" i="1"/>
  <c r="L1367" i="1" s="1"/>
  <c r="N1367" i="1" s="1"/>
  <c r="D1367" i="1"/>
  <c r="C1367" i="1"/>
  <c r="Y1366" i="1"/>
  <c r="F1366" i="1"/>
  <c r="L1366" i="1" s="1"/>
  <c r="N1366" i="1" s="1"/>
  <c r="D1366" i="1"/>
  <c r="C1366" i="1"/>
  <c r="Y1365" i="1"/>
  <c r="N1365" i="1"/>
  <c r="F1365" i="1"/>
  <c r="L1365" i="1" s="1"/>
  <c r="D1365" i="1"/>
  <c r="H1365" i="1" s="1"/>
  <c r="P1365" i="1" s="1"/>
  <c r="C1365" i="1"/>
  <c r="G1365" i="1" s="1"/>
  <c r="O1365" i="1" s="1"/>
  <c r="Y1364" i="1"/>
  <c r="F1364" i="1"/>
  <c r="L1364" i="1" s="1"/>
  <c r="N1364" i="1" s="1"/>
  <c r="D1364" i="1"/>
  <c r="C1364" i="1"/>
  <c r="G1364" i="1" s="1"/>
  <c r="O1364" i="1" s="1"/>
  <c r="Y1363" i="1"/>
  <c r="F1363" i="1"/>
  <c r="L1363" i="1" s="1"/>
  <c r="N1363" i="1" s="1"/>
  <c r="D1363" i="1"/>
  <c r="H1363" i="1" s="1"/>
  <c r="P1363" i="1" s="1"/>
  <c r="C1363" i="1"/>
  <c r="Y1362" i="1"/>
  <c r="F1362" i="1"/>
  <c r="L1362" i="1" s="1"/>
  <c r="N1362" i="1" s="1"/>
  <c r="D1362" i="1"/>
  <c r="H1362" i="1" s="1"/>
  <c r="P1362" i="1" s="1"/>
  <c r="C1362" i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F1359" i="1"/>
  <c r="L1359" i="1" s="1"/>
  <c r="N1359" i="1" s="1"/>
  <c r="D1359" i="1"/>
  <c r="C1359" i="1"/>
  <c r="Y1358" i="1"/>
  <c r="F1358" i="1"/>
  <c r="L1358" i="1" s="1"/>
  <c r="N1358" i="1" s="1"/>
  <c r="D1358" i="1"/>
  <c r="C1358" i="1"/>
  <c r="Y1357" i="1"/>
  <c r="F1357" i="1"/>
  <c r="L1357" i="1" s="1"/>
  <c r="N1357" i="1" s="1"/>
  <c r="D1357" i="1"/>
  <c r="H1357" i="1" s="1"/>
  <c r="P1357" i="1" s="1"/>
  <c r="C1357" i="1"/>
  <c r="Y1356" i="1"/>
  <c r="F1356" i="1"/>
  <c r="L1356" i="1" s="1"/>
  <c r="N1356" i="1" s="1"/>
  <c r="D1356" i="1"/>
  <c r="H1356" i="1" s="1"/>
  <c r="P1356" i="1" s="1"/>
  <c r="C1356" i="1"/>
  <c r="Y1355" i="1"/>
  <c r="F1355" i="1"/>
  <c r="L1355" i="1" s="1"/>
  <c r="N1355" i="1" s="1"/>
  <c r="D1355" i="1"/>
  <c r="C1355" i="1"/>
  <c r="Y1354" i="1"/>
  <c r="F1354" i="1"/>
  <c r="L1354" i="1" s="1"/>
  <c r="N1354" i="1" s="1"/>
  <c r="D1354" i="1"/>
  <c r="H1354" i="1" s="1"/>
  <c r="P1354" i="1" s="1"/>
  <c r="C1354" i="1"/>
  <c r="Y1353" i="1"/>
  <c r="F1353" i="1"/>
  <c r="L1353" i="1" s="1"/>
  <c r="N1353" i="1" s="1"/>
  <c r="D1353" i="1"/>
  <c r="C1353" i="1"/>
  <c r="Y1352" i="1"/>
  <c r="F1352" i="1"/>
  <c r="L1352" i="1" s="1"/>
  <c r="N1352" i="1" s="1"/>
  <c r="D1352" i="1"/>
  <c r="C1352" i="1"/>
  <c r="Y1351" i="1"/>
  <c r="F1351" i="1"/>
  <c r="L1351" i="1" s="1"/>
  <c r="N1351" i="1" s="1"/>
  <c r="D1351" i="1"/>
  <c r="C1351" i="1"/>
  <c r="Y1350" i="1"/>
  <c r="F1350" i="1"/>
  <c r="L1350" i="1" s="1"/>
  <c r="N1350" i="1" s="1"/>
  <c r="D1350" i="1"/>
  <c r="C1350" i="1"/>
  <c r="Y1349" i="1"/>
  <c r="F1349" i="1"/>
  <c r="L1349" i="1" s="1"/>
  <c r="N1349" i="1" s="1"/>
  <c r="D1349" i="1"/>
  <c r="C1349" i="1"/>
  <c r="Y1348" i="1"/>
  <c r="F1348" i="1"/>
  <c r="L1348" i="1" s="1"/>
  <c r="N1348" i="1" s="1"/>
  <c r="D1348" i="1"/>
  <c r="C1348" i="1"/>
  <c r="Y1347" i="1"/>
  <c r="F1347" i="1"/>
  <c r="L1347" i="1" s="1"/>
  <c r="N1347" i="1" s="1"/>
  <c r="D1347" i="1"/>
  <c r="C1347" i="1"/>
  <c r="Y1346" i="1"/>
  <c r="F1346" i="1"/>
  <c r="L1346" i="1" s="1"/>
  <c r="N1346" i="1" s="1"/>
  <c r="D1346" i="1"/>
  <c r="H1346" i="1" s="1"/>
  <c r="P1346" i="1" s="1"/>
  <c r="C1346" i="1"/>
  <c r="Y1345" i="1"/>
  <c r="F1345" i="1"/>
  <c r="L1345" i="1" s="1"/>
  <c r="N1345" i="1" s="1"/>
  <c r="D1345" i="1"/>
  <c r="C1345" i="1"/>
  <c r="Y1344" i="1"/>
  <c r="F1344" i="1"/>
  <c r="L1344" i="1" s="1"/>
  <c r="N1344" i="1" s="1"/>
  <c r="D1344" i="1"/>
  <c r="C1344" i="1"/>
  <c r="Y1343" i="1"/>
  <c r="F1343" i="1"/>
  <c r="L1343" i="1" s="1"/>
  <c r="N1343" i="1" s="1"/>
  <c r="D1343" i="1"/>
  <c r="C1343" i="1"/>
  <c r="Y1342" i="1"/>
  <c r="F1342" i="1"/>
  <c r="L1342" i="1" s="1"/>
  <c r="N1342" i="1" s="1"/>
  <c r="D1342" i="1"/>
  <c r="C1342" i="1"/>
  <c r="Y1341" i="1"/>
  <c r="F1341" i="1"/>
  <c r="L1341" i="1" s="1"/>
  <c r="N1341" i="1" s="1"/>
  <c r="D1341" i="1"/>
  <c r="C1341" i="1"/>
  <c r="Y1340" i="1"/>
  <c r="F1340" i="1"/>
  <c r="L1340" i="1" s="1"/>
  <c r="N1340" i="1" s="1"/>
  <c r="D1340" i="1"/>
  <c r="C1340" i="1"/>
  <c r="Y1339" i="1"/>
  <c r="F1339" i="1"/>
  <c r="L1339" i="1" s="1"/>
  <c r="N1339" i="1" s="1"/>
  <c r="D1339" i="1"/>
  <c r="C1339" i="1"/>
  <c r="Y1338" i="1"/>
  <c r="F1338" i="1"/>
  <c r="L1338" i="1" s="1"/>
  <c r="N1338" i="1" s="1"/>
  <c r="D1338" i="1"/>
  <c r="C1338" i="1"/>
  <c r="Y1337" i="1"/>
  <c r="F1337" i="1"/>
  <c r="L1337" i="1" s="1"/>
  <c r="N1337" i="1" s="1"/>
  <c r="D1337" i="1"/>
  <c r="C1337" i="1"/>
  <c r="Y1336" i="1"/>
  <c r="F1336" i="1"/>
  <c r="K1336" i="1" s="1"/>
  <c r="M1336" i="1" s="1"/>
  <c r="D1336" i="1"/>
  <c r="C1336" i="1"/>
  <c r="Y1335" i="1"/>
  <c r="F1335" i="1"/>
  <c r="K1335" i="1" s="1"/>
  <c r="M1335" i="1" s="1"/>
  <c r="D1335" i="1"/>
  <c r="C1335" i="1"/>
  <c r="Y1334" i="1"/>
  <c r="F1334" i="1"/>
  <c r="K1334" i="1" s="1"/>
  <c r="M1334" i="1" s="1"/>
  <c r="D1334" i="1"/>
  <c r="C1334" i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F1331" i="1"/>
  <c r="K1331" i="1" s="1"/>
  <c r="M1331" i="1" s="1"/>
  <c r="D1331" i="1"/>
  <c r="C1331" i="1"/>
  <c r="G1331" i="1" s="1"/>
  <c r="O1331" i="1" s="1"/>
  <c r="Y1330" i="1"/>
  <c r="F1330" i="1"/>
  <c r="K1330" i="1" s="1"/>
  <c r="M1330" i="1" s="1"/>
  <c r="D1330" i="1"/>
  <c r="C1330" i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F1327" i="1"/>
  <c r="K1327" i="1" s="1"/>
  <c r="M1327" i="1" s="1"/>
  <c r="D1327" i="1"/>
  <c r="C1327" i="1"/>
  <c r="Y1326" i="1"/>
  <c r="F1326" i="1"/>
  <c r="K1326" i="1" s="1"/>
  <c r="M1326" i="1" s="1"/>
  <c r="D1326" i="1"/>
  <c r="C1326" i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F1323" i="1"/>
  <c r="K1323" i="1" s="1"/>
  <c r="M1323" i="1" s="1"/>
  <c r="D1323" i="1"/>
  <c r="C1323" i="1"/>
  <c r="Y1322" i="1"/>
  <c r="F1322" i="1"/>
  <c r="K1322" i="1" s="1"/>
  <c r="M1322" i="1" s="1"/>
  <c r="D1322" i="1"/>
  <c r="C1322" i="1"/>
  <c r="Y1321" i="1"/>
  <c r="F1321" i="1"/>
  <c r="D1321" i="1"/>
  <c r="C1321" i="1"/>
  <c r="Y1320" i="1"/>
  <c r="F1320" i="1"/>
  <c r="K1320" i="1" s="1"/>
  <c r="M1320" i="1" s="1"/>
  <c r="D1320" i="1"/>
  <c r="C1320" i="1"/>
  <c r="Y1319" i="1"/>
  <c r="L1319" i="1"/>
  <c r="N1319" i="1" s="1"/>
  <c r="F1319" i="1"/>
  <c r="K1319" i="1" s="1"/>
  <c r="M1319" i="1" s="1"/>
  <c r="D1319" i="1"/>
  <c r="C1319" i="1"/>
  <c r="G1319" i="1" s="1"/>
  <c r="O1319" i="1" s="1"/>
  <c r="Y1318" i="1"/>
  <c r="F1318" i="1"/>
  <c r="K1318" i="1" s="1"/>
  <c r="M1318" i="1" s="1"/>
  <c r="D1318" i="1"/>
  <c r="C1318" i="1"/>
  <c r="Y1317" i="1"/>
  <c r="F1317" i="1"/>
  <c r="D1317" i="1"/>
  <c r="C1317" i="1"/>
  <c r="Y1316" i="1"/>
  <c r="F1316" i="1"/>
  <c r="K1316" i="1" s="1"/>
  <c r="M1316" i="1" s="1"/>
  <c r="D1316" i="1"/>
  <c r="C1316" i="1"/>
  <c r="Y1315" i="1"/>
  <c r="F1315" i="1"/>
  <c r="K1315" i="1" s="1"/>
  <c r="M1315" i="1" s="1"/>
  <c r="D1315" i="1"/>
  <c r="C1315" i="1"/>
  <c r="Y1314" i="1"/>
  <c r="F1314" i="1"/>
  <c r="K1314" i="1" s="1"/>
  <c r="M1314" i="1" s="1"/>
  <c r="D1314" i="1"/>
  <c r="C1314" i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F1309" i="1"/>
  <c r="K1309" i="1" s="1"/>
  <c r="M1309" i="1" s="1"/>
  <c r="D1309" i="1"/>
  <c r="H1309" i="1" s="1"/>
  <c r="P1309" i="1" s="1"/>
  <c r="C1309" i="1"/>
  <c r="Y1308" i="1"/>
  <c r="F1308" i="1"/>
  <c r="K1308" i="1" s="1"/>
  <c r="M1308" i="1" s="1"/>
  <c r="D1308" i="1"/>
  <c r="C1308" i="1"/>
  <c r="Y1307" i="1"/>
  <c r="F1307" i="1"/>
  <c r="K1307" i="1" s="1"/>
  <c r="M1307" i="1" s="1"/>
  <c r="D1307" i="1"/>
  <c r="H1307" i="1" s="1"/>
  <c r="P1307" i="1" s="1"/>
  <c r="C1307" i="1"/>
  <c r="Y1306" i="1"/>
  <c r="F1306" i="1"/>
  <c r="K1306" i="1" s="1"/>
  <c r="M1306" i="1" s="1"/>
  <c r="D1306" i="1"/>
  <c r="C1306" i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F1303" i="1"/>
  <c r="L1303" i="1" s="1"/>
  <c r="N1303" i="1" s="1"/>
  <c r="D1303" i="1"/>
  <c r="C1303" i="1"/>
  <c r="Y1302" i="1"/>
  <c r="F1302" i="1"/>
  <c r="D1302" i="1"/>
  <c r="C1302" i="1"/>
  <c r="Y1301" i="1"/>
  <c r="F1301" i="1"/>
  <c r="D1301" i="1"/>
  <c r="C1301" i="1"/>
  <c r="Y1300" i="1"/>
  <c r="F1300" i="1"/>
  <c r="L1300" i="1" s="1"/>
  <c r="N1300" i="1" s="1"/>
  <c r="D1300" i="1"/>
  <c r="C1300" i="1"/>
  <c r="Y1299" i="1"/>
  <c r="F1299" i="1"/>
  <c r="L1299" i="1" s="1"/>
  <c r="N1299" i="1" s="1"/>
  <c r="D1299" i="1"/>
  <c r="C1299" i="1"/>
  <c r="Y1298" i="1"/>
  <c r="F1298" i="1"/>
  <c r="D1298" i="1"/>
  <c r="C1298" i="1"/>
  <c r="Y1297" i="1"/>
  <c r="F1297" i="1"/>
  <c r="L1297" i="1" s="1"/>
  <c r="N1297" i="1" s="1"/>
  <c r="D1297" i="1"/>
  <c r="C1297" i="1"/>
  <c r="Y1296" i="1"/>
  <c r="F1296" i="1"/>
  <c r="L1296" i="1" s="1"/>
  <c r="N1296" i="1" s="1"/>
  <c r="D1296" i="1"/>
  <c r="C1296" i="1"/>
  <c r="Y1295" i="1"/>
  <c r="F1295" i="1"/>
  <c r="L1295" i="1" s="1"/>
  <c r="N1295" i="1" s="1"/>
  <c r="D1295" i="1"/>
  <c r="C1295" i="1"/>
  <c r="Y1294" i="1"/>
  <c r="F1294" i="1"/>
  <c r="D1294" i="1"/>
  <c r="C1294" i="1"/>
  <c r="AA1385" i="1" l="1"/>
  <c r="AB1385" i="1" s="1"/>
  <c r="L1318" i="1"/>
  <c r="N1318" i="1" s="1"/>
  <c r="G1343" i="1"/>
  <c r="O1343" i="1" s="1"/>
  <c r="G1430" i="1"/>
  <c r="O1430" i="1" s="1"/>
  <c r="AA1430" i="1" s="1"/>
  <c r="AB1430" i="1" s="1"/>
  <c r="G1431" i="1"/>
  <c r="O1431" i="1" s="1"/>
  <c r="G1432" i="1"/>
  <c r="O1432" i="1" s="1"/>
  <c r="K1436" i="1"/>
  <c r="M1436" i="1" s="1"/>
  <c r="G1439" i="1"/>
  <c r="O1439" i="1" s="1"/>
  <c r="G1489" i="1"/>
  <c r="O1489" i="1" s="1"/>
  <c r="J1302" i="2"/>
  <c r="V1302" i="2" s="1"/>
  <c r="Q1302" i="2"/>
  <c r="T1302" i="2" s="1"/>
  <c r="I1315" i="2"/>
  <c r="U1315" i="2" s="1"/>
  <c r="P1315" i="2"/>
  <c r="S1315" i="2" s="1"/>
  <c r="K1319" i="2"/>
  <c r="W1319" i="2" s="1"/>
  <c r="I1330" i="2"/>
  <c r="U1330" i="2" s="1"/>
  <c r="I1331" i="2"/>
  <c r="U1331" i="2" s="1"/>
  <c r="P1331" i="2"/>
  <c r="S1331" i="2" s="1"/>
  <c r="K1337" i="2"/>
  <c r="W1337" i="2" s="1"/>
  <c r="I1352" i="2"/>
  <c r="U1352" i="2" s="1"/>
  <c r="I1356" i="2"/>
  <c r="U1356" i="2" s="1"/>
  <c r="I1379" i="2"/>
  <c r="U1379" i="2" s="1"/>
  <c r="P1379" i="2"/>
  <c r="S1379" i="2" s="1"/>
  <c r="Q1390" i="2"/>
  <c r="T1390" i="2" s="1"/>
  <c r="I1403" i="2"/>
  <c r="U1403" i="2" s="1"/>
  <c r="P1403" i="2"/>
  <c r="S1403" i="2" s="1"/>
  <c r="I1420" i="2"/>
  <c r="U1420" i="2" s="1"/>
  <c r="Q1420" i="2"/>
  <c r="T1420" i="2" s="1"/>
  <c r="K1437" i="2"/>
  <c r="W1437" i="2" s="1"/>
  <c r="J1438" i="2"/>
  <c r="V1438" i="2" s="1"/>
  <c r="J1439" i="2"/>
  <c r="V1439" i="2" s="1"/>
  <c r="I1449" i="2"/>
  <c r="U1449" i="2" s="1"/>
  <c r="P1449" i="2"/>
  <c r="S1449" i="2" s="1"/>
  <c r="K1461" i="2"/>
  <c r="W1461" i="2" s="1"/>
  <c r="I1471" i="2"/>
  <c r="U1471" i="2" s="1"/>
  <c r="P1471" i="2"/>
  <c r="S1471" i="2" s="1"/>
  <c r="K1479" i="2"/>
  <c r="W1479" i="2" s="1"/>
  <c r="J1487" i="2"/>
  <c r="V1487" i="2" s="1"/>
  <c r="J1489" i="2"/>
  <c r="V1489" i="2" s="1"/>
  <c r="J1490" i="2"/>
  <c r="V1490" i="2" s="1"/>
  <c r="J1491" i="2"/>
  <c r="V1491" i="2" s="1"/>
  <c r="I1494" i="2"/>
  <c r="U1494" i="2" s="1"/>
  <c r="G1318" i="1"/>
  <c r="O1318" i="1" s="1"/>
  <c r="H1338" i="1"/>
  <c r="P1338" i="1" s="1"/>
  <c r="H1343" i="1"/>
  <c r="P1343" i="1" s="1"/>
  <c r="G1346" i="1"/>
  <c r="O1346" i="1" s="1"/>
  <c r="G1381" i="1"/>
  <c r="O1381" i="1" s="1"/>
  <c r="G1382" i="1"/>
  <c r="O1382" i="1" s="1"/>
  <c r="H1430" i="1"/>
  <c r="P1430" i="1" s="1"/>
  <c r="G1436" i="1"/>
  <c r="O1436" i="1" s="1"/>
  <c r="K1445" i="1"/>
  <c r="M1445" i="1" s="1"/>
  <c r="G1469" i="1"/>
  <c r="O1469" i="1" s="1"/>
  <c r="H1488" i="1"/>
  <c r="P1488" i="1" s="1"/>
  <c r="J1315" i="2"/>
  <c r="V1315" i="2" s="1"/>
  <c r="Q1315" i="2"/>
  <c r="T1315" i="2" s="1"/>
  <c r="K1323" i="2"/>
  <c r="W1323" i="2" s="1"/>
  <c r="J1331" i="2"/>
  <c r="V1331" i="2" s="1"/>
  <c r="Q1331" i="2"/>
  <c r="T1331" i="2" s="1"/>
  <c r="J1352" i="2"/>
  <c r="V1352" i="2" s="1"/>
  <c r="J1356" i="2"/>
  <c r="V1356" i="2" s="1"/>
  <c r="K1415" i="2"/>
  <c r="W1415" i="2" s="1"/>
  <c r="J1420" i="2"/>
  <c r="V1420" i="2" s="1"/>
  <c r="K1487" i="2"/>
  <c r="W1487" i="2" s="1"/>
  <c r="K1490" i="2"/>
  <c r="W1490" i="2" s="1"/>
  <c r="K1491" i="2"/>
  <c r="W1491" i="2" s="1"/>
  <c r="J1492" i="2"/>
  <c r="V1492" i="2" s="1"/>
  <c r="AA1713" i="1"/>
  <c r="AB1713" i="1" s="1"/>
  <c r="AA1650" i="1"/>
  <c r="AB1650" i="1" s="1"/>
  <c r="AA1690" i="1"/>
  <c r="AB1690" i="1" s="1"/>
  <c r="AA1421" i="1"/>
  <c r="AB1421" i="1" s="1"/>
  <c r="AA1422" i="1"/>
  <c r="AB1422" i="1" s="1"/>
  <c r="K1432" i="1"/>
  <c r="M1432" i="1" s="1"/>
  <c r="H1455" i="1"/>
  <c r="P1455" i="1" s="1"/>
  <c r="K1489" i="1"/>
  <c r="M1489" i="1" s="1"/>
  <c r="I1299" i="2"/>
  <c r="U1299" i="2" s="1"/>
  <c r="I1302" i="2"/>
  <c r="U1302" i="2" s="1"/>
  <c r="P1302" i="2"/>
  <c r="S1302" i="2" s="1"/>
  <c r="I1326" i="2"/>
  <c r="U1326" i="2" s="1"/>
  <c r="P1326" i="2"/>
  <c r="S1326" i="2" s="1"/>
  <c r="I1341" i="2"/>
  <c r="U1341" i="2" s="1"/>
  <c r="K1341" i="2"/>
  <c r="W1341" i="2" s="1"/>
  <c r="Q1374" i="2"/>
  <c r="T1374" i="2" s="1"/>
  <c r="I1387" i="2"/>
  <c r="U1387" i="2" s="1"/>
  <c r="P1387" i="2"/>
  <c r="S1387" i="2" s="1"/>
  <c r="I1399" i="2"/>
  <c r="U1399" i="2" s="1"/>
  <c r="P1399" i="2"/>
  <c r="S1399" i="2" s="1"/>
  <c r="I1415" i="2"/>
  <c r="U1415" i="2" s="1"/>
  <c r="P1415" i="2"/>
  <c r="S1415" i="2" s="1"/>
  <c r="I1439" i="2"/>
  <c r="U1439" i="2" s="1"/>
  <c r="I1441" i="2"/>
  <c r="U1441" i="2" s="1"/>
  <c r="Q1441" i="2"/>
  <c r="T1441" i="2" s="1"/>
  <c r="I1463" i="2"/>
  <c r="U1463" i="2" s="1"/>
  <c r="P1463" i="2"/>
  <c r="S1463" i="2" s="1"/>
  <c r="I1489" i="2"/>
  <c r="U1489" i="2" s="1"/>
  <c r="I1490" i="2"/>
  <c r="U1490" i="2" s="1"/>
  <c r="I1491" i="2"/>
  <c r="U1491" i="2" s="1"/>
  <c r="P1491" i="2"/>
  <c r="S1491" i="2" s="1"/>
  <c r="AA1654" i="1"/>
  <c r="AB1654" i="1" s="1"/>
  <c r="AA1746" i="1"/>
  <c r="AB1746" i="1" s="1"/>
  <c r="AA1469" i="1"/>
  <c r="AB1469" i="1" s="1"/>
  <c r="G1299" i="1"/>
  <c r="O1299" i="1" s="1"/>
  <c r="L1323" i="1"/>
  <c r="N1323" i="1" s="1"/>
  <c r="L1336" i="1"/>
  <c r="N1336" i="1" s="1"/>
  <c r="AA1436" i="1"/>
  <c r="AB1436" i="1" s="1"/>
  <c r="K1437" i="1"/>
  <c r="M1437" i="1" s="1"/>
  <c r="G1448" i="1"/>
  <c r="O1448" i="1" s="1"/>
  <c r="H1463" i="1"/>
  <c r="P1463" i="1" s="1"/>
  <c r="K1484" i="1"/>
  <c r="M1484" i="1" s="1"/>
  <c r="P1298" i="2"/>
  <c r="S1298" i="2" s="1"/>
  <c r="I1327" i="2"/>
  <c r="U1327" i="2" s="1"/>
  <c r="I1369" i="2"/>
  <c r="U1369" i="2" s="1"/>
  <c r="P1377" i="2"/>
  <c r="S1377" i="2" s="1"/>
  <c r="I1381" i="2"/>
  <c r="U1381" i="2" s="1"/>
  <c r="I1393" i="2"/>
  <c r="U1393" i="2" s="1"/>
  <c r="P1393" i="2"/>
  <c r="S1393" i="2" s="1"/>
  <c r="P1397" i="2"/>
  <c r="S1397" i="2" s="1"/>
  <c r="Q1416" i="2"/>
  <c r="T1416" i="2" s="1"/>
  <c r="Q1429" i="2"/>
  <c r="T1429" i="2" s="1"/>
  <c r="I1445" i="2"/>
  <c r="U1445" i="2" s="1"/>
  <c r="Q1445" i="2"/>
  <c r="T1445" i="2" s="1"/>
  <c r="I1455" i="2"/>
  <c r="U1455" i="2" s="1"/>
  <c r="P1455" i="2"/>
  <c r="S1455" i="2" s="1"/>
  <c r="I1465" i="2"/>
  <c r="U1465" i="2" s="1"/>
  <c r="P1465" i="2"/>
  <c r="S1465" i="2" s="1"/>
  <c r="Q1476" i="2"/>
  <c r="T1476" i="2" s="1"/>
  <c r="I1485" i="2"/>
  <c r="U1485" i="2" s="1"/>
  <c r="P1485" i="2"/>
  <c r="S1485" i="2" s="1"/>
  <c r="L1314" i="1"/>
  <c r="N1314" i="1" s="1"/>
  <c r="G1323" i="1"/>
  <c r="O1323" i="1" s="1"/>
  <c r="L1326" i="1"/>
  <c r="N1326" i="1" s="1"/>
  <c r="G1351" i="1"/>
  <c r="O1351" i="1" s="1"/>
  <c r="G1370" i="1"/>
  <c r="O1370" i="1" s="1"/>
  <c r="K1428" i="1"/>
  <c r="M1428" i="1" s="1"/>
  <c r="K1440" i="1"/>
  <c r="M1440" i="1" s="1"/>
  <c r="H1445" i="1"/>
  <c r="P1445" i="1" s="1"/>
  <c r="G1446" i="1"/>
  <c r="O1446" i="1" s="1"/>
  <c r="G1447" i="1"/>
  <c r="O1447" i="1" s="1"/>
  <c r="K1449" i="1"/>
  <c r="M1449" i="1" s="1"/>
  <c r="G1462" i="1"/>
  <c r="O1462" i="1" s="1"/>
  <c r="G1463" i="1"/>
  <c r="O1463" i="1" s="1"/>
  <c r="G1484" i="1"/>
  <c r="O1484" i="1" s="1"/>
  <c r="AA1484" i="1" s="1"/>
  <c r="AB1484" i="1" s="1"/>
  <c r="K1485" i="1"/>
  <c r="M1485" i="1" s="1"/>
  <c r="I1294" i="2"/>
  <c r="U1294" i="2" s="1"/>
  <c r="P1294" i="2"/>
  <c r="S1294" i="2" s="1"/>
  <c r="J1298" i="2"/>
  <c r="V1298" i="2" s="1"/>
  <c r="Q1298" i="2"/>
  <c r="T1298" i="2" s="1"/>
  <c r="K1300" i="2"/>
  <c r="W1300" i="2" s="1"/>
  <c r="I1303" i="2"/>
  <c r="U1303" i="2" s="1"/>
  <c r="P1303" i="2"/>
  <c r="S1303" i="2" s="1"/>
  <c r="I1311" i="2"/>
  <c r="U1311" i="2" s="1"/>
  <c r="P1311" i="2"/>
  <c r="S1311" i="2" s="1"/>
  <c r="I1318" i="2"/>
  <c r="U1318" i="2" s="1"/>
  <c r="P1318" i="2"/>
  <c r="S1318" i="2" s="1"/>
  <c r="I1323" i="2"/>
  <c r="U1323" i="2" s="1"/>
  <c r="P1323" i="2"/>
  <c r="S1323" i="2" s="1"/>
  <c r="J1327" i="2"/>
  <c r="V1327" i="2" s="1"/>
  <c r="Q1327" i="2"/>
  <c r="T1327" i="2" s="1"/>
  <c r="I1334" i="2"/>
  <c r="U1334" i="2" s="1"/>
  <c r="I1335" i="2"/>
  <c r="U1335" i="2" s="1"/>
  <c r="O1335" i="2"/>
  <c r="R1335" i="2" s="1"/>
  <c r="J1346" i="2"/>
  <c r="V1346" i="2" s="1"/>
  <c r="I1348" i="2"/>
  <c r="U1348" i="2" s="1"/>
  <c r="K1358" i="2"/>
  <c r="W1358" i="2" s="1"/>
  <c r="K1360" i="2"/>
  <c r="W1360" i="2" s="1"/>
  <c r="I1372" i="2"/>
  <c r="U1372" i="2" s="1"/>
  <c r="P1372" i="2"/>
  <c r="S1372" i="2" s="1"/>
  <c r="J1377" i="2"/>
  <c r="V1377" i="2" s="1"/>
  <c r="Q1377" i="2"/>
  <c r="T1377" i="2" s="1"/>
  <c r="K1379" i="2"/>
  <c r="W1379" i="2" s="1"/>
  <c r="J1381" i="2"/>
  <c r="V1381" i="2" s="1"/>
  <c r="Q1381" i="2"/>
  <c r="T1381" i="2" s="1"/>
  <c r="Q1386" i="2"/>
  <c r="T1386" i="2" s="1"/>
  <c r="J1393" i="2"/>
  <c r="V1393" i="2" s="1"/>
  <c r="Q1393" i="2"/>
  <c r="T1393" i="2" s="1"/>
  <c r="K1395" i="2"/>
  <c r="W1395" i="2" s="1"/>
  <c r="J1397" i="2"/>
  <c r="V1397" i="2" s="1"/>
  <c r="Q1397" i="2"/>
  <c r="T1397" i="2" s="1"/>
  <c r="Q1402" i="2"/>
  <c r="T1402" i="2" s="1"/>
  <c r="J1409" i="2"/>
  <c r="V1409" i="2" s="1"/>
  <c r="I1411" i="2"/>
  <c r="U1411" i="2" s="1"/>
  <c r="P1411" i="2"/>
  <c r="S1411" i="2" s="1"/>
  <c r="J1416" i="2"/>
  <c r="V1416" i="2" s="1"/>
  <c r="I1417" i="2"/>
  <c r="U1417" i="2" s="1"/>
  <c r="P1417" i="2"/>
  <c r="S1417" i="2" s="1"/>
  <c r="J1429" i="2"/>
  <c r="V1429" i="2" s="1"/>
  <c r="I1431" i="2"/>
  <c r="U1431" i="2" s="1"/>
  <c r="I1433" i="2"/>
  <c r="U1433" i="2" s="1"/>
  <c r="Q1433" i="2"/>
  <c r="T1433" i="2" s="1"/>
  <c r="J1445" i="2"/>
  <c r="V1445" i="2" s="1"/>
  <c r="I1447" i="2"/>
  <c r="U1447" i="2" s="1"/>
  <c r="P1447" i="2"/>
  <c r="S1447" i="2" s="1"/>
  <c r="J1455" i="2"/>
  <c r="V1455" i="2" s="1"/>
  <c r="I1457" i="2"/>
  <c r="U1457" i="2" s="1"/>
  <c r="P1457" i="2"/>
  <c r="S1457" i="2" s="1"/>
  <c r="I1469" i="2"/>
  <c r="U1469" i="2" s="1"/>
  <c r="P1469" i="2"/>
  <c r="S1469" i="2" s="1"/>
  <c r="I1479" i="2"/>
  <c r="U1479" i="2" s="1"/>
  <c r="Q1479" i="2"/>
  <c r="T1479" i="2" s="1"/>
  <c r="J1483" i="2"/>
  <c r="V1483" i="2" s="1"/>
  <c r="J1485" i="2"/>
  <c r="V1485" i="2" s="1"/>
  <c r="I1486" i="2"/>
  <c r="U1486" i="2" s="1"/>
  <c r="P1486" i="2"/>
  <c r="S1486" i="2" s="1"/>
  <c r="K1494" i="2"/>
  <c r="W1494" i="2" s="1"/>
  <c r="AA1701" i="1"/>
  <c r="AB1701" i="1" s="1"/>
  <c r="AA1664" i="1"/>
  <c r="AB1664" i="1" s="1"/>
  <c r="AA1585" i="1"/>
  <c r="AB1585" i="1" s="1"/>
  <c r="AA1579" i="1"/>
  <c r="AB1579" i="1" s="1"/>
  <c r="AA1758" i="1"/>
  <c r="AB1758" i="1" s="1"/>
  <c r="AA1742" i="1"/>
  <c r="AB1742" i="1" s="1"/>
  <c r="AA1770" i="1"/>
  <c r="AB1770" i="1" s="1"/>
  <c r="AA1738" i="1"/>
  <c r="AB1738" i="1" s="1"/>
  <c r="H1370" i="1"/>
  <c r="P1370" i="1" s="1"/>
  <c r="H1475" i="1"/>
  <c r="P1475" i="1" s="1"/>
  <c r="I1298" i="2"/>
  <c r="U1298" i="2" s="1"/>
  <c r="I1322" i="2"/>
  <c r="U1322" i="2" s="1"/>
  <c r="P1322" i="2"/>
  <c r="S1322" i="2" s="1"/>
  <c r="P1327" i="2"/>
  <c r="S1327" i="2" s="1"/>
  <c r="I1377" i="2"/>
  <c r="U1377" i="2" s="1"/>
  <c r="P1381" i="2"/>
  <c r="S1381" i="2" s="1"/>
  <c r="I1385" i="2"/>
  <c r="U1385" i="2" s="1"/>
  <c r="P1385" i="2"/>
  <c r="S1385" i="2" s="1"/>
  <c r="I1397" i="2"/>
  <c r="U1397" i="2" s="1"/>
  <c r="I1401" i="2"/>
  <c r="U1401" i="2" s="1"/>
  <c r="P1401" i="2"/>
  <c r="S1401" i="2" s="1"/>
  <c r="I1409" i="2"/>
  <c r="U1409" i="2" s="1"/>
  <c r="P1409" i="2"/>
  <c r="S1409" i="2" s="1"/>
  <c r="I1429" i="2"/>
  <c r="U1429" i="2" s="1"/>
  <c r="H1296" i="1"/>
  <c r="P1296" i="1" s="1"/>
  <c r="H1298" i="1"/>
  <c r="P1298" i="1" s="1"/>
  <c r="G1306" i="1"/>
  <c r="O1306" i="1" s="1"/>
  <c r="AA1306" i="1" s="1"/>
  <c r="AB1306" i="1" s="1"/>
  <c r="G1307" i="1"/>
  <c r="O1307" i="1" s="1"/>
  <c r="G1308" i="1"/>
  <c r="O1308" i="1" s="1"/>
  <c r="G1309" i="1"/>
  <c r="O1309" i="1" s="1"/>
  <c r="AA1309" i="1" s="1"/>
  <c r="AB1309" i="1" s="1"/>
  <c r="G1314" i="1"/>
  <c r="O1314" i="1" s="1"/>
  <c r="AA1314" i="1" s="1"/>
  <c r="AB1314" i="1" s="1"/>
  <c r="G1326" i="1"/>
  <c r="O1326" i="1" s="1"/>
  <c r="L1331" i="1"/>
  <c r="N1331" i="1" s="1"/>
  <c r="G1338" i="1"/>
  <c r="O1338" i="1" s="1"/>
  <c r="AA1338" i="1" s="1"/>
  <c r="AB1338" i="1" s="1"/>
  <c r="H1348" i="1"/>
  <c r="P1348" i="1" s="1"/>
  <c r="H1349" i="1"/>
  <c r="P1349" i="1" s="1"/>
  <c r="G1356" i="1"/>
  <c r="O1356" i="1" s="1"/>
  <c r="AA1356" i="1" s="1"/>
  <c r="AB1356" i="1" s="1"/>
  <c r="G1357" i="1"/>
  <c r="O1357" i="1" s="1"/>
  <c r="AA1357" i="1" s="1"/>
  <c r="AB1357" i="1" s="1"/>
  <c r="H1366" i="1"/>
  <c r="P1366" i="1" s="1"/>
  <c r="H1367" i="1"/>
  <c r="P1367" i="1" s="1"/>
  <c r="H1368" i="1"/>
  <c r="P1368" i="1" s="1"/>
  <c r="G1379" i="1"/>
  <c r="O1379" i="1" s="1"/>
  <c r="G1380" i="1"/>
  <c r="O1380" i="1" s="1"/>
  <c r="AA1380" i="1" s="1"/>
  <c r="AB1380" i="1" s="1"/>
  <c r="G1440" i="1"/>
  <c r="O1440" i="1" s="1"/>
  <c r="AA1440" i="1" s="1"/>
  <c r="AB1440" i="1" s="1"/>
  <c r="K1441" i="1"/>
  <c r="M1441" i="1" s="1"/>
  <c r="G1449" i="1"/>
  <c r="O1449" i="1" s="1"/>
  <c r="AA1449" i="1" s="1"/>
  <c r="AB1449" i="1" s="1"/>
  <c r="H1459" i="1"/>
  <c r="P1459" i="1" s="1"/>
  <c r="H1460" i="1"/>
  <c r="P1460" i="1" s="1"/>
  <c r="G1477" i="1"/>
  <c r="O1477" i="1" s="1"/>
  <c r="AA1477" i="1" s="1"/>
  <c r="AB1477" i="1" s="1"/>
  <c r="H1482" i="1"/>
  <c r="P1482" i="1" s="1"/>
  <c r="H1484" i="1"/>
  <c r="P1484" i="1" s="1"/>
  <c r="J1294" i="2"/>
  <c r="V1294" i="2" s="1"/>
  <c r="Q1294" i="2"/>
  <c r="T1294" i="2" s="1"/>
  <c r="K1296" i="2"/>
  <c r="W1296" i="2" s="1"/>
  <c r="P1299" i="2"/>
  <c r="S1299" i="2" s="1"/>
  <c r="J1311" i="2"/>
  <c r="V1311" i="2" s="1"/>
  <c r="Q1311" i="2"/>
  <c r="T1311" i="2" s="1"/>
  <c r="P1319" i="2"/>
  <c r="S1319" i="2" s="1"/>
  <c r="J1323" i="2"/>
  <c r="V1323" i="2" s="1"/>
  <c r="Q1323" i="2"/>
  <c r="T1323" i="2" s="1"/>
  <c r="K1327" i="2"/>
  <c r="W1327" i="2" s="1"/>
  <c r="P1330" i="2"/>
  <c r="S1330" i="2" s="1"/>
  <c r="K1344" i="2"/>
  <c r="W1344" i="2" s="1"/>
  <c r="J1371" i="2"/>
  <c r="V1371" i="2" s="1"/>
  <c r="K1377" i="2"/>
  <c r="W1377" i="2" s="1"/>
  <c r="J1386" i="2"/>
  <c r="V1386" i="2" s="1"/>
  <c r="K1393" i="2"/>
  <c r="W1393" i="2" s="1"/>
  <c r="J1402" i="2"/>
  <c r="V1402" i="2" s="1"/>
  <c r="K1409" i="2"/>
  <c r="W1409" i="2" s="1"/>
  <c r="J1411" i="2"/>
  <c r="V1411" i="2" s="1"/>
  <c r="J1430" i="2"/>
  <c r="V1430" i="2" s="1"/>
  <c r="J1431" i="2"/>
  <c r="V1431" i="2" s="1"/>
  <c r="K1445" i="2"/>
  <c r="W1445" i="2" s="1"/>
  <c r="J1447" i="2"/>
  <c r="V1447" i="2" s="1"/>
  <c r="J1468" i="2"/>
  <c r="V1468" i="2" s="1"/>
  <c r="J1469" i="2"/>
  <c r="V1469" i="2" s="1"/>
  <c r="J1479" i="2"/>
  <c r="V1479" i="2" s="1"/>
  <c r="AA1762" i="1"/>
  <c r="AB1762" i="1" s="1"/>
  <c r="G1295" i="1"/>
  <c r="O1295" i="1" s="1"/>
  <c r="K1296" i="1"/>
  <c r="M1296" i="1" s="1"/>
  <c r="G1300" i="1"/>
  <c r="O1300" i="1" s="1"/>
  <c r="AA1300" i="1" s="1"/>
  <c r="AB1300" i="1" s="1"/>
  <c r="K1303" i="1"/>
  <c r="M1303" i="1" s="1"/>
  <c r="G1315" i="1"/>
  <c r="O1315" i="1" s="1"/>
  <c r="L1316" i="1"/>
  <c r="N1316" i="1" s="1"/>
  <c r="L1322" i="1"/>
  <c r="N1322" i="1" s="1"/>
  <c r="G1327" i="1"/>
  <c r="O1327" i="1" s="1"/>
  <c r="AA1327" i="1" s="1"/>
  <c r="AB1327" i="1" s="1"/>
  <c r="L1330" i="1"/>
  <c r="N1330" i="1" s="1"/>
  <c r="G1334" i="1"/>
  <c r="O1334" i="1" s="1"/>
  <c r="AA1334" i="1" s="1"/>
  <c r="AB1334" i="1" s="1"/>
  <c r="L1335" i="1"/>
  <c r="N1335" i="1" s="1"/>
  <c r="G1340" i="1"/>
  <c r="O1340" i="1" s="1"/>
  <c r="AA1340" i="1" s="1"/>
  <c r="AB1340" i="1" s="1"/>
  <c r="G1341" i="1"/>
  <c r="O1341" i="1" s="1"/>
  <c r="H1345" i="1"/>
  <c r="P1345" i="1" s="1"/>
  <c r="H1350" i="1"/>
  <c r="P1350" i="1" s="1"/>
  <c r="H1351" i="1"/>
  <c r="P1351" i="1" s="1"/>
  <c r="AA1351" i="1" s="1"/>
  <c r="AB1351" i="1" s="1"/>
  <c r="G1359" i="1"/>
  <c r="O1359" i="1" s="1"/>
  <c r="H1364" i="1"/>
  <c r="P1364" i="1" s="1"/>
  <c r="G1376" i="1"/>
  <c r="O1376" i="1" s="1"/>
  <c r="G1420" i="1"/>
  <c r="O1420" i="1" s="1"/>
  <c r="K1421" i="1"/>
  <c r="M1421" i="1" s="1"/>
  <c r="H1424" i="1"/>
  <c r="P1424" i="1" s="1"/>
  <c r="H1428" i="1"/>
  <c r="P1428" i="1" s="1"/>
  <c r="G1429" i="1"/>
  <c r="O1429" i="1" s="1"/>
  <c r="G1433" i="1"/>
  <c r="O1433" i="1" s="1"/>
  <c r="H1437" i="1"/>
  <c r="P1437" i="1" s="1"/>
  <c r="G1438" i="1"/>
  <c r="O1438" i="1" s="1"/>
  <c r="AA1438" i="1" s="1"/>
  <c r="AB1438" i="1" s="1"/>
  <c r="H1441" i="1"/>
  <c r="P1441" i="1" s="1"/>
  <c r="G1444" i="1"/>
  <c r="O1444" i="1" s="1"/>
  <c r="AA1444" i="1" s="1"/>
  <c r="AB1444" i="1" s="1"/>
  <c r="H1448" i="1"/>
  <c r="P1448" i="1" s="1"/>
  <c r="H1454" i="1"/>
  <c r="P1454" i="1" s="1"/>
  <c r="G1458" i="1"/>
  <c r="O1458" i="1" s="1"/>
  <c r="G1459" i="1"/>
  <c r="O1459" i="1" s="1"/>
  <c r="AA1459" i="1" s="1"/>
  <c r="AB1459" i="1" s="1"/>
  <c r="H1465" i="1"/>
  <c r="P1465" i="1" s="1"/>
  <c r="H1466" i="1"/>
  <c r="P1466" i="1" s="1"/>
  <c r="H1474" i="1"/>
  <c r="P1474" i="1" s="1"/>
  <c r="G1481" i="1"/>
  <c r="O1481" i="1" s="1"/>
  <c r="H1485" i="1"/>
  <c r="P1485" i="1" s="1"/>
  <c r="G1488" i="1"/>
  <c r="O1488" i="1" s="1"/>
  <c r="K1488" i="1"/>
  <c r="M1488" i="1" s="1"/>
  <c r="H1490" i="1"/>
  <c r="P1490" i="1" s="1"/>
  <c r="H1491" i="1"/>
  <c r="P1491" i="1" s="1"/>
  <c r="G1494" i="1"/>
  <c r="O1494" i="1" s="1"/>
  <c r="K1295" i="2"/>
  <c r="W1295" i="2" s="1"/>
  <c r="K1299" i="2"/>
  <c r="W1299" i="2" s="1"/>
  <c r="K1303" i="2"/>
  <c r="W1303" i="2" s="1"/>
  <c r="J1310" i="2"/>
  <c r="V1310" i="2" s="1"/>
  <c r="Q1310" i="2"/>
  <c r="T1310" i="2" s="1"/>
  <c r="J1314" i="2"/>
  <c r="V1314" i="2" s="1"/>
  <c r="K1316" i="2"/>
  <c r="W1316" i="2" s="1"/>
  <c r="K1320" i="2"/>
  <c r="W1320" i="2" s="1"/>
  <c r="K1324" i="2"/>
  <c r="W1324" i="2" s="1"/>
  <c r="K1328" i="2"/>
  <c r="W1328" i="2" s="1"/>
  <c r="K1332" i="2"/>
  <c r="W1332" i="2" s="1"/>
  <c r="K1334" i="2"/>
  <c r="W1334" i="2" s="1"/>
  <c r="K1335" i="2"/>
  <c r="W1335" i="2" s="1"/>
  <c r="J1344" i="2"/>
  <c r="V1344" i="2" s="1"/>
  <c r="K1347" i="2"/>
  <c r="W1347" i="2" s="1"/>
  <c r="J1360" i="2"/>
  <c r="V1360" i="2" s="1"/>
  <c r="K1367" i="2"/>
  <c r="W1367" i="2" s="1"/>
  <c r="J1370" i="2"/>
  <c r="V1370" i="2" s="1"/>
  <c r="P1371" i="2"/>
  <c r="S1371" i="2" s="1"/>
  <c r="K1372" i="2"/>
  <c r="W1372" i="2" s="1"/>
  <c r="J1378" i="2"/>
  <c r="V1378" i="2" s="1"/>
  <c r="K1385" i="2"/>
  <c r="W1385" i="2" s="1"/>
  <c r="K1387" i="2"/>
  <c r="W1387" i="2" s="1"/>
  <c r="J1389" i="2"/>
  <c r="V1389" i="2" s="1"/>
  <c r="Q1389" i="2"/>
  <c r="T1389" i="2" s="1"/>
  <c r="J1394" i="2"/>
  <c r="V1394" i="2" s="1"/>
  <c r="K1401" i="2"/>
  <c r="W1401" i="2" s="1"/>
  <c r="K1403" i="2"/>
  <c r="W1403" i="2" s="1"/>
  <c r="J1405" i="2"/>
  <c r="V1405" i="2" s="1"/>
  <c r="Q1405" i="2"/>
  <c r="T1405" i="2" s="1"/>
  <c r="J1413" i="2"/>
  <c r="V1413" i="2" s="1"/>
  <c r="K1417" i="2"/>
  <c r="W1417" i="2" s="1"/>
  <c r="K1425" i="2"/>
  <c r="W1425" i="2" s="1"/>
  <c r="J1427" i="2"/>
  <c r="V1427" i="2" s="1"/>
  <c r="K1433" i="2"/>
  <c r="W1433" i="2" s="1"/>
  <c r="J1435" i="2"/>
  <c r="V1435" i="2" s="1"/>
  <c r="K1441" i="2"/>
  <c r="W1441" i="2" s="1"/>
  <c r="J1443" i="2"/>
  <c r="V1443" i="2" s="1"/>
  <c r="K1449" i="2"/>
  <c r="W1449" i="2" s="1"/>
  <c r="J1451" i="2"/>
  <c r="V1451" i="2" s="1"/>
  <c r="K1457" i="2"/>
  <c r="W1457" i="2" s="1"/>
  <c r="K1465" i="2"/>
  <c r="W1465" i="2" s="1"/>
  <c r="K1473" i="2"/>
  <c r="W1473" i="2" s="1"/>
  <c r="J1475" i="2"/>
  <c r="V1475" i="2" s="1"/>
  <c r="Q1475" i="2"/>
  <c r="T1475" i="2" s="1"/>
  <c r="J1482" i="2"/>
  <c r="V1482" i="2" s="1"/>
  <c r="Q1482" i="2"/>
  <c r="T1482" i="2" s="1"/>
  <c r="K1486" i="2"/>
  <c r="W1486" i="2" s="1"/>
  <c r="AA1581" i="1"/>
  <c r="AB1581" i="1" s="1"/>
  <c r="AA1529" i="1"/>
  <c r="AB1529" i="1" s="1"/>
  <c r="AA1729" i="1"/>
  <c r="AB1729" i="1" s="1"/>
  <c r="AA1725" i="1"/>
  <c r="AB1725" i="1" s="1"/>
  <c r="AA1636" i="1"/>
  <c r="AB1636" i="1" s="1"/>
  <c r="AA1632" i="1"/>
  <c r="AB1632" i="1" s="1"/>
  <c r="AA1628" i="1"/>
  <c r="AB1628" i="1" s="1"/>
  <c r="AA1624" i="1"/>
  <c r="AB1624" i="1" s="1"/>
  <c r="AA1620" i="1"/>
  <c r="AB1620" i="1" s="1"/>
  <c r="AA1616" i="1"/>
  <c r="AB1616" i="1" s="1"/>
  <c r="AA1612" i="1"/>
  <c r="AB1612" i="1" s="1"/>
  <c r="AA1604" i="1"/>
  <c r="AB1604" i="1" s="1"/>
  <c r="AA1596" i="1"/>
  <c r="AB1596" i="1" s="1"/>
  <c r="AA1564" i="1"/>
  <c r="AB1564" i="1" s="1"/>
  <c r="AA1560" i="1"/>
  <c r="AB1560" i="1" s="1"/>
  <c r="AA1556" i="1"/>
  <c r="AB1556" i="1" s="1"/>
  <c r="AA1552" i="1"/>
  <c r="AB1552" i="1" s="1"/>
  <c r="AA1548" i="1"/>
  <c r="AB1548" i="1" s="1"/>
  <c r="AA1544" i="1"/>
  <c r="AB1544" i="1" s="1"/>
  <c r="AA1540" i="1"/>
  <c r="AB1540" i="1" s="1"/>
  <c r="AA1536" i="1"/>
  <c r="AB1536" i="1" s="1"/>
  <c r="AA1532" i="1"/>
  <c r="AB1532" i="1" s="1"/>
  <c r="AA1526" i="1"/>
  <c r="AB1526" i="1" s="1"/>
  <c r="AA1518" i="1"/>
  <c r="AB1518" i="1" s="1"/>
  <c r="AA1705" i="1"/>
  <c r="AB1705" i="1" s="1"/>
  <c r="AA1663" i="1"/>
  <c r="AB1663" i="1" s="1"/>
  <c r="AA1424" i="1"/>
  <c r="AB1424" i="1" s="1"/>
  <c r="AA1448" i="1"/>
  <c r="AB1448" i="1" s="1"/>
  <c r="K1295" i="1"/>
  <c r="M1295" i="1" s="1"/>
  <c r="G1296" i="1"/>
  <c r="O1296" i="1" s="1"/>
  <c r="AA1296" i="1" s="1"/>
  <c r="AB1296" i="1" s="1"/>
  <c r="K1297" i="1"/>
  <c r="M1297" i="1" s="1"/>
  <c r="G1298" i="1"/>
  <c r="O1298" i="1" s="1"/>
  <c r="H1300" i="1"/>
  <c r="P1300" i="1" s="1"/>
  <c r="G1303" i="1"/>
  <c r="O1303" i="1" s="1"/>
  <c r="G1322" i="1"/>
  <c r="O1322" i="1" s="1"/>
  <c r="G1330" i="1"/>
  <c r="O1330" i="1" s="1"/>
  <c r="G1335" i="1"/>
  <c r="O1335" i="1" s="1"/>
  <c r="H1340" i="1"/>
  <c r="P1340" i="1" s="1"/>
  <c r="G1348" i="1"/>
  <c r="O1348" i="1" s="1"/>
  <c r="G1349" i="1"/>
  <c r="O1349" i="1" s="1"/>
  <c r="AA1349" i="1" s="1"/>
  <c r="AB1349" i="1" s="1"/>
  <c r="G1354" i="1"/>
  <c r="O1354" i="1" s="1"/>
  <c r="AA1354" i="1" s="1"/>
  <c r="AB1354" i="1" s="1"/>
  <c r="H1359" i="1"/>
  <c r="P1359" i="1" s="1"/>
  <c r="G1362" i="1"/>
  <c r="O1362" i="1" s="1"/>
  <c r="AA1362" i="1" s="1"/>
  <c r="AB1362" i="1" s="1"/>
  <c r="G1367" i="1"/>
  <c r="O1367" i="1" s="1"/>
  <c r="AA1367" i="1" s="1"/>
  <c r="AB1367" i="1" s="1"/>
  <c r="H1374" i="1"/>
  <c r="P1374" i="1" s="1"/>
  <c r="H1420" i="1"/>
  <c r="P1420" i="1" s="1"/>
  <c r="H1429" i="1"/>
  <c r="P1429" i="1" s="1"/>
  <c r="H1433" i="1"/>
  <c r="P1433" i="1" s="1"/>
  <c r="AA1433" i="1" s="1"/>
  <c r="AB1433" i="1" s="1"/>
  <c r="H1438" i="1"/>
  <c r="P1438" i="1" s="1"/>
  <c r="H1444" i="1"/>
  <c r="P1444" i="1" s="1"/>
  <c r="AA1445" i="1"/>
  <c r="AB1445" i="1" s="1"/>
  <c r="H1457" i="1"/>
  <c r="P1457" i="1" s="1"/>
  <c r="H1458" i="1"/>
  <c r="P1458" i="1" s="1"/>
  <c r="H1481" i="1"/>
  <c r="P1481" i="1" s="1"/>
  <c r="H1486" i="1"/>
  <c r="P1486" i="1" s="1"/>
  <c r="H1493" i="1"/>
  <c r="P1493" i="1" s="1"/>
  <c r="H1494" i="1"/>
  <c r="P1494" i="1" s="1"/>
  <c r="K1308" i="2"/>
  <c r="W1308" i="2" s="1"/>
  <c r="K1312" i="2"/>
  <c r="W1312" i="2" s="1"/>
  <c r="K1342" i="2"/>
  <c r="W1342" i="2" s="1"/>
  <c r="K1343" i="2"/>
  <c r="W1343" i="2" s="1"/>
  <c r="K1359" i="2"/>
  <c r="W1359" i="2" s="1"/>
  <c r="K1371" i="2"/>
  <c r="W1371" i="2" s="1"/>
  <c r="Q1371" i="2"/>
  <c r="T1371" i="2" s="1"/>
  <c r="K1375" i="2"/>
  <c r="W1375" i="2" s="1"/>
  <c r="K1389" i="2"/>
  <c r="W1389" i="2" s="1"/>
  <c r="K1391" i="2"/>
  <c r="W1391" i="2" s="1"/>
  <c r="K1405" i="2"/>
  <c r="W1405" i="2" s="1"/>
  <c r="K1407" i="2"/>
  <c r="W1407" i="2" s="1"/>
  <c r="K1413" i="2"/>
  <c r="W1413" i="2" s="1"/>
  <c r="K1419" i="2"/>
  <c r="W1419" i="2" s="1"/>
  <c r="K1435" i="2"/>
  <c r="W1435" i="2" s="1"/>
  <c r="K1443" i="2"/>
  <c r="W1443" i="2" s="1"/>
  <c r="K1451" i="2"/>
  <c r="W1451" i="2" s="1"/>
  <c r="K1459" i="2"/>
  <c r="W1459" i="2" s="1"/>
  <c r="K1467" i="2"/>
  <c r="W1467" i="2" s="1"/>
  <c r="K1475" i="2"/>
  <c r="W1475" i="2" s="1"/>
  <c r="K1477" i="2"/>
  <c r="W1477" i="2" s="1"/>
  <c r="K1482" i="2"/>
  <c r="W1482" i="2" s="1"/>
  <c r="I1492" i="2"/>
  <c r="U1492" i="2" s="1"/>
  <c r="P1492" i="2"/>
  <c r="S1492" i="2" s="1"/>
  <c r="AA1715" i="1"/>
  <c r="AB1715" i="1" s="1"/>
  <c r="AA1707" i="1"/>
  <c r="AB1707" i="1" s="1"/>
  <c r="AA1718" i="1"/>
  <c r="AB1718" i="1" s="1"/>
  <c r="AA1714" i="1"/>
  <c r="AB1714" i="1" s="1"/>
  <c r="AA1710" i="1"/>
  <c r="AB1710" i="1" s="1"/>
  <c r="AA1583" i="1"/>
  <c r="AB1583" i="1" s="1"/>
  <c r="AA1578" i="1"/>
  <c r="AB1578" i="1" s="1"/>
  <c r="AA1525" i="1"/>
  <c r="AB1525" i="1" s="1"/>
  <c r="AA1519" i="1"/>
  <c r="AB1519" i="1" s="1"/>
  <c r="AA1728" i="1"/>
  <c r="AB1728" i="1" s="1"/>
  <c r="AA1724" i="1"/>
  <c r="AB1724" i="1" s="1"/>
  <c r="AA1655" i="1"/>
  <c r="AB1655" i="1" s="1"/>
  <c r="AA1639" i="1"/>
  <c r="AB1639" i="1" s="1"/>
  <c r="AA1635" i="1"/>
  <c r="AB1635" i="1" s="1"/>
  <c r="AA1623" i="1"/>
  <c r="AB1623" i="1" s="1"/>
  <c r="AA1619" i="1"/>
  <c r="AB1619" i="1" s="1"/>
  <c r="AA1615" i="1"/>
  <c r="AB1615" i="1" s="1"/>
  <c r="AA1611" i="1"/>
  <c r="AB1611" i="1" s="1"/>
  <c r="AA1607" i="1"/>
  <c r="AB1607" i="1" s="1"/>
  <c r="AA1603" i="1"/>
  <c r="AB1603" i="1" s="1"/>
  <c r="AA1599" i="1"/>
  <c r="AB1599" i="1" s="1"/>
  <c r="AA1595" i="1"/>
  <c r="AB1595" i="1" s="1"/>
  <c r="AA1563" i="1"/>
  <c r="AB1563" i="1" s="1"/>
  <c r="AA1559" i="1"/>
  <c r="AB1559" i="1" s="1"/>
  <c r="AA1555" i="1"/>
  <c r="AB1555" i="1" s="1"/>
  <c r="AA1551" i="1"/>
  <c r="AB1551" i="1" s="1"/>
  <c r="AA1547" i="1"/>
  <c r="AB1547" i="1" s="1"/>
  <c r="AA1543" i="1"/>
  <c r="AB1543" i="1" s="1"/>
  <c r="AA1535" i="1"/>
  <c r="AB1535" i="1" s="1"/>
  <c r="AA1531" i="1"/>
  <c r="AB1531" i="1" s="1"/>
  <c r="AA1524" i="1"/>
  <c r="AB1524" i="1" s="1"/>
  <c r="AA1516" i="1"/>
  <c r="AB1516" i="1" s="1"/>
  <c r="AA1508" i="1"/>
  <c r="AB1508" i="1" s="1"/>
  <c r="AA1504" i="1"/>
  <c r="AB1504" i="1" s="1"/>
  <c r="AA1515" i="1"/>
  <c r="AB1515" i="1" s="1"/>
  <c r="AA1653" i="1"/>
  <c r="AB1653" i="1" s="1"/>
  <c r="AA1727" i="1"/>
  <c r="AB1727" i="1" s="1"/>
  <c r="AA1634" i="1"/>
  <c r="AB1634" i="1" s="1"/>
  <c r="AA1630" i="1"/>
  <c r="AB1630" i="1" s="1"/>
  <c r="AA1626" i="1"/>
  <c r="AB1626" i="1" s="1"/>
  <c r="AA1622" i="1"/>
  <c r="AB1622" i="1" s="1"/>
  <c r="AA1618" i="1"/>
  <c r="AB1618" i="1" s="1"/>
  <c r="AA1614" i="1"/>
  <c r="AB1614" i="1" s="1"/>
  <c r="AA1610" i="1"/>
  <c r="AB1610" i="1" s="1"/>
  <c r="AA1602" i="1"/>
  <c r="AB1602" i="1" s="1"/>
  <c r="AA1598" i="1"/>
  <c r="AB1598" i="1" s="1"/>
  <c r="AA1594" i="1"/>
  <c r="AB1594" i="1" s="1"/>
  <c r="AA1566" i="1"/>
  <c r="AB1566" i="1" s="1"/>
  <c r="AA1558" i="1"/>
  <c r="AB1558" i="1" s="1"/>
  <c r="AA1546" i="1"/>
  <c r="AB1546" i="1" s="1"/>
  <c r="AA1542" i="1"/>
  <c r="AB1542" i="1" s="1"/>
  <c r="AA1538" i="1"/>
  <c r="AB1538" i="1" s="1"/>
  <c r="AA1534" i="1"/>
  <c r="AB1534" i="1" s="1"/>
  <c r="AA1522" i="1"/>
  <c r="AB1522" i="1" s="1"/>
  <c r="AA1511" i="1"/>
  <c r="AB1511" i="1" s="1"/>
  <c r="K1300" i="1"/>
  <c r="M1300" i="1" s="1"/>
  <c r="L1315" i="1"/>
  <c r="N1315" i="1" s="1"/>
  <c r="L1320" i="1"/>
  <c r="N1320" i="1" s="1"/>
  <c r="L1327" i="1"/>
  <c r="N1327" i="1" s="1"/>
  <c r="L1334" i="1"/>
  <c r="N1334" i="1" s="1"/>
  <c r="H1341" i="1"/>
  <c r="P1341" i="1" s="1"/>
  <c r="AA1346" i="1"/>
  <c r="AB1346" i="1" s="1"/>
  <c r="H1347" i="1"/>
  <c r="P1347" i="1" s="1"/>
  <c r="H1352" i="1"/>
  <c r="P1352" i="1" s="1"/>
  <c r="H1376" i="1"/>
  <c r="P1376" i="1" s="1"/>
  <c r="G1383" i="1"/>
  <c r="O1383" i="1" s="1"/>
  <c r="AA1383" i="1" s="1"/>
  <c r="AB1383" i="1" s="1"/>
  <c r="G1384" i="1"/>
  <c r="O1384" i="1" s="1"/>
  <c r="AA1384" i="1" s="1"/>
  <c r="AB1384" i="1" s="1"/>
  <c r="K1420" i="1"/>
  <c r="M1420" i="1" s="1"/>
  <c r="K1424" i="1"/>
  <c r="M1424" i="1" s="1"/>
  <c r="G1428" i="1"/>
  <c r="O1428" i="1" s="1"/>
  <c r="K1429" i="1"/>
  <c r="M1429" i="1" s="1"/>
  <c r="H1432" i="1"/>
  <c r="P1432" i="1" s="1"/>
  <c r="AA1432" i="1" s="1"/>
  <c r="AB1432" i="1" s="1"/>
  <c r="K1433" i="1"/>
  <c r="M1433" i="1" s="1"/>
  <c r="G1437" i="1"/>
  <c r="O1437" i="1" s="1"/>
  <c r="AA1437" i="1" s="1"/>
  <c r="AB1437" i="1" s="1"/>
  <c r="G1441" i="1"/>
  <c r="O1441" i="1" s="1"/>
  <c r="K1444" i="1"/>
  <c r="M1444" i="1" s="1"/>
  <c r="H1446" i="1"/>
  <c r="P1446" i="1" s="1"/>
  <c r="AA1446" i="1" s="1"/>
  <c r="AB1446" i="1" s="1"/>
  <c r="K1448" i="1"/>
  <c r="M1448" i="1" s="1"/>
  <c r="H1452" i="1"/>
  <c r="P1452" i="1" s="1"/>
  <c r="AA1452" i="1" s="1"/>
  <c r="AB1452" i="1" s="1"/>
  <c r="G1454" i="1"/>
  <c r="O1454" i="1" s="1"/>
  <c r="G1455" i="1"/>
  <c r="O1455" i="1" s="1"/>
  <c r="AA1455" i="1" s="1"/>
  <c r="AB1455" i="1" s="1"/>
  <c r="H1462" i="1"/>
  <c r="P1462" i="1" s="1"/>
  <c r="G1466" i="1"/>
  <c r="O1466" i="1" s="1"/>
  <c r="G1467" i="1"/>
  <c r="O1467" i="1" s="1"/>
  <c r="AA1467" i="1" s="1"/>
  <c r="AB1467" i="1" s="1"/>
  <c r="H1471" i="1"/>
  <c r="P1471" i="1" s="1"/>
  <c r="G1474" i="1"/>
  <c r="O1474" i="1" s="1"/>
  <c r="AA1474" i="1" s="1"/>
  <c r="AB1474" i="1" s="1"/>
  <c r="G1475" i="1"/>
  <c r="O1475" i="1" s="1"/>
  <c r="H1479" i="1"/>
  <c r="P1479" i="1" s="1"/>
  <c r="K1481" i="1"/>
  <c r="M1481" i="1" s="1"/>
  <c r="G1485" i="1"/>
  <c r="O1485" i="1" s="1"/>
  <c r="AA1485" i="1" s="1"/>
  <c r="AB1485" i="1" s="1"/>
  <c r="H1489" i="1"/>
  <c r="P1489" i="1" s="1"/>
  <c r="G1491" i="1"/>
  <c r="O1491" i="1" s="1"/>
  <c r="J1295" i="2"/>
  <c r="V1295" i="2" s="1"/>
  <c r="Q1295" i="2"/>
  <c r="T1295" i="2" s="1"/>
  <c r="J1299" i="2"/>
  <c r="V1299" i="2" s="1"/>
  <c r="Q1299" i="2"/>
  <c r="T1299" i="2" s="1"/>
  <c r="J1303" i="2"/>
  <c r="V1303" i="2" s="1"/>
  <c r="Q1303" i="2"/>
  <c r="T1303" i="2" s="1"/>
  <c r="K1307" i="2"/>
  <c r="W1307" i="2" s="1"/>
  <c r="I1310" i="2"/>
  <c r="U1310" i="2" s="1"/>
  <c r="P1310" i="2"/>
  <c r="S1310" i="2" s="1"/>
  <c r="K1311" i="2"/>
  <c r="W1311" i="2" s="1"/>
  <c r="I1314" i="2"/>
  <c r="U1314" i="2" s="1"/>
  <c r="P1314" i="2"/>
  <c r="S1314" i="2" s="1"/>
  <c r="J1318" i="2"/>
  <c r="V1318" i="2" s="1"/>
  <c r="Q1318" i="2"/>
  <c r="T1318" i="2" s="1"/>
  <c r="J1322" i="2"/>
  <c r="V1322" i="2" s="1"/>
  <c r="Q1322" i="2"/>
  <c r="T1322" i="2" s="1"/>
  <c r="J1326" i="2"/>
  <c r="V1326" i="2" s="1"/>
  <c r="Q1326" i="2"/>
  <c r="T1326" i="2" s="1"/>
  <c r="J1330" i="2"/>
  <c r="V1330" i="2" s="1"/>
  <c r="Q1330" i="2"/>
  <c r="T1330" i="2" s="1"/>
  <c r="K1338" i="2"/>
  <c r="W1338" i="2" s="1"/>
  <c r="J1341" i="2"/>
  <c r="V1341" i="2" s="1"/>
  <c r="I1342" i="2"/>
  <c r="U1342" i="2" s="1"/>
  <c r="I1344" i="2"/>
  <c r="U1344" i="2" s="1"/>
  <c r="K1346" i="2"/>
  <c r="W1346" i="2" s="1"/>
  <c r="J1348" i="2"/>
  <c r="V1348" i="2" s="1"/>
  <c r="K1355" i="2"/>
  <c r="W1355" i="2" s="1"/>
  <c r="K1356" i="2"/>
  <c r="W1356" i="2" s="1"/>
  <c r="J1358" i="2"/>
  <c r="V1358" i="2" s="1"/>
  <c r="I1360" i="2"/>
  <c r="U1360" i="2" s="1"/>
  <c r="K1362" i="2"/>
  <c r="W1362" i="2" s="1"/>
  <c r="K1363" i="2"/>
  <c r="W1363" i="2" s="1"/>
  <c r="I1371" i="2"/>
  <c r="U1371" i="2" s="1"/>
  <c r="J1372" i="2"/>
  <c r="V1372" i="2" s="1"/>
  <c r="Q1372" i="2"/>
  <c r="T1372" i="2" s="1"/>
  <c r="J1374" i="2"/>
  <c r="V1374" i="2" s="1"/>
  <c r="I1375" i="2"/>
  <c r="U1375" i="2" s="1"/>
  <c r="P1375" i="2"/>
  <c r="S1375" i="2" s="1"/>
  <c r="Q1378" i="2"/>
  <c r="T1378" i="2" s="1"/>
  <c r="K1381" i="2"/>
  <c r="W1381" i="2" s="1"/>
  <c r="K1383" i="2"/>
  <c r="W1383" i="2" s="1"/>
  <c r="J1385" i="2"/>
  <c r="V1385" i="2" s="1"/>
  <c r="Q1385" i="2"/>
  <c r="T1385" i="2" s="1"/>
  <c r="I1389" i="2"/>
  <c r="U1389" i="2" s="1"/>
  <c r="P1389" i="2"/>
  <c r="S1389" i="2" s="1"/>
  <c r="J1390" i="2"/>
  <c r="V1390" i="2" s="1"/>
  <c r="I1391" i="2"/>
  <c r="U1391" i="2" s="1"/>
  <c r="P1391" i="2"/>
  <c r="S1391" i="2" s="1"/>
  <c r="Q1394" i="2"/>
  <c r="T1394" i="2" s="1"/>
  <c r="K1397" i="2"/>
  <c r="W1397" i="2" s="1"/>
  <c r="K1399" i="2"/>
  <c r="W1399" i="2" s="1"/>
  <c r="J1401" i="2"/>
  <c r="V1401" i="2" s="1"/>
  <c r="Q1401" i="2"/>
  <c r="T1401" i="2" s="1"/>
  <c r="I1405" i="2"/>
  <c r="U1405" i="2" s="1"/>
  <c r="P1405" i="2"/>
  <c r="S1405" i="2" s="1"/>
  <c r="J1406" i="2"/>
  <c r="V1406" i="2" s="1"/>
  <c r="I1407" i="2"/>
  <c r="U1407" i="2" s="1"/>
  <c r="P1407" i="2"/>
  <c r="S1407" i="2" s="1"/>
  <c r="K1411" i="2"/>
  <c r="W1411" i="2" s="1"/>
  <c r="J1412" i="2"/>
  <c r="V1412" i="2" s="1"/>
  <c r="I1413" i="2"/>
  <c r="U1413" i="2" s="1"/>
  <c r="P1413" i="2"/>
  <c r="S1413" i="2" s="1"/>
  <c r="J1417" i="2"/>
  <c r="V1417" i="2" s="1"/>
  <c r="I1419" i="2"/>
  <c r="U1419" i="2" s="1"/>
  <c r="P1419" i="2"/>
  <c r="S1419" i="2" s="1"/>
  <c r="K1421" i="2"/>
  <c r="W1421" i="2" s="1"/>
  <c r="K1423" i="2"/>
  <c r="W1423" i="2" s="1"/>
  <c r="J1424" i="2"/>
  <c r="V1424" i="2" s="1"/>
  <c r="J1425" i="2"/>
  <c r="V1425" i="2" s="1"/>
  <c r="I1427" i="2"/>
  <c r="U1427" i="2" s="1"/>
  <c r="J1432" i="2"/>
  <c r="V1432" i="2" s="1"/>
  <c r="J1433" i="2"/>
  <c r="V1433" i="2" s="1"/>
  <c r="I1435" i="2"/>
  <c r="U1435" i="2" s="1"/>
  <c r="K1439" i="2"/>
  <c r="W1439" i="2" s="1"/>
  <c r="J1440" i="2"/>
  <c r="V1440" i="2" s="1"/>
  <c r="J1441" i="2"/>
  <c r="V1441" i="2" s="1"/>
  <c r="I1443" i="2"/>
  <c r="U1443" i="2" s="1"/>
  <c r="K1447" i="2"/>
  <c r="W1447" i="2" s="1"/>
  <c r="J1448" i="2"/>
  <c r="V1448" i="2" s="1"/>
  <c r="J1449" i="2"/>
  <c r="V1449" i="2" s="1"/>
  <c r="I1451" i="2"/>
  <c r="U1451" i="2" s="1"/>
  <c r="P1451" i="2"/>
  <c r="S1451" i="2" s="1"/>
  <c r="K1455" i="2"/>
  <c r="W1455" i="2" s="1"/>
  <c r="J1456" i="2"/>
  <c r="V1456" i="2" s="1"/>
  <c r="J1457" i="2"/>
  <c r="V1457" i="2" s="1"/>
  <c r="I1459" i="2"/>
  <c r="U1459" i="2" s="1"/>
  <c r="P1459" i="2"/>
  <c r="S1459" i="2" s="1"/>
  <c r="K1463" i="2"/>
  <c r="W1463" i="2" s="1"/>
  <c r="J1464" i="2"/>
  <c r="V1464" i="2" s="1"/>
  <c r="J1465" i="2"/>
  <c r="V1465" i="2" s="1"/>
  <c r="I1467" i="2"/>
  <c r="U1467" i="2" s="1"/>
  <c r="P1467" i="2"/>
  <c r="S1467" i="2" s="1"/>
  <c r="K1471" i="2"/>
  <c r="W1471" i="2" s="1"/>
  <c r="J1472" i="2"/>
  <c r="V1472" i="2" s="1"/>
  <c r="J1473" i="2"/>
  <c r="V1473" i="2" s="1"/>
  <c r="I1475" i="2"/>
  <c r="U1475" i="2" s="1"/>
  <c r="P1475" i="2"/>
  <c r="S1475" i="2" s="1"/>
  <c r="J1476" i="2"/>
  <c r="V1476" i="2" s="1"/>
  <c r="I1477" i="2"/>
  <c r="U1477" i="2" s="1"/>
  <c r="P1477" i="2"/>
  <c r="S1477" i="2" s="1"/>
  <c r="I1482" i="2"/>
  <c r="U1482" i="2" s="1"/>
  <c r="P1482" i="2"/>
  <c r="S1482" i="2" s="1"/>
  <c r="K1483" i="2"/>
  <c r="W1483" i="2" s="1"/>
  <c r="J1486" i="2"/>
  <c r="V1486" i="2" s="1"/>
  <c r="Q1486" i="2"/>
  <c r="T1486" i="2" s="1"/>
  <c r="AA1711" i="1"/>
  <c r="AB1711" i="1" s="1"/>
  <c r="AA1666" i="1"/>
  <c r="AB1666" i="1" s="1"/>
  <c r="AA1580" i="1"/>
  <c r="AB1580" i="1" s="1"/>
  <c r="AA1576" i="1"/>
  <c r="AB1576" i="1" s="1"/>
  <c r="AA1517" i="1"/>
  <c r="AB1517" i="1" s="1"/>
  <c r="AA1722" i="1"/>
  <c r="AB1722" i="1" s="1"/>
  <c r="AA1647" i="1"/>
  <c r="AB1647" i="1" s="1"/>
  <c r="AA1633" i="1"/>
  <c r="AB1633" i="1" s="1"/>
  <c r="AA1621" i="1"/>
  <c r="AB1621" i="1" s="1"/>
  <c r="AA1617" i="1"/>
  <c r="AB1617" i="1" s="1"/>
  <c r="AA1613" i="1"/>
  <c r="AB1613" i="1" s="1"/>
  <c r="AA1609" i="1"/>
  <c r="AB1609" i="1" s="1"/>
  <c r="AA1605" i="1"/>
  <c r="AB1605" i="1" s="1"/>
  <c r="AA1575" i="1"/>
  <c r="AB1575" i="1" s="1"/>
  <c r="AA1565" i="1"/>
  <c r="AB1565" i="1" s="1"/>
  <c r="AA1561" i="1"/>
  <c r="AB1561" i="1" s="1"/>
  <c r="AA1557" i="1"/>
  <c r="AB1557" i="1" s="1"/>
  <c r="AA1553" i="1"/>
  <c r="AB1553" i="1" s="1"/>
  <c r="AA1549" i="1"/>
  <c r="AB1549" i="1" s="1"/>
  <c r="AA1545" i="1"/>
  <c r="AB1545" i="1" s="1"/>
  <c r="AA1541" i="1"/>
  <c r="AB1541" i="1" s="1"/>
  <c r="AA1533" i="1"/>
  <c r="AB1533" i="1" s="1"/>
  <c r="AA1528" i="1"/>
  <c r="AB1528" i="1" s="1"/>
  <c r="AA1520" i="1"/>
  <c r="AB1520" i="1" s="1"/>
  <c r="AA1703" i="1"/>
  <c r="AB1703" i="1" s="1"/>
  <c r="AA1645" i="1"/>
  <c r="AB1645" i="1" s="1"/>
  <c r="AA1507" i="1"/>
  <c r="AB1507" i="1" s="1"/>
  <c r="AA1502" i="1"/>
  <c r="AB1502" i="1" s="1"/>
  <c r="AE1307" i="1"/>
  <c r="AF1307" i="1" s="1"/>
  <c r="AC1307" i="1"/>
  <c r="AD1307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E1346" i="1"/>
  <c r="AF1346" i="1" s="1"/>
  <c r="AC1346" i="1"/>
  <c r="AD1346" i="1" s="1"/>
  <c r="AE1351" i="1"/>
  <c r="AF1351" i="1" s="1"/>
  <c r="AC1351" i="1"/>
  <c r="AD1351" i="1" s="1"/>
  <c r="AE1362" i="1"/>
  <c r="AF1362" i="1" s="1"/>
  <c r="AC1362" i="1"/>
  <c r="AD1362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E1430" i="1"/>
  <c r="AF1430" i="1" s="1"/>
  <c r="AC1430" i="1"/>
  <c r="AD1430" i="1" s="1"/>
  <c r="AA1431" i="1"/>
  <c r="AB1431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E1301" i="1"/>
  <c r="AF1301" i="1" s="1"/>
  <c r="AC1301" i="1"/>
  <c r="AD1301" i="1" s="1"/>
  <c r="G1302" i="1"/>
  <c r="O1302" i="1" s="1"/>
  <c r="AA1307" i="1"/>
  <c r="AB1307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E1380" i="1"/>
  <c r="AF1380" i="1" s="1"/>
  <c r="AC1380" i="1"/>
  <c r="AD1380" i="1" s="1"/>
  <c r="G1418" i="1"/>
  <c r="O1418" i="1" s="1"/>
  <c r="AE1418" i="1"/>
  <c r="AF1418" i="1" s="1"/>
  <c r="AC1418" i="1"/>
  <c r="AD1418" i="1" s="1"/>
  <c r="G1419" i="1"/>
  <c r="O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G1373" i="1"/>
  <c r="O1373" i="1" s="1"/>
  <c r="G1374" i="1"/>
  <c r="O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AA1331" i="1" s="1"/>
  <c r="AB1331" i="1" s="1"/>
  <c r="H1332" i="1"/>
  <c r="P1332" i="1" s="1"/>
  <c r="H1333" i="1"/>
  <c r="P1333" i="1" s="1"/>
  <c r="H1334" i="1"/>
  <c r="P1334" i="1" s="1"/>
  <c r="H1335" i="1"/>
  <c r="P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AA1382" i="1" s="1"/>
  <c r="AB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369" i="1" l="1"/>
  <c r="AB1369" i="1" s="1"/>
  <c r="AA1294" i="1"/>
  <c r="AB1294" i="1" s="1"/>
  <c r="AA1298" i="1"/>
  <c r="AB1298" i="1" s="1"/>
  <c r="AA1488" i="1"/>
  <c r="AB1488" i="1" s="1"/>
  <c r="AA1454" i="1"/>
  <c r="AB1454" i="1" s="1"/>
  <c r="AA1343" i="1"/>
  <c r="AB1343" i="1" s="1"/>
  <c r="AA1335" i="1"/>
  <c r="AB1335" i="1" s="1"/>
  <c r="AA1323" i="1"/>
  <c r="AB1323" i="1" s="1"/>
  <c r="AA1299" i="1"/>
  <c r="AB1299" i="1" s="1"/>
  <c r="AA1379" i="1"/>
  <c r="AB1379" i="1" s="1"/>
  <c r="AA1439" i="1"/>
  <c r="AB1439" i="1" s="1"/>
  <c r="AA1374" i="1"/>
  <c r="AB1374" i="1" s="1"/>
  <c r="AA1360" i="1"/>
  <c r="AB1360" i="1" s="1"/>
  <c r="AA1344" i="1"/>
  <c r="AB1344" i="1" s="1"/>
  <c r="AA1475" i="1"/>
  <c r="AB1475" i="1" s="1"/>
  <c r="AA1308" i="1"/>
  <c r="AB1308" i="1" s="1"/>
  <c r="AA1471" i="1"/>
  <c r="AB1471" i="1" s="1"/>
  <c r="AA1428" i="1"/>
  <c r="AB1428" i="1" s="1"/>
  <c r="AA1301" i="1"/>
  <c r="AB1301" i="1" s="1"/>
  <c r="AA1408" i="1"/>
  <c r="AB1408" i="1" s="1"/>
  <c r="AA1372" i="1"/>
  <c r="AB1372" i="1" s="1"/>
  <c r="AA1368" i="1"/>
  <c r="AB1368" i="1" s="1"/>
  <c r="AA1311" i="1"/>
  <c r="AB1311" i="1" s="1"/>
  <c r="AA1442" i="1"/>
  <c r="AB1442" i="1" s="1"/>
  <c r="AA1441" i="1"/>
  <c r="AB1441" i="1" s="1"/>
  <c r="AA1492" i="1"/>
  <c r="AB1492" i="1" s="1"/>
  <c r="AA1456" i="1"/>
  <c r="AB1456" i="1" s="1"/>
  <c r="AA1378" i="1"/>
  <c r="AB1378" i="1" s="1"/>
  <c r="AA1359" i="1"/>
  <c r="AB1359" i="1" s="1"/>
  <c r="AA1341" i="1"/>
  <c r="AB1341" i="1" s="1"/>
  <c r="AA1404" i="1"/>
  <c r="AB1404" i="1" s="1"/>
  <c r="AA1401" i="1"/>
  <c r="AB1401" i="1" s="1"/>
  <c r="AA1400" i="1"/>
  <c r="AB1400" i="1" s="1"/>
  <c r="AA1392" i="1"/>
  <c r="AB1392" i="1" s="1"/>
  <c r="AA1377" i="1"/>
  <c r="AB1377" i="1" s="1"/>
  <c r="AA1329" i="1"/>
  <c r="AB1329" i="1" s="1"/>
  <c r="AA1313" i="1"/>
  <c r="AB1313" i="1" s="1"/>
  <c r="AA1470" i="1"/>
  <c r="AB1470" i="1" s="1"/>
  <c r="AA1328" i="1"/>
  <c r="AB1328" i="1" s="1"/>
  <c r="AA1419" i="1"/>
  <c r="AB1419" i="1" s="1"/>
  <c r="AA1429" i="1"/>
  <c r="AB1429" i="1" s="1"/>
  <c r="AA1420" i="1"/>
  <c r="AB1420" i="1" s="1"/>
  <c r="AA1395" i="1"/>
  <c r="AB1395" i="1" s="1"/>
  <c r="AA1387" i="1"/>
  <c r="AB1387" i="1" s="1"/>
  <c r="AA1388" i="1"/>
  <c r="AB1388" i="1" s="1"/>
  <c r="AA1494" i="1"/>
  <c r="AB1494" i="1" s="1"/>
  <c r="AA1376" i="1"/>
  <c r="AB1376" i="1" s="1"/>
  <c r="AA1417" i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H1293" i="2"/>
  <c r="O1293" i="2" s="1"/>
  <c r="R1293" i="2" s="1"/>
  <c r="F1293" i="2"/>
  <c r="E1293" i="2"/>
  <c r="D1293" i="2"/>
  <c r="H1292" i="2"/>
  <c r="O1292" i="2" s="1"/>
  <c r="R1292" i="2" s="1"/>
  <c r="F1292" i="2"/>
  <c r="E1292" i="2"/>
  <c r="D1292" i="2"/>
  <c r="H1291" i="2"/>
  <c r="O1291" i="2" s="1"/>
  <c r="R1291" i="2" s="1"/>
  <c r="F1291" i="2"/>
  <c r="E1291" i="2"/>
  <c r="D1291" i="2"/>
  <c r="H1290" i="2"/>
  <c r="F1290" i="2"/>
  <c r="E1290" i="2"/>
  <c r="D1290" i="2"/>
  <c r="H1289" i="2"/>
  <c r="O1289" i="2" s="1"/>
  <c r="R1289" i="2" s="1"/>
  <c r="F1289" i="2"/>
  <c r="E1289" i="2"/>
  <c r="D1289" i="2"/>
  <c r="H1288" i="2"/>
  <c r="O1288" i="2" s="1"/>
  <c r="R1288" i="2" s="1"/>
  <c r="F1288" i="2"/>
  <c r="E1288" i="2"/>
  <c r="D1288" i="2"/>
  <c r="P1287" i="2"/>
  <c r="S1287" i="2" s="1"/>
  <c r="H1287" i="2"/>
  <c r="O1287" i="2" s="1"/>
  <c r="R1287" i="2" s="1"/>
  <c r="F1287" i="2"/>
  <c r="E1287" i="2"/>
  <c r="D1287" i="2"/>
  <c r="I1287" i="2" s="1"/>
  <c r="U1287" i="2" s="1"/>
  <c r="H1286" i="2"/>
  <c r="F1286" i="2"/>
  <c r="E1286" i="2"/>
  <c r="D1286" i="2"/>
  <c r="H1285" i="2"/>
  <c r="O1285" i="2" s="1"/>
  <c r="R1285" i="2" s="1"/>
  <c r="F1285" i="2"/>
  <c r="E1285" i="2"/>
  <c r="D1285" i="2"/>
  <c r="I1285" i="2" s="1"/>
  <c r="U1285" i="2" s="1"/>
  <c r="H1284" i="2"/>
  <c r="O1284" i="2" s="1"/>
  <c r="R1284" i="2" s="1"/>
  <c r="F1284" i="2"/>
  <c r="E1284" i="2"/>
  <c r="D1284" i="2"/>
  <c r="I1284" i="2" s="1"/>
  <c r="U1284" i="2" s="1"/>
  <c r="H1283" i="2"/>
  <c r="O1283" i="2" s="1"/>
  <c r="R1283" i="2" s="1"/>
  <c r="F1283" i="2"/>
  <c r="E1283" i="2"/>
  <c r="D1283" i="2"/>
  <c r="H1282" i="2"/>
  <c r="F1282" i="2"/>
  <c r="E1282" i="2"/>
  <c r="D1282" i="2"/>
  <c r="H1281" i="2"/>
  <c r="O1281" i="2" s="1"/>
  <c r="R1281" i="2" s="1"/>
  <c r="F1281" i="2"/>
  <c r="E1281" i="2"/>
  <c r="D1281" i="2"/>
  <c r="H1280" i="2"/>
  <c r="O1280" i="2" s="1"/>
  <c r="R1280" i="2" s="1"/>
  <c r="F1280" i="2"/>
  <c r="E1280" i="2"/>
  <c r="D1280" i="2"/>
  <c r="P1279" i="2"/>
  <c r="S1279" i="2" s="1"/>
  <c r="H1279" i="2"/>
  <c r="O1279" i="2" s="1"/>
  <c r="R1279" i="2" s="1"/>
  <c r="F1279" i="2"/>
  <c r="E1279" i="2"/>
  <c r="J1279" i="2" s="1"/>
  <c r="V1279" i="2" s="1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H1275" i="2"/>
  <c r="O1275" i="2" s="1"/>
  <c r="R1275" i="2" s="1"/>
  <c r="F1275" i="2"/>
  <c r="K1275" i="2" s="1"/>
  <c r="W1275" i="2" s="1"/>
  <c r="E1275" i="2"/>
  <c r="D1275" i="2"/>
  <c r="H1274" i="2"/>
  <c r="F1274" i="2"/>
  <c r="E1274" i="2"/>
  <c r="D1274" i="2"/>
  <c r="H1273" i="2"/>
  <c r="O1273" i="2" s="1"/>
  <c r="R1273" i="2" s="1"/>
  <c r="F1273" i="2"/>
  <c r="E1273" i="2"/>
  <c r="D1273" i="2"/>
  <c r="H1272" i="2"/>
  <c r="O1272" i="2" s="1"/>
  <c r="R1272" i="2" s="1"/>
  <c r="F1272" i="2"/>
  <c r="E1272" i="2"/>
  <c r="D1272" i="2"/>
  <c r="H1271" i="2"/>
  <c r="O1271" i="2" s="1"/>
  <c r="R1271" i="2" s="1"/>
  <c r="F1271" i="2"/>
  <c r="E1271" i="2"/>
  <c r="D1271" i="2"/>
  <c r="H1270" i="2"/>
  <c r="F1270" i="2"/>
  <c r="E1270" i="2"/>
  <c r="D1270" i="2"/>
  <c r="H1269" i="2"/>
  <c r="Q1269" i="2" s="1"/>
  <c r="T1269" i="2" s="1"/>
  <c r="F1269" i="2"/>
  <c r="E1269" i="2"/>
  <c r="D1269" i="2"/>
  <c r="H1268" i="2"/>
  <c r="Q1268" i="2" s="1"/>
  <c r="T1268" i="2" s="1"/>
  <c r="F1268" i="2"/>
  <c r="E1268" i="2"/>
  <c r="D1268" i="2"/>
  <c r="H1267" i="2"/>
  <c r="P1267" i="2" s="1"/>
  <c r="S1267" i="2" s="1"/>
  <c r="F1267" i="2"/>
  <c r="E1267" i="2"/>
  <c r="D1267" i="2"/>
  <c r="H1266" i="2"/>
  <c r="Q1266" i="2" s="1"/>
  <c r="T1266" i="2" s="1"/>
  <c r="F1266" i="2"/>
  <c r="E1266" i="2"/>
  <c r="D1266" i="2"/>
  <c r="H1265" i="2"/>
  <c r="F1265" i="2"/>
  <c r="E1265" i="2"/>
  <c r="D1265" i="2"/>
  <c r="T1264" i="2"/>
  <c r="H1264" i="2"/>
  <c r="Q1264" i="2" s="1"/>
  <c r="F1264" i="2"/>
  <c r="E1264" i="2"/>
  <c r="D1264" i="2"/>
  <c r="H1263" i="2"/>
  <c r="F1263" i="2"/>
  <c r="E1263" i="2"/>
  <c r="D1263" i="2"/>
  <c r="H1262" i="2"/>
  <c r="Q1262" i="2" s="1"/>
  <c r="T1262" i="2" s="1"/>
  <c r="F1262" i="2"/>
  <c r="E1262" i="2"/>
  <c r="D1262" i="2"/>
  <c r="H1261" i="2"/>
  <c r="F1261" i="2"/>
  <c r="E1261" i="2"/>
  <c r="D1261" i="2"/>
  <c r="T1260" i="2"/>
  <c r="H1260" i="2"/>
  <c r="Q1260" i="2" s="1"/>
  <c r="F1260" i="2"/>
  <c r="E1260" i="2"/>
  <c r="D1260" i="2"/>
  <c r="H1259" i="2"/>
  <c r="P1259" i="2" s="1"/>
  <c r="S1259" i="2" s="1"/>
  <c r="F1259" i="2"/>
  <c r="K1259" i="2" s="1"/>
  <c r="W1259" i="2" s="1"/>
  <c r="E1259" i="2"/>
  <c r="D1259" i="2"/>
  <c r="I1259" i="2" s="1"/>
  <c r="U1259" i="2" s="1"/>
  <c r="H1258" i="2"/>
  <c r="Q1258" i="2" s="1"/>
  <c r="T1258" i="2" s="1"/>
  <c r="F1258" i="2"/>
  <c r="K1258" i="2" s="1"/>
  <c r="W1258" i="2" s="1"/>
  <c r="E1258" i="2"/>
  <c r="D1258" i="2"/>
  <c r="H1257" i="2"/>
  <c r="F1257" i="2"/>
  <c r="E1257" i="2"/>
  <c r="D1257" i="2"/>
  <c r="H1256" i="2"/>
  <c r="Q1256" i="2" s="1"/>
  <c r="T1256" i="2" s="1"/>
  <c r="F1256" i="2"/>
  <c r="E1256" i="2"/>
  <c r="D1256" i="2"/>
  <c r="H1255" i="2"/>
  <c r="P1255" i="2" s="1"/>
  <c r="S1255" i="2" s="1"/>
  <c r="F1255" i="2"/>
  <c r="E1255" i="2"/>
  <c r="D1255" i="2"/>
  <c r="H1254" i="2"/>
  <c r="Q1254" i="2" s="1"/>
  <c r="T1254" i="2" s="1"/>
  <c r="F1254" i="2"/>
  <c r="E1254" i="2"/>
  <c r="D1254" i="2"/>
  <c r="H1253" i="2"/>
  <c r="F1253" i="2"/>
  <c r="E1253" i="2"/>
  <c r="D1253" i="2"/>
  <c r="H1252" i="2"/>
  <c r="Q1252" i="2" s="1"/>
  <c r="T1252" i="2" s="1"/>
  <c r="F1252" i="2"/>
  <c r="E1252" i="2"/>
  <c r="D1252" i="2"/>
  <c r="H1251" i="2"/>
  <c r="P1251" i="2" s="1"/>
  <c r="S1251" i="2" s="1"/>
  <c r="F1251" i="2"/>
  <c r="E1251" i="2"/>
  <c r="D1251" i="2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H1248" i="2"/>
  <c r="Q1248" i="2" s="1"/>
  <c r="T1248" i="2" s="1"/>
  <c r="F1248" i="2"/>
  <c r="E1248" i="2"/>
  <c r="D1248" i="2"/>
  <c r="H1247" i="2"/>
  <c r="P1247" i="2" s="1"/>
  <c r="S1247" i="2" s="1"/>
  <c r="F1247" i="2"/>
  <c r="E1247" i="2"/>
  <c r="D1247" i="2"/>
  <c r="H1246" i="2"/>
  <c r="Q1246" i="2" s="1"/>
  <c r="T1246" i="2" s="1"/>
  <c r="F1246" i="2"/>
  <c r="E1246" i="2"/>
  <c r="D1246" i="2"/>
  <c r="H1245" i="2"/>
  <c r="F1245" i="2"/>
  <c r="E1245" i="2"/>
  <c r="D1245" i="2"/>
  <c r="H1244" i="2"/>
  <c r="F1244" i="2"/>
  <c r="E1244" i="2"/>
  <c r="D1244" i="2"/>
  <c r="H1243" i="2"/>
  <c r="F1243" i="2"/>
  <c r="E1243" i="2"/>
  <c r="J1243" i="2" s="1"/>
  <c r="V1243" i="2" s="1"/>
  <c r="D1243" i="2"/>
  <c r="H1242" i="2"/>
  <c r="F1242" i="2"/>
  <c r="E1242" i="2"/>
  <c r="D1242" i="2"/>
  <c r="H1241" i="2"/>
  <c r="O1241" i="2" s="1"/>
  <c r="R1241" i="2" s="1"/>
  <c r="F1241" i="2"/>
  <c r="E1241" i="2"/>
  <c r="D1241" i="2"/>
  <c r="H1240" i="2"/>
  <c r="O1240" i="2" s="1"/>
  <c r="R1240" i="2" s="1"/>
  <c r="F1240" i="2"/>
  <c r="E1240" i="2"/>
  <c r="D1240" i="2"/>
  <c r="H1239" i="2"/>
  <c r="O1239" i="2" s="1"/>
  <c r="R1239" i="2" s="1"/>
  <c r="F1239" i="2"/>
  <c r="E1239" i="2"/>
  <c r="D1239" i="2"/>
  <c r="Q1238" i="2"/>
  <c r="T1238" i="2" s="1"/>
  <c r="H1238" i="2"/>
  <c r="O1238" i="2" s="1"/>
  <c r="R1238" i="2" s="1"/>
  <c r="F1238" i="2"/>
  <c r="E1238" i="2"/>
  <c r="D1238" i="2"/>
  <c r="I1238" i="2" s="1"/>
  <c r="U1238" i="2" s="1"/>
  <c r="H1237" i="2"/>
  <c r="O1237" i="2" s="1"/>
  <c r="R1237" i="2" s="1"/>
  <c r="F1237" i="2"/>
  <c r="E1237" i="2"/>
  <c r="D1237" i="2"/>
  <c r="H1236" i="2"/>
  <c r="O1236" i="2" s="1"/>
  <c r="R1236" i="2" s="1"/>
  <c r="F1236" i="2"/>
  <c r="E1236" i="2"/>
  <c r="D1236" i="2"/>
  <c r="P1235" i="2"/>
  <c r="S1235" i="2" s="1"/>
  <c r="H1235" i="2"/>
  <c r="O1235" i="2" s="1"/>
  <c r="R1235" i="2" s="1"/>
  <c r="F1235" i="2"/>
  <c r="E1235" i="2"/>
  <c r="J1235" i="2" s="1"/>
  <c r="V1235" i="2" s="1"/>
  <c r="D1235" i="2"/>
  <c r="P1234" i="2"/>
  <c r="S1234" i="2" s="1"/>
  <c r="H1234" i="2"/>
  <c r="O1234" i="2" s="1"/>
  <c r="R1234" i="2" s="1"/>
  <c r="F1234" i="2"/>
  <c r="E1234" i="2"/>
  <c r="J1234" i="2" s="1"/>
  <c r="V1234" i="2" s="1"/>
  <c r="D1234" i="2"/>
  <c r="H1233" i="2"/>
  <c r="O1233" i="2" s="1"/>
  <c r="R1233" i="2" s="1"/>
  <c r="F1233" i="2"/>
  <c r="E1233" i="2"/>
  <c r="J1233" i="2" s="1"/>
  <c r="V1233" i="2" s="1"/>
  <c r="D1233" i="2"/>
  <c r="I1233" i="2" s="1"/>
  <c r="U1233" i="2" s="1"/>
  <c r="H1232" i="2"/>
  <c r="O1232" i="2" s="1"/>
  <c r="R1232" i="2" s="1"/>
  <c r="F1232" i="2"/>
  <c r="E1232" i="2"/>
  <c r="D1232" i="2"/>
  <c r="H1231" i="2"/>
  <c r="O1231" i="2" s="1"/>
  <c r="R1231" i="2" s="1"/>
  <c r="F1231" i="2"/>
  <c r="E1231" i="2"/>
  <c r="D1231" i="2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H1229" i="2"/>
  <c r="O1229" i="2" s="1"/>
  <c r="R1229" i="2" s="1"/>
  <c r="F1229" i="2"/>
  <c r="E1229" i="2"/>
  <c r="J1229" i="2" s="1"/>
  <c r="V1229" i="2" s="1"/>
  <c r="D1229" i="2"/>
  <c r="H1228" i="2"/>
  <c r="O1228" i="2" s="1"/>
  <c r="R1228" i="2" s="1"/>
  <c r="F1228" i="2"/>
  <c r="E1228" i="2"/>
  <c r="D1228" i="2"/>
  <c r="H1227" i="2"/>
  <c r="O1227" i="2" s="1"/>
  <c r="R1227" i="2" s="1"/>
  <c r="F1227" i="2"/>
  <c r="E1227" i="2"/>
  <c r="D1227" i="2"/>
  <c r="H1226" i="2"/>
  <c r="O1226" i="2" s="1"/>
  <c r="R1226" i="2" s="1"/>
  <c r="F1226" i="2"/>
  <c r="E1226" i="2"/>
  <c r="D1226" i="2"/>
  <c r="H1225" i="2"/>
  <c r="O1225" i="2" s="1"/>
  <c r="R1225" i="2" s="1"/>
  <c r="F1225" i="2"/>
  <c r="E1225" i="2"/>
  <c r="D1225" i="2"/>
  <c r="H1224" i="2"/>
  <c r="O1224" i="2" s="1"/>
  <c r="R1224" i="2" s="1"/>
  <c r="F1224" i="2"/>
  <c r="E1224" i="2"/>
  <c r="D1224" i="2"/>
  <c r="P1223" i="2"/>
  <c r="S1223" i="2" s="1"/>
  <c r="H1223" i="2"/>
  <c r="O1223" i="2" s="1"/>
  <c r="R1223" i="2" s="1"/>
  <c r="F1223" i="2"/>
  <c r="E1223" i="2"/>
  <c r="D1223" i="2"/>
  <c r="I1223" i="2" s="1"/>
  <c r="U1223" i="2" s="1"/>
  <c r="H1222" i="2"/>
  <c r="F1222" i="2"/>
  <c r="E1222" i="2"/>
  <c r="D1222" i="2"/>
  <c r="H1221" i="2"/>
  <c r="O1221" i="2" s="1"/>
  <c r="R1221" i="2" s="1"/>
  <c r="F1221" i="2"/>
  <c r="E1221" i="2"/>
  <c r="D1221" i="2"/>
  <c r="H1220" i="2"/>
  <c r="F1220" i="2"/>
  <c r="E1220" i="2"/>
  <c r="D1220" i="2"/>
  <c r="H1219" i="2"/>
  <c r="O1219" i="2" s="1"/>
  <c r="R1219" i="2" s="1"/>
  <c r="F1219" i="2"/>
  <c r="E1219" i="2"/>
  <c r="D1219" i="2"/>
  <c r="H1218" i="2"/>
  <c r="O1218" i="2" s="1"/>
  <c r="R1218" i="2" s="1"/>
  <c r="F1218" i="2"/>
  <c r="E1218" i="2"/>
  <c r="D1218" i="2"/>
  <c r="H1217" i="2"/>
  <c r="F1217" i="2"/>
  <c r="E1217" i="2"/>
  <c r="D1217" i="2"/>
  <c r="H1216" i="2"/>
  <c r="O1216" i="2" s="1"/>
  <c r="R1216" i="2" s="1"/>
  <c r="F1216" i="2"/>
  <c r="E1216" i="2"/>
  <c r="D1216" i="2"/>
  <c r="H1215" i="2"/>
  <c r="F1215" i="2"/>
  <c r="E1215" i="2"/>
  <c r="D1215" i="2"/>
  <c r="H1214" i="2"/>
  <c r="O1214" i="2" s="1"/>
  <c r="R1214" i="2" s="1"/>
  <c r="F1214" i="2"/>
  <c r="E1214" i="2"/>
  <c r="D1214" i="2"/>
  <c r="H1213" i="2"/>
  <c r="F1213" i="2"/>
  <c r="E1213" i="2"/>
  <c r="D1213" i="2"/>
  <c r="O1212" i="2"/>
  <c r="R1212" i="2" s="1"/>
  <c r="H1212" i="2"/>
  <c r="F1212" i="2"/>
  <c r="E1212" i="2"/>
  <c r="J1212" i="2" s="1"/>
  <c r="V1212" i="2" s="1"/>
  <c r="D1212" i="2"/>
  <c r="H1211" i="2"/>
  <c r="F1211" i="2"/>
  <c r="K1211" i="2" s="1"/>
  <c r="W1211" i="2" s="1"/>
  <c r="E1211" i="2"/>
  <c r="D1211" i="2"/>
  <c r="H1210" i="2"/>
  <c r="O1210" i="2" s="1"/>
  <c r="R1210" i="2" s="1"/>
  <c r="F1210" i="2"/>
  <c r="K1210" i="2" s="1"/>
  <c r="W1210" i="2" s="1"/>
  <c r="E1210" i="2"/>
  <c r="D1210" i="2"/>
  <c r="H1209" i="2"/>
  <c r="F1209" i="2"/>
  <c r="K1209" i="2" s="1"/>
  <c r="W1209" i="2" s="1"/>
  <c r="E1209" i="2"/>
  <c r="D1209" i="2"/>
  <c r="H1208" i="2"/>
  <c r="O1208" i="2" s="1"/>
  <c r="R1208" i="2" s="1"/>
  <c r="F1208" i="2"/>
  <c r="K1208" i="2" s="1"/>
  <c r="W1208" i="2" s="1"/>
  <c r="E1208" i="2"/>
  <c r="D1208" i="2"/>
  <c r="H1207" i="2"/>
  <c r="F1207" i="2"/>
  <c r="K1207" i="2" s="1"/>
  <c r="W1207" i="2" s="1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D1200" i="2"/>
  <c r="H1199" i="2"/>
  <c r="F1199" i="2"/>
  <c r="E1199" i="2"/>
  <c r="D1199" i="2"/>
  <c r="H1198" i="2"/>
  <c r="O1198" i="2" s="1"/>
  <c r="R1198" i="2" s="1"/>
  <c r="F1198" i="2"/>
  <c r="E1198" i="2"/>
  <c r="D1198" i="2"/>
  <c r="H1197" i="2"/>
  <c r="F1197" i="2"/>
  <c r="E1197" i="2"/>
  <c r="D1197" i="2"/>
  <c r="O1196" i="2"/>
  <c r="R1196" i="2" s="1"/>
  <c r="H1196" i="2"/>
  <c r="F1196" i="2"/>
  <c r="K1196" i="2" s="1"/>
  <c r="W1196" i="2" s="1"/>
  <c r="E1196" i="2"/>
  <c r="D1196" i="2"/>
  <c r="H1195" i="2"/>
  <c r="F1195" i="2"/>
  <c r="E1195" i="2"/>
  <c r="D1195" i="2"/>
  <c r="H1194" i="2"/>
  <c r="O1194" i="2" s="1"/>
  <c r="R1194" i="2" s="1"/>
  <c r="F1194" i="2"/>
  <c r="K1194" i="2" s="1"/>
  <c r="W1194" i="2" s="1"/>
  <c r="E1194" i="2"/>
  <c r="D1194" i="2"/>
  <c r="H1193" i="2"/>
  <c r="F1193" i="2"/>
  <c r="E1193" i="2"/>
  <c r="D1193" i="2"/>
  <c r="H1192" i="2"/>
  <c r="O1192" i="2" s="1"/>
  <c r="R1192" i="2" s="1"/>
  <c r="F1192" i="2"/>
  <c r="K1192" i="2" s="1"/>
  <c r="W1192" i="2" s="1"/>
  <c r="E1192" i="2"/>
  <c r="D1192" i="2"/>
  <c r="H1191" i="2"/>
  <c r="F1191" i="2"/>
  <c r="E1191" i="2"/>
  <c r="D1191" i="2"/>
  <c r="H1190" i="2"/>
  <c r="O1190" i="2" s="1"/>
  <c r="R1190" i="2" s="1"/>
  <c r="F1190" i="2"/>
  <c r="E1190" i="2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D1186" i="2"/>
  <c r="H1185" i="2"/>
  <c r="F1185" i="2"/>
  <c r="E1185" i="2"/>
  <c r="D1185" i="2"/>
  <c r="H1184" i="2"/>
  <c r="F1184" i="2"/>
  <c r="E1184" i="2"/>
  <c r="D1184" i="2"/>
  <c r="H1183" i="2"/>
  <c r="P1183" i="2" s="1"/>
  <c r="S1183" i="2" s="1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E1181" i="2"/>
  <c r="D1181" i="2"/>
  <c r="H1180" i="2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E1177" i="2"/>
  <c r="D1177" i="2"/>
  <c r="H1176" i="2"/>
  <c r="P1176" i="2" s="1"/>
  <c r="S1176" i="2" s="1"/>
  <c r="F1176" i="2"/>
  <c r="E1176" i="2"/>
  <c r="D1176" i="2"/>
  <c r="H1175" i="2"/>
  <c r="O1175" i="2" s="1"/>
  <c r="R1175" i="2" s="1"/>
  <c r="F1175" i="2"/>
  <c r="E1175" i="2"/>
  <c r="D1175" i="2"/>
  <c r="H1174" i="2"/>
  <c r="F1174" i="2"/>
  <c r="E1174" i="2"/>
  <c r="D1174" i="2"/>
  <c r="H1173" i="2"/>
  <c r="O1173" i="2" s="1"/>
  <c r="R1173" i="2" s="1"/>
  <c r="F1173" i="2"/>
  <c r="E1173" i="2"/>
  <c r="D1173" i="2"/>
  <c r="H1172" i="2"/>
  <c r="O1172" i="2" s="1"/>
  <c r="R1172" i="2" s="1"/>
  <c r="F1172" i="2"/>
  <c r="E1172" i="2"/>
  <c r="D1172" i="2"/>
  <c r="H1171" i="2"/>
  <c r="O1171" i="2" s="1"/>
  <c r="R1171" i="2" s="1"/>
  <c r="F1171" i="2"/>
  <c r="E1171" i="2"/>
  <c r="D1171" i="2"/>
  <c r="H1170" i="2"/>
  <c r="F1170" i="2"/>
  <c r="E1170" i="2"/>
  <c r="D1170" i="2"/>
  <c r="H1169" i="2"/>
  <c r="O1169" i="2" s="1"/>
  <c r="R1169" i="2" s="1"/>
  <c r="F1169" i="2"/>
  <c r="E1169" i="2"/>
  <c r="D1169" i="2"/>
  <c r="H1168" i="2"/>
  <c r="O1168" i="2" s="1"/>
  <c r="R1168" i="2" s="1"/>
  <c r="F1168" i="2"/>
  <c r="E1168" i="2"/>
  <c r="D1168" i="2"/>
  <c r="P1167" i="2"/>
  <c r="S1167" i="2" s="1"/>
  <c r="H1167" i="2"/>
  <c r="O1167" i="2" s="1"/>
  <c r="R1167" i="2" s="1"/>
  <c r="F1167" i="2"/>
  <c r="E1167" i="2"/>
  <c r="D1167" i="2"/>
  <c r="I1167" i="2" s="1"/>
  <c r="U1167" i="2" s="1"/>
  <c r="H1166" i="2"/>
  <c r="F1166" i="2"/>
  <c r="E1166" i="2"/>
  <c r="D1166" i="2"/>
  <c r="H1165" i="2"/>
  <c r="O1165" i="2" s="1"/>
  <c r="R1165" i="2" s="1"/>
  <c r="F1165" i="2"/>
  <c r="K1165" i="2" s="1"/>
  <c r="W1165" i="2" s="1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H1163" i="2"/>
  <c r="O1163" i="2" s="1"/>
  <c r="R1163" i="2" s="1"/>
  <c r="F1163" i="2"/>
  <c r="K1163" i="2" s="1"/>
  <c r="W1163" i="2" s="1"/>
  <c r="E1163" i="2"/>
  <c r="D1163" i="2"/>
  <c r="H1162" i="2"/>
  <c r="F1162" i="2"/>
  <c r="E1162" i="2"/>
  <c r="D1162" i="2"/>
  <c r="H1161" i="2"/>
  <c r="O1161" i="2" s="1"/>
  <c r="R1161" i="2" s="1"/>
  <c r="F1161" i="2"/>
  <c r="E1161" i="2"/>
  <c r="D1161" i="2"/>
  <c r="H1160" i="2"/>
  <c r="O1160" i="2" s="1"/>
  <c r="R1160" i="2" s="1"/>
  <c r="F1160" i="2"/>
  <c r="E1160" i="2"/>
  <c r="D1160" i="2"/>
  <c r="H1159" i="2"/>
  <c r="O1159" i="2" s="1"/>
  <c r="R1159" i="2" s="1"/>
  <c r="F1159" i="2"/>
  <c r="E1159" i="2"/>
  <c r="J1159" i="2" s="1"/>
  <c r="V1159" i="2" s="1"/>
  <c r="D1159" i="2"/>
  <c r="H1158" i="2"/>
  <c r="F1158" i="2"/>
  <c r="E1158" i="2"/>
  <c r="D1158" i="2"/>
  <c r="H1157" i="2"/>
  <c r="O1157" i="2" s="1"/>
  <c r="R1157" i="2" s="1"/>
  <c r="F1157" i="2"/>
  <c r="E1157" i="2"/>
  <c r="D1157" i="2"/>
  <c r="H1156" i="2"/>
  <c r="O1156" i="2" s="1"/>
  <c r="R1156" i="2" s="1"/>
  <c r="F1156" i="2"/>
  <c r="E1156" i="2"/>
  <c r="J1156" i="2" s="1"/>
  <c r="V1156" i="2" s="1"/>
  <c r="D1156" i="2"/>
  <c r="H1155" i="2"/>
  <c r="O1155" i="2" s="1"/>
  <c r="R1155" i="2" s="1"/>
  <c r="F1155" i="2"/>
  <c r="E1155" i="2"/>
  <c r="D1155" i="2"/>
  <c r="H1154" i="2"/>
  <c r="F1154" i="2"/>
  <c r="E1154" i="2"/>
  <c r="D1154" i="2"/>
  <c r="H1153" i="2"/>
  <c r="O1153" i="2" s="1"/>
  <c r="R1153" i="2" s="1"/>
  <c r="F1153" i="2"/>
  <c r="E1153" i="2"/>
  <c r="D1153" i="2"/>
  <c r="H1152" i="2"/>
  <c r="O1152" i="2" s="1"/>
  <c r="R1152" i="2" s="1"/>
  <c r="F1152" i="2"/>
  <c r="E1152" i="2"/>
  <c r="D1152" i="2"/>
  <c r="H1151" i="2"/>
  <c r="O1151" i="2" s="1"/>
  <c r="R1151" i="2" s="1"/>
  <c r="F1151" i="2"/>
  <c r="E1151" i="2"/>
  <c r="D1151" i="2"/>
  <c r="H1150" i="2"/>
  <c r="Q1150" i="2" s="1"/>
  <c r="T1150" i="2" s="1"/>
  <c r="F1150" i="2"/>
  <c r="E1150" i="2"/>
  <c r="D1150" i="2"/>
  <c r="H1149" i="2"/>
  <c r="F1149" i="2"/>
  <c r="E1149" i="2"/>
  <c r="D1149" i="2"/>
  <c r="Q1148" i="2"/>
  <c r="T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H1147" i="2"/>
  <c r="O1147" i="2" s="1"/>
  <c r="R1147" i="2" s="1"/>
  <c r="F1147" i="2"/>
  <c r="E1147" i="2"/>
  <c r="J1147" i="2" s="1"/>
  <c r="V1147" i="2" s="1"/>
  <c r="D1147" i="2"/>
  <c r="H1146" i="2"/>
  <c r="O1146" i="2" s="1"/>
  <c r="R1146" i="2" s="1"/>
  <c r="F1146" i="2"/>
  <c r="K1146" i="2" s="1"/>
  <c r="W1146" i="2" s="1"/>
  <c r="E1146" i="2"/>
  <c r="D1146" i="2"/>
  <c r="H1145" i="2"/>
  <c r="F1145" i="2"/>
  <c r="E1145" i="2"/>
  <c r="D1145" i="2"/>
  <c r="H1144" i="2"/>
  <c r="O1144" i="2" s="1"/>
  <c r="R1144" i="2" s="1"/>
  <c r="F1144" i="2"/>
  <c r="K1144" i="2" s="1"/>
  <c r="W1144" i="2" s="1"/>
  <c r="E1144" i="2"/>
  <c r="J1144" i="2" s="1"/>
  <c r="V1144" i="2" s="1"/>
  <c r="D1144" i="2"/>
  <c r="H1143" i="2"/>
  <c r="O1143" i="2" s="1"/>
  <c r="R1143" i="2" s="1"/>
  <c r="F1143" i="2"/>
  <c r="E1143" i="2"/>
  <c r="D1143" i="2"/>
  <c r="H1142" i="2"/>
  <c r="O1142" i="2" s="1"/>
  <c r="R1142" i="2" s="1"/>
  <c r="F1142" i="2"/>
  <c r="E1142" i="2"/>
  <c r="D1142" i="2"/>
  <c r="H1141" i="2"/>
  <c r="F1141" i="2"/>
  <c r="E1141" i="2"/>
  <c r="D1141" i="2"/>
  <c r="H1140" i="2"/>
  <c r="O1140" i="2" s="1"/>
  <c r="R1140" i="2" s="1"/>
  <c r="F1140" i="2"/>
  <c r="K1140" i="2" s="1"/>
  <c r="W1140" i="2" s="1"/>
  <c r="E1140" i="2"/>
  <c r="D1140" i="2"/>
  <c r="H1139" i="2"/>
  <c r="O1139" i="2" s="1"/>
  <c r="R1139" i="2" s="1"/>
  <c r="F1139" i="2"/>
  <c r="E1139" i="2"/>
  <c r="D1139" i="2"/>
  <c r="H1138" i="2"/>
  <c r="O1138" i="2" s="1"/>
  <c r="R1138" i="2" s="1"/>
  <c r="F1138" i="2"/>
  <c r="E1138" i="2"/>
  <c r="D1138" i="2"/>
  <c r="H1137" i="2"/>
  <c r="F1137" i="2"/>
  <c r="E1137" i="2"/>
  <c r="D1137" i="2"/>
  <c r="H1136" i="2"/>
  <c r="O1136" i="2" s="1"/>
  <c r="R1136" i="2" s="1"/>
  <c r="F1136" i="2"/>
  <c r="E1136" i="2"/>
  <c r="D1136" i="2"/>
  <c r="Q1135" i="2"/>
  <c r="T1135" i="2" s="1"/>
  <c r="H1135" i="2"/>
  <c r="O1135" i="2" s="1"/>
  <c r="R1135" i="2" s="1"/>
  <c r="F1135" i="2"/>
  <c r="E1135" i="2"/>
  <c r="D1135" i="2"/>
  <c r="P1134" i="2"/>
  <c r="S1134" i="2" s="1"/>
  <c r="H1134" i="2"/>
  <c r="O1134" i="2" s="1"/>
  <c r="R1134" i="2" s="1"/>
  <c r="F1134" i="2"/>
  <c r="E1134" i="2"/>
  <c r="D1134" i="2"/>
  <c r="I1134" i="2" s="1"/>
  <c r="U1134" i="2" s="1"/>
  <c r="H1133" i="2"/>
  <c r="F1133" i="2"/>
  <c r="E1133" i="2"/>
  <c r="D1133" i="2"/>
  <c r="H1132" i="2"/>
  <c r="O1132" i="2" s="1"/>
  <c r="R1132" i="2" s="1"/>
  <c r="F1132" i="2"/>
  <c r="E1132" i="2"/>
  <c r="D1132" i="2"/>
  <c r="Q1131" i="2"/>
  <c r="T1131" i="2" s="1"/>
  <c r="H1131" i="2"/>
  <c r="O1131" i="2" s="1"/>
  <c r="R1131" i="2" s="1"/>
  <c r="F1131" i="2"/>
  <c r="E1131" i="2"/>
  <c r="D1131" i="2"/>
  <c r="H1130" i="2"/>
  <c r="O1130" i="2" s="1"/>
  <c r="R1130" i="2" s="1"/>
  <c r="F1130" i="2"/>
  <c r="E1130" i="2"/>
  <c r="D1130" i="2"/>
  <c r="H1129" i="2"/>
  <c r="F1129" i="2"/>
  <c r="E1129" i="2"/>
  <c r="D1129" i="2"/>
  <c r="Q1128" i="2"/>
  <c r="T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H1127" i="2"/>
  <c r="O1127" i="2" s="1"/>
  <c r="R1127" i="2" s="1"/>
  <c r="F1127" i="2"/>
  <c r="E1127" i="2"/>
  <c r="D1127" i="2"/>
  <c r="H1126" i="2"/>
  <c r="O1126" i="2" s="1"/>
  <c r="R1126" i="2" s="1"/>
  <c r="F1126" i="2"/>
  <c r="E1126" i="2"/>
  <c r="D1126" i="2"/>
  <c r="H1125" i="2"/>
  <c r="F1125" i="2"/>
  <c r="E1125" i="2"/>
  <c r="D1125" i="2"/>
  <c r="H1124" i="2"/>
  <c r="O1124" i="2" s="1"/>
  <c r="R1124" i="2" s="1"/>
  <c r="F1124" i="2"/>
  <c r="E1124" i="2"/>
  <c r="D1124" i="2"/>
  <c r="H1123" i="2"/>
  <c r="O1123" i="2" s="1"/>
  <c r="R1123" i="2" s="1"/>
  <c r="F1123" i="2"/>
  <c r="E1123" i="2"/>
  <c r="D1123" i="2"/>
  <c r="H1122" i="2"/>
  <c r="O1122" i="2" s="1"/>
  <c r="R1122" i="2" s="1"/>
  <c r="F1122" i="2"/>
  <c r="E1122" i="2"/>
  <c r="D1122" i="2"/>
  <c r="H1121" i="2"/>
  <c r="F1121" i="2"/>
  <c r="E1121" i="2"/>
  <c r="D1121" i="2"/>
  <c r="H1120" i="2"/>
  <c r="O1120" i="2" s="1"/>
  <c r="R1120" i="2" s="1"/>
  <c r="F1120" i="2"/>
  <c r="E1120" i="2"/>
  <c r="D1120" i="2"/>
  <c r="Q1119" i="2"/>
  <c r="T1119" i="2" s="1"/>
  <c r="H1119" i="2"/>
  <c r="O1119" i="2" s="1"/>
  <c r="R1119" i="2" s="1"/>
  <c r="F1119" i="2"/>
  <c r="E1119" i="2"/>
  <c r="D1119" i="2"/>
  <c r="P1118" i="2"/>
  <c r="S1118" i="2" s="1"/>
  <c r="H1118" i="2"/>
  <c r="O1118" i="2" s="1"/>
  <c r="R1118" i="2" s="1"/>
  <c r="F1118" i="2"/>
  <c r="K1118" i="2" s="1"/>
  <c r="W1118" i="2" s="1"/>
  <c r="E1118" i="2"/>
  <c r="D1118" i="2"/>
  <c r="I1118" i="2" s="1"/>
  <c r="U1118" i="2" s="1"/>
  <c r="H1117" i="2"/>
  <c r="F1117" i="2"/>
  <c r="E1117" i="2"/>
  <c r="D1117" i="2"/>
  <c r="H1116" i="2"/>
  <c r="O1116" i="2" s="1"/>
  <c r="R1116" i="2" s="1"/>
  <c r="F1116" i="2"/>
  <c r="E1116" i="2"/>
  <c r="D1116" i="2"/>
  <c r="H1115" i="2"/>
  <c r="O1115" i="2" s="1"/>
  <c r="R1115" i="2" s="1"/>
  <c r="F1115" i="2"/>
  <c r="E1115" i="2"/>
  <c r="D1115" i="2"/>
  <c r="H1114" i="2"/>
  <c r="O1114" i="2" s="1"/>
  <c r="R1114" i="2" s="1"/>
  <c r="F1114" i="2"/>
  <c r="E1114" i="2"/>
  <c r="D1114" i="2"/>
  <c r="H1113" i="2"/>
  <c r="F1113" i="2"/>
  <c r="E1113" i="2"/>
  <c r="D1113" i="2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H1111" i="2"/>
  <c r="O1111" i="2" s="1"/>
  <c r="R1111" i="2" s="1"/>
  <c r="F1111" i="2"/>
  <c r="E1111" i="2"/>
  <c r="D1111" i="2"/>
  <c r="H1110" i="2"/>
  <c r="O1110" i="2" s="1"/>
  <c r="R1110" i="2" s="1"/>
  <c r="F1110" i="2"/>
  <c r="E1110" i="2"/>
  <c r="D1110" i="2"/>
  <c r="H1109" i="2"/>
  <c r="F1109" i="2"/>
  <c r="E1109" i="2"/>
  <c r="D1109" i="2"/>
  <c r="H1108" i="2"/>
  <c r="O1108" i="2" s="1"/>
  <c r="R1108" i="2" s="1"/>
  <c r="F1108" i="2"/>
  <c r="E1108" i="2"/>
  <c r="D1108" i="2"/>
  <c r="H1107" i="2"/>
  <c r="O1107" i="2" s="1"/>
  <c r="R1107" i="2" s="1"/>
  <c r="F1107" i="2"/>
  <c r="E1107" i="2"/>
  <c r="D1107" i="2"/>
  <c r="H1106" i="2"/>
  <c r="O1106" i="2" s="1"/>
  <c r="R1106" i="2" s="1"/>
  <c r="F1106" i="2"/>
  <c r="E1106" i="2"/>
  <c r="D1106" i="2"/>
  <c r="H1105" i="2"/>
  <c r="F1105" i="2"/>
  <c r="E1105" i="2"/>
  <c r="D1105" i="2"/>
  <c r="H1104" i="2"/>
  <c r="O1104" i="2" s="1"/>
  <c r="R1104" i="2" s="1"/>
  <c r="F1104" i="2"/>
  <c r="E1104" i="2"/>
  <c r="D1104" i="2"/>
  <c r="H1103" i="2"/>
  <c r="O1103" i="2" s="1"/>
  <c r="R1103" i="2" s="1"/>
  <c r="F1103" i="2"/>
  <c r="E1103" i="2"/>
  <c r="D1103" i="2"/>
  <c r="P1102" i="2"/>
  <c r="S1102" i="2" s="1"/>
  <c r="H1102" i="2"/>
  <c r="O1102" i="2" s="1"/>
  <c r="R1102" i="2" s="1"/>
  <c r="F1102" i="2"/>
  <c r="E1102" i="2"/>
  <c r="D1102" i="2"/>
  <c r="I1102" i="2" s="1"/>
  <c r="U1102" i="2" s="1"/>
  <c r="H1101" i="2"/>
  <c r="F1101" i="2"/>
  <c r="E1101" i="2"/>
  <c r="D1101" i="2"/>
  <c r="Q1100" i="2"/>
  <c r="T1100" i="2" s="1"/>
  <c r="H1100" i="2"/>
  <c r="O1100" i="2" s="1"/>
  <c r="R1100" i="2" s="1"/>
  <c r="F1100" i="2"/>
  <c r="E1100" i="2"/>
  <c r="J1100" i="2" s="1"/>
  <c r="V1100" i="2" s="1"/>
  <c r="D1100" i="2"/>
  <c r="H1099" i="2"/>
  <c r="O1099" i="2" s="1"/>
  <c r="R1099" i="2" s="1"/>
  <c r="F1099" i="2"/>
  <c r="E1099" i="2"/>
  <c r="D1099" i="2"/>
  <c r="H1098" i="2"/>
  <c r="O1098" i="2" s="1"/>
  <c r="R1098" i="2" s="1"/>
  <c r="F1098" i="2"/>
  <c r="E1098" i="2"/>
  <c r="D1098" i="2"/>
  <c r="H1097" i="2"/>
  <c r="F1097" i="2"/>
  <c r="E1097" i="2"/>
  <c r="D1097" i="2"/>
  <c r="H1096" i="2"/>
  <c r="O1096" i="2" s="1"/>
  <c r="R1096" i="2" s="1"/>
  <c r="F1096" i="2"/>
  <c r="E1096" i="2"/>
  <c r="D1096" i="2"/>
  <c r="H1095" i="2"/>
  <c r="F1095" i="2"/>
  <c r="E1095" i="2"/>
  <c r="D1095" i="2"/>
  <c r="H1094" i="2"/>
  <c r="O1094" i="2" s="1"/>
  <c r="R1094" i="2" s="1"/>
  <c r="F1094" i="2"/>
  <c r="E1094" i="2"/>
  <c r="D1094" i="2"/>
  <c r="H1093" i="2"/>
  <c r="Q1093" i="2" s="1"/>
  <c r="T1093" i="2" s="1"/>
  <c r="F1093" i="2"/>
  <c r="E1093" i="2"/>
  <c r="D1093" i="2"/>
  <c r="H1092" i="2"/>
  <c r="O1092" i="2" s="1"/>
  <c r="R1092" i="2" s="1"/>
  <c r="F1092" i="2"/>
  <c r="E1092" i="2"/>
  <c r="D1092" i="2"/>
  <c r="H1091" i="2"/>
  <c r="Q1091" i="2" s="1"/>
  <c r="T1091" i="2" s="1"/>
  <c r="F1091" i="2"/>
  <c r="E1091" i="2"/>
  <c r="D1091" i="2"/>
  <c r="H1090" i="2"/>
  <c r="O1090" i="2" s="1"/>
  <c r="R1090" i="2" s="1"/>
  <c r="F1090" i="2"/>
  <c r="E1090" i="2"/>
  <c r="D1090" i="2"/>
  <c r="H1089" i="2"/>
  <c r="F1089" i="2"/>
  <c r="E1089" i="2"/>
  <c r="D1089" i="2"/>
  <c r="H1088" i="2"/>
  <c r="O1088" i="2" s="1"/>
  <c r="R1088" i="2" s="1"/>
  <c r="F1088" i="2"/>
  <c r="E1088" i="2"/>
  <c r="D1088" i="2"/>
  <c r="H1087" i="2"/>
  <c r="F1087" i="2"/>
  <c r="E1087" i="2"/>
  <c r="D1087" i="2"/>
  <c r="H1086" i="2"/>
  <c r="O1086" i="2" s="1"/>
  <c r="R1086" i="2" s="1"/>
  <c r="F1086" i="2"/>
  <c r="E1086" i="2"/>
  <c r="D1086" i="2"/>
  <c r="H1085" i="2"/>
  <c r="Q1085" i="2" s="1"/>
  <c r="T1085" i="2" s="1"/>
  <c r="F1085" i="2"/>
  <c r="E1085" i="2"/>
  <c r="D1085" i="2"/>
  <c r="Q1084" i="2"/>
  <c r="T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H1083" i="2"/>
  <c r="F1083" i="2"/>
  <c r="E1083" i="2"/>
  <c r="D1083" i="2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H1081" i="2"/>
  <c r="F1081" i="2"/>
  <c r="E1081" i="2"/>
  <c r="D1081" i="2"/>
  <c r="H1080" i="2"/>
  <c r="O1080" i="2" s="1"/>
  <c r="R1080" i="2" s="1"/>
  <c r="F1080" i="2"/>
  <c r="K1080" i="2" s="1"/>
  <c r="W1080" i="2" s="1"/>
  <c r="E1080" i="2"/>
  <c r="D1080" i="2"/>
  <c r="H1079" i="2"/>
  <c r="Q1079" i="2" s="1"/>
  <c r="T1079" i="2" s="1"/>
  <c r="F1079" i="2"/>
  <c r="E1079" i="2"/>
  <c r="D1079" i="2"/>
  <c r="H1078" i="2"/>
  <c r="O1078" i="2" s="1"/>
  <c r="R1078" i="2" s="1"/>
  <c r="F1078" i="2"/>
  <c r="K1078" i="2" s="1"/>
  <c r="W1078" i="2" s="1"/>
  <c r="E1078" i="2"/>
  <c r="D1078" i="2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H1074" i="2"/>
  <c r="O1074" i="2" s="1"/>
  <c r="R1074" i="2" s="1"/>
  <c r="F1074" i="2"/>
  <c r="E1074" i="2"/>
  <c r="D1074" i="2"/>
  <c r="H1073" i="2"/>
  <c r="O1073" i="2" s="1"/>
  <c r="R1073" i="2" s="1"/>
  <c r="F1073" i="2"/>
  <c r="E1073" i="2"/>
  <c r="D1073" i="2"/>
  <c r="H1072" i="2"/>
  <c r="F1072" i="2"/>
  <c r="E1072" i="2"/>
  <c r="D1072" i="2"/>
  <c r="Q1071" i="2"/>
  <c r="T1071" i="2" s="1"/>
  <c r="H1071" i="2"/>
  <c r="F1071" i="2"/>
  <c r="E1071" i="2"/>
  <c r="D1071" i="2"/>
  <c r="H1070" i="2"/>
  <c r="O1070" i="2" s="1"/>
  <c r="R1070" i="2" s="1"/>
  <c r="F1070" i="2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H1067" i="2"/>
  <c r="F1067" i="2"/>
  <c r="E1067" i="2"/>
  <c r="D1067" i="2"/>
  <c r="H1066" i="2"/>
  <c r="O1066" i="2" s="1"/>
  <c r="R1066" i="2" s="1"/>
  <c r="F1066" i="2"/>
  <c r="E1066" i="2"/>
  <c r="D1066" i="2"/>
  <c r="H1065" i="2"/>
  <c r="O1065" i="2" s="1"/>
  <c r="R1065" i="2" s="1"/>
  <c r="F1065" i="2"/>
  <c r="E1065" i="2"/>
  <c r="D1065" i="2"/>
  <c r="H1064" i="2"/>
  <c r="O1064" i="2" s="1"/>
  <c r="R1064" i="2" s="1"/>
  <c r="F1064" i="2"/>
  <c r="E1064" i="2"/>
  <c r="D1064" i="2"/>
  <c r="H1063" i="2"/>
  <c r="O1063" i="2" s="1"/>
  <c r="R1063" i="2" s="1"/>
  <c r="F1063" i="2"/>
  <c r="E1063" i="2"/>
  <c r="D1063" i="2"/>
  <c r="H1062" i="2"/>
  <c r="O1062" i="2" s="1"/>
  <c r="R1062" i="2" s="1"/>
  <c r="F1062" i="2"/>
  <c r="E1062" i="2"/>
  <c r="D1062" i="2"/>
  <c r="H1061" i="2"/>
  <c r="O1061" i="2" s="1"/>
  <c r="R1061" i="2" s="1"/>
  <c r="F1061" i="2"/>
  <c r="E1061" i="2"/>
  <c r="D1061" i="2"/>
  <c r="H1060" i="2"/>
  <c r="O1060" i="2" s="1"/>
  <c r="R1060" i="2" s="1"/>
  <c r="F1060" i="2"/>
  <c r="E1060" i="2"/>
  <c r="D1060" i="2"/>
  <c r="H1059" i="2"/>
  <c r="O1059" i="2" s="1"/>
  <c r="R1059" i="2" s="1"/>
  <c r="F1059" i="2"/>
  <c r="E1059" i="2"/>
  <c r="D1059" i="2"/>
  <c r="P1058" i="2"/>
  <c r="S1058" i="2" s="1"/>
  <c r="H1058" i="2"/>
  <c r="O1058" i="2" s="1"/>
  <c r="R1058" i="2" s="1"/>
  <c r="F1058" i="2"/>
  <c r="E1058" i="2"/>
  <c r="D1058" i="2"/>
  <c r="I1058" i="2" s="1"/>
  <c r="U1058" i="2" s="1"/>
  <c r="H1057" i="2"/>
  <c r="O1057" i="2" s="1"/>
  <c r="R1057" i="2" s="1"/>
  <c r="F1057" i="2"/>
  <c r="E1057" i="2"/>
  <c r="D1057" i="2"/>
  <c r="H1056" i="2"/>
  <c r="O1056" i="2" s="1"/>
  <c r="R1056" i="2" s="1"/>
  <c r="F1056" i="2"/>
  <c r="E1056" i="2"/>
  <c r="D1056" i="2"/>
  <c r="H1055" i="2"/>
  <c r="O1055" i="2" s="1"/>
  <c r="R1055" i="2" s="1"/>
  <c r="F1055" i="2"/>
  <c r="E1055" i="2"/>
  <c r="D1055" i="2"/>
  <c r="H1054" i="2"/>
  <c r="O1054" i="2" s="1"/>
  <c r="R1054" i="2" s="1"/>
  <c r="F1054" i="2"/>
  <c r="E1054" i="2"/>
  <c r="D1054" i="2"/>
  <c r="H1053" i="2"/>
  <c r="O1053" i="2" s="1"/>
  <c r="R1053" i="2" s="1"/>
  <c r="F1053" i="2"/>
  <c r="E1053" i="2"/>
  <c r="D1053" i="2"/>
  <c r="H1052" i="2"/>
  <c r="O1052" i="2" s="1"/>
  <c r="R1052" i="2" s="1"/>
  <c r="F1052" i="2"/>
  <c r="E1052" i="2"/>
  <c r="D1052" i="2"/>
  <c r="Q1051" i="2"/>
  <c r="T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H1050" i="2"/>
  <c r="O1050" i="2" s="1"/>
  <c r="R1050" i="2" s="1"/>
  <c r="F1050" i="2"/>
  <c r="K1050" i="2" s="1"/>
  <c r="W1050" i="2" s="1"/>
  <c r="E1050" i="2"/>
  <c r="D1050" i="2"/>
  <c r="H1049" i="2"/>
  <c r="O1049" i="2" s="1"/>
  <c r="R1049" i="2" s="1"/>
  <c r="F1049" i="2"/>
  <c r="E1049" i="2"/>
  <c r="D1049" i="2"/>
  <c r="H1048" i="2"/>
  <c r="O1048" i="2" s="1"/>
  <c r="R1048" i="2" s="1"/>
  <c r="F1048" i="2"/>
  <c r="E1048" i="2"/>
  <c r="D1048" i="2"/>
  <c r="H1047" i="2"/>
  <c r="O1047" i="2" s="1"/>
  <c r="R1047" i="2" s="1"/>
  <c r="F1047" i="2"/>
  <c r="E1047" i="2"/>
  <c r="D1047" i="2"/>
  <c r="H1046" i="2"/>
  <c r="O1046" i="2" s="1"/>
  <c r="R1046" i="2" s="1"/>
  <c r="F1046" i="2"/>
  <c r="E1046" i="2"/>
  <c r="D1046" i="2"/>
  <c r="H1045" i="2"/>
  <c r="O1045" i="2" s="1"/>
  <c r="R1045" i="2" s="1"/>
  <c r="F1045" i="2"/>
  <c r="E1045" i="2"/>
  <c r="D1045" i="2"/>
  <c r="H1044" i="2"/>
  <c r="O1044" i="2" s="1"/>
  <c r="R1044" i="2" s="1"/>
  <c r="F1044" i="2"/>
  <c r="E1044" i="2"/>
  <c r="D1044" i="2"/>
  <c r="H1043" i="2"/>
  <c r="O1043" i="2" s="1"/>
  <c r="R1043" i="2" s="1"/>
  <c r="F1043" i="2"/>
  <c r="E1043" i="2"/>
  <c r="D1043" i="2"/>
  <c r="P1042" i="2"/>
  <c r="S1042" i="2" s="1"/>
  <c r="H1042" i="2"/>
  <c r="O1042" i="2" s="1"/>
  <c r="R1042" i="2" s="1"/>
  <c r="F1042" i="2"/>
  <c r="E1042" i="2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E1040" i="2"/>
  <c r="D1040" i="2"/>
  <c r="H1039" i="2"/>
  <c r="O1039" i="2" s="1"/>
  <c r="R1039" i="2" s="1"/>
  <c r="F1039" i="2"/>
  <c r="E1039" i="2"/>
  <c r="D1039" i="2"/>
  <c r="H1038" i="2"/>
  <c r="O1038" i="2" s="1"/>
  <c r="R1038" i="2" s="1"/>
  <c r="F1038" i="2"/>
  <c r="E1038" i="2"/>
  <c r="D1038" i="2"/>
  <c r="H1037" i="2"/>
  <c r="O1037" i="2" s="1"/>
  <c r="R1037" i="2" s="1"/>
  <c r="F1037" i="2"/>
  <c r="E1037" i="2"/>
  <c r="D1037" i="2"/>
  <c r="H1036" i="2"/>
  <c r="O1036" i="2" s="1"/>
  <c r="R1036" i="2" s="1"/>
  <c r="F1036" i="2"/>
  <c r="E1036" i="2"/>
  <c r="D1036" i="2"/>
  <c r="Q1035" i="2"/>
  <c r="T1035" i="2" s="1"/>
  <c r="H1035" i="2"/>
  <c r="O1035" i="2" s="1"/>
  <c r="R1035" i="2" s="1"/>
  <c r="F1035" i="2"/>
  <c r="E1035" i="2"/>
  <c r="J1035" i="2" s="1"/>
  <c r="V1035" i="2" s="1"/>
  <c r="D1035" i="2"/>
  <c r="H1034" i="2"/>
  <c r="O1034" i="2" s="1"/>
  <c r="R1034" i="2" s="1"/>
  <c r="F1034" i="2"/>
  <c r="E1034" i="2"/>
  <c r="D1034" i="2"/>
  <c r="H1033" i="2"/>
  <c r="O1033" i="2" s="1"/>
  <c r="R1033" i="2" s="1"/>
  <c r="F1033" i="2"/>
  <c r="E1033" i="2"/>
  <c r="D1033" i="2"/>
  <c r="H1032" i="2"/>
  <c r="O1032" i="2" s="1"/>
  <c r="R1032" i="2" s="1"/>
  <c r="F1032" i="2"/>
  <c r="E1032" i="2"/>
  <c r="D1032" i="2"/>
  <c r="H1031" i="2"/>
  <c r="O1031" i="2" s="1"/>
  <c r="R1031" i="2" s="1"/>
  <c r="F1031" i="2"/>
  <c r="E1031" i="2"/>
  <c r="D1031" i="2"/>
  <c r="Q1030" i="2"/>
  <c r="T1030" i="2" s="1"/>
  <c r="H1030" i="2"/>
  <c r="O1030" i="2" s="1"/>
  <c r="R1030" i="2" s="1"/>
  <c r="F1030" i="2"/>
  <c r="E1030" i="2"/>
  <c r="J1030" i="2" s="1"/>
  <c r="V1030" i="2" s="1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H1026" i="2"/>
  <c r="O1026" i="2" s="1"/>
  <c r="R1026" i="2" s="1"/>
  <c r="F1026" i="2"/>
  <c r="E1026" i="2"/>
  <c r="D1026" i="2"/>
  <c r="H1025" i="2"/>
  <c r="O1025" i="2" s="1"/>
  <c r="R1025" i="2" s="1"/>
  <c r="F1025" i="2"/>
  <c r="E1025" i="2"/>
  <c r="D1025" i="2"/>
  <c r="H1024" i="2"/>
  <c r="O1024" i="2" s="1"/>
  <c r="R1024" i="2" s="1"/>
  <c r="F1024" i="2"/>
  <c r="E1024" i="2"/>
  <c r="D1024" i="2"/>
  <c r="H1023" i="2"/>
  <c r="O1023" i="2" s="1"/>
  <c r="R1023" i="2" s="1"/>
  <c r="F1023" i="2"/>
  <c r="E1023" i="2"/>
  <c r="D1023" i="2"/>
  <c r="H1022" i="2"/>
  <c r="O1022" i="2" s="1"/>
  <c r="R1022" i="2" s="1"/>
  <c r="F1022" i="2"/>
  <c r="E1022" i="2"/>
  <c r="D1022" i="2"/>
  <c r="H1021" i="2"/>
  <c r="O1021" i="2" s="1"/>
  <c r="R1021" i="2" s="1"/>
  <c r="F1021" i="2"/>
  <c r="E1021" i="2"/>
  <c r="D1021" i="2"/>
  <c r="H1020" i="2"/>
  <c r="O1020" i="2" s="1"/>
  <c r="R1020" i="2" s="1"/>
  <c r="F1020" i="2"/>
  <c r="E1020" i="2"/>
  <c r="D1020" i="2"/>
  <c r="Q1019" i="2"/>
  <c r="T1019" i="2" s="1"/>
  <c r="H1019" i="2"/>
  <c r="O1019" i="2" s="1"/>
  <c r="R1019" i="2" s="1"/>
  <c r="F1019" i="2"/>
  <c r="K1019" i="2" s="1"/>
  <c r="W1019" i="2" s="1"/>
  <c r="E1019" i="2"/>
  <c r="D1019" i="2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O1016" i="2" s="1"/>
  <c r="R1016" i="2" s="1"/>
  <c r="F1016" i="2"/>
  <c r="E1016" i="2"/>
  <c r="D1016" i="2"/>
  <c r="H1015" i="2"/>
  <c r="O1015" i="2" s="1"/>
  <c r="R1015" i="2" s="1"/>
  <c r="F1015" i="2"/>
  <c r="E1015" i="2"/>
  <c r="D1015" i="2"/>
  <c r="H1014" i="2"/>
  <c r="F1014" i="2"/>
  <c r="E1014" i="2"/>
  <c r="D1014" i="2"/>
  <c r="H1013" i="2"/>
  <c r="O1013" i="2" s="1"/>
  <c r="R1013" i="2" s="1"/>
  <c r="F1013" i="2"/>
  <c r="E1013" i="2"/>
  <c r="D1013" i="2"/>
  <c r="H1012" i="2"/>
  <c r="O1012" i="2" s="1"/>
  <c r="R1012" i="2" s="1"/>
  <c r="F1012" i="2"/>
  <c r="E1012" i="2"/>
  <c r="D1012" i="2"/>
  <c r="H1011" i="2"/>
  <c r="O1011" i="2" s="1"/>
  <c r="R1011" i="2" s="1"/>
  <c r="F1011" i="2"/>
  <c r="E1011" i="2"/>
  <c r="D1011" i="2"/>
  <c r="H1010" i="2"/>
  <c r="F1010" i="2"/>
  <c r="E1010" i="2"/>
  <c r="D1010" i="2"/>
  <c r="H1009" i="2"/>
  <c r="O1009" i="2" s="1"/>
  <c r="R1009" i="2" s="1"/>
  <c r="F1009" i="2"/>
  <c r="E1009" i="2"/>
  <c r="D1009" i="2"/>
  <c r="Q1008" i="2"/>
  <c r="T1008" i="2" s="1"/>
  <c r="H1008" i="2"/>
  <c r="O1008" i="2" s="1"/>
  <c r="R1008" i="2" s="1"/>
  <c r="F1008" i="2"/>
  <c r="E1008" i="2"/>
  <c r="D1008" i="2"/>
  <c r="H1007" i="2"/>
  <c r="O1007" i="2" s="1"/>
  <c r="R1007" i="2" s="1"/>
  <c r="F1007" i="2"/>
  <c r="E1007" i="2"/>
  <c r="D1007" i="2"/>
  <c r="H1006" i="2"/>
  <c r="F1006" i="2"/>
  <c r="E1006" i="2"/>
  <c r="D1006" i="2"/>
  <c r="H1005" i="2"/>
  <c r="O1005" i="2" s="1"/>
  <c r="R1005" i="2" s="1"/>
  <c r="F1005" i="2"/>
  <c r="E1005" i="2"/>
  <c r="D1005" i="2"/>
  <c r="H1004" i="2"/>
  <c r="O1004" i="2" s="1"/>
  <c r="R1004" i="2" s="1"/>
  <c r="F1004" i="2"/>
  <c r="E1004" i="2"/>
  <c r="D1004" i="2"/>
  <c r="Q1003" i="2"/>
  <c r="T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E1001" i="2"/>
  <c r="D1001" i="2"/>
  <c r="H1000" i="2"/>
  <c r="O1000" i="2" s="1"/>
  <c r="R1000" i="2" s="1"/>
  <c r="F1000" i="2"/>
  <c r="E1000" i="2"/>
  <c r="D1000" i="2"/>
  <c r="H999" i="2"/>
  <c r="O999" i="2" s="1"/>
  <c r="R999" i="2" s="1"/>
  <c r="F999" i="2"/>
  <c r="E999" i="2"/>
  <c r="D999" i="2"/>
  <c r="H998" i="2"/>
  <c r="F998" i="2"/>
  <c r="E998" i="2"/>
  <c r="D998" i="2"/>
  <c r="H997" i="2"/>
  <c r="F997" i="2"/>
  <c r="E997" i="2"/>
  <c r="D997" i="2"/>
  <c r="P996" i="2"/>
  <c r="S996" i="2" s="1"/>
  <c r="H996" i="2"/>
  <c r="O996" i="2" s="1"/>
  <c r="R996" i="2" s="1"/>
  <c r="F996" i="2"/>
  <c r="K996" i="2" s="1"/>
  <c r="W996" i="2" s="1"/>
  <c r="E996" i="2"/>
  <c r="J996" i="2" s="1"/>
  <c r="V996" i="2" s="1"/>
  <c r="D996" i="2"/>
  <c r="I996" i="2" s="1"/>
  <c r="U996" i="2" s="1"/>
  <c r="H995" i="2"/>
  <c r="O995" i="2" s="1"/>
  <c r="R995" i="2" s="1"/>
  <c r="F995" i="2"/>
  <c r="E995" i="2"/>
  <c r="D995" i="2"/>
  <c r="H994" i="2"/>
  <c r="F994" i="2"/>
  <c r="E994" i="2"/>
  <c r="D994" i="2"/>
  <c r="H993" i="2"/>
  <c r="F993" i="2"/>
  <c r="E993" i="2"/>
  <c r="D993" i="2"/>
  <c r="H992" i="2"/>
  <c r="O992" i="2" s="1"/>
  <c r="R992" i="2" s="1"/>
  <c r="F992" i="2"/>
  <c r="K992" i="2" s="1"/>
  <c r="W992" i="2" s="1"/>
  <c r="E992" i="2"/>
  <c r="D992" i="2"/>
  <c r="H991" i="2"/>
  <c r="F991" i="2"/>
  <c r="E991" i="2"/>
  <c r="D991" i="2"/>
  <c r="H990" i="2"/>
  <c r="O990" i="2" s="1"/>
  <c r="R990" i="2" s="1"/>
  <c r="F990" i="2"/>
  <c r="E990" i="2"/>
  <c r="D990" i="2"/>
  <c r="H989" i="2"/>
  <c r="O989" i="2" s="1"/>
  <c r="R989" i="2" s="1"/>
  <c r="F989" i="2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H985" i="2"/>
  <c r="O985" i="2" s="1"/>
  <c r="R985" i="2" s="1"/>
  <c r="F985" i="2"/>
  <c r="E985" i="2"/>
  <c r="D985" i="2"/>
  <c r="H984" i="2"/>
  <c r="F984" i="2"/>
  <c r="E984" i="2"/>
  <c r="D984" i="2"/>
  <c r="H983" i="2"/>
  <c r="O983" i="2" s="1"/>
  <c r="R983" i="2" s="1"/>
  <c r="F983" i="2"/>
  <c r="E983" i="2"/>
  <c r="D983" i="2"/>
  <c r="H982" i="2"/>
  <c r="F982" i="2"/>
  <c r="E982" i="2"/>
  <c r="D982" i="2"/>
  <c r="H981" i="2"/>
  <c r="O981" i="2" s="1"/>
  <c r="R981" i="2" s="1"/>
  <c r="F981" i="2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O977" i="2"/>
  <c r="R977" i="2" s="1"/>
  <c r="H977" i="2"/>
  <c r="F977" i="2"/>
  <c r="E977" i="2"/>
  <c r="J977" i="2" s="1"/>
  <c r="V977" i="2" s="1"/>
  <c r="D977" i="2"/>
  <c r="H976" i="2"/>
  <c r="F976" i="2"/>
  <c r="E976" i="2"/>
  <c r="D976" i="2"/>
  <c r="H975" i="2"/>
  <c r="O975" i="2" s="1"/>
  <c r="R975" i="2" s="1"/>
  <c r="F975" i="2"/>
  <c r="E975" i="2"/>
  <c r="J975" i="2" s="1"/>
  <c r="V975" i="2" s="1"/>
  <c r="D975" i="2"/>
  <c r="H974" i="2"/>
  <c r="F974" i="2"/>
  <c r="E974" i="2"/>
  <c r="D974" i="2"/>
  <c r="H973" i="2"/>
  <c r="O973" i="2" s="1"/>
  <c r="R973" i="2" s="1"/>
  <c r="F973" i="2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H969" i="2"/>
  <c r="O969" i="2" s="1"/>
  <c r="R969" i="2" s="1"/>
  <c r="F969" i="2"/>
  <c r="E969" i="2"/>
  <c r="D969" i="2"/>
  <c r="H968" i="2"/>
  <c r="F968" i="2"/>
  <c r="E968" i="2"/>
  <c r="D968" i="2"/>
  <c r="H967" i="2"/>
  <c r="O967" i="2" s="1"/>
  <c r="R967" i="2" s="1"/>
  <c r="F967" i="2"/>
  <c r="E967" i="2"/>
  <c r="D967" i="2"/>
  <c r="H966" i="2"/>
  <c r="F966" i="2"/>
  <c r="E966" i="2"/>
  <c r="D966" i="2"/>
  <c r="H965" i="2"/>
  <c r="O965" i="2" s="1"/>
  <c r="R965" i="2" s="1"/>
  <c r="F965" i="2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H961" i="2"/>
  <c r="O961" i="2" s="1"/>
  <c r="R961" i="2" s="1"/>
  <c r="F961" i="2"/>
  <c r="E961" i="2"/>
  <c r="D961" i="2"/>
  <c r="H960" i="2"/>
  <c r="F960" i="2"/>
  <c r="E960" i="2"/>
  <c r="D960" i="2"/>
  <c r="H959" i="2"/>
  <c r="O959" i="2" s="1"/>
  <c r="R959" i="2" s="1"/>
  <c r="F959" i="2"/>
  <c r="E959" i="2"/>
  <c r="D959" i="2"/>
  <c r="H958" i="2"/>
  <c r="F958" i="2"/>
  <c r="E958" i="2"/>
  <c r="D958" i="2"/>
  <c r="H957" i="2"/>
  <c r="O957" i="2" s="1"/>
  <c r="R957" i="2" s="1"/>
  <c r="F957" i="2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H951" i="2"/>
  <c r="O951" i="2" s="1"/>
  <c r="R951" i="2" s="1"/>
  <c r="F951" i="2"/>
  <c r="K951" i="2" s="1"/>
  <c r="W951" i="2" s="1"/>
  <c r="E951" i="2"/>
  <c r="J951" i="2" s="1"/>
  <c r="V951" i="2" s="1"/>
  <c r="D951" i="2"/>
  <c r="H950" i="2"/>
  <c r="F950" i="2"/>
  <c r="E950" i="2"/>
  <c r="D950" i="2"/>
  <c r="H949" i="2"/>
  <c r="O949" i="2" s="1"/>
  <c r="R949" i="2" s="1"/>
  <c r="F949" i="2"/>
  <c r="K949" i="2" s="1"/>
  <c r="W949" i="2" s="1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H945" i="2"/>
  <c r="O945" i="2" s="1"/>
  <c r="R945" i="2" s="1"/>
  <c r="F945" i="2"/>
  <c r="E945" i="2"/>
  <c r="D945" i="2"/>
  <c r="H944" i="2"/>
  <c r="F944" i="2"/>
  <c r="E944" i="2"/>
  <c r="D944" i="2"/>
  <c r="H943" i="2"/>
  <c r="O943" i="2" s="1"/>
  <c r="R943" i="2" s="1"/>
  <c r="F943" i="2"/>
  <c r="E943" i="2"/>
  <c r="D943" i="2"/>
  <c r="H942" i="2"/>
  <c r="F942" i="2"/>
  <c r="E942" i="2"/>
  <c r="D942" i="2"/>
  <c r="H941" i="2"/>
  <c r="O941" i="2" s="1"/>
  <c r="R941" i="2" s="1"/>
  <c r="F941" i="2"/>
  <c r="K941" i="2" s="1"/>
  <c r="W941" i="2" s="1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H937" i="2"/>
  <c r="O937" i="2" s="1"/>
  <c r="R937" i="2" s="1"/>
  <c r="F937" i="2"/>
  <c r="K937" i="2" s="1"/>
  <c r="W937" i="2" s="1"/>
  <c r="E937" i="2"/>
  <c r="D937" i="2"/>
  <c r="H936" i="2"/>
  <c r="F936" i="2"/>
  <c r="E936" i="2"/>
  <c r="D936" i="2"/>
  <c r="H935" i="2"/>
  <c r="O935" i="2" s="1"/>
  <c r="R935" i="2" s="1"/>
  <c r="F935" i="2"/>
  <c r="K935" i="2" s="1"/>
  <c r="W935" i="2" s="1"/>
  <c r="E935" i="2"/>
  <c r="D935" i="2"/>
  <c r="H934" i="2"/>
  <c r="F934" i="2"/>
  <c r="E934" i="2"/>
  <c r="D934" i="2"/>
  <c r="H933" i="2"/>
  <c r="O933" i="2" s="1"/>
  <c r="R933" i="2" s="1"/>
  <c r="F933" i="2"/>
  <c r="K933" i="2" s="1"/>
  <c r="W933" i="2" s="1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H929" i="2"/>
  <c r="O929" i="2" s="1"/>
  <c r="R929" i="2" s="1"/>
  <c r="F929" i="2"/>
  <c r="E929" i="2"/>
  <c r="D929" i="2"/>
  <c r="H928" i="2"/>
  <c r="F928" i="2"/>
  <c r="E928" i="2"/>
  <c r="D928" i="2"/>
  <c r="H927" i="2"/>
  <c r="O927" i="2" s="1"/>
  <c r="R927" i="2" s="1"/>
  <c r="F927" i="2"/>
  <c r="E927" i="2"/>
  <c r="D927" i="2"/>
  <c r="H926" i="2"/>
  <c r="F926" i="2"/>
  <c r="E926" i="2"/>
  <c r="D926" i="2"/>
  <c r="H925" i="2"/>
  <c r="O925" i="2" s="1"/>
  <c r="R925" i="2" s="1"/>
  <c r="F925" i="2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H921" i="2"/>
  <c r="O921" i="2" s="1"/>
  <c r="R921" i="2" s="1"/>
  <c r="F921" i="2"/>
  <c r="E921" i="2"/>
  <c r="D921" i="2"/>
  <c r="H920" i="2"/>
  <c r="F920" i="2"/>
  <c r="E920" i="2"/>
  <c r="D920" i="2"/>
  <c r="H919" i="2"/>
  <c r="O919" i="2" s="1"/>
  <c r="R919" i="2" s="1"/>
  <c r="F919" i="2"/>
  <c r="E919" i="2"/>
  <c r="D919" i="2"/>
  <c r="H918" i="2"/>
  <c r="F918" i="2"/>
  <c r="E918" i="2"/>
  <c r="D918" i="2"/>
  <c r="H917" i="2"/>
  <c r="O917" i="2" s="1"/>
  <c r="R917" i="2" s="1"/>
  <c r="F917" i="2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E909" i="2"/>
  <c r="D909" i="2"/>
  <c r="H908" i="2"/>
  <c r="O908" i="2" s="1"/>
  <c r="R908" i="2" s="1"/>
  <c r="F908" i="2"/>
  <c r="E908" i="2"/>
  <c r="D908" i="2"/>
  <c r="H907" i="2"/>
  <c r="F907" i="2"/>
  <c r="E907" i="2"/>
  <c r="D907" i="2"/>
  <c r="H906" i="2"/>
  <c r="O906" i="2" s="1"/>
  <c r="R906" i="2" s="1"/>
  <c r="F906" i="2"/>
  <c r="E906" i="2"/>
  <c r="D906" i="2"/>
  <c r="Q905" i="2"/>
  <c r="T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H904" i="2"/>
  <c r="O904" i="2" s="1"/>
  <c r="R904" i="2" s="1"/>
  <c r="F904" i="2"/>
  <c r="K904" i="2" s="1"/>
  <c r="W904" i="2" s="1"/>
  <c r="E904" i="2"/>
  <c r="D904" i="2"/>
  <c r="H903" i="2"/>
  <c r="O903" i="2" s="1"/>
  <c r="R903" i="2" s="1"/>
  <c r="F903" i="2"/>
  <c r="K903" i="2" s="1"/>
  <c r="W903" i="2" s="1"/>
  <c r="E903" i="2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H900" i="2"/>
  <c r="O900" i="2" s="1"/>
  <c r="R900" i="2" s="1"/>
  <c r="F900" i="2"/>
  <c r="E900" i="2"/>
  <c r="D900" i="2"/>
  <c r="H899" i="2"/>
  <c r="F899" i="2"/>
  <c r="E899" i="2"/>
  <c r="D899" i="2"/>
  <c r="H898" i="2"/>
  <c r="O898" i="2" s="1"/>
  <c r="R898" i="2" s="1"/>
  <c r="F898" i="2"/>
  <c r="E898" i="2"/>
  <c r="D898" i="2"/>
  <c r="H897" i="2"/>
  <c r="O897" i="2" s="1"/>
  <c r="R897" i="2" s="1"/>
  <c r="F897" i="2"/>
  <c r="E897" i="2"/>
  <c r="D897" i="2"/>
  <c r="H896" i="2"/>
  <c r="O896" i="2" s="1"/>
  <c r="R896" i="2" s="1"/>
  <c r="F896" i="2"/>
  <c r="E896" i="2"/>
  <c r="D896" i="2"/>
  <c r="Q895" i="2"/>
  <c r="T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H892" i="2"/>
  <c r="O892" i="2" s="1"/>
  <c r="R892" i="2" s="1"/>
  <c r="F892" i="2"/>
  <c r="E892" i="2"/>
  <c r="D892" i="2"/>
  <c r="H891" i="2"/>
  <c r="F891" i="2"/>
  <c r="E891" i="2"/>
  <c r="D891" i="2"/>
  <c r="H890" i="2"/>
  <c r="O890" i="2" s="1"/>
  <c r="R890" i="2" s="1"/>
  <c r="F890" i="2"/>
  <c r="E890" i="2"/>
  <c r="D890" i="2"/>
  <c r="Q889" i="2"/>
  <c r="T889" i="2" s="1"/>
  <c r="H889" i="2"/>
  <c r="O889" i="2" s="1"/>
  <c r="R889" i="2" s="1"/>
  <c r="F889" i="2"/>
  <c r="E889" i="2"/>
  <c r="D889" i="2"/>
  <c r="I889" i="2" s="1"/>
  <c r="U889" i="2" s="1"/>
  <c r="H888" i="2"/>
  <c r="F888" i="2"/>
  <c r="E888" i="2"/>
  <c r="D888" i="2"/>
  <c r="H887" i="2"/>
  <c r="O887" i="2" s="1"/>
  <c r="R887" i="2" s="1"/>
  <c r="F887" i="2"/>
  <c r="K887" i="2" s="1"/>
  <c r="W887" i="2" s="1"/>
  <c r="E887" i="2"/>
  <c r="D887" i="2"/>
  <c r="H886" i="2"/>
  <c r="P886" i="2" s="1"/>
  <c r="S886" i="2" s="1"/>
  <c r="F886" i="2"/>
  <c r="E886" i="2"/>
  <c r="D886" i="2"/>
  <c r="H885" i="2"/>
  <c r="F885" i="2"/>
  <c r="E885" i="2"/>
  <c r="D885" i="2"/>
  <c r="H884" i="2"/>
  <c r="O884" i="2" s="1"/>
  <c r="R884" i="2" s="1"/>
  <c r="F884" i="2"/>
  <c r="E884" i="2"/>
  <c r="D884" i="2"/>
  <c r="H883" i="2"/>
  <c r="P883" i="2" s="1"/>
  <c r="S883" i="2" s="1"/>
  <c r="F883" i="2"/>
  <c r="E883" i="2"/>
  <c r="D883" i="2"/>
  <c r="H882" i="2"/>
  <c r="O882" i="2" s="1"/>
  <c r="R882" i="2" s="1"/>
  <c r="F882" i="2"/>
  <c r="E882" i="2"/>
  <c r="D882" i="2"/>
  <c r="Q881" i="2"/>
  <c r="T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H880" i="2"/>
  <c r="F880" i="2"/>
  <c r="E880" i="2"/>
  <c r="D880" i="2"/>
  <c r="H879" i="2"/>
  <c r="O879" i="2" s="1"/>
  <c r="R879" i="2" s="1"/>
  <c r="F879" i="2"/>
  <c r="E879" i="2"/>
  <c r="D879" i="2"/>
  <c r="H878" i="2"/>
  <c r="F878" i="2"/>
  <c r="E878" i="2"/>
  <c r="D878" i="2"/>
  <c r="H877" i="2"/>
  <c r="F877" i="2"/>
  <c r="E877" i="2"/>
  <c r="D877" i="2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H875" i="2"/>
  <c r="O875" i="2" s="1"/>
  <c r="R875" i="2" s="1"/>
  <c r="F875" i="2"/>
  <c r="E875" i="2"/>
  <c r="D875" i="2"/>
  <c r="H874" i="2"/>
  <c r="Q874" i="2" s="1"/>
  <c r="T874" i="2" s="1"/>
  <c r="F874" i="2"/>
  <c r="E874" i="2"/>
  <c r="D874" i="2"/>
  <c r="H873" i="2"/>
  <c r="O873" i="2" s="1"/>
  <c r="R873" i="2" s="1"/>
  <c r="F873" i="2"/>
  <c r="K873" i="2" s="1"/>
  <c r="W873" i="2" s="1"/>
  <c r="E873" i="2"/>
  <c r="D873" i="2"/>
  <c r="H872" i="2"/>
  <c r="P872" i="2" s="1"/>
  <c r="S872" i="2" s="1"/>
  <c r="F872" i="2"/>
  <c r="E872" i="2"/>
  <c r="D872" i="2"/>
  <c r="H871" i="2"/>
  <c r="F871" i="2"/>
  <c r="E871" i="2"/>
  <c r="D871" i="2"/>
  <c r="H870" i="2"/>
  <c r="O870" i="2" s="1"/>
  <c r="R870" i="2" s="1"/>
  <c r="F870" i="2"/>
  <c r="E870" i="2"/>
  <c r="J870" i="2" s="1"/>
  <c r="V870" i="2" s="1"/>
  <c r="D870" i="2"/>
  <c r="I870" i="2" s="1"/>
  <c r="U870" i="2" s="1"/>
  <c r="H869" i="2"/>
  <c r="F869" i="2"/>
  <c r="E869" i="2"/>
  <c r="D869" i="2"/>
  <c r="H868" i="2"/>
  <c r="O868" i="2" s="1"/>
  <c r="R868" i="2" s="1"/>
  <c r="F868" i="2"/>
  <c r="E868" i="2"/>
  <c r="D868" i="2"/>
  <c r="H867" i="2"/>
  <c r="O867" i="2" s="1"/>
  <c r="R867" i="2" s="1"/>
  <c r="F867" i="2"/>
  <c r="E867" i="2"/>
  <c r="D867" i="2"/>
  <c r="H866" i="2"/>
  <c r="Q866" i="2" s="1"/>
  <c r="T866" i="2" s="1"/>
  <c r="F866" i="2"/>
  <c r="E866" i="2"/>
  <c r="D866" i="2"/>
  <c r="H865" i="2"/>
  <c r="O865" i="2" s="1"/>
  <c r="R865" i="2" s="1"/>
  <c r="F865" i="2"/>
  <c r="E865" i="2"/>
  <c r="D865" i="2"/>
  <c r="H864" i="2"/>
  <c r="O864" i="2" s="1"/>
  <c r="R864" i="2" s="1"/>
  <c r="F864" i="2"/>
  <c r="E864" i="2"/>
  <c r="D864" i="2"/>
  <c r="H863" i="2"/>
  <c r="O863" i="2" s="1"/>
  <c r="R863" i="2" s="1"/>
  <c r="F863" i="2"/>
  <c r="E863" i="2"/>
  <c r="D863" i="2"/>
  <c r="H862" i="2"/>
  <c r="O862" i="2" s="1"/>
  <c r="R862" i="2" s="1"/>
  <c r="F862" i="2"/>
  <c r="E862" i="2"/>
  <c r="D862" i="2"/>
  <c r="Q861" i="2"/>
  <c r="T861" i="2" s="1"/>
  <c r="P861" i="2"/>
  <c r="S861" i="2" s="1"/>
  <c r="H861" i="2"/>
  <c r="O861" i="2" s="1"/>
  <c r="R861" i="2" s="1"/>
  <c r="F861" i="2"/>
  <c r="E861" i="2"/>
  <c r="J861" i="2" s="1"/>
  <c r="V861" i="2" s="1"/>
  <c r="D861" i="2"/>
  <c r="I861" i="2" s="1"/>
  <c r="U861" i="2" s="1"/>
  <c r="H860" i="2"/>
  <c r="O860" i="2" s="1"/>
  <c r="R860" i="2" s="1"/>
  <c r="F860" i="2"/>
  <c r="E860" i="2"/>
  <c r="D860" i="2"/>
  <c r="H859" i="2"/>
  <c r="O859" i="2" s="1"/>
  <c r="R859" i="2" s="1"/>
  <c r="F859" i="2"/>
  <c r="E859" i="2"/>
  <c r="D859" i="2"/>
  <c r="H858" i="2"/>
  <c r="O858" i="2" s="1"/>
  <c r="R858" i="2" s="1"/>
  <c r="F858" i="2"/>
  <c r="E858" i="2"/>
  <c r="D858" i="2"/>
  <c r="H857" i="2"/>
  <c r="O857" i="2" s="1"/>
  <c r="R857" i="2" s="1"/>
  <c r="F857" i="2"/>
  <c r="E857" i="2"/>
  <c r="D857" i="2"/>
  <c r="H856" i="2"/>
  <c r="O856" i="2" s="1"/>
  <c r="R856" i="2" s="1"/>
  <c r="F856" i="2"/>
  <c r="E856" i="2"/>
  <c r="D856" i="2"/>
  <c r="H855" i="2"/>
  <c r="O855" i="2" s="1"/>
  <c r="R855" i="2" s="1"/>
  <c r="F855" i="2"/>
  <c r="E855" i="2"/>
  <c r="D855" i="2"/>
  <c r="H854" i="2"/>
  <c r="O854" i="2" s="1"/>
  <c r="R854" i="2" s="1"/>
  <c r="F854" i="2"/>
  <c r="E854" i="2"/>
  <c r="D854" i="2"/>
  <c r="H853" i="2"/>
  <c r="O853" i="2" s="1"/>
  <c r="R853" i="2" s="1"/>
  <c r="F853" i="2"/>
  <c r="E853" i="2"/>
  <c r="D853" i="2"/>
  <c r="H852" i="2"/>
  <c r="O852" i="2" s="1"/>
  <c r="R852" i="2" s="1"/>
  <c r="F852" i="2"/>
  <c r="E852" i="2"/>
  <c r="D852" i="2"/>
  <c r="H851" i="2"/>
  <c r="O851" i="2" s="1"/>
  <c r="R851" i="2" s="1"/>
  <c r="F851" i="2"/>
  <c r="E851" i="2"/>
  <c r="D851" i="2"/>
  <c r="H850" i="2"/>
  <c r="P850" i="2" s="1"/>
  <c r="S850" i="2" s="1"/>
  <c r="F850" i="2"/>
  <c r="E850" i="2"/>
  <c r="D850" i="2"/>
  <c r="H849" i="2"/>
  <c r="Q849" i="2" s="1"/>
  <c r="T849" i="2" s="1"/>
  <c r="F849" i="2"/>
  <c r="E849" i="2"/>
  <c r="D849" i="2"/>
  <c r="H848" i="2"/>
  <c r="P848" i="2" s="1"/>
  <c r="S848" i="2" s="1"/>
  <c r="F848" i="2"/>
  <c r="E848" i="2"/>
  <c r="D848" i="2"/>
  <c r="H847" i="2"/>
  <c r="O847" i="2" s="1"/>
  <c r="R847" i="2" s="1"/>
  <c r="F847" i="2"/>
  <c r="E847" i="2"/>
  <c r="D847" i="2"/>
  <c r="Q846" i="2"/>
  <c r="T846" i="2" s="1"/>
  <c r="H846" i="2"/>
  <c r="P846" i="2" s="1"/>
  <c r="S846" i="2" s="1"/>
  <c r="F846" i="2"/>
  <c r="E846" i="2"/>
  <c r="J846" i="2" s="1"/>
  <c r="V846" i="2" s="1"/>
  <c r="D846" i="2"/>
  <c r="I846" i="2" s="1"/>
  <c r="U846" i="2" s="1"/>
  <c r="H845" i="2"/>
  <c r="Q845" i="2" s="1"/>
  <c r="T845" i="2" s="1"/>
  <c r="F845" i="2"/>
  <c r="E845" i="2"/>
  <c r="J845" i="2" s="1"/>
  <c r="V845" i="2" s="1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H842" i="2"/>
  <c r="P842" i="2" s="1"/>
  <c r="S842" i="2" s="1"/>
  <c r="F842" i="2"/>
  <c r="E842" i="2"/>
  <c r="D842" i="2"/>
  <c r="H841" i="2"/>
  <c r="Q841" i="2" s="1"/>
  <c r="T841" i="2" s="1"/>
  <c r="F841" i="2"/>
  <c r="E841" i="2"/>
  <c r="D841" i="2"/>
  <c r="H840" i="2"/>
  <c r="P840" i="2" s="1"/>
  <c r="S840" i="2" s="1"/>
  <c r="F840" i="2"/>
  <c r="E840" i="2"/>
  <c r="D840" i="2"/>
  <c r="H839" i="2"/>
  <c r="O839" i="2" s="1"/>
  <c r="R839" i="2" s="1"/>
  <c r="F839" i="2"/>
  <c r="E839" i="2"/>
  <c r="D839" i="2"/>
  <c r="H838" i="2"/>
  <c r="P838" i="2" s="1"/>
  <c r="S838" i="2" s="1"/>
  <c r="F838" i="2"/>
  <c r="E838" i="2"/>
  <c r="D838" i="2"/>
  <c r="H837" i="2"/>
  <c r="Q837" i="2" s="1"/>
  <c r="T837" i="2" s="1"/>
  <c r="F837" i="2"/>
  <c r="E837" i="2"/>
  <c r="D837" i="2"/>
  <c r="H836" i="2"/>
  <c r="P836" i="2" s="1"/>
  <c r="S836" i="2" s="1"/>
  <c r="F836" i="2"/>
  <c r="E836" i="2"/>
  <c r="D836" i="2"/>
  <c r="H835" i="2"/>
  <c r="O835" i="2" s="1"/>
  <c r="R835" i="2" s="1"/>
  <c r="F835" i="2"/>
  <c r="E835" i="2"/>
  <c r="D835" i="2"/>
  <c r="H834" i="2"/>
  <c r="P834" i="2" s="1"/>
  <c r="S834" i="2" s="1"/>
  <c r="F834" i="2"/>
  <c r="E834" i="2"/>
  <c r="D834" i="2"/>
  <c r="H833" i="2"/>
  <c r="Q833" i="2" s="1"/>
  <c r="T833" i="2" s="1"/>
  <c r="F833" i="2"/>
  <c r="E833" i="2"/>
  <c r="D833" i="2"/>
  <c r="H832" i="2"/>
  <c r="P832" i="2" s="1"/>
  <c r="S832" i="2" s="1"/>
  <c r="F832" i="2"/>
  <c r="E832" i="2"/>
  <c r="D832" i="2"/>
  <c r="H831" i="2"/>
  <c r="O831" i="2" s="1"/>
  <c r="R831" i="2" s="1"/>
  <c r="F831" i="2"/>
  <c r="E831" i="2"/>
  <c r="D831" i="2"/>
  <c r="Q830" i="2"/>
  <c r="T830" i="2" s="1"/>
  <c r="H830" i="2"/>
  <c r="P830" i="2" s="1"/>
  <c r="S830" i="2" s="1"/>
  <c r="F830" i="2"/>
  <c r="E830" i="2"/>
  <c r="D830" i="2"/>
  <c r="I830" i="2" s="1"/>
  <c r="U830" i="2" s="1"/>
  <c r="H829" i="2"/>
  <c r="Q829" i="2" s="1"/>
  <c r="T829" i="2" s="1"/>
  <c r="F829" i="2"/>
  <c r="E829" i="2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E826" i="2"/>
  <c r="D826" i="2"/>
  <c r="H825" i="2"/>
  <c r="Q825" i="2" s="1"/>
  <c r="T825" i="2" s="1"/>
  <c r="F825" i="2"/>
  <c r="E825" i="2"/>
  <c r="D825" i="2"/>
  <c r="H824" i="2"/>
  <c r="P824" i="2" s="1"/>
  <c r="S824" i="2" s="1"/>
  <c r="F824" i="2"/>
  <c r="E824" i="2"/>
  <c r="D824" i="2"/>
  <c r="H823" i="2"/>
  <c r="O823" i="2" s="1"/>
  <c r="R823" i="2" s="1"/>
  <c r="F823" i="2"/>
  <c r="E823" i="2"/>
  <c r="D823" i="2"/>
  <c r="H822" i="2"/>
  <c r="P822" i="2" s="1"/>
  <c r="S822" i="2" s="1"/>
  <c r="F822" i="2"/>
  <c r="E822" i="2"/>
  <c r="D822" i="2"/>
  <c r="H821" i="2"/>
  <c r="Q821" i="2" s="1"/>
  <c r="T821" i="2" s="1"/>
  <c r="F821" i="2"/>
  <c r="E821" i="2"/>
  <c r="D821" i="2"/>
  <c r="H820" i="2"/>
  <c r="P820" i="2" s="1"/>
  <c r="S820" i="2" s="1"/>
  <c r="F820" i="2"/>
  <c r="E820" i="2"/>
  <c r="D820" i="2"/>
  <c r="H819" i="2"/>
  <c r="O819" i="2" s="1"/>
  <c r="R819" i="2" s="1"/>
  <c r="F819" i="2"/>
  <c r="E819" i="2"/>
  <c r="D819" i="2"/>
  <c r="H818" i="2"/>
  <c r="P818" i="2" s="1"/>
  <c r="S818" i="2" s="1"/>
  <c r="F818" i="2"/>
  <c r="E818" i="2"/>
  <c r="D818" i="2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H814" i="2"/>
  <c r="P814" i="2" s="1"/>
  <c r="S814" i="2" s="1"/>
  <c r="F814" i="2"/>
  <c r="E814" i="2"/>
  <c r="D814" i="2"/>
  <c r="H813" i="2"/>
  <c r="Q813" i="2" s="1"/>
  <c r="T813" i="2" s="1"/>
  <c r="F813" i="2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E810" i="2"/>
  <c r="D810" i="2"/>
  <c r="H809" i="2"/>
  <c r="Q809" i="2" s="1"/>
  <c r="T809" i="2" s="1"/>
  <c r="F809" i="2"/>
  <c r="E809" i="2"/>
  <c r="D809" i="2"/>
  <c r="H808" i="2"/>
  <c r="P808" i="2" s="1"/>
  <c r="S808" i="2" s="1"/>
  <c r="F808" i="2"/>
  <c r="E808" i="2"/>
  <c r="J808" i="2" s="1"/>
  <c r="V808" i="2" s="1"/>
  <c r="D808" i="2"/>
  <c r="I808" i="2" s="1"/>
  <c r="U808" i="2" s="1"/>
  <c r="H807" i="2"/>
  <c r="O807" i="2" s="1"/>
  <c r="R807" i="2" s="1"/>
  <c r="F807" i="2"/>
  <c r="E807" i="2"/>
  <c r="J807" i="2" s="1"/>
  <c r="V807" i="2" s="1"/>
  <c r="D807" i="2"/>
  <c r="H806" i="2"/>
  <c r="P806" i="2" s="1"/>
  <c r="S806" i="2" s="1"/>
  <c r="F806" i="2"/>
  <c r="K806" i="2" s="1"/>
  <c r="W806" i="2" s="1"/>
  <c r="E806" i="2"/>
  <c r="D806" i="2"/>
  <c r="H805" i="2"/>
  <c r="Q805" i="2" s="1"/>
  <c r="T805" i="2" s="1"/>
  <c r="F805" i="2"/>
  <c r="K805" i="2" s="1"/>
  <c r="W805" i="2" s="1"/>
  <c r="E805" i="2"/>
  <c r="D805" i="2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H802" i="2"/>
  <c r="P802" i="2" s="1"/>
  <c r="S802" i="2" s="1"/>
  <c r="F802" i="2"/>
  <c r="E802" i="2"/>
  <c r="D802" i="2"/>
  <c r="H801" i="2"/>
  <c r="Q801" i="2" s="1"/>
  <c r="T801" i="2" s="1"/>
  <c r="F801" i="2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E798" i="2"/>
  <c r="D798" i="2"/>
  <c r="H797" i="2"/>
  <c r="Q797" i="2" s="1"/>
  <c r="T797" i="2" s="1"/>
  <c r="F797" i="2"/>
  <c r="E797" i="2"/>
  <c r="D797" i="2"/>
  <c r="O796" i="2"/>
  <c r="R796" i="2" s="1"/>
  <c r="H796" i="2"/>
  <c r="Q796" i="2" s="1"/>
  <c r="T796" i="2" s="1"/>
  <c r="F796" i="2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H794" i="2"/>
  <c r="P794" i="2" s="1"/>
  <c r="S794" i="2" s="1"/>
  <c r="F794" i="2"/>
  <c r="E794" i="2"/>
  <c r="D794" i="2"/>
  <c r="H793" i="2"/>
  <c r="Q793" i="2" s="1"/>
  <c r="T793" i="2" s="1"/>
  <c r="F793" i="2"/>
  <c r="E793" i="2"/>
  <c r="D793" i="2"/>
  <c r="H792" i="2"/>
  <c r="P792" i="2" s="1"/>
  <c r="S792" i="2" s="1"/>
  <c r="F792" i="2"/>
  <c r="E792" i="2"/>
  <c r="D792" i="2"/>
  <c r="H791" i="2"/>
  <c r="O791" i="2" s="1"/>
  <c r="R791" i="2" s="1"/>
  <c r="F791" i="2"/>
  <c r="E791" i="2"/>
  <c r="D791" i="2"/>
  <c r="Q790" i="2"/>
  <c r="T790" i="2" s="1"/>
  <c r="H790" i="2"/>
  <c r="P790" i="2" s="1"/>
  <c r="S790" i="2" s="1"/>
  <c r="F790" i="2"/>
  <c r="E790" i="2"/>
  <c r="J790" i="2" s="1"/>
  <c r="V790" i="2" s="1"/>
  <c r="D790" i="2"/>
  <c r="I790" i="2" s="1"/>
  <c r="U790" i="2" s="1"/>
  <c r="H789" i="2"/>
  <c r="Q789" i="2" s="1"/>
  <c r="T789" i="2" s="1"/>
  <c r="F789" i="2"/>
  <c r="K789" i="2" s="1"/>
  <c r="W789" i="2" s="1"/>
  <c r="E789" i="2"/>
  <c r="D789" i="2"/>
  <c r="H788" i="2"/>
  <c r="Q788" i="2" s="1"/>
  <c r="T788" i="2" s="1"/>
  <c r="F788" i="2"/>
  <c r="K788" i="2" s="1"/>
  <c r="W788" i="2" s="1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C1292" i="1"/>
  <c r="Y1291" i="1"/>
  <c r="F1291" i="1"/>
  <c r="L1291" i="1" s="1"/>
  <c r="N1291" i="1" s="1"/>
  <c r="D1291" i="1"/>
  <c r="C1291" i="1"/>
  <c r="Y1290" i="1"/>
  <c r="F1290" i="1"/>
  <c r="L1290" i="1" s="1"/>
  <c r="N1290" i="1" s="1"/>
  <c r="D1290" i="1"/>
  <c r="C1290" i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C1288" i="1"/>
  <c r="Y1287" i="1"/>
  <c r="F1287" i="1"/>
  <c r="L1287" i="1" s="1"/>
  <c r="N1287" i="1" s="1"/>
  <c r="D1287" i="1"/>
  <c r="C1287" i="1"/>
  <c r="Y1286" i="1"/>
  <c r="K1286" i="1"/>
  <c r="M1286" i="1" s="1"/>
  <c r="F1286" i="1"/>
  <c r="L1286" i="1" s="1"/>
  <c r="N1286" i="1" s="1"/>
  <c r="D1286" i="1"/>
  <c r="C1286" i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C1284" i="1"/>
  <c r="Y1283" i="1"/>
  <c r="F1283" i="1"/>
  <c r="L1283" i="1" s="1"/>
  <c r="N1283" i="1" s="1"/>
  <c r="D1283" i="1"/>
  <c r="C1283" i="1"/>
  <c r="Y1282" i="1"/>
  <c r="K1282" i="1"/>
  <c r="M1282" i="1" s="1"/>
  <c r="F1282" i="1"/>
  <c r="L1282" i="1" s="1"/>
  <c r="N1282" i="1" s="1"/>
  <c r="D1282" i="1"/>
  <c r="C1282" i="1"/>
  <c r="G1282" i="1" s="1"/>
  <c r="O1282" i="1" s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C1280" i="1"/>
  <c r="G1280" i="1" s="1"/>
  <c r="O1280" i="1" s="1"/>
  <c r="Y1279" i="1"/>
  <c r="F1279" i="1"/>
  <c r="L1279" i="1" s="1"/>
  <c r="N1279" i="1" s="1"/>
  <c r="D1279" i="1"/>
  <c r="C1279" i="1"/>
  <c r="Y1278" i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C1276" i="1"/>
  <c r="Y1275" i="1"/>
  <c r="K1275" i="1"/>
  <c r="M1275" i="1" s="1"/>
  <c r="F1275" i="1"/>
  <c r="L1275" i="1" s="1"/>
  <c r="N1275" i="1" s="1"/>
  <c r="D1275" i="1"/>
  <c r="C1275" i="1"/>
  <c r="Y1274" i="1"/>
  <c r="F1274" i="1"/>
  <c r="L1274" i="1" s="1"/>
  <c r="N1274" i="1" s="1"/>
  <c r="D1274" i="1"/>
  <c r="C1274" i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C1272" i="1"/>
  <c r="Y1271" i="1"/>
  <c r="F1271" i="1"/>
  <c r="L1271" i="1" s="1"/>
  <c r="N1271" i="1" s="1"/>
  <c r="D1271" i="1"/>
  <c r="C1271" i="1"/>
  <c r="Y1270" i="1"/>
  <c r="F1270" i="1"/>
  <c r="L1270" i="1" s="1"/>
  <c r="N1270" i="1" s="1"/>
  <c r="D1270" i="1"/>
  <c r="C1270" i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C1268" i="1"/>
  <c r="Y1267" i="1"/>
  <c r="F1267" i="1"/>
  <c r="L1267" i="1" s="1"/>
  <c r="N1267" i="1" s="1"/>
  <c r="D1267" i="1"/>
  <c r="C1267" i="1"/>
  <c r="Y1266" i="1"/>
  <c r="F1266" i="1"/>
  <c r="L1266" i="1" s="1"/>
  <c r="N1266" i="1" s="1"/>
  <c r="D1266" i="1"/>
  <c r="C1266" i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C1264" i="1"/>
  <c r="Y1263" i="1"/>
  <c r="F1263" i="1"/>
  <c r="L1263" i="1" s="1"/>
  <c r="N1263" i="1" s="1"/>
  <c r="D1263" i="1"/>
  <c r="C1263" i="1"/>
  <c r="Y1262" i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C1260" i="1"/>
  <c r="Y1259" i="1"/>
  <c r="K1259" i="1"/>
  <c r="M1259" i="1" s="1"/>
  <c r="F1259" i="1"/>
  <c r="L1259" i="1" s="1"/>
  <c r="N1259" i="1" s="1"/>
  <c r="D1259" i="1"/>
  <c r="C1259" i="1"/>
  <c r="Y1258" i="1"/>
  <c r="F1258" i="1"/>
  <c r="L1258" i="1" s="1"/>
  <c r="N1258" i="1" s="1"/>
  <c r="D1258" i="1"/>
  <c r="C1258" i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C1256" i="1"/>
  <c r="Y1255" i="1"/>
  <c r="F1255" i="1"/>
  <c r="L1255" i="1" s="1"/>
  <c r="N1255" i="1" s="1"/>
  <c r="D1255" i="1"/>
  <c r="C1255" i="1"/>
  <c r="Y1254" i="1"/>
  <c r="K1254" i="1"/>
  <c r="M1254" i="1" s="1"/>
  <c r="F1254" i="1"/>
  <c r="L1254" i="1" s="1"/>
  <c r="N1254" i="1" s="1"/>
  <c r="D1254" i="1"/>
  <c r="C1254" i="1"/>
  <c r="G1254" i="1" s="1"/>
  <c r="O1254" i="1" s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C1252" i="1"/>
  <c r="G1252" i="1" s="1"/>
  <c r="O1252" i="1" s="1"/>
  <c r="Y1251" i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C1249" i="1"/>
  <c r="Y1248" i="1"/>
  <c r="F1248" i="1"/>
  <c r="L1248" i="1" s="1"/>
  <c r="N1248" i="1" s="1"/>
  <c r="D1248" i="1"/>
  <c r="C1248" i="1"/>
  <c r="G1248" i="1" s="1"/>
  <c r="O1248" i="1" s="1"/>
  <c r="AA1248" i="1" s="1"/>
  <c r="AB1248" i="1" s="1"/>
  <c r="Y1247" i="1"/>
  <c r="F1247" i="1"/>
  <c r="L1247" i="1" s="1"/>
  <c r="N1247" i="1" s="1"/>
  <c r="D1247" i="1"/>
  <c r="C1247" i="1"/>
  <c r="G1247" i="1" s="1"/>
  <c r="O1247" i="1" s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C1245" i="1"/>
  <c r="Y1244" i="1"/>
  <c r="F1244" i="1"/>
  <c r="L1244" i="1" s="1"/>
  <c r="N1244" i="1" s="1"/>
  <c r="D1244" i="1"/>
  <c r="C1244" i="1"/>
  <c r="Y1243" i="1"/>
  <c r="F1243" i="1"/>
  <c r="L1243" i="1" s="1"/>
  <c r="N1243" i="1" s="1"/>
  <c r="D1243" i="1"/>
  <c r="C1243" i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C1241" i="1"/>
  <c r="Y1240" i="1"/>
  <c r="F1240" i="1"/>
  <c r="L1240" i="1" s="1"/>
  <c r="N1240" i="1" s="1"/>
  <c r="D1240" i="1"/>
  <c r="C1240" i="1"/>
  <c r="Y1239" i="1"/>
  <c r="K1239" i="1"/>
  <c r="M1239" i="1" s="1"/>
  <c r="F1239" i="1"/>
  <c r="L1239" i="1" s="1"/>
  <c r="N1239" i="1" s="1"/>
  <c r="D1239" i="1"/>
  <c r="C1239" i="1"/>
  <c r="G1239" i="1" s="1"/>
  <c r="O1239" i="1" s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C1237" i="1"/>
  <c r="G1237" i="1" s="1"/>
  <c r="O1237" i="1" s="1"/>
  <c r="Y1236" i="1"/>
  <c r="F1236" i="1"/>
  <c r="L1236" i="1" s="1"/>
  <c r="N1236" i="1" s="1"/>
  <c r="D1236" i="1"/>
  <c r="C1236" i="1"/>
  <c r="Y1235" i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C1233" i="1"/>
  <c r="Y1232" i="1"/>
  <c r="F1232" i="1"/>
  <c r="L1232" i="1" s="1"/>
  <c r="N1232" i="1" s="1"/>
  <c r="D1232" i="1"/>
  <c r="C1232" i="1"/>
  <c r="Y1231" i="1"/>
  <c r="F1231" i="1"/>
  <c r="L1231" i="1" s="1"/>
  <c r="N1231" i="1" s="1"/>
  <c r="D1231" i="1"/>
  <c r="C1231" i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C1229" i="1"/>
  <c r="Y1228" i="1"/>
  <c r="F1228" i="1"/>
  <c r="L1228" i="1" s="1"/>
  <c r="N1228" i="1" s="1"/>
  <c r="D1228" i="1"/>
  <c r="C1228" i="1"/>
  <c r="Y1227" i="1"/>
  <c r="K1227" i="1"/>
  <c r="M1227" i="1" s="1"/>
  <c r="F1227" i="1"/>
  <c r="L1227" i="1" s="1"/>
  <c r="N1227" i="1" s="1"/>
  <c r="D1227" i="1"/>
  <c r="C1227" i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C1225" i="1"/>
  <c r="Y1224" i="1"/>
  <c r="F1224" i="1"/>
  <c r="L1224" i="1" s="1"/>
  <c r="N1224" i="1" s="1"/>
  <c r="D1224" i="1"/>
  <c r="C1224" i="1"/>
  <c r="Y1223" i="1"/>
  <c r="K1223" i="1"/>
  <c r="M1223" i="1" s="1"/>
  <c r="F1223" i="1"/>
  <c r="L1223" i="1" s="1"/>
  <c r="N1223" i="1" s="1"/>
  <c r="D1223" i="1"/>
  <c r="C1223" i="1"/>
  <c r="G1223" i="1" s="1"/>
  <c r="O1223" i="1" s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H1221" i="1" s="1"/>
  <c r="P1221" i="1" s="1"/>
  <c r="C1221" i="1"/>
  <c r="G1221" i="1" s="1"/>
  <c r="O1221" i="1" s="1"/>
  <c r="Y1220" i="1"/>
  <c r="F1220" i="1"/>
  <c r="L1220" i="1" s="1"/>
  <c r="N1220" i="1" s="1"/>
  <c r="D1220" i="1"/>
  <c r="H1220" i="1" s="1"/>
  <c r="P1220" i="1" s="1"/>
  <c r="C1220" i="1"/>
  <c r="G1220" i="1" s="1"/>
  <c r="O1220" i="1" s="1"/>
  <c r="Y1219" i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C1217" i="1"/>
  <c r="Y1216" i="1"/>
  <c r="F1216" i="1"/>
  <c r="L1216" i="1" s="1"/>
  <c r="N1216" i="1" s="1"/>
  <c r="D1216" i="1"/>
  <c r="C1216" i="1"/>
  <c r="Y1215" i="1"/>
  <c r="F1215" i="1"/>
  <c r="L1215" i="1" s="1"/>
  <c r="N1215" i="1" s="1"/>
  <c r="D1215" i="1"/>
  <c r="C1215" i="1"/>
  <c r="Y1214" i="1"/>
  <c r="F1214" i="1"/>
  <c r="L1214" i="1" s="1"/>
  <c r="N1214" i="1" s="1"/>
  <c r="D1214" i="1"/>
  <c r="C1214" i="1"/>
  <c r="Y1213" i="1"/>
  <c r="F1213" i="1"/>
  <c r="L1213" i="1" s="1"/>
  <c r="N1213" i="1" s="1"/>
  <c r="D1213" i="1"/>
  <c r="C1213" i="1"/>
  <c r="Y1212" i="1"/>
  <c r="F1212" i="1"/>
  <c r="K1212" i="1" s="1"/>
  <c r="M1212" i="1" s="1"/>
  <c r="D1212" i="1"/>
  <c r="C1212" i="1"/>
  <c r="Y1211" i="1"/>
  <c r="F1211" i="1"/>
  <c r="L1211" i="1" s="1"/>
  <c r="N1211" i="1" s="1"/>
  <c r="D1211" i="1"/>
  <c r="C1211" i="1"/>
  <c r="Y1210" i="1"/>
  <c r="F1210" i="1"/>
  <c r="L1210" i="1" s="1"/>
  <c r="N1210" i="1" s="1"/>
  <c r="D1210" i="1"/>
  <c r="C1210" i="1"/>
  <c r="Y1209" i="1"/>
  <c r="F1209" i="1"/>
  <c r="L1209" i="1" s="1"/>
  <c r="N1209" i="1" s="1"/>
  <c r="D1209" i="1"/>
  <c r="C1209" i="1"/>
  <c r="Y1208" i="1"/>
  <c r="F1208" i="1"/>
  <c r="L1208" i="1" s="1"/>
  <c r="N1208" i="1" s="1"/>
  <c r="D1208" i="1"/>
  <c r="C1208" i="1"/>
  <c r="Y1207" i="1"/>
  <c r="F1207" i="1"/>
  <c r="L1207" i="1" s="1"/>
  <c r="N1207" i="1" s="1"/>
  <c r="D1207" i="1"/>
  <c r="C1207" i="1"/>
  <c r="Y1206" i="1"/>
  <c r="F1206" i="1"/>
  <c r="L1206" i="1" s="1"/>
  <c r="N1206" i="1" s="1"/>
  <c r="D1206" i="1"/>
  <c r="C1206" i="1"/>
  <c r="Y1205" i="1"/>
  <c r="F1205" i="1"/>
  <c r="L1205" i="1" s="1"/>
  <c r="N1205" i="1" s="1"/>
  <c r="D1205" i="1"/>
  <c r="C1205" i="1"/>
  <c r="Y1204" i="1"/>
  <c r="F1204" i="1"/>
  <c r="L1204" i="1" s="1"/>
  <c r="N1204" i="1" s="1"/>
  <c r="D1204" i="1"/>
  <c r="C1204" i="1"/>
  <c r="Y1203" i="1"/>
  <c r="F1203" i="1"/>
  <c r="L1203" i="1" s="1"/>
  <c r="N1203" i="1" s="1"/>
  <c r="D1203" i="1"/>
  <c r="C1203" i="1"/>
  <c r="Y1202" i="1"/>
  <c r="F1202" i="1"/>
  <c r="L1202" i="1" s="1"/>
  <c r="N1202" i="1" s="1"/>
  <c r="D1202" i="1"/>
  <c r="C1202" i="1"/>
  <c r="Y1201" i="1"/>
  <c r="F1201" i="1"/>
  <c r="L1201" i="1" s="1"/>
  <c r="N1201" i="1" s="1"/>
  <c r="D1201" i="1"/>
  <c r="C1201" i="1"/>
  <c r="G1201" i="1" s="1"/>
  <c r="O1201" i="1" s="1"/>
  <c r="Y1200" i="1"/>
  <c r="F1200" i="1"/>
  <c r="L1200" i="1" s="1"/>
  <c r="N1200" i="1" s="1"/>
  <c r="D1200" i="1"/>
  <c r="C1200" i="1"/>
  <c r="Y1199" i="1"/>
  <c r="F1199" i="1"/>
  <c r="L1199" i="1" s="1"/>
  <c r="N1199" i="1" s="1"/>
  <c r="D1199" i="1"/>
  <c r="C1199" i="1"/>
  <c r="Y1198" i="1"/>
  <c r="F1198" i="1"/>
  <c r="L1198" i="1" s="1"/>
  <c r="N1198" i="1" s="1"/>
  <c r="D1198" i="1"/>
  <c r="C1198" i="1"/>
  <c r="Y1197" i="1"/>
  <c r="F1197" i="1"/>
  <c r="L1197" i="1" s="1"/>
  <c r="N1197" i="1" s="1"/>
  <c r="D1197" i="1"/>
  <c r="C1197" i="1"/>
  <c r="Y1196" i="1"/>
  <c r="F1196" i="1"/>
  <c r="L1196" i="1" s="1"/>
  <c r="N1196" i="1" s="1"/>
  <c r="D1196" i="1"/>
  <c r="C1196" i="1"/>
  <c r="Y1195" i="1"/>
  <c r="F1195" i="1"/>
  <c r="L1195" i="1" s="1"/>
  <c r="N1195" i="1" s="1"/>
  <c r="D1195" i="1"/>
  <c r="C1195" i="1"/>
  <c r="Y1194" i="1"/>
  <c r="F1194" i="1"/>
  <c r="L1194" i="1" s="1"/>
  <c r="N1194" i="1" s="1"/>
  <c r="D1194" i="1"/>
  <c r="C1194" i="1"/>
  <c r="Y1193" i="1"/>
  <c r="F1193" i="1"/>
  <c r="L1193" i="1" s="1"/>
  <c r="N1193" i="1" s="1"/>
  <c r="D1193" i="1"/>
  <c r="C1193" i="1"/>
  <c r="Y1192" i="1"/>
  <c r="F1192" i="1"/>
  <c r="L1192" i="1" s="1"/>
  <c r="N1192" i="1" s="1"/>
  <c r="D1192" i="1"/>
  <c r="C1192" i="1"/>
  <c r="Y1191" i="1"/>
  <c r="F1191" i="1"/>
  <c r="L1191" i="1" s="1"/>
  <c r="N1191" i="1" s="1"/>
  <c r="D1191" i="1"/>
  <c r="C1191" i="1"/>
  <c r="Y1190" i="1"/>
  <c r="F1190" i="1"/>
  <c r="L1190" i="1" s="1"/>
  <c r="N1190" i="1" s="1"/>
  <c r="D1190" i="1"/>
  <c r="C1190" i="1"/>
  <c r="Y1189" i="1"/>
  <c r="F1189" i="1"/>
  <c r="L1189" i="1" s="1"/>
  <c r="N1189" i="1" s="1"/>
  <c r="D1189" i="1"/>
  <c r="C1189" i="1"/>
  <c r="Y1188" i="1"/>
  <c r="F1188" i="1"/>
  <c r="L1188" i="1" s="1"/>
  <c r="N1188" i="1" s="1"/>
  <c r="D1188" i="1"/>
  <c r="C1188" i="1"/>
  <c r="Y1187" i="1"/>
  <c r="F1187" i="1"/>
  <c r="L1187" i="1" s="1"/>
  <c r="N1187" i="1" s="1"/>
  <c r="D1187" i="1"/>
  <c r="C1187" i="1"/>
  <c r="Y1186" i="1"/>
  <c r="F1186" i="1"/>
  <c r="L1186" i="1" s="1"/>
  <c r="N1186" i="1" s="1"/>
  <c r="D1186" i="1"/>
  <c r="C1186" i="1"/>
  <c r="Y1185" i="1"/>
  <c r="F1185" i="1"/>
  <c r="L1185" i="1" s="1"/>
  <c r="N1185" i="1" s="1"/>
  <c r="D1185" i="1"/>
  <c r="C1185" i="1"/>
  <c r="G1185" i="1" s="1"/>
  <c r="O1185" i="1" s="1"/>
  <c r="AA1185" i="1" s="1"/>
  <c r="AB1185" i="1" s="1"/>
  <c r="Y1184" i="1"/>
  <c r="F1184" i="1"/>
  <c r="L1184" i="1" s="1"/>
  <c r="N1184" i="1" s="1"/>
  <c r="D1184" i="1"/>
  <c r="C1184" i="1"/>
  <c r="G1184" i="1" s="1"/>
  <c r="O1184" i="1" s="1"/>
  <c r="Y1183" i="1"/>
  <c r="F1183" i="1"/>
  <c r="L1183" i="1" s="1"/>
  <c r="N1183" i="1" s="1"/>
  <c r="D1183" i="1"/>
  <c r="C1183" i="1"/>
  <c r="G1183" i="1" s="1"/>
  <c r="O1183" i="1" s="1"/>
  <c r="Y1182" i="1"/>
  <c r="F1182" i="1"/>
  <c r="L1182" i="1" s="1"/>
  <c r="N1182" i="1" s="1"/>
  <c r="D1182" i="1"/>
  <c r="C1182" i="1"/>
  <c r="Y1181" i="1"/>
  <c r="F1181" i="1"/>
  <c r="L1181" i="1" s="1"/>
  <c r="N1181" i="1" s="1"/>
  <c r="D1181" i="1"/>
  <c r="C1181" i="1"/>
  <c r="G1181" i="1" s="1"/>
  <c r="O1181" i="1" s="1"/>
  <c r="Y1180" i="1"/>
  <c r="F1180" i="1"/>
  <c r="L1180" i="1" s="1"/>
  <c r="N1180" i="1" s="1"/>
  <c r="D1180" i="1"/>
  <c r="H1180" i="1" s="1"/>
  <c r="P1180" i="1" s="1"/>
  <c r="C1180" i="1"/>
  <c r="G1180" i="1" s="1"/>
  <c r="O1180" i="1" s="1"/>
  <c r="AA1180" i="1" s="1"/>
  <c r="AB1180" i="1" s="1"/>
  <c r="Y1179" i="1"/>
  <c r="F1179" i="1"/>
  <c r="L1179" i="1" s="1"/>
  <c r="N1179" i="1" s="1"/>
  <c r="D1179" i="1"/>
  <c r="H1179" i="1" s="1"/>
  <c r="P1179" i="1" s="1"/>
  <c r="C1179" i="1"/>
  <c r="G1179" i="1" s="1"/>
  <c r="O1179" i="1" s="1"/>
  <c r="AA1179" i="1" s="1"/>
  <c r="AB1179" i="1" s="1"/>
  <c r="Y1178" i="1"/>
  <c r="F1178" i="1"/>
  <c r="L1178" i="1" s="1"/>
  <c r="N1178" i="1" s="1"/>
  <c r="D1178" i="1"/>
  <c r="C1178" i="1"/>
  <c r="Y1177" i="1"/>
  <c r="F1177" i="1"/>
  <c r="L1177" i="1" s="1"/>
  <c r="N1177" i="1" s="1"/>
  <c r="D1177" i="1"/>
  <c r="C1177" i="1"/>
  <c r="G1177" i="1" s="1"/>
  <c r="O1177" i="1" s="1"/>
  <c r="Y1176" i="1"/>
  <c r="F1176" i="1"/>
  <c r="L1176" i="1" s="1"/>
  <c r="N1176" i="1" s="1"/>
  <c r="D1176" i="1"/>
  <c r="H1176" i="1" s="1"/>
  <c r="P1176" i="1" s="1"/>
  <c r="C1176" i="1"/>
  <c r="Y1175" i="1"/>
  <c r="F1175" i="1"/>
  <c r="L1175" i="1" s="1"/>
  <c r="N1175" i="1" s="1"/>
  <c r="D1175" i="1"/>
  <c r="H1175" i="1" s="1"/>
  <c r="P1175" i="1" s="1"/>
  <c r="C1175" i="1"/>
  <c r="Y1174" i="1"/>
  <c r="F1174" i="1"/>
  <c r="L1174" i="1" s="1"/>
  <c r="N1174" i="1" s="1"/>
  <c r="D1174" i="1"/>
  <c r="C1174" i="1"/>
  <c r="Y1173" i="1"/>
  <c r="F1173" i="1"/>
  <c r="L1173" i="1" s="1"/>
  <c r="N1173" i="1" s="1"/>
  <c r="D1173" i="1"/>
  <c r="C1173" i="1"/>
  <c r="Y1172" i="1"/>
  <c r="F1172" i="1"/>
  <c r="L1172" i="1" s="1"/>
  <c r="N1172" i="1" s="1"/>
  <c r="D1172" i="1"/>
  <c r="C1172" i="1"/>
  <c r="Y1171" i="1"/>
  <c r="F1171" i="1"/>
  <c r="L1171" i="1" s="1"/>
  <c r="N1171" i="1" s="1"/>
  <c r="D1171" i="1"/>
  <c r="C1171" i="1"/>
  <c r="Y1170" i="1"/>
  <c r="F1170" i="1"/>
  <c r="D1170" i="1"/>
  <c r="C1170" i="1"/>
  <c r="Y1169" i="1"/>
  <c r="F1169" i="1"/>
  <c r="K1169" i="1" s="1"/>
  <c r="M1169" i="1" s="1"/>
  <c r="D1169" i="1"/>
  <c r="C1169" i="1"/>
  <c r="Y1168" i="1"/>
  <c r="F1168" i="1"/>
  <c r="K1168" i="1" s="1"/>
  <c r="M1168" i="1" s="1"/>
  <c r="D1168" i="1"/>
  <c r="C1168" i="1"/>
  <c r="Y1167" i="1"/>
  <c r="F1167" i="1"/>
  <c r="K1167" i="1" s="1"/>
  <c r="M1167" i="1" s="1"/>
  <c r="D1167" i="1"/>
  <c r="C1167" i="1"/>
  <c r="Y1166" i="1"/>
  <c r="F1166" i="1"/>
  <c r="K1166" i="1" s="1"/>
  <c r="M1166" i="1" s="1"/>
  <c r="D1166" i="1"/>
  <c r="C1166" i="1"/>
  <c r="Y1165" i="1"/>
  <c r="F1165" i="1"/>
  <c r="K1165" i="1" s="1"/>
  <c r="M1165" i="1" s="1"/>
  <c r="D1165" i="1"/>
  <c r="C1165" i="1"/>
  <c r="Y1164" i="1"/>
  <c r="F1164" i="1"/>
  <c r="D1164" i="1"/>
  <c r="C1164" i="1"/>
  <c r="Y1163" i="1"/>
  <c r="F1163" i="1"/>
  <c r="K1163" i="1" s="1"/>
  <c r="M1163" i="1" s="1"/>
  <c r="D1163" i="1"/>
  <c r="C1163" i="1"/>
  <c r="Y1162" i="1"/>
  <c r="F1162" i="1"/>
  <c r="D1162" i="1"/>
  <c r="C1162" i="1"/>
  <c r="Y1161" i="1"/>
  <c r="F1161" i="1"/>
  <c r="K1161" i="1" s="1"/>
  <c r="M1161" i="1" s="1"/>
  <c r="D1161" i="1"/>
  <c r="C1161" i="1"/>
  <c r="Y1160" i="1"/>
  <c r="F1160" i="1"/>
  <c r="D1160" i="1"/>
  <c r="C1160" i="1"/>
  <c r="Y1159" i="1"/>
  <c r="F1159" i="1"/>
  <c r="K1159" i="1" s="1"/>
  <c r="M1159" i="1" s="1"/>
  <c r="D1159" i="1"/>
  <c r="C1159" i="1"/>
  <c r="Y1158" i="1"/>
  <c r="F1158" i="1"/>
  <c r="D1158" i="1"/>
  <c r="C1158" i="1"/>
  <c r="Y1157" i="1"/>
  <c r="F1157" i="1"/>
  <c r="K1157" i="1" s="1"/>
  <c r="M1157" i="1" s="1"/>
  <c r="D1157" i="1"/>
  <c r="C1157" i="1"/>
  <c r="Y1156" i="1"/>
  <c r="F1156" i="1"/>
  <c r="D1156" i="1"/>
  <c r="C1156" i="1"/>
  <c r="Y1155" i="1"/>
  <c r="F1155" i="1"/>
  <c r="K1155" i="1" s="1"/>
  <c r="M1155" i="1" s="1"/>
  <c r="D1155" i="1"/>
  <c r="C1155" i="1"/>
  <c r="Y1154" i="1"/>
  <c r="F1154" i="1"/>
  <c r="D1154" i="1"/>
  <c r="C1154" i="1"/>
  <c r="Y1153" i="1"/>
  <c r="M1153" i="1"/>
  <c r="F1153" i="1"/>
  <c r="K1153" i="1" s="1"/>
  <c r="D1153" i="1"/>
  <c r="C1153" i="1"/>
  <c r="Y1152" i="1"/>
  <c r="F1152" i="1"/>
  <c r="L1152" i="1" s="1"/>
  <c r="N1152" i="1" s="1"/>
  <c r="D1152" i="1"/>
  <c r="C1152" i="1"/>
  <c r="Y1151" i="1"/>
  <c r="F1151" i="1"/>
  <c r="D1151" i="1"/>
  <c r="C1151" i="1"/>
  <c r="Y1150" i="1"/>
  <c r="F1150" i="1"/>
  <c r="L1150" i="1" s="1"/>
  <c r="N1150" i="1" s="1"/>
  <c r="D1150" i="1"/>
  <c r="C1150" i="1"/>
  <c r="Y1149" i="1"/>
  <c r="F1149" i="1"/>
  <c r="L1149" i="1" s="1"/>
  <c r="N1149" i="1" s="1"/>
  <c r="D1149" i="1"/>
  <c r="C1149" i="1"/>
  <c r="Y1148" i="1"/>
  <c r="F1148" i="1"/>
  <c r="L1148" i="1" s="1"/>
  <c r="N1148" i="1" s="1"/>
  <c r="D1148" i="1"/>
  <c r="C1148" i="1"/>
  <c r="Y1147" i="1"/>
  <c r="F1147" i="1"/>
  <c r="D1147" i="1"/>
  <c r="C1147" i="1"/>
  <c r="Y1146" i="1"/>
  <c r="F1146" i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F1143" i="1"/>
  <c r="D1143" i="1"/>
  <c r="C1143" i="1"/>
  <c r="Y1142" i="1"/>
  <c r="F1142" i="1"/>
  <c r="D1142" i="1"/>
  <c r="C1142" i="1"/>
  <c r="Y1141" i="1"/>
  <c r="F1141" i="1"/>
  <c r="L1141" i="1" s="1"/>
  <c r="N1141" i="1" s="1"/>
  <c r="D1141" i="1"/>
  <c r="C1141" i="1"/>
  <c r="Y1140" i="1"/>
  <c r="K1140" i="1"/>
  <c r="M1140" i="1" s="1"/>
  <c r="F1140" i="1"/>
  <c r="L1140" i="1" s="1"/>
  <c r="N1140" i="1" s="1"/>
  <c r="D1140" i="1"/>
  <c r="C1140" i="1"/>
  <c r="G1140" i="1" s="1"/>
  <c r="O1140" i="1" s="1"/>
  <c r="Y1139" i="1"/>
  <c r="F1139" i="1"/>
  <c r="D1139" i="1"/>
  <c r="C1139" i="1"/>
  <c r="G1139" i="1" s="1"/>
  <c r="O1139" i="1" s="1"/>
  <c r="Y1138" i="1"/>
  <c r="F1138" i="1"/>
  <c r="D1138" i="1"/>
  <c r="H1138" i="1" s="1"/>
  <c r="P1138" i="1" s="1"/>
  <c r="C1138" i="1"/>
  <c r="Y1137" i="1"/>
  <c r="F1137" i="1"/>
  <c r="L1137" i="1" s="1"/>
  <c r="N1137" i="1" s="1"/>
  <c r="D1137" i="1"/>
  <c r="H1137" i="1" s="1"/>
  <c r="P1137" i="1" s="1"/>
  <c r="C1137" i="1"/>
  <c r="Y1136" i="1"/>
  <c r="F1136" i="1"/>
  <c r="L1136" i="1" s="1"/>
  <c r="N1136" i="1" s="1"/>
  <c r="D1136" i="1"/>
  <c r="C1136" i="1"/>
  <c r="Y1135" i="1"/>
  <c r="F1135" i="1"/>
  <c r="D1135" i="1"/>
  <c r="C1135" i="1"/>
  <c r="Y1134" i="1"/>
  <c r="F1134" i="1"/>
  <c r="D1134" i="1"/>
  <c r="C1134" i="1"/>
  <c r="Y1133" i="1"/>
  <c r="F1133" i="1"/>
  <c r="L1133" i="1" s="1"/>
  <c r="N1133" i="1" s="1"/>
  <c r="D1133" i="1"/>
  <c r="H1133" i="1" s="1"/>
  <c r="P1133" i="1" s="1"/>
  <c r="C1133" i="1"/>
  <c r="G1133" i="1" s="1"/>
  <c r="O1133" i="1" s="1"/>
  <c r="Y1132" i="1"/>
  <c r="F1132" i="1"/>
  <c r="L1132" i="1" s="1"/>
  <c r="N1132" i="1" s="1"/>
  <c r="D1132" i="1"/>
  <c r="C1132" i="1"/>
  <c r="Y1131" i="1"/>
  <c r="F1131" i="1"/>
  <c r="D1131" i="1"/>
  <c r="C1131" i="1"/>
  <c r="G1131" i="1" s="1"/>
  <c r="O1131" i="1" s="1"/>
  <c r="Y1130" i="1"/>
  <c r="F1130" i="1"/>
  <c r="D1130" i="1"/>
  <c r="H1130" i="1" s="1"/>
  <c r="P1130" i="1" s="1"/>
  <c r="C1130" i="1"/>
  <c r="Y1129" i="1"/>
  <c r="F1129" i="1"/>
  <c r="L1129" i="1" s="1"/>
  <c r="N1129" i="1" s="1"/>
  <c r="D1129" i="1"/>
  <c r="H1129" i="1" s="1"/>
  <c r="P1129" i="1" s="1"/>
  <c r="C1129" i="1"/>
  <c r="G1129" i="1" s="1"/>
  <c r="O1129" i="1" s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H1126" i="1" s="1"/>
  <c r="P1126" i="1" s="1"/>
  <c r="C1126" i="1"/>
  <c r="Y1125" i="1"/>
  <c r="F1125" i="1"/>
  <c r="L1125" i="1" s="1"/>
  <c r="N1125" i="1" s="1"/>
  <c r="D1125" i="1"/>
  <c r="H1125" i="1" s="1"/>
  <c r="P1125" i="1" s="1"/>
  <c r="C1125" i="1"/>
  <c r="Y1124" i="1"/>
  <c r="F1124" i="1"/>
  <c r="L1124" i="1" s="1"/>
  <c r="N1124" i="1" s="1"/>
  <c r="D1124" i="1"/>
  <c r="H1124" i="1" s="1"/>
  <c r="P1124" i="1" s="1"/>
  <c r="C1124" i="1"/>
  <c r="Y1123" i="1"/>
  <c r="F1123" i="1"/>
  <c r="L1123" i="1" s="1"/>
  <c r="N1123" i="1" s="1"/>
  <c r="D1123" i="1"/>
  <c r="C1123" i="1"/>
  <c r="Y1122" i="1"/>
  <c r="F1122" i="1"/>
  <c r="K1122" i="1" s="1"/>
  <c r="M1122" i="1" s="1"/>
  <c r="D1122" i="1"/>
  <c r="C1122" i="1"/>
  <c r="Y1121" i="1"/>
  <c r="F1121" i="1"/>
  <c r="K1121" i="1" s="1"/>
  <c r="M1121" i="1" s="1"/>
  <c r="D1121" i="1"/>
  <c r="C1121" i="1"/>
  <c r="Y1120" i="1"/>
  <c r="F1120" i="1"/>
  <c r="L1120" i="1" s="1"/>
  <c r="N1120" i="1" s="1"/>
  <c r="D1120" i="1"/>
  <c r="C1120" i="1"/>
  <c r="Y1119" i="1"/>
  <c r="F1119" i="1"/>
  <c r="K1119" i="1" s="1"/>
  <c r="M1119" i="1" s="1"/>
  <c r="D1119" i="1"/>
  <c r="C1119" i="1"/>
  <c r="Y1118" i="1"/>
  <c r="F1118" i="1"/>
  <c r="L1118" i="1" s="1"/>
  <c r="N1118" i="1" s="1"/>
  <c r="D1118" i="1"/>
  <c r="C1118" i="1"/>
  <c r="Y1117" i="1"/>
  <c r="F1117" i="1"/>
  <c r="K1117" i="1" s="1"/>
  <c r="M1117" i="1" s="1"/>
  <c r="D1117" i="1"/>
  <c r="C1117" i="1"/>
  <c r="Y1116" i="1"/>
  <c r="F1116" i="1"/>
  <c r="L1116" i="1" s="1"/>
  <c r="N1116" i="1" s="1"/>
  <c r="D1116" i="1"/>
  <c r="C1116" i="1"/>
  <c r="Y1115" i="1"/>
  <c r="F1115" i="1"/>
  <c r="K1115" i="1" s="1"/>
  <c r="M1115" i="1" s="1"/>
  <c r="D1115" i="1"/>
  <c r="C1115" i="1"/>
  <c r="Y1114" i="1"/>
  <c r="F1114" i="1"/>
  <c r="K1114" i="1" s="1"/>
  <c r="M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C1110" i="1"/>
  <c r="Y1109" i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K1104" i="1"/>
  <c r="M1104" i="1" s="1"/>
  <c r="F1104" i="1"/>
  <c r="L1104" i="1" s="1"/>
  <c r="N1104" i="1" s="1"/>
  <c r="D1104" i="1"/>
  <c r="C1104" i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Y1100" i="1"/>
  <c r="F1100" i="1"/>
  <c r="L1100" i="1" s="1"/>
  <c r="N1100" i="1" s="1"/>
  <c r="D1100" i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C1090" i="1"/>
  <c r="Y1089" i="1"/>
  <c r="F1089" i="1"/>
  <c r="L1089" i="1" s="1"/>
  <c r="N1089" i="1" s="1"/>
  <c r="D1089" i="1"/>
  <c r="C1089" i="1"/>
  <c r="Y1088" i="1"/>
  <c r="K1088" i="1"/>
  <c r="M1088" i="1" s="1"/>
  <c r="F1088" i="1"/>
  <c r="L1088" i="1" s="1"/>
  <c r="N1088" i="1" s="1"/>
  <c r="D1088" i="1"/>
  <c r="H1088" i="1" s="1"/>
  <c r="P1088" i="1" s="1"/>
  <c r="C1088" i="1"/>
  <c r="G1088" i="1" s="1"/>
  <c r="O1088" i="1" s="1"/>
  <c r="AA1088" i="1" s="1"/>
  <c r="AB1088" i="1" s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H1085" i="1" s="1"/>
  <c r="P1085" i="1" s="1"/>
  <c r="C1085" i="1"/>
  <c r="Y1084" i="1"/>
  <c r="F1084" i="1"/>
  <c r="L1084" i="1" s="1"/>
  <c r="N1084" i="1" s="1"/>
  <c r="D1084" i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C1082" i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H1076" i="1" s="1"/>
  <c r="P1076" i="1" s="1"/>
  <c r="C1076" i="1"/>
  <c r="G1076" i="1" s="1"/>
  <c r="O1076" i="1" s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H1074" i="1" s="1"/>
  <c r="P1074" i="1" s="1"/>
  <c r="C1074" i="1"/>
  <c r="Y1073" i="1"/>
  <c r="F1073" i="1"/>
  <c r="L1073" i="1" s="1"/>
  <c r="N1073" i="1" s="1"/>
  <c r="D1073" i="1"/>
  <c r="H1073" i="1" s="1"/>
  <c r="P1073" i="1" s="1"/>
  <c r="C1073" i="1"/>
  <c r="Y1072" i="1"/>
  <c r="F1072" i="1"/>
  <c r="L1072" i="1" s="1"/>
  <c r="N1072" i="1" s="1"/>
  <c r="D1072" i="1"/>
  <c r="H1072" i="1" s="1"/>
  <c r="P1072" i="1" s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H1070" i="1" s="1"/>
  <c r="P1070" i="1" s="1"/>
  <c r="C1070" i="1"/>
  <c r="Y1069" i="1"/>
  <c r="F1069" i="1"/>
  <c r="L1069" i="1" s="1"/>
  <c r="N1069" i="1" s="1"/>
  <c r="D1069" i="1"/>
  <c r="H1069" i="1" s="1"/>
  <c r="P1069" i="1" s="1"/>
  <c r="C1069" i="1"/>
  <c r="Y1068" i="1"/>
  <c r="F1068" i="1"/>
  <c r="L1068" i="1" s="1"/>
  <c r="N1068" i="1" s="1"/>
  <c r="D1068" i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C1066" i="1"/>
  <c r="Y1065" i="1"/>
  <c r="F1065" i="1"/>
  <c r="L1065" i="1" s="1"/>
  <c r="N1065" i="1" s="1"/>
  <c r="D1065" i="1"/>
  <c r="C1065" i="1"/>
  <c r="Y1064" i="1"/>
  <c r="F1064" i="1"/>
  <c r="L1064" i="1" s="1"/>
  <c r="N1064" i="1" s="1"/>
  <c r="D1064" i="1"/>
  <c r="C1064" i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C1062" i="1"/>
  <c r="Y1061" i="1"/>
  <c r="F1061" i="1"/>
  <c r="L1061" i="1" s="1"/>
  <c r="N1061" i="1" s="1"/>
  <c r="D1061" i="1"/>
  <c r="C1061" i="1"/>
  <c r="Y1060" i="1"/>
  <c r="F1060" i="1"/>
  <c r="L1060" i="1" s="1"/>
  <c r="N1060" i="1" s="1"/>
  <c r="D1060" i="1"/>
  <c r="C1060" i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C1058" i="1"/>
  <c r="Y1057" i="1"/>
  <c r="F1057" i="1"/>
  <c r="L1057" i="1" s="1"/>
  <c r="N1057" i="1" s="1"/>
  <c r="D1057" i="1"/>
  <c r="C1057" i="1"/>
  <c r="Y1056" i="1"/>
  <c r="F1056" i="1"/>
  <c r="L1056" i="1" s="1"/>
  <c r="N1056" i="1" s="1"/>
  <c r="D1056" i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C1054" i="1"/>
  <c r="Y1053" i="1"/>
  <c r="F1053" i="1"/>
  <c r="L1053" i="1" s="1"/>
  <c r="N1053" i="1" s="1"/>
  <c r="D1053" i="1"/>
  <c r="C1053" i="1"/>
  <c r="Y1052" i="1"/>
  <c r="F1052" i="1"/>
  <c r="L1052" i="1" s="1"/>
  <c r="N1052" i="1" s="1"/>
  <c r="D1052" i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C1050" i="1"/>
  <c r="Y1049" i="1"/>
  <c r="K1049" i="1"/>
  <c r="M1049" i="1" s="1"/>
  <c r="F1049" i="1"/>
  <c r="L1049" i="1" s="1"/>
  <c r="N1049" i="1" s="1"/>
  <c r="D1049" i="1"/>
  <c r="C1049" i="1"/>
  <c r="Y1048" i="1"/>
  <c r="F1048" i="1"/>
  <c r="L1048" i="1" s="1"/>
  <c r="N1048" i="1" s="1"/>
  <c r="D1048" i="1"/>
  <c r="C1048" i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C1046" i="1"/>
  <c r="Y1045" i="1"/>
  <c r="F1045" i="1"/>
  <c r="L1045" i="1" s="1"/>
  <c r="N1045" i="1" s="1"/>
  <c r="D1045" i="1"/>
  <c r="C1045" i="1"/>
  <c r="Y1044" i="1"/>
  <c r="F1044" i="1"/>
  <c r="L1044" i="1" s="1"/>
  <c r="N1044" i="1" s="1"/>
  <c r="D1044" i="1"/>
  <c r="C1044" i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C1042" i="1"/>
  <c r="Y1041" i="1"/>
  <c r="F1041" i="1"/>
  <c r="L1041" i="1" s="1"/>
  <c r="N1041" i="1" s="1"/>
  <c r="D1041" i="1"/>
  <c r="C1041" i="1"/>
  <c r="Y1040" i="1"/>
  <c r="F1040" i="1"/>
  <c r="L1040" i="1" s="1"/>
  <c r="N1040" i="1" s="1"/>
  <c r="D1040" i="1"/>
  <c r="C1040" i="1"/>
  <c r="Y1039" i="1"/>
  <c r="F1039" i="1"/>
  <c r="L1039" i="1" s="1"/>
  <c r="N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Y1035" i="1"/>
  <c r="F1035" i="1"/>
  <c r="K1035" i="1" s="1"/>
  <c r="M1035" i="1" s="1"/>
  <c r="D1035" i="1"/>
  <c r="C1035" i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K1031" i="1" s="1"/>
  <c r="M1031" i="1" s="1"/>
  <c r="D1031" i="1"/>
  <c r="C1031" i="1"/>
  <c r="Y1030" i="1"/>
  <c r="F1030" i="1"/>
  <c r="K1030" i="1" s="1"/>
  <c r="M1030" i="1" s="1"/>
  <c r="D1030" i="1"/>
  <c r="C1030" i="1"/>
  <c r="Y1029" i="1"/>
  <c r="F1029" i="1"/>
  <c r="K1029" i="1" s="1"/>
  <c r="M1029" i="1" s="1"/>
  <c r="D1029" i="1"/>
  <c r="C1029" i="1"/>
  <c r="Y1028" i="1"/>
  <c r="F1028" i="1"/>
  <c r="K1028" i="1" s="1"/>
  <c r="M1028" i="1" s="1"/>
  <c r="D1028" i="1"/>
  <c r="C1028" i="1"/>
  <c r="Y1027" i="1"/>
  <c r="F1027" i="1"/>
  <c r="K1027" i="1" s="1"/>
  <c r="M1027" i="1" s="1"/>
  <c r="D1027" i="1"/>
  <c r="C1027" i="1"/>
  <c r="Y1026" i="1"/>
  <c r="F1026" i="1"/>
  <c r="K1026" i="1" s="1"/>
  <c r="M1026" i="1" s="1"/>
  <c r="D1026" i="1"/>
  <c r="C1026" i="1"/>
  <c r="Y1025" i="1"/>
  <c r="F1025" i="1"/>
  <c r="K1025" i="1" s="1"/>
  <c r="M1025" i="1" s="1"/>
  <c r="D1025" i="1"/>
  <c r="C1025" i="1"/>
  <c r="Y1024" i="1"/>
  <c r="H1024" i="1"/>
  <c r="P1024" i="1" s="1"/>
  <c r="F1024" i="1"/>
  <c r="K1024" i="1" s="1"/>
  <c r="M1024" i="1" s="1"/>
  <c r="D1024" i="1"/>
  <c r="C1024" i="1"/>
  <c r="G1024" i="1" s="1"/>
  <c r="O1024" i="1" s="1"/>
  <c r="AA1024" i="1" s="1"/>
  <c r="AB1024" i="1" s="1"/>
  <c r="Y1023" i="1"/>
  <c r="F1023" i="1"/>
  <c r="K1023" i="1" s="1"/>
  <c r="M1023" i="1" s="1"/>
  <c r="D1023" i="1"/>
  <c r="C1023" i="1"/>
  <c r="G1023" i="1" s="1"/>
  <c r="O1023" i="1" s="1"/>
  <c r="Y1022" i="1"/>
  <c r="F1022" i="1"/>
  <c r="K1022" i="1" s="1"/>
  <c r="M1022" i="1" s="1"/>
  <c r="D1022" i="1"/>
  <c r="C1022" i="1"/>
  <c r="Y1021" i="1"/>
  <c r="F1021" i="1"/>
  <c r="K1021" i="1" s="1"/>
  <c r="M1021" i="1" s="1"/>
  <c r="D1021" i="1"/>
  <c r="C1021" i="1"/>
  <c r="Y1020" i="1"/>
  <c r="F1020" i="1"/>
  <c r="K1020" i="1" s="1"/>
  <c r="M1020" i="1" s="1"/>
  <c r="D1020" i="1"/>
  <c r="H1020" i="1" s="1"/>
  <c r="P1020" i="1" s="1"/>
  <c r="C1020" i="1"/>
  <c r="G1020" i="1" s="1"/>
  <c r="O1020" i="1" s="1"/>
  <c r="Y1019" i="1"/>
  <c r="F1019" i="1"/>
  <c r="K1019" i="1" s="1"/>
  <c r="M1019" i="1" s="1"/>
  <c r="D1019" i="1"/>
  <c r="C1019" i="1"/>
  <c r="G1019" i="1" s="1"/>
  <c r="O1019" i="1" s="1"/>
  <c r="Y1018" i="1"/>
  <c r="F1018" i="1"/>
  <c r="K1018" i="1" s="1"/>
  <c r="M1018" i="1" s="1"/>
  <c r="D1018" i="1"/>
  <c r="C1018" i="1"/>
  <c r="Y1017" i="1"/>
  <c r="F1017" i="1"/>
  <c r="K1017" i="1" s="1"/>
  <c r="M1017" i="1" s="1"/>
  <c r="D1017" i="1"/>
  <c r="C1017" i="1"/>
  <c r="Y1016" i="1"/>
  <c r="F1016" i="1"/>
  <c r="K1016" i="1" s="1"/>
  <c r="M1016" i="1" s="1"/>
  <c r="D1016" i="1"/>
  <c r="C1016" i="1"/>
  <c r="Y1015" i="1"/>
  <c r="F1015" i="1"/>
  <c r="K1015" i="1" s="1"/>
  <c r="M1015" i="1" s="1"/>
  <c r="D1015" i="1"/>
  <c r="C1015" i="1"/>
  <c r="Y1014" i="1"/>
  <c r="F1014" i="1"/>
  <c r="K1014" i="1" s="1"/>
  <c r="M1014" i="1" s="1"/>
  <c r="D1014" i="1"/>
  <c r="C1014" i="1"/>
  <c r="Y1013" i="1"/>
  <c r="F1013" i="1"/>
  <c r="K1013" i="1" s="1"/>
  <c r="M1013" i="1" s="1"/>
  <c r="D1013" i="1"/>
  <c r="C1013" i="1"/>
  <c r="Y1012" i="1"/>
  <c r="F1012" i="1"/>
  <c r="K1012" i="1" s="1"/>
  <c r="M1012" i="1" s="1"/>
  <c r="D1012" i="1"/>
  <c r="C1012" i="1"/>
  <c r="Y1011" i="1"/>
  <c r="F1011" i="1"/>
  <c r="K1011" i="1" s="1"/>
  <c r="M1011" i="1" s="1"/>
  <c r="D1011" i="1"/>
  <c r="C1011" i="1"/>
  <c r="Y1010" i="1"/>
  <c r="F1010" i="1"/>
  <c r="K1010" i="1" s="1"/>
  <c r="M1010" i="1" s="1"/>
  <c r="D1010" i="1"/>
  <c r="C1010" i="1"/>
  <c r="Y1009" i="1"/>
  <c r="F1009" i="1"/>
  <c r="K1009" i="1" s="1"/>
  <c r="M1009" i="1" s="1"/>
  <c r="D1009" i="1"/>
  <c r="C1009" i="1"/>
  <c r="Y1008" i="1"/>
  <c r="F1008" i="1"/>
  <c r="K1008" i="1" s="1"/>
  <c r="M1008" i="1" s="1"/>
  <c r="D1008" i="1"/>
  <c r="C1008" i="1"/>
  <c r="G1008" i="1" s="1"/>
  <c r="O1008" i="1" s="1"/>
  <c r="Y1007" i="1"/>
  <c r="F1007" i="1"/>
  <c r="K1007" i="1" s="1"/>
  <c r="M1007" i="1" s="1"/>
  <c r="D1007" i="1"/>
  <c r="C1007" i="1"/>
  <c r="G1007" i="1" s="1"/>
  <c r="O1007" i="1" s="1"/>
  <c r="Y1006" i="1"/>
  <c r="F1006" i="1"/>
  <c r="K1006" i="1" s="1"/>
  <c r="M1006" i="1" s="1"/>
  <c r="D1006" i="1"/>
  <c r="C1006" i="1"/>
  <c r="Y1005" i="1"/>
  <c r="F1005" i="1"/>
  <c r="K1005" i="1" s="1"/>
  <c r="M1005" i="1" s="1"/>
  <c r="D1005" i="1"/>
  <c r="C1005" i="1"/>
  <c r="Y1004" i="1"/>
  <c r="F1004" i="1"/>
  <c r="K1004" i="1" s="1"/>
  <c r="M1004" i="1" s="1"/>
  <c r="D1004" i="1"/>
  <c r="C1004" i="1"/>
  <c r="G1004" i="1" s="1"/>
  <c r="O1004" i="1" s="1"/>
  <c r="Y1003" i="1"/>
  <c r="F1003" i="1"/>
  <c r="K1003" i="1" s="1"/>
  <c r="M1003" i="1" s="1"/>
  <c r="D1003" i="1"/>
  <c r="C1003" i="1"/>
  <c r="G1003" i="1" s="1"/>
  <c r="O1003" i="1" s="1"/>
  <c r="Y1002" i="1"/>
  <c r="F1002" i="1"/>
  <c r="K1002" i="1" s="1"/>
  <c r="M1002" i="1" s="1"/>
  <c r="D1002" i="1"/>
  <c r="C1002" i="1"/>
  <c r="Y1001" i="1"/>
  <c r="F1001" i="1"/>
  <c r="K1001" i="1" s="1"/>
  <c r="M1001" i="1" s="1"/>
  <c r="D1001" i="1"/>
  <c r="C1001" i="1"/>
  <c r="Y1000" i="1"/>
  <c r="F1000" i="1"/>
  <c r="K1000" i="1" s="1"/>
  <c r="M1000" i="1" s="1"/>
  <c r="D1000" i="1"/>
  <c r="C1000" i="1"/>
  <c r="Y999" i="1"/>
  <c r="F999" i="1"/>
  <c r="K999" i="1" s="1"/>
  <c r="M999" i="1" s="1"/>
  <c r="D999" i="1"/>
  <c r="C999" i="1"/>
  <c r="Y998" i="1"/>
  <c r="F998" i="1"/>
  <c r="K998" i="1" s="1"/>
  <c r="M998" i="1" s="1"/>
  <c r="D998" i="1"/>
  <c r="C998" i="1"/>
  <c r="Y997" i="1"/>
  <c r="F997" i="1"/>
  <c r="K997" i="1" s="1"/>
  <c r="M997" i="1" s="1"/>
  <c r="D997" i="1"/>
  <c r="C997" i="1"/>
  <c r="Y996" i="1"/>
  <c r="F996" i="1"/>
  <c r="K996" i="1" s="1"/>
  <c r="M996" i="1" s="1"/>
  <c r="D996" i="1"/>
  <c r="C996" i="1"/>
  <c r="Y995" i="1"/>
  <c r="F995" i="1"/>
  <c r="K995" i="1" s="1"/>
  <c r="M995" i="1" s="1"/>
  <c r="D995" i="1"/>
  <c r="C995" i="1"/>
  <c r="Y994" i="1"/>
  <c r="F994" i="1"/>
  <c r="K994" i="1" s="1"/>
  <c r="M994" i="1" s="1"/>
  <c r="D994" i="1"/>
  <c r="C994" i="1"/>
  <c r="Y993" i="1"/>
  <c r="F993" i="1"/>
  <c r="K993" i="1" s="1"/>
  <c r="M993" i="1" s="1"/>
  <c r="D993" i="1"/>
  <c r="C993" i="1"/>
  <c r="Y992" i="1"/>
  <c r="F992" i="1"/>
  <c r="K992" i="1" s="1"/>
  <c r="M992" i="1" s="1"/>
  <c r="D992" i="1"/>
  <c r="C992" i="1"/>
  <c r="Y991" i="1"/>
  <c r="F991" i="1"/>
  <c r="K991" i="1" s="1"/>
  <c r="M991" i="1" s="1"/>
  <c r="D991" i="1"/>
  <c r="C991" i="1"/>
  <c r="Y990" i="1"/>
  <c r="F990" i="1"/>
  <c r="K990" i="1" s="1"/>
  <c r="M990" i="1" s="1"/>
  <c r="D990" i="1"/>
  <c r="C990" i="1"/>
  <c r="Y989" i="1"/>
  <c r="F989" i="1"/>
  <c r="K989" i="1" s="1"/>
  <c r="M989" i="1" s="1"/>
  <c r="D989" i="1"/>
  <c r="C989" i="1"/>
  <c r="Y988" i="1"/>
  <c r="F988" i="1"/>
  <c r="K988" i="1" s="1"/>
  <c r="M988" i="1" s="1"/>
  <c r="D988" i="1"/>
  <c r="C988" i="1"/>
  <c r="Y987" i="1"/>
  <c r="F987" i="1"/>
  <c r="K987" i="1" s="1"/>
  <c r="M987" i="1" s="1"/>
  <c r="D987" i="1"/>
  <c r="C987" i="1"/>
  <c r="Y986" i="1"/>
  <c r="F986" i="1"/>
  <c r="K986" i="1" s="1"/>
  <c r="M986" i="1" s="1"/>
  <c r="D986" i="1"/>
  <c r="C986" i="1"/>
  <c r="Y985" i="1"/>
  <c r="F985" i="1"/>
  <c r="K985" i="1" s="1"/>
  <c r="M985" i="1" s="1"/>
  <c r="D985" i="1"/>
  <c r="C985" i="1"/>
  <c r="Y984" i="1"/>
  <c r="F984" i="1"/>
  <c r="K984" i="1" s="1"/>
  <c r="M984" i="1" s="1"/>
  <c r="D984" i="1"/>
  <c r="C984" i="1"/>
  <c r="Y983" i="1"/>
  <c r="F983" i="1"/>
  <c r="K983" i="1" s="1"/>
  <c r="M983" i="1" s="1"/>
  <c r="D983" i="1"/>
  <c r="C983" i="1"/>
  <c r="Y982" i="1"/>
  <c r="F982" i="1"/>
  <c r="K982" i="1" s="1"/>
  <c r="M982" i="1" s="1"/>
  <c r="D982" i="1"/>
  <c r="C982" i="1"/>
  <c r="Y981" i="1"/>
  <c r="F981" i="1"/>
  <c r="K981" i="1" s="1"/>
  <c r="M981" i="1" s="1"/>
  <c r="D981" i="1"/>
  <c r="C981" i="1"/>
  <c r="Y980" i="1"/>
  <c r="F980" i="1"/>
  <c r="K980" i="1" s="1"/>
  <c r="M980" i="1" s="1"/>
  <c r="D980" i="1"/>
  <c r="C980" i="1"/>
  <c r="Y979" i="1"/>
  <c r="F979" i="1"/>
  <c r="K979" i="1" s="1"/>
  <c r="M979" i="1" s="1"/>
  <c r="D979" i="1"/>
  <c r="C979" i="1"/>
  <c r="Y978" i="1"/>
  <c r="F978" i="1"/>
  <c r="K978" i="1" s="1"/>
  <c r="M978" i="1" s="1"/>
  <c r="D978" i="1"/>
  <c r="C978" i="1"/>
  <c r="Y977" i="1"/>
  <c r="F977" i="1"/>
  <c r="K977" i="1" s="1"/>
  <c r="M977" i="1" s="1"/>
  <c r="D977" i="1"/>
  <c r="C977" i="1"/>
  <c r="Y976" i="1"/>
  <c r="F976" i="1"/>
  <c r="K976" i="1" s="1"/>
  <c r="M976" i="1" s="1"/>
  <c r="D976" i="1"/>
  <c r="C976" i="1"/>
  <c r="Y975" i="1"/>
  <c r="F975" i="1"/>
  <c r="K975" i="1" s="1"/>
  <c r="M975" i="1" s="1"/>
  <c r="D975" i="1"/>
  <c r="C975" i="1"/>
  <c r="Y974" i="1"/>
  <c r="F974" i="1"/>
  <c r="K974" i="1" s="1"/>
  <c r="M974" i="1" s="1"/>
  <c r="D974" i="1"/>
  <c r="C974" i="1"/>
  <c r="Y973" i="1"/>
  <c r="F973" i="1"/>
  <c r="K973" i="1" s="1"/>
  <c r="M973" i="1" s="1"/>
  <c r="D973" i="1"/>
  <c r="C973" i="1"/>
  <c r="Y972" i="1"/>
  <c r="F972" i="1"/>
  <c r="K972" i="1" s="1"/>
  <c r="M972" i="1" s="1"/>
  <c r="D972" i="1"/>
  <c r="C972" i="1"/>
  <c r="Y971" i="1"/>
  <c r="F971" i="1"/>
  <c r="K971" i="1" s="1"/>
  <c r="M971" i="1" s="1"/>
  <c r="D971" i="1"/>
  <c r="C971" i="1"/>
  <c r="Y970" i="1"/>
  <c r="F970" i="1"/>
  <c r="K970" i="1" s="1"/>
  <c r="M970" i="1" s="1"/>
  <c r="D970" i="1"/>
  <c r="C970" i="1"/>
  <c r="Y969" i="1"/>
  <c r="F969" i="1"/>
  <c r="K969" i="1" s="1"/>
  <c r="M969" i="1" s="1"/>
  <c r="D969" i="1"/>
  <c r="C969" i="1"/>
  <c r="Y968" i="1"/>
  <c r="F968" i="1"/>
  <c r="K968" i="1" s="1"/>
  <c r="M968" i="1" s="1"/>
  <c r="D968" i="1"/>
  <c r="C968" i="1"/>
  <c r="Y967" i="1"/>
  <c r="F967" i="1"/>
  <c r="K967" i="1" s="1"/>
  <c r="M967" i="1" s="1"/>
  <c r="D967" i="1"/>
  <c r="C967" i="1"/>
  <c r="Y966" i="1"/>
  <c r="F966" i="1"/>
  <c r="K966" i="1" s="1"/>
  <c r="M966" i="1" s="1"/>
  <c r="D966" i="1"/>
  <c r="C966" i="1"/>
  <c r="Y965" i="1"/>
  <c r="F965" i="1"/>
  <c r="K965" i="1" s="1"/>
  <c r="M965" i="1" s="1"/>
  <c r="D965" i="1"/>
  <c r="C965" i="1"/>
  <c r="Y964" i="1"/>
  <c r="F964" i="1"/>
  <c r="K964" i="1" s="1"/>
  <c r="M964" i="1" s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F948" i="1"/>
  <c r="L948" i="1" s="1"/>
  <c r="N948" i="1" s="1"/>
  <c r="D948" i="1"/>
  <c r="C948" i="1"/>
  <c r="G948" i="1" s="1"/>
  <c r="O948" i="1" s="1"/>
  <c r="Y947" i="1"/>
  <c r="F947" i="1"/>
  <c r="L947" i="1" s="1"/>
  <c r="N947" i="1" s="1"/>
  <c r="D947" i="1"/>
  <c r="H947" i="1" s="1"/>
  <c r="P947" i="1" s="1"/>
  <c r="C947" i="1"/>
  <c r="G947" i="1" s="1"/>
  <c r="O947" i="1" s="1"/>
  <c r="Y946" i="1"/>
  <c r="F946" i="1"/>
  <c r="L946" i="1" s="1"/>
  <c r="N946" i="1" s="1"/>
  <c r="D946" i="1"/>
  <c r="H946" i="1" s="1"/>
  <c r="P946" i="1" s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H944" i="1" s="1"/>
  <c r="P944" i="1" s="1"/>
  <c r="C944" i="1"/>
  <c r="G944" i="1" s="1"/>
  <c r="O944" i="1" s="1"/>
  <c r="Y943" i="1"/>
  <c r="F943" i="1"/>
  <c r="L943" i="1" s="1"/>
  <c r="N943" i="1" s="1"/>
  <c r="D943" i="1"/>
  <c r="H943" i="1" s="1"/>
  <c r="P943" i="1" s="1"/>
  <c r="C943" i="1"/>
  <c r="G943" i="1" s="1"/>
  <c r="O943" i="1" s="1"/>
  <c r="Y942" i="1"/>
  <c r="F942" i="1"/>
  <c r="L942" i="1" s="1"/>
  <c r="N942" i="1" s="1"/>
  <c r="D942" i="1"/>
  <c r="H942" i="1" s="1"/>
  <c r="P942" i="1" s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H940" i="1" s="1"/>
  <c r="P940" i="1" s="1"/>
  <c r="C940" i="1"/>
  <c r="Y939" i="1"/>
  <c r="F939" i="1"/>
  <c r="L939" i="1" s="1"/>
  <c r="N939" i="1" s="1"/>
  <c r="D939" i="1"/>
  <c r="H939" i="1" s="1"/>
  <c r="P939" i="1" s="1"/>
  <c r="C939" i="1"/>
  <c r="Y938" i="1"/>
  <c r="F938" i="1"/>
  <c r="L938" i="1" s="1"/>
  <c r="N938" i="1" s="1"/>
  <c r="D938" i="1"/>
  <c r="H938" i="1" s="1"/>
  <c r="P938" i="1" s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H932" i="1" s="1"/>
  <c r="P932" i="1" s="1"/>
  <c r="C932" i="1"/>
  <c r="G932" i="1" s="1"/>
  <c r="O932" i="1" s="1"/>
  <c r="Y931" i="1"/>
  <c r="F931" i="1"/>
  <c r="L931" i="1" s="1"/>
  <c r="N931" i="1" s="1"/>
  <c r="D931" i="1"/>
  <c r="H931" i="1" s="1"/>
  <c r="P931" i="1" s="1"/>
  <c r="C931" i="1"/>
  <c r="G931" i="1" s="1"/>
  <c r="O931" i="1" s="1"/>
  <c r="Y930" i="1"/>
  <c r="F930" i="1"/>
  <c r="L930" i="1" s="1"/>
  <c r="N930" i="1" s="1"/>
  <c r="D930" i="1"/>
  <c r="H930" i="1" s="1"/>
  <c r="P930" i="1" s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H928" i="1" s="1"/>
  <c r="P928" i="1" s="1"/>
  <c r="C928" i="1"/>
  <c r="G928" i="1" s="1"/>
  <c r="O928" i="1" s="1"/>
  <c r="Y927" i="1"/>
  <c r="F927" i="1"/>
  <c r="L927" i="1" s="1"/>
  <c r="N927" i="1" s="1"/>
  <c r="D927" i="1"/>
  <c r="H927" i="1" s="1"/>
  <c r="P927" i="1" s="1"/>
  <c r="C927" i="1"/>
  <c r="G927" i="1" s="1"/>
  <c r="O927" i="1" s="1"/>
  <c r="AA927" i="1" s="1"/>
  <c r="AB927" i="1" s="1"/>
  <c r="Y926" i="1"/>
  <c r="F926" i="1"/>
  <c r="L926" i="1" s="1"/>
  <c r="N926" i="1" s="1"/>
  <c r="D926" i="1"/>
  <c r="H926" i="1" s="1"/>
  <c r="P926" i="1" s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H924" i="1" s="1"/>
  <c r="P924" i="1" s="1"/>
  <c r="C924" i="1"/>
  <c r="Y923" i="1"/>
  <c r="F923" i="1"/>
  <c r="L923" i="1" s="1"/>
  <c r="N923" i="1" s="1"/>
  <c r="D923" i="1"/>
  <c r="H923" i="1" s="1"/>
  <c r="P923" i="1" s="1"/>
  <c r="C923" i="1"/>
  <c r="Y922" i="1"/>
  <c r="F922" i="1"/>
  <c r="L922" i="1" s="1"/>
  <c r="N922" i="1" s="1"/>
  <c r="D922" i="1"/>
  <c r="H922" i="1" s="1"/>
  <c r="P922" i="1" s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H916" i="1" s="1"/>
  <c r="P916" i="1" s="1"/>
  <c r="C916" i="1"/>
  <c r="Y915" i="1"/>
  <c r="F915" i="1"/>
  <c r="L915" i="1" s="1"/>
  <c r="N915" i="1" s="1"/>
  <c r="D915" i="1"/>
  <c r="H915" i="1" s="1"/>
  <c r="P915" i="1" s="1"/>
  <c r="C915" i="1"/>
  <c r="Y914" i="1"/>
  <c r="F914" i="1"/>
  <c r="L914" i="1" s="1"/>
  <c r="N914" i="1" s="1"/>
  <c r="D914" i="1"/>
  <c r="H914" i="1" s="1"/>
  <c r="P914" i="1" s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H912" i="1" s="1"/>
  <c r="P912" i="1" s="1"/>
  <c r="C912" i="1"/>
  <c r="Y911" i="1"/>
  <c r="F911" i="1"/>
  <c r="L911" i="1" s="1"/>
  <c r="N911" i="1" s="1"/>
  <c r="D911" i="1"/>
  <c r="H911" i="1" s="1"/>
  <c r="P911" i="1" s="1"/>
  <c r="C911" i="1"/>
  <c r="Y910" i="1"/>
  <c r="F910" i="1"/>
  <c r="L910" i="1" s="1"/>
  <c r="N910" i="1" s="1"/>
  <c r="D910" i="1"/>
  <c r="H910" i="1" s="1"/>
  <c r="P910" i="1" s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H908" i="1" s="1"/>
  <c r="P908" i="1" s="1"/>
  <c r="C908" i="1"/>
  <c r="Y907" i="1"/>
  <c r="F907" i="1"/>
  <c r="L907" i="1" s="1"/>
  <c r="N907" i="1" s="1"/>
  <c r="D907" i="1"/>
  <c r="H907" i="1" s="1"/>
  <c r="P907" i="1" s="1"/>
  <c r="C907" i="1"/>
  <c r="Y906" i="1"/>
  <c r="F906" i="1"/>
  <c r="L906" i="1" s="1"/>
  <c r="N906" i="1" s="1"/>
  <c r="D906" i="1"/>
  <c r="H906" i="1" s="1"/>
  <c r="P906" i="1" s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L900" i="1" s="1"/>
  <c r="N900" i="1" s="1"/>
  <c r="D900" i="1"/>
  <c r="C900" i="1"/>
  <c r="Y899" i="1"/>
  <c r="F899" i="1"/>
  <c r="L899" i="1" s="1"/>
  <c r="N899" i="1" s="1"/>
  <c r="D899" i="1"/>
  <c r="C899" i="1"/>
  <c r="Y898" i="1"/>
  <c r="F898" i="1"/>
  <c r="L898" i="1" s="1"/>
  <c r="N898" i="1" s="1"/>
  <c r="D898" i="1"/>
  <c r="C898" i="1"/>
  <c r="Y897" i="1"/>
  <c r="F897" i="1"/>
  <c r="L897" i="1" s="1"/>
  <c r="N897" i="1" s="1"/>
  <c r="D897" i="1"/>
  <c r="C897" i="1"/>
  <c r="Y896" i="1"/>
  <c r="F896" i="1"/>
  <c r="L896" i="1" s="1"/>
  <c r="N896" i="1" s="1"/>
  <c r="D896" i="1"/>
  <c r="C896" i="1"/>
  <c r="Y895" i="1"/>
  <c r="F895" i="1"/>
  <c r="L895" i="1" s="1"/>
  <c r="N895" i="1" s="1"/>
  <c r="D895" i="1"/>
  <c r="C895" i="1"/>
  <c r="Y894" i="1"/>
  <c r="F894" i="1"/>
  <c r="L894" i="1" s="1"/>
  <c r="N894" i="1" s="1"/>
  <c r="D894" i="1"/>
  <c r="C894" i="1"/>
  <c r="Y893" i="1"/>
  <c r="F893" i="1"/>
  <c r="L893" i="1" s="1"/>
  <c r="N893" i="1" s="1"/>
  <c r="D893" i="1"/>
  <c r="C893" i="1"/>
  <c r="Y892" i="1"/>
  <c r="F892" i="1"/>
  <c r="L892" i="1" s="1"/>
  <c r="N892" i="1" s="1"/>
  <c r="D892" i="1"/>
  <c r="C892" i="1"/>
  <c r="Y891" i="1"/>
  <c r="F891" i="1"/>
  <c r="L891" i="1" s="1"/>
  <c r="N891" i="1" s="1"/>
  <c r="D891" i="1"/>
  <c r="C891" i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F884" i="1"/>
  <c r="D884" i="1"/>
  <c r="C884" i="1"/>
  <c r="G884" i="1" s="1"/>
  <c r="O884" i="1" s="1"/>
  <c r="Y883" i="1"/>
  <c r="F883" i="1"/>
  <c r="K883" i="1" s="1"/>
  <c r="M883" i="1" s="1"/>
  <c r="D883" i="1"/>
  <c r="C883" i="1"/>
  <c r="Y882" i="1"/>
  <c r="F882" i="1"/>
  <c r="K882" i="1" s="1"/>
  <c r="M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K874" i="1"/>
  <c r="M874" i="1" s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F870" i="1"/>
  <c r="L870" i="1" s="1"/>
  <c r="N870" i="1" s="1"/>
  <c r="D870" i="1"/>
  <c r="C870" i="1"/>
  <c r="Y869" i="1"/>
  <c r="F869" i="1"/>
  <c r="L869" i="1" s="1"/>
  <c r="N869" i="1" s="1"/>
  <c r="D869" i="1"/>
  <c r="C869" i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K861" i="1"/>
  <c r="M861" i="1" s="1"/>
  <c r="F861" i="1"/>
  <c r="L861" i="1" s="1"/>
  <c r="N861" i="1" s="1"/>
  <c r="D861" i="1"/>
  <c r="C861" i="1"/>
  <c r="G861" i="1" s="1"/>
  <c r="O861" i="1" s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F858" i="1"/>
  <c r="L858" i="1" s="1"/>
  <c r="N858" i="1" s="1"/>
  <c r="D858" i="1"/>
  <c r="H858" i="1" s="1"/>
  <c r="P858" i="1" s="1"/>
  <c r="C858" i="1"/>
  <c r="G858" i="1" s="1"/>
  <c r="O858" i="1" s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F854" i="1"/>
  <c r="L854" i="1" s="1"/>
  <c r="N854" i="1" s="1"/>
  <c r="D854" i="1"/>
  <c r="C854" i="1"/>
  <c r="Y853" i="1"/>
  <c r="F853" i="1"/>
  <c r="L853" i="1" s="1"/>
  <c r="N853" i="1" s="1"/>
  <c r="D853" i="1"/>
  <c r="H853" i="1" s="1"/>
  <c r="P853" i="1" s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K833" i="1"/>
  <c r="M833" i="1" s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C831" i="1"/>
  <c r="Y830" i="1"/>
  <c r="F830" i="1"/>
  <c r="L830" i="1" s="1"/>
  <c r="N830" i="1" s="1"/>
  <c r="D830" i="1"/>
  <c r="C830" i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C828" i="1"/>
  <c r="Y827" i="1"/>
  <c r="F827" i="1"/>
  <c r="L827" i="1" s="1"/>
  <c r="N827" i="1" s="1"/>
  <c r="D827" i="1"/>
  <c r="C827" i="1"/>
  <c r="Y826" i="1"/>
  <c r="K826" i="1"/>
  <c r="M826" i="1" s="1"/>
  <c r="F826" i="1"/>
  <c r="L826" i="1" s="1"/>
  <c r="N826" i="1" s="1"/>
  <c r="D826" i="1"/>
  <c r="C826" i="1"/>
  <c r="G826" i="1" s="1"/>
  <c r="O826" i="1" s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C824" i="1"/>
  <c r="Y823" i="1"/>
  <c r="F823" i="1"/>
  <c r="L823" i="1" s="1"/>
  <c r="N823" i="1" s="1"/>
  <c r="D823" i="1"/>
  <c r="C823" i="1"/>
  <c r="Y822" i="1"/>
  <c r="F822" i="1"/>
  <c r="L822" i="1" s="1"/>
  <c r="N822" i="1" s="1"/>
  <c r="D822" i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C820" i="1"/>
  <c r="Y819" i="1"/>
  <c r="F819" i="1"/>
  <c r="L819" i="1" s="1"/>
  <c r="N819" i="1" s="1"/>
  <c r="D819" i="1"/>
  <c r="C819" i="1"/>
  <c r="Y818" i="1"/>
  <c r="F818" i="1"/>
  <c r="L818" i="1" s="1"/>
  <c r="N818" i="1" s="1"/>
  <c r="D818" i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C816" i="1"/>
  <c r="Y815" i="1"/>
  <c r="K815" i="1"/>
  <c r="M815" i="1" s="1"/>
  <c r="F815" i="1"/>
  <c r="L815" i="1" s="1"/>
  <c r="N815" i="1" s="1"/>
  <c r="D815" i="1"/>
  <c r="H815" i="1" s="1"/>
  <c r="P815" i="1" s="1"/>
  <c r="C815" i="1"/>
  <c r="G815" i="1" s="1"/>
  <c r="O815" i="1" s="1"/>
  <c r="Y814" i="1"/>
  <c r="F814" i="1"/>
  <c r="L814" i="1" s="1"/>
  <c r="N814" i="1" s="1"/>
  <c r="D814" i="1"/>
  <c r="H814" i="1" s="1"/>
  <c r="P814" i="1" s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H812" i="1" s="1"/>
  <c r="P812" i="1" s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H810" i="1" s="1"/>
  <c r="P810" i="1" s="1"/>
  <c r="C810" i="1"/>
  <c r="G810" i="1" s="1"/>
  <c r="O810" i="1" s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H808" i="1" s="1"/>
  <c r="P808" i="1" s="1"/>
  <c r="C808" i="1"/>
  <c r="G808" i="1" s="1"/>
  <c r="O808" i="1" s="1"/>
  <c r="Y807" i="1"/>
  <c r="F807" i="1"/>
  <c r="L807" i="1" s="1"/>
  <c r="N807" i="1" s="1"/>
  <c r="D807" i="1"/>
  <c r="H807" i="1" s="1"/>
  <c r="P807" i="1" s="1"/>
  <c r="C807" i="1"/>
  <c r="Y806" i="1"/>
  <c r="F806" i="1"/>
  <c r="L806" i="1" s="1"/>
  <c r="N806" i="1" s="1"/>
  <c r="D806" i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Y793" i="1"/>
  <c r="F793" i="1"/>
  <c r="L793" i="1" s="1"/>
  <c r="N793" i="1" s="1"/>
  <c r="D793" i="1"/>
  <c r="C793" i="1"/>
  <c r="Y792" i="1"/>
  <c r="F792" i="1"/>
  <c r="L792" i="1" s="1"/>
  <c r="N792" i="1" s="1"/>
  <c r="D792" i="1"/>
  <c r="C792" i="1"/>
  <c r="Y791" i="1"/>
  <c r="F791" i="1"/>
  <c r="K791" i="1" s="1"/>
  <c r="M791" i="1" s="1"/>
  <c r="D791" i="1"/>
  <c r="C791" i="1"/>
  <c r="Y790" i="1"/>
  <c r="F790" i="1"/>
  <c r="K790" i="1" s="1"/>
  <c r="M790" i="1" s="1"/>
  <c r="D790" i="1"/>
  <c r="C790" i="1"/>
  <c r="Y789" i="1"/>
  <c r="F789" i="1"/>
  <c r="K789" i="1" s="1"/>
  <c r="M789" i="1" s="1"/>
  <c r="D789" i="1"/>
  <c r="C789" i="1"/>
  <c r="Y788" i="1"/>
  <c r="F788" i="1"/>
  <c r="L788" i="1" s="1"/>
  <c r="N788" i="1" s="1"/>
  <c r="D788" i="1"/>
  <c r="C788" i="1"/>
  <c r="I807" i="2" l="1"/>
  <c r="U807" i="2" s="1"/>
  <c r="O808" i="2"/>
  <c r="R808" i="2" s="1"/>
  <c r="K824" i="2"/>
  <c r="W824" i="2" s="1"/>
  <c r="K829" i="2"/>
  <c r="W829" i="2" s="1"/>
  <c r="K830" i="2"/>
  <c r="W830" i="2" s="1"/>
  <c r="J842" i="2"/>
  <c r="V842" i="2" s="1"/>
  <c r="Q870" i="2"/>
  <c r="T870" i="2" s="1"/>
  <c r="K888" i="2"/>
  <c r="W888" i="2" s="1"/>
  <c r="K889" i="2"/>
  <c r="W889" i="2" s="1"/>
  <c r="K943" i="2"/>
  <c r="W943" i="2" s="1"/>
  <c r="K945" i="2"/>
  <c r="W945" i="2" s="1"/>
  <c r="J1019" i="2"/>
  <c r="V1019" i="2" s="1"/>
  <c r="I1026" i="2"/>
  <c r="U1026" i="2" s="1"/>
  <c r="P1026" i="2"/>
  <c r="S1026" i="2" s="1"/>
  <c r="I1046" i="2"/>
  <c r="U1046" i="2" s="1"/>
  <c r="K1059" i="2"/>
  <c r="W1059" i="2" s="1"/>
  <c r="K1060" i="2"/>
  <c r="W1060" i="2" s="1"/>
  <c r="K1062" i="2"/>
  <c r="W1062" i="2" s="1"/>
  <c r="K1064" i="2"/>
  <c r="W1064" i="2" s="1"/>
  <c r="K1066" i="2"/>
  <c r="W1066" i="2" s="1"/>
  <c r="P1084" i="2"/>
  <c r="S1084" i="2" s="1"/>
  <c r="K1090" i="2"/>
  <c r="W1090" i="2" s="1"/>
  <c r="K1092" i="2"/>
  <c r="W1092" i="2" s="1"/>
  <c r="K1094" i="2"/>
  <c r="W1094" i="2" s="1"/>
  <c r="K1096" i="2"/>
  <c r="W1096" i="2" s="1"/>
  <c r="K1108" i="2"/>
  <c r="W1108" i="2" s="1"/>
  <c r="K1124" i="2"/>
  <c r="W1124" i="2" s="1"/>
  <c r="P1165" i="2"/>
  <c r="S1165" i="2" s="1"/>
  <c r="K1177" i="2"/>
  <c r="W1177" i="2" s="1"/>
  <c r="K1181" i="2"/>
  <c r="W1181" i="2" s="1"/>
  <c r="K799" i="1"/>
  <c r="M799" i="1" s="1"/>
  <c r="H823" i="1"/>
  <c r="P823" i="1" s="1"/>
  <c r="H824" i="1"/>
  <c r="P824" i="1" s="1"/>
  <c r="H826" i="1"/>
  <c r="P826" i="1" s="1"/>
  <c r="G833" i="1"/>
  <c r="O833" i="1" s="1"/>
  <c r="AA833" i="1" s="1"/>
  <c r="AB833" i="1" s="1"/>
  <c r="K845" i="1"/>
  <c r="M845" i="1" s="1"/>
  <c r="G869" i="1"/>
  <c r="O869" i="1" s="1"/>
  <c r="G870" i="1"/>
  <c r="O870" i="1" s="1"/>
  <c r="G874" i="1"/>
  <c r="O874" i="1" s="1"/>
  <c r="AA874" i="1" s="1"/>
  <c r="AB874" i="1" s="1"/>
  <c r="H982" i="1"/>
  <c r="P982" i="1" s="1"/>
  <c r="H983" i="1"/>
  <c r="P983" i="1" s="1"/>
  <c r="H984" i="1"/>
  <c r="P984" i="1" s="1"/>
  <c r="H986" i="1"/>
  <c r="P986" i="1" s="1"/>
  <c r="H987" i="1"/>
  <c r="P987" i="1" s="1"/>
  <c r="H988" i="1"/>
  <c r="P988" i="1" s="1"/>
  <c r="H990" i="1"/>
  <c r="P990" i="1" s="1"/>
  <c r="H992" i="1"/>
  <c r="P992" i="1" s="1"/>
  <c r="AA992" i="1" s="1"/>
  <c r="AB992" i="1" s="1"/>
  <c r="H998" i="1"/>
  <c r="P998" i="1" s="1"/>
  <c r="H999" i="1"/>
  <c r="P999" i="1" s="1"/>
  <c r="H1000" i="1"/>
  <c r="P1000" i="1" s="1"/>
  <c r="H1002" i="1"/>
  <c r="P1002" i="1" s="1"/>
  <c r="H1003" i="1"/>
  <c r="P1003" i="1" s="1"/>
  <c r="H1004" i="1"/>
  <c r="P1004" i="1" s="1"/>
  <c r="H1008" i="1"/>
  <c r="P1008" i="1" s="1"/>
  <c r="H1014" i="1"/>
  <c r="P1014" i="1" s="1"/>
  <c r="H1015" i="1"/>
  <c r="P1015" i="1" s="1"/>
  <c r="H1016" i="1"/>
  <c r="P1016" i="1" s="1"/>
  <c r="H1018" i="1"/>
  <c r="P1018" i="1" s="1"/>
  <c r="H1019" i="1"/>
  <c r="P1019" i="1" s="1"/>
  <c r="AA1019" i="1" s="1"/>
  <c r="AB1019" i="1" s="1"/>
  <c r="G1044" i="1"/>
  <c r="O1044" i="1" s="1"/>
  <c r="G1048" i="1"/>
  <c r="O1048" i="1" s="1"/>
  <c r="G1049" i="1"/>
  <c r="O1049" i="1" s="1"/>
  <c r="AA1049" i="1" s="1"/>
  <c r="AB1049" i="1" s="1"/>
  <c r="K1060" i="1"/>
  <c r="M1060" i="1" s="1"/>
  <c r="G1101" i="1"/>
  <c r="O1101" i="1" s="1"/>
  <c r="AA1101" i="1" s="1"/>
  <c r="AB1101" i="1" s="1"/>
  <c r="G1104" i="1"/>
  <c r="O1104" i="1" s="1"/>
  <c r="AA1104" i="1" s="1"/>
  <c r="AB1104" i="1" s="1"/>
  <c r="K1118" i="1"/>
  <c r="M1118" i="1" s="1"/>
  <c r="G1147" i="1"/>
  <c r="O1147" i="1" s="1"/>
  <c r="AA1147" i="1" s="1"/>
  <c r="AB1147" i="1" s="1"/>
  <c r="G1148" i="1"/>
  <c r="O1148" i="1" s="1"/>
  <c r="G1152" i="1"/>
  <c r="O1152" i="1" s="1"/>
  <c r="G1153" i="1"/>
  <c r="O1153" i="1" s="1"/>
  <c r="AA1153" i="1" s="1"/>
  <c r="AB1153" i="1" s="1"/>
  <c r="K1236" i="1"/>
  <c r="M1236" i="1" s="1"/>
  <c r="H1245" i="1"/>
  <c r="P1245" i="1" s="1"/>
  <c r="H1248" i="1"/>
  <c r="P1248" i="1" s="1"/>
  <c r="H1252" i="1"/>
  <c r="P1252" i="1" s="1"/>
  <c r="AA1252" i="1" s="1"/>
  <c r="AB1252" i="1" s="1"/>
  <c r="K1270" i="1"/>
  <c r="M1270" i="1" s="1"/>
  <c r="G1284" i="1"/>
  <c r="O1284" i="1" s="1"/>
  <c r="G1286" i="1"/>
  <c r="O1286" i="1" s="1"/>
  <c r="AA1286" i="1" s="1"/>
  <c r="AB1286" i="1" s="1"/>
  <c r="K836" i="2"/>
  <c r="W836" i="2" s="1"/>
  <c r="K840" i="2"/>
  <c r="W840" i="2" s="1"/>
  <c r="K842" i="2"/>
  <c r="W842" i="2" s="1"/>
  <c r="K862" i="2"/>
  <c r="W862" i="2" s="1"/>
  <c r="K864" i="2"/>
  <c r="W864" i="2" s="1"/>
  <c r="K892" i="2"/>
  <c r="W892" i="2" s="1"/>
  <c r="K1016" i="2"/>
  <c r="W1016" i="2" s="1"/>
  <c r="J1046" i="2"/>
  <c r="V1046" i="2" s="1"/>
  <c r="K1247" i="2"/>
  <c r="W1247" i="2" s="1"/>
  <c r="AA826" i="1"/>
  <c r="AB826" i="1" s="1"/>
  <c r="G794" i="1"/>
  <c r="O794" i="1" s="1"/>
  <c r="G799" i="1"/>
  <c r="O799" i="1" s="1"/>
  <c r="H833" i="1"/>
  <c r="P833" i="1" s="1"/>
  <c r="G845" i="1"/>
  <c r="O845" i="1" s="1"/>
  <c r="AA845" i="1" s="1"/>
  <c r="AB845" i="1" s="1"/>
  <c r="H862" i="1"/>
  <c r="P862" i="1" s="1"/>
  <c r="H863" i="1"/>
  <c r="P863" i="1" s="1"/>
  <c r="H865" i="1"/>
  <c r="P865" i="1" s="1"/>
  <c r="H867" i="1"/>
  <c r="P867" i="1" s="1"/>
  <c r="H869" i="1"/>
  <c r="P869" i="1" s="1"/>
  <c r="H874" i="1"/>
  <c r="P874" i="1" s="1"/>
  <c r="G881" i="1"/>
  <c r="O881" i="1" s="1"/>
  <c r="AA881" i="1" s="1"/>
  <c r="AB881" i="1" s="1"/>
  <c r="H1041" i="1"/>
  <c r="P1041" i="1" s="1"/>
  <c r="H1042" i="1"/>
  <c r="P1042" i="1" s="1"/>
  <c r="H1044" i="1"/>
  <c r="P1044" i="1" s="1"/>
  <c r="H1046" i="1"/>
  <c r="P1046" i="1" s="1"/>
  <c r="H1048" i="1"/>
  <c r="P1048" i="1" s="1"/>
  <c r="H1049" i="1"/>
  <c r="P1049" i="1" s="1"/>
  <c r="G1060" i="1"/>
  <c r="O1060" i="1" s="1"/>
  <c r="AA1060" i="1" s="1"/>
  <c r="AB1060" i="1" s="1"/>
  <c r="K1076" i="1"/>
  <c r="M1076" i="1" s="1"/>
  <c r="H1094" i="1"/>
  <c r="P1094" i="1" s="1"/>
  <c r="H1096" i="1"/>
  <c r="P1096" i="1" s="1"/>
  <c r="H1101" i="1"/>
  <c r="P1101" i="1" s="1"/>
  <c r="H1102" i="1"/>
  <c r="P1102" i="1" s="1"/>
  <c r="H1104" i="1"/>
  <c r="P1104" i="1" s="1"/>
  <c r="G1117" i="1"/>
  <c r="O1117" i="1" s="1"/>
  <c r="G1118" i="1"/>
  <c r="O1118" i="1" s="1"/>
  <c r="AA1118" i="1" s="1"/>
  <c r="AB1118" i="1" s="1"/>
  <c r="H1141" i="1"/>
  <c r="P1141" i="1" s="1"/>
  <c r="H1146" i="1"/>
  <c r="P1146" i="1" s="1"/>
  <c r="H1150" i="1"/>
  <c r="P1150" i="1" s="1"/>
  <c r="H1153" i="1"/>
  <c r="P1153" i="1" s="1"/>
  <c r="G1236" i="1"/>
  <c r="O1236" i="1" s="1"/>
  <c r="AA1236" i="1" s="1"/>
  <c r="AB1236" i="1" s="1"/>
  <c r="G1266" i="1"/>
  <c r="O1266" i="1" s="1"/>
  <c r="AA1266" i="1" s="1"/>
  <c r="AB1266" i="1" s="1"/>
  <c r="G1268" i="1"/>
  <c r="O1268" i="1" s="1"/>
  <c r="AA1268" i="1" s="1"/>
  <c r="AB1268" i="1" s="1"/>
  <c r="G1270" i="1"/>
  <c r="O1270" i="1" s="1"/>
  <c r="H1284" i="1"/>
  <c r="P1284" i="1" s="1"/>
  <c r="AA1284" i="1" s="1"/>
  <c r="AB1284" i="1" s="1"/>
  <c r="K995" i="2"/>
  <c r="W995" i="2" s="1"/>
  <c r="K1043" i="2"/>
  <c r="W1043" i="2" s="1"/>
  <c r="K1044" i="2"/>
  <c r="W1044" i="2" s="1"/>
  <c r="K1046" i="2"/>
  <c r="W1046" i="2" s="1"/>
  <c r="K1048" i="2"/>
  <c r="W1048" i="2" s="1"/>
  <c r="Q1066" i="2"/>
  <c r="T1066" i="2" s="1"/>
  <c r="I1096" i="2"/>
  <c r="U1096" i="2" s="1"/>
  <c r="P1096" i="2"/>
  <c r="S1096" i="2" s="1"/>
  <c r="Q1112" i="2"/>
  <c r="T1112" i="2" s="1"/>
  <c r="K1134" i="2"/>
  <c r="W1134" i="2" s="1"/>
  <c r="P1148" i="2"/>
  <c r="S1148" i="2" s="1"/>
  <c r="K1155" i="2"/>
  <c r="W1155" i="2" s="1"/>
  <c r="K1157" i="2"/>
  <c r="W1157" i="2" s="1"/>
  <c r="K1159" i="2"/>
  <c r="W1159" i="2" s="1"/>
  <c r="H790" i="1"/>
  <c r="P790" i="1" s="1"/>
  <c r="H791" i="1"/>
  <c r="P791" i="1" s="1"/>
  <c r="H792" i="1"/>
  <c r="P792" i="1" s="1"/>
  <c r="H794" i="1"/>
  <c r="P794" i="1" s="1"/>
  <c r="H796" i="1"/>
  <c r="P796" i="1" s="1"/>
  <c r="H798" i="1"/>
  <c r="P798" i="1" s="1"/>
  <c r="AA798" i="1" s="1"/>
  <c r="AB798" i="1" s="1"/>
  <c r="H799" i="1"/>
  <c r="P799" i="1" s="1"/>
  <c r="AA808" i="1"/>
  <c r="AB808" i="1" s="1"/>
  <c r="AA810" i="1"/>
  <c r="AB810" i="1" s="1"/>
  <c r="AA815" i="1"/>
  <c r="AB815" i="1" s="1"/>
  <c r="H842" i="1"/>
  <c r="P842" i="1" s="1"/>
  <c r="H845" i="1"/>
  <c r="P845" i="1" s="1"/>
  <c r="AA858" i="1"/>
  <c r="AB858" i="1" s="1"/>
  <c r="H878" i="1"/>
  <c r="P878" i="1" s="1"/>
  <c r="H879" i="1"/>
  <c r="P879" i="1" s="1"/>
  <c r="H881" i="1"/>
  <c r="P881" i="1" s="1"/>
  <c r="H883" i="1"/>
  <c r="P883" i="1" s="1"/>
  <c r="H884" i="1"/>
  <c r="P884" i="1" s="1"/>
  <c r="AA884" i="1" s="1"/>
  <c r="AB884" i="1" s="1"/>
  <c r="AA928" i="1"/>
  <c r="AB928" i="1" s="1"/>
  <c r="AA932" i="1"/>
  <c r="AB932" i="1" s="1"/>
  <c r="H1056" i="1"/>
  <c r="P1056" i="1" s="1"/>
  <c r="H1057" i="1"/>
  <c r="P1057" i="1" s="1"/>
  <c r="H1058" i="1"/>
  <c r="P1058" i="1" s="1"/>
  <c r="H1060" i="1"/>
  <c r="P1060" i="1" s="1"/>
  <c r="AA1076" i="1"/>
  <c r="AB1076" i="1" s="1"/>
  <c r="H1110" i="1"/>
  <c r="P1110" i="1" s="1"/>
  <c r="H1113" i="1"/>
  <c r="P1113" i="1" s="1"/>
  <c r="H1116" i="1"/>
  <c r="P1116" i="1" s="1"/>
  <c r="AA1129" i="1"/>
  <c r="AB1129" i="1" s="1"/>
  <c r="H1165" i="1"/>
  <c r="P1165" i="1" s="1"/>
  <c r="H1167" i="1"/>
  <c r="P1167" i="1" s="1"/>
  <c r="H1236" i="1"/>
  <c r="P1236" i="1" s="1"/>
  <c r="H1267" i="1"/>
  <c r="P1267" i="1" s="1"/>
  <c r="H1268" i="1"/>
  <c r="P1268" i="1" s="1"/>
  <c r="J826" i="2"/>
  <c r="V826" i="2" s="1"/>
  <c r="J829" i="2"/>
  <c r="V829" i="2" s="1"/>
  <c r="J830" i="2"/>
  <c r="V830" i="2" s="1"/>
  <c r="I842" i="2"/>
  <c r="U842" i="2" s="1"/>
  <c r="O842" i="2"/>
  <c r="R842" i="2" s="1"/>
  <c r="K856" i="2"/>
  <c r="W856" i="2" s="1"/>
  <c r="P870" i="2"/>
  <c r="S870" i="2" s="1"/>
  <c r="K872" i="2"/>
  <c r="W872" i="2" s="1"/>
  <c r="J889" i="2"/>
  <c r="V889" i="2" s="1"/>
  <c r="K1000" i="2"/>
  <c r="W1000" i="2" s="1"/>
  <c r="K1001" i="2"/>
  <c r="W1001" i="2" s="1"/>
  <c r="J1008" i="2"/>
  <c r="V1008" i="2" s="1"/>
  <c r="K1030" i="2"/>
  <c r="W1030" i="2" s="1"/>
  <c r="J1062" i="2"/>
  <c r="V1062" i="2" s="1"/>
  <c r="J1066" i="2"/>
  <c r="V1066" i="2" s="1"/>
  <c r="J1095" i="2"/>
  <c r="V1095" i="2" s="1"/>
  <c r="J1096" i="2"/>
  <c r="V1096" i="2" s="1"/>
  <c r="Q1096" i="2"/>
  <c r="T1096" i="2" s="1"/>
  <c r="Q1115" i="2"/>
  <c r="T1115" i="2" s="1"/>
  <c r="J1177" i="2"/>
  <c r="V1177" i="2" s="1"/>
  <c r="J1181" i="2"/>
  <c r="V1181" i="2" s="1"/>
  <c r="J1194" i="2"/>
  <c r="V1194" i="2" s="1"/>
  <c r="K849" i="1"/>
  <c r="M849" i="1" s="1"/>
  <c r="G877" i="1"/>
  <c r="O877" i="1" s="1"/>
  <c r="G900" i="1"/>
  <c r="O900" i="1" s="1"/>
  <c r="AA943" i="1"/>
  <c r="AB943" i="1" s="1"/>
  <c r="AA944" i="1"/>
  <c r="AB944" i="1" s="1"/>
  <c r="H976" i="1"/>
  <c r="P976" i="1" s="1"/>
  <c r="AA976" i="1" s="1"/>
  <c r="AB976" i="1" s="1"/>
  <c r="AA1020" i="1"/>
  <c r="AB1020" i="1" s="1"/>
  <c r="G1040" i="1"/>
  <c r="O1040" i="1" s="1"/>
  <c r="AA1040" i="1" s="1"/>
  <c r="AB1040" i="1" s="1"/>
  <c r="AA1048" i="1"/>
  <c r="AB1048" i="1" s="1"/>
  <c r="K1053" i="1"/>
  <c r="M1053" i="1" s="1"/>
  <c r="K1065" i="1"/>
  <c r="M1065" i="1" s="1"/>
  <c r="K1081" i="1"/>
  <c r="M1081" i="1" s="1"/>
  <c r="K1092" i="1"/>
  <c r="M1092" i="1" s="1"/>
  <c r="K1108" i="1"/>
  <c r="M1108" i="1" s="1"/>
  <c r="L1121" i="1"/>
  <c r="N1121" i="1" s="1"/>
  <c r="AA1133" i="1"/>
  <c r="AB1133" i="1" s="1"/>
  <c r="AA1152" i="1"/>
  <c r="AB1152" i="1" s="1"/>
  <c r="G1195" i="1"/>
  <c r="O1195" i="1" s="1"/>
  <c r="G1196" i="1"/>
  <c r="O1196" i="1" s="1"/>
  <c r="G1197" i="1"/>
  <c r="O1197" i="1" s="1"/>
  <c r="AA1197" i="1" s="1"/>
  <c r="AB1197" i="1" s="1"/>
  <c r="G1199" i="1"/>
  <c r="O1199" i="1" s="1"/>
  <c r="G1200" i="1"/>
  <c r="O1200" i="1" s="1"/>
  <c r="AA1200" i="1" s="1"/>
  <c r="AB1200" i="1" s="1"/>
  <c r="L1212" i="1"/>
  <c r="N1212" i="1" s="1"/>
  <c r="G1225" i="1"/>
  <c r="O1225" i="1" s="1"/>
  <c r="G1227" i="1"/>
  <c r="O1227" i="1" s="1"/>
  <c r="AA1227" i="1" s="1"/>
  <c r="AB1227" i="1" s="1"/>
  <c r="K1232" i="1"/>
  <c r="M1232" i="1" s="1"/>
  <c r="K1243" i="1"/>
  <c r="M1243" i="1" s="1"/>
  <c r="G1258" i="1"/>
  <c r="O1258" i="1" s="1"/>
  <c r="G1259" i="1"/>
  <c r="O1259" i="1" s="1"/>
  <c r="G1274" i="1"/>
  <c r="O1274" i="1" s="1"/>
  <c r="G1275" i="1"/>
  <c r="O1275" i="1" s="1"/>
  <c r="K1279" i="1"/>
  <c r="M1279" i="1" s="1"/>
  <c r="K1291" i="1"/>
  <c r="M1291" i="1" s="1"/>
  <c r="I802" i="2"/>
  <c r="U802" i="2" s="1"/>
  <c r="O802" i="2"/>
  <c r="R802" i="2" s="1"/>
  <c r="I818" i="2"/>
  <c r="U818" i="2" s="1"/>
  <c r="O818" i="2"/>
  <c r="R818" i="2" s="1"/>
  <c r="I834" i="2"/>
  <c r="U834" i="2" s="1"/>
  <c r="O834" i="2"/>
  <c r="R834" i="2" s="1"/>
  <c r="I853" i="2"/>
  <c r="U853" i="2" s="1"/>
  <c r="Q853" i="2"/>
  <c r="T853" i="2" s="1"/>
  <c r="I884" i="2"/>
  <c r="U884" i="2" s="1"/>
  <c r="P884" i="2"/>
  <c r="S884" i="2" s="1"/>
  <c r="I900" i="2"/>
  <c r="U900" i="2" s="1"/>
  <c r="P900" i="2"/>
  <c r="S900" i="2" s="1"/>
  <c r="I999" i="2"/>
  <c r="U999" i="2" s="1"/>
  <c r="P999" i="2"/>
  <c r="S999" i="2" s="1"/>
  <c r="I1015" i="2"/>
  <c r="U1015" i="2" s="1"/>
  <c r="P1015" i="2"/>
  <c r="S1015" i="2" s="1"/>
  <c r="J1023" i="2"/>
  <c r="V1023" i="2" s="1"/>
  <c r="J1026" i="2"/>
  <c r="V1026" i="2" s="1"/>
  <c r="Q1026" i="2"/>
  <c r="T1026" i="2" s="1"/>
  <c r="K1032" i="2"/>
  <c r="W1032" i="2" s="1"/>
  <c r="K1034" i="2"/>
  <c r="W1034" i="2" s="1"/>
  <c r="J1039" i="2"/>
  <c r="V1039" i="2" s="1"/>
  <c r="J1042" i="2"/>
  <c r="V1042" i="2" s="1"/>
  <c r="Q1042" i="2"/>
  <c r="T1042" i="2" s="1"/>
  <c r="J1055" i="2"/>
  <c r="V1055" i="2" s="1"/>
  <c r="J1058" i="2"/>
  <c r="V1058" i="2" s="1"/>
  <c r="Q1058" i="2"/>
  <c r="T1058" i="2" s="1"/>
  <c r="J1071" i="2"/>
  <c r="V1071" i="2" s="1"/>
  <c r="I1074" i="2"/>
  <c r="U1074" i="2" s="1"/>
  <c r="Q1074" i="2"/>
  <c r="T1074" i="2" s="1"/>
  <c r="I1086" i="2"/>
  <c r="U1086" i="2" s="1"/>
  <c r="P1086" i="2"/>
  <c r="S1086" i="2" s="1"/>
  <c r="Q1099" i="2"/>
  <c r="T1099" i="2" s="1"/>
  <c r="Q1103" i="2"/>
  <c r="T1103" i="2" s="1"/>
  <c r="J1115" i="2"/>
  <c r="V1115" i="2" s="1"/>
  <c r="I1116" i="2"/>
  <c r="U1116" i="2" s="1"/>
  <c r="P1116" i="2"/>
  <c r="S1116" i="2" s="1"/>
  <c r="J1119" i="2"/>
  <c r="V1119" i="2" s="1"/>
  <c r="I1122" i="2"/>
  <c r="U1122" i="2" s="1"/>
  <c r="P1122" i="2"/>
  <c r="S1122" i="2" s="1"/>
  <c r="J1131" i="2"/>
  <c r="V1131" i="2" s="1"/>
  <c r="I1132" i="2"/>
  <c r="U1132" i="2" s="1"/>
  <c r="P1132" i="2"/>
  <c r="S1132" i="2" s="1"/>
  <c r="J1135" i="2"/>
  <c r="V1135" i="2" s="1"/>
  <c r="I1138" i="2"/>
  <c r="U1138" i="2" s="1"/>
  <c r="P1138" i="2"/>
  <c r="S1138" i="2" s="1"/>
  <c r="I1150" i="2"/>
  <c r="U1150" i="2" s="1"/>
  <c r="I1151" i="2"/>
  <c r="U1151" i="2" s="1"/>
  <c r="P1151" i="2"/>
  <c r="S1151" i="2" s="1"/>
  <c r="J1167" i="2"/>
  <c r="V1167" i="2" s="1"/>
  <c r="I1173" i="2"/>
  <c r="U1173" i="2" s="1"/>
  <c r="I1175" i="2"/>
  <c r="U1175" i="2" s="1"/>
  <c r="P1175" i="2"/>
  <c r="S1175" i="2" s="1"/>
  <c r="J1216" i="2"/>
  <c r="V1216" i="2" s="1"/>
  <c r="Q1226" i="2"/>
  <c r="T1226" i="2" s="1"/>
  <c r="J1232" i="2"/>
  <c r="V1232" i="2" s="1"/>
  <c r="P1233" i="2"/>
  <c r="S1233" i="2" s="1"/>
  <c r="I1240" i="2"/>
  <c r="U1240" i="2" s="1"/>
  <c r="P1240" i="2"/>
  <c r="S1240" i="2" s="1"/>
  <c r="I1254" i="2"/>
  <c r="U1254" i="2" s="1"/>
  <c r="I1255" i="2"/>
  <c r="U1255" i="2" s="1"/>
  <c r="I1271" i="2"/>
  <c r="U1271" i="2" s="1"/>
  <c r="P1271" i="2"/>
  <c r="S1271" i="2" s="1"/>
  <c r="J1284" i="2"/>
  <c r="V1284" i="2" s="1"/>
  <c r="J1287" i="2"/>
  <c r="V1287" i="2" s="1"/>
  <c r="I1292" i="2"/>
  <c r="U1292" i="2" s="1"/>
  <c r="I1293" i="2"/>
  <c r="U1293" i="2" s="1"/>
  <c r="G806" i="1"/>
  <c r="O806" i="1" s="1"/>
  <c r="AA806" i="1" s="1"/>
  <c r="AB806" i="1" s="1"/>
  <c r="K838" i="1"/>
  <c r="M838" i="1" s="1"/>
  <c r="G819" i="1"/>
  <c r="O819" i="1" s="1"/>
  <c r="K822" i="1"/>
  <c r="M822" i="1" s="1"/>
  <c r="H828" i="1"/>
  <c r="P828" i="1" s="1"/>
  <c r="H830" i="1"/>
  <c r="P830" i="1" s="1"/>
  <c r="H831" i="1"/>
  <c r="P831" i="1" s="1"/>
  <c r="G837" i="1"/>
  <c r="O837" i="1" s="1"/>
  <c r="G838" i="1"/>
  <c r="O838" i="1" s="1"/>
  <c r="K842" i="1"/>
  <c r="M842" i="1" s="1"/>
  <c r="G849" i="1"/>
  <c r="O849" i="1" s="1"/>
  <c r="K854" i="1"/>
  <c r="M854" i="1" s="1"/>
  <c r="K865" i="1"/>
  <c r="M865" i="1" s="1"/>
  <c r="K877" i="1"/>
  <c r="M877" i="1" s="1"/>
  <c r="G895" i="1"/>
  <c r="O895" i="1" s="1"/>
  <c r="G896" i="1"/>
  <c r="O896" i="1" s="1"/>
  <c r="G899" i="1"/>
  <c r="O899" i="1" s="1"/>
  <c r="G916" i="1"/>
  <c r="O916" i="1" s="1"/>
  <c r="AA916" i="1" s="1"/>
  <c r="AB916" i="1" s="1"/>
  <c r="G971" i="1"/>
  <c r="O971" i="1" s="1"/>
  <c r="G972" i="1"/>
  <c r="O972" i="1" s="1"/>
  <c r="G975" i="1"/>
  <c r="O975" i="1" s="1"/>
  <c r="G976" i="1"/>
  <c r="O976" i="1" s="1"/>
  <c r="G1035" i="1"/>
  <c r="O1035" i="1" s="1"/>
  <c r="G1036" i="1"/>
  <c r="O1036" i="1" s="1"/>
  <c r="G1039" i="1"/>
  <c r="O1039" i="1" s="1"/>
  <c r="AA1039" i="1" s="1"/>
  <c r="AB1039" i="1" s="1"/>
  <c r="K1040" i="1"/>
  <c r="M1040" i="1" s="1"/>
  <c r="G1053" i="1"/>
  <c r="O1053" i="1" s="1"/>
  <c r="G1056" i="1"/>
  <c r="O1056" i="1" s="1"/>
  <c r="AA1056" i="1" s="1"/>
  <c r="AB1056" i="1" s="1"/>
  <c r="G1064" i="1"/>
  <c r="O1064" i="1" s="1"/>
  <c r="G1065" i="1"/>
  <c r="O1065" i="1" s="1"/>
  <c r="G1072" i="1"/>
  <c r="O1072" i="1" s="1"/>
  <c r="AA1072" i="1" s="1"/>
  <c r="AB1072" i="1" s="1"/>
  <c r="G1080" i="1"/>
  <c r="O1080" i="1" s="1"/>
  <c r="G1081" i="1"/>
  <c r="O1081" i="1" s="1"/>
  <c r="K1085" i="1"/>
  <c r="M1085" i="1" s="1"/>
  <c r="G1092" i="1"/>
  <c r="O1092" i="1" s="1"/>
  <c r="K1097" i="1"/>
  <c r="M1097" i="1" s="1"/>
  <c r="G1106" i="1"/>
  <c r="O1106" i="1" s="1"/>
  <c r="G1108" i="1"/>
  <c r="O1108" i="1" s="1"/>
  <c r="AA1108" i="1" s="1"/>
  <c r="AB1108" i="1" s="1"/>
  <c r="K1113" i="1"/>
  <c r="M1113" i="1" s="1"/>
  <c r="G1121" i="1"/>
  <c r="O1121" i="1" s="1"/>
  <c r="K1126" i="1"/>
  <c r="M1126" i="1" s="1"/>
  <c r="G1127" i="1"/>
  <c r="O1127" i="1" s="1"/>
  <c r="K1144" i="1"/>
  <c r="M1144" i="1" s="1"/>
  <c r="G1159" i="1"/>
  <c r="O1159" i="1" s="1"/>
  <c r="G1161" i="1"/>
  <c r="O1161" i="1" s="1"/>
  <c r="AA1161" i="1" s="1"/>
  <c r="AB1161" i="1" s="1"/>
  <c r="G1170" i="1"/>
  <c r="O1170" i="1" s="1"/>
  <c r="H1191" i="1"/>
  <c r="P1191" i="1" s="1"/>
  <c r="H1192" i="1"/>
  <c r="P1192" i="1" s="1"/>
  <c r="H1195" i="1"/>
  <c r="P1195" i="1" s="1"/>
  <c r="H1196" i="1"/>
  <c r="P1196" i="1" s="1"/>
  <c r="H1199" i="1"/>
  <c r="P1199" i="1" s="1"/>
  <c r="H1200" i="1"/>
  <c r="P1200" i="1" s="1"/>
  <c r="G1211" i="1"/>
  <c r="O1211" i="1" s="1"/>
  <c r="AA1211" i="1" s="1"/>
  <c r="AB1211" i="1" s="1"/>
  <c r="H1224" i="1"/>
  <c r="P1224" i="1" s="1"/>
  <c r="H1225" i="1"/>
  <c r="P1225" i="1" s="1"/>
  <c r="G1231" i="1"/>
  <c r="O1231" i="1" s="1"/>
  <c r="G1232" i="1"/>
  <c r="O1232" i="1" s="1"/>
  <c r="AA1232" i="1" s="1"/>
  <c r="AB1232" i="1" s="1"/>
  <c r="G1241" i="1"/>
  <c r="O1241" i="1" s="1"/>
  <c r="G1243" i="1"/>
  <c r="O1243" i="1" s="1"/>
  <c r="AA1243" i="1" s="1"/>
  <c r="AB1243" i="1" s="1"/>
  <c r="K1248" i="1"/>
  <c r="M1248" i="1" s="1"/>
  <c r="H1256" i="1"/>
  <c r="P1256" i="1" s="1"/>
  <c r="H1259" i="1"/>
  <c r="P1259" i="1" s="1"/>
  <c r="G1263" i="1"/>
  <c r="O1263" i="1" s="1"/>
  <c r="AA1263" i="1" s="1"/>
  <c r="AB1263" i="1" s="1"/>
  <c r="G1264" i="1"/>
  <c r="O1264" i="1" s="1"/>
  <c r="AA1264" i="1" s="1"/>
  <c r="AB1264" i="1" s="1"/>
  <c r="K1266" i="1"/>
  <c r="M1266" i="1" s="1"/>
  <c r="H1272" i="1"/>
  <c r="P1272" i="1" s="1"/>
  <c r="H1275" i="1"/>
  <c r="P1275" i="1" s="1"/>
  <c r="G1279" i="1"/>
  <c r="O1279" i="1" s="1"/>
  <c r="H1283" i="1"/>
  <c r="P1283" i="1" s="1"/>
  <c r="G1290" i="1"/>
  <c r="O1290" i="1" s="1"/>
  <c r="G1291" i="1"/>
  <c r="O1291" i="1" s="1"/>
  <c r="K796" i="2"/>
  <c r="W796" i="2" s="1"/>
  <c r="J802" i="2"/>
  <c r="V802" i="2" s="1"/>
  <c r="Q802" i="2"/>
  <c r="T802" i="2" s="1"/>
  <c r="J818" i="2"/>
  <c r="V818" i="2" s="1"/>
  <c r="I823" i="2"/>
  <c r="U823" i="2" s="1"/>
  <c r="I824" i="2"/>
  <c r="U824" i="2" s="1"/>
  <c r="O824" i="2"/>
  <c r="R824" i="2" s="1"/>
  <c r="I835" i="2"/>
  <c r="U835" i="2" s="1"/>
  <c r="I836" i="2"/>
  <c r="U836" i="2" s="1"/>
  <c r="O836" i="2"/>
  <c r="R836" i="2" s="1"/>
  <c r="K845" i="2"/>
  <c r="W845" i="2" s="1"/>
  <c r="K846" i="2"/>
  <c r="W846" i="2" s="1"/>
  <c r="J851" i="2"/>
  <c r="V851" i="2" s="1"/>
  <c r="J853" i="2"/>
  <c r="V853" i="2" s="1"/>
  <c r="I856" i="2"/>
  <c r="U856" i="2" s="1"/>
  <c r="P856" i="2"/>
  <c r="S856" i="2" s="1"/>
  <c r="K859" i="2"/>
  <c r="W859" i="2" s="1"/>
  <c r="K861" i="2"/>
  <c r="W861" i="2" s="1"/>
  <c r="I863" i="2"/>
  <c r="U863" i="2" s="1"/>
  <c r="I864" i="2"/>
  <c r="U864" i="2" s="1"/>
  <c r="P864" i="2"/>
  <c r="S864" i="2" s="1"/>
  <c r="K865" i="2"/>
  <c r="W865" i="2" s="1"/>
  <c r="K868" i="2"/>
  <c r="W868" i="2" s="1"/>
  <c r="I873" i="2"/>
  <c r="U873" i="2" s="1"/>
  <c r="Q873" i="2"/>
  <c r="T873" i="2" s="1"/>
  <c r="J884" i="2"/>
  <c r="V884" i="2" s="1"/>
  <c r="Q884" i="2"/>
  <c r="T884" i="2" s="1"/>
  <c r="J898" i="2"/>
  <c r="V898" i="2" s="1"/>
  <c r="J900" i="2"/>
  <c r="V900" i="2" s="1"/>
  <c r="Q900" i="2"/>
  <c r="T900" i="2" s="1"/>
  <c r="K908" i="2"/>
  <c r="W908" i="2" s="1"/>
  <c r="K909" i="2"/>
  <c r="W909" i="2" s="1"/>
  <c r="K911" i="2"/>
  <c r="W911" i="2" s="1"/>
  <c r="K913" i="2"/>
  <c r="W913" i="2" s="1"/>
  <c r="J919" i="2"/>
  <c r="V919" i="2" s="1"/>
  <c r="J921" i="2"/>
  <c r="V921" i="2" s="1"/>
  <c r="K965" i="2"/>
  <c r="W965" i="2" s="1"/>
  <c r="K967" i="2"/>
  <c r="W967" i="2" s="1"/>
  <c r="K969" i="2"/>
  <c r="W969" i="2" s="1"/>
  <c r="K973" i="2"/>
  <c r="W973" i="2" s="1"/>
  <c r="K975" i="2"/>
  <c r="W975" i="2" s="1"/>
  <c r="K977" i="2"/>
  <c r="W977" i="2" s="1"/>
  <c r="J983" i="2"/>
  <c r="V983" i="2" s="1"/>
  <c r="J985" i="2"/>
  <c r="V985" i="2" s="1"/>
  <c r="Q992" i="2"/>
  <c r="T992" i="2" s="1"/>
  <c r="J999" i="2"/>
  <c r="V999" i="2" s="1"/>
  <c r="Q999" i="2"/>
  <c r="T999" i="2" s="1"/>
  <c r="K1005" i="2"/>
  <c r="W1005" i="2" s="1"/>
  <c r="K1007" i="2"/>
  <c r="W1007" i="2" s="1"/>
  <c r="K1008" i="2"/>
  <c r="W1008" i="2" s="1"/>
  <c r="J1012" i="2"/>
  <c r="V1012" i="2" s="1"/>
  <c r="J1015" i="2"/>
  <c r="V1015" i="2" s="1"/>
  <c r="Q1015" i="2"/>
  <c r="T1015" i="2" s="1"/>
  <c r="K1023" i="2"/>
  <c r="W1023" i="2" s="1"/>
  <c r="K1024" i="2"/>
  <c r="W1024" i="2" s="1"/>
  <c r="K1026" i="2"/>
  <c r="W1026" i="2" s="1"/>
  <c r="K1039" i="2"/>
  <c r="W1039" i="2" s="1"/>
  <c r="K1040" i="2"/>
  <c r="W1040" i="2" s="1"/>
  <c r="K1042" i="2"/>
  <c r="W1042" i="2" s="1"/>
  <c r="Q1046" i="2"/>
  <c r="T1046" i="2" s="1"/>
  <c r="K1055" i="2"/>
  <c r="W1055" i="2" s="1"/>
  <c r="K1056" i="2"/>
  <c r="W1056" i="2" s="1"/>
  <c r="K1058" i="2"/>
  <c r="W1058" i="2" s="1"/>
  <c r="Q1062" i="2"/>
  <c r="T1062" i="2" s="1"/>
  <c r="K1070" i="2"/>
  <c r="W1070" i="2" s="1"/>
  <c r="K1071" i="2"/>
  <c r="W1071" i="2" s="1"/>
  <c r="J1074" i="2"/>
  <c r="V1074" i="2" s="1"/>
  <c r="I1090" i="2"/>
  <c r="U1090" i="2" s="1"/>
  <c r="P1090" i="2"/>
  <c r="S1090" i="2" s="1"/>
  <c r="J1099" i="2"/>
  <c r="V1099" i="2" s="1"/>
  <c r="I1100" i="2"/>
  <c r="U1100" i="2" s="1"/>
  <c r="P1100" i="2"/>
  <c r="S1100" i="2" s="1"/>
  <c r="K1102" i="2"/>
  <c r="W1102" i="2" s="1"/>
  <c r="J1103" i="2"/>
  <c r="V1103" i="2" s="1"/>
  <c r="I1106" i="2"/>
  <c r="U1106" i="2" s="1"/>
  <c r="P1106" i="2"/>
  <c r="S1106" i="2" s="1"/>
  <c r="K1114" i="2"/>
  <c r="W1114" i="2" s="1"/>
  <c r="J1116" i="2"/>
  <c r="V1116" i="2" s="1"/>
  <c r="Q1116" i="2"/>
  <c r="T1116" i="2" s="1"/>
  <c r="I1128" i="2"/>
  <c r="U1128" i="2" s="1"/>
  <c r="P1128" i="2"/>
  <c r="S1128" i="2" s="1"/>
  <c r="K1130" i="2"/>
  <c r="W1130" i="2" s="1"/>
  <c r="J1132" i="2"/>
  <c r="V1132" i="2" s="1"/>
  <c r="Q1132" i="2"/>
  <c r="T1132" i="2" s="1"/>
  <c r="Q1144" i="2"/>
  <c r="T1144" i="2" s="1"/>
  <c r="J1151" i="2"/>
  <c r="V1151" i="2" s="1"/>
  <c r="I1157" i="2"/>
  <c r="U1157" i="2" s="1"/>
  <c r="I1159" i="2"/>
  <c r="U1159" i="2" s="1"/>
  <c r="P1159" i="2"/>
  <c r="S1159" i="2" s="1"/>
  <c r="J1172" i="2"/>
  <c r="V1172" i="2" s="1"/>
  <c r="J1175" i="2"/>
  <c r="V1175" i="2" s="1"/>
  <c r="K1216" i="2"/>
  <c r="W1216" i="2" s="1"/>
  <c r="K1219" i="2"/>
  <c r="W1219" i="2" s="1"/>
  <c r="K1223" i="2"/>
  <c r="W1223" i="2" s="1"/>
  <c r="J1226" i="2"/>
  <c r="V1226" i="2" s="1"/>
  <c r="K1231" i="2"/>
  <c r="W1231" i="2" s="1"/>
  <c r="K1237" i="2"/>
  <c r="W1237" i="2" s="1"/>
  <c r="K1238" i="2"/>
  <c r="W1238" i="2" s="1"/>
  <c r="J1240" i="2"/>
  <c r="V1240" i="2" s="1"/>
  <c r="K1264" i="2"/>
  <c r="W1264" i="2" s="1"/>
  <c r="J1271" i="2"/>
  <c r="V1271" i="2" s="1"/>
  <c r="K1283" i="2"/>
  <c r="W1283" i="2" s="1"/>
  <c r="K1285" i="2"/>
  <c r="W1285" i="2" s="1"/>
  <c r="K1287" i="2"/>
  <c r="W1287" i="2" s="1"/>
  <c r="J1292" i="2"/>
  <c r="V1292" i="2" s="1"/>
  <c r="G822" i="1"/>
  <c r="O822" i="1" s="1"/>
  <c r="AA822" i="1" s="1"/>
  <c r="AB822" i="1" s="1"/>
  <c r="G803" i="1"/>
  <c r="O803" i="1" s="1"/>
  <c r="G804" i="1"/>
  <c r="O804" i="1" s="1"/>
  <c r="AA804" i="1" s="1"/>
  <c r="AB804" i="1" s="1"/>
  <c r="K806" i="1"/>
  <c r="M806" i="1" s="1"/>
  <c r="K794" i="1"/>
  <c r="M794" i="1" s="1"/>
  <c r="H803" i="1"/>
  <c r="P803" i="1" s="1"/>
  <c r="H804" i="1"/>
  <c r="P804" i="1" s="1"/>
  <c r="H806" i="1"/>
  <c r="P806" i="1" s="1"/>
  <c r="K810" i="1"/>
  <c r="M810" i="1" s="1"/>
  <c r="H819" i="1"/>
  <c r="P819" i="1" s="1"/>
  <c r="H820" i="1"/>
  <c r="P820" i="1" s="1"/>
  <c r="H822" i="1"/>
  <c r="P822" i="1" s="1"/>
  <c r="H835" i="1"/>
  <c r="P835" i="1" s="1"/>
  <c r="H837" i="1"/>
  <c r="P837" i="1" s="1"/>
  <c r="G842" i="1"/>
  <c r="O842" i="1" s="1"/>
  <c r="AA842" i="1" s="1"/>
  <c r="AB842" i="1" s="1"/>
  <c r="H846" i="1"/>
  <c r="P846" i="1" s="1"/>
  <c r="H847" i="1"/>
  <c r="P847" i="1" s="1"/>
  <c r="H849" i="1"/>
  <c r="P849" i="1" s="1"/>
  <c r="G853" i="1"/>
  <c r="O853" i="1" s="1"/>
  <c r="AA853" i="1" s="1"/>
  <c r="AB853" i="1" s="1"/>
  <c r="G854" i="1"/>
  <c r="O854" i="1" s="1"/>
  <c r="AA854" i="1" s="1"/>
  <c r="AB854" i="1" s="1"/>
  <c r="K858" i="1"/>
  <c r="M858" i="1" s="1"/>
  <c r="G865" i="1"/>
  <c r="O865" i="1" s="1"/>
  <c r="AA865" i="1" s="1"/>
  <c r="AB865" i="1" s="1"/>
  <c r="K870" i="1"/>
  <c r="M870" i="1" s="1"/>
  <c r="K881" i="1"/>
  <c r="M881" i="1" s="1"/>
  <c r="H890" i="1"/>
  <c r="P890" i="1" s="1"/>
  <c r="H891" i="1"/>
  <c r="P891" i="1" s="1"/>
  <c r="H894" i="1"/>
  <c r="P894" i="1" s="1"/>
  <c r="H895" i="1"/>
  <c r="P895" i="1" s="1"/>
  <c r="H896" i="1"/>
  <c r="P896" i="1" s="1"/>
  <c r="H898" i="1"/>
  <c r="P898" i="1" s="1"/>
  <c r="H899" i="1"/>
  <c r="P899" i="1" s="1"/>
  <c r="H900" i="1"/>
  <c r="P900" i="1" s="1"/>
  <c r="G911" i="1"/>
  <c r="O911" i="1" s="1"/>
  <c r="AA911" i="1" s="1"/>
  <c r="AB911" i="1" s="1"/>
  <c r="G912" i="1"/>
  <c r="O912" i="1" s="1"/>
  <c r="AA912" i="1" s="1"/>
  <c r="AB912" i="1" s="1"/>
  <c r="G915" i="1"/>
  <c r="O915" i="1" s="1"/>
  <c r="AA915" i="1" s="1"/>
  <c r="AB915" i="1" s="1"/>
  <c r="H967" i="1"/>
  <c r="P967" i="1" s="1"/>
  <c r="H968" i="1"/>
  <c r="P968" i="1" s="1"/>
  <c r="H970" i="1"/>
  <c r="P970" i="1" s="1"/>
  <c r="H971" i="1"/>
  <c r="P971" i="1" s="1"/>
  <c r="H972" i="1"/>
  <c r="P972" i="1" s="1"/>
  <c r="G987" i="1"/>
  <c r="O987" i="1" s="1"/>
  <c r="AA987" i="1" s="1"/>
  <c r="AB987" i="1" s="1"/>
  <c r="G988" i="1"/>
  <c r="O988" i="1" s="1"/>
  <c r="G991" i="1"/>
  <c r="O991" i="1" s="1"/>
  <c r="G992" i="1"/>
  <c r="O992" i="1" s="1"/>
  <c r="H1030" i="1"/>
  <c r="P1030" i="1" s="1"/>
  <c r="H1031" i="1"/>
  <c r="P1031" i="1" s="1"/>
  <c r="H1032" i="1"/>
  <c r="P1032" i="1" s="1"/>
  <c r="H1034" i="1"/>
  <c r="P1034" i="1" s="1"/>
  <c r="H1035" i="1"/>
  <c r="P1035" i="1" s="1"/>
  <c r="AA1035" i="1" s="1"/>
  <c r="AB1035" i="1" s="1"/>
  <c r="H1036" i="1"/>
  <c r="P1036" i="1" s="1"/>
  <c r="H1038" i="1"/>
  <c r="P1038" i="1" s="1"/>
  <c r="H1039" i="1"/>
  <c r="P1039" i="1" s="1"/>
  <c r="H1040" i="1"/>
  <c r="P1040" i="1" s="1"/>
  <c r="K1044" i="1"/>
  <c r="M1044" i="1" s="1"/>
  <c r="H1053" i="1"/>
  <c r="P1053" i="1" s="1"/>
  <c r="K1056" i="1"/>
  <c r="M1056" i="1" s="1"/>
  <c r="H1062" i="1"/>
  <c r="P1062" i="1" s="1"/>
  <c r="H1064" i="1"/>
  <c r="P1064" i="1" s="1"/>
  <c r="H1065" i="1"/>
  <c r="P1065" i="1" s="1"/>
  <c r="G1069" i="1"/>
  <c r="O1069" i="1" s="1"/>
  <c r="AA1069" i="1" s="1"/>
  <c r="AB1069" i="1" s="1"/>
  <c r="K1072" i="1"/>
  <c r="M1072" i="1" s="1"/>
  <c r="H1078" i="1"/>
  <c r="P1078" i="1" s="1"/>
  <c r="H1080" i="1"/>
  <c r="P1080" i="1" s="1"/>
  <c r="G1085" i="1"/>
  <c r="O1085" i="1" s="1"/>
  <c r="AA1085" i="1" s="1"/>
  <c r="AB1085" i="1" s="1"/>
  <c r="H1089" i="1"/>
  <c r="P1089" i="1" s="1"/>
  <c r="H1090" i="1"/>
  <c r="P1090" i="1" s="1"/>
  <c r="H1092" i="1"/>
  <c r="P1092" i="1" s="1"/>
  <c r="G1096" i="1"/>
  <c r="O1096" i="1" s="1"/>
  <c r="AA1096" i="1" s="1"/>
  <c r="AB1096" i="1" s="1"/>
  <c r="G1097" i="1"/>
  <c r="O1097" i="1" s="1"/>
  <c r="AA1097" i="1" s="1"/>
  <c r="AB1097" i="1" s="1"/>
  <c r="H1105" i="1"/>
  <c r="P1105" i="1" s="1"/>
  <c r="H1106" i="1"/>
  <c r="P1106" i="1" s="1"/>
  <c r="G1112" i="1"/>
  <c r="O1112" i="1" s="1"/>
  <c r="AA1112" i="1" s="1"/>
  <c r="AB1112" i="1" s="1"/>
  <c r="G1113" i="1"/>
  <c r="O1113" i="1" s="1"/>
  <c r="AA1113" i="1" s="1"/>
  <c r="AB1113" i="1" s="1"/>
  <c r="H1119" i="1"/>
  <c r="P1119" i="1" s="1"/>
  <c r="G1126" i="1"/>
  <c r="O1126" i="1" s="1"/>
  <c r="AA1126" i="1" s="1"/>
  <c r="AB1126" i="1" s="1"/>
  <c r="G1135" i="1"/>
  <c r="O1135" i="1" s="1"/>
  <c r="G1142" i="1"/>
  <c r="O1142" i="1" s="1"/>
  <c r="G1144" i="1"/>
  <c r="O1144" i="1" s="1"/>
  <c r="K1148" i="1"/>
  <c r="M1148" i="1" s="1"/>
  <c r="H1157" i="1"/>
  <c r="P1157" i="1" s="1"/>
  <c r="H1159" i="1"/>
  <c r="P1159" i="1" s="1"/>
  <c r="H1161" i="1"/>
  <c r="P1161" i="1" s="1"/>
  <c r="G1167" i="1"/>
  <c r="O1167" i="1" s="1"/>
  <c r="AA1167" i="1" s="1"/>
  <c r="AB1167" i="1" s="1"/>
  <c r="G1169" i="1"/>
  <c r="O1169" i="1" s="1"/>
  <c r="H1207" i="1"/>
  <c r="P1207" i="1" s="1"/>
  <c r="H1208" i="1"/>
  <c r="P1208" i="1" s="1"/>
  <c r="H1212" i="1"/>
  <c r="P1212" i="1" s="1"/>
  <c r="AA1220" i="1"/>
  <c r="AB1220" i="1" s="1"/>
  <c r="H1229" i="1"/>
  <c r="P1229" i="1" s="1"/>
  <c r="H1232" i="1"/>
  <c r="P1232" i="1" s="1"/>
  <c r="H1240" i="1"/>
  <c r="P1240" i="1" s="1"/>
  <c r="H1241" i="1"/>
  <c r="P1241" i="1" s="1"/>
  <c r="H1263" i="1"/>
  <c r="P1263" i="1" s="1"/>
  <c r="H1264" i="1"/>
  <c r="P1264" i="1" s="1"/>
  <c r="H1279" i="1"/>
  <c r="P1279" i="1" s="1"/>
  <c r="H1288" i="1"/>
  <c r="P1288" i="1" s="1"/>
  <c r="K801" i="2"/>
  <c r="W801" i="2" s="1"/>
  <c r="J823" i="2"/>
  <c r="V823" i="2" s="1"/>
  <c r="J824" i="2"/>
  <c r="V824" i="2" s="1"/>
  <c r="I826" i="2"/>
  <c r="U826" i="2" s="1"/>
  <c r="O830" i="2"/>
  <c r="R830" i="2" s="1"/>
  <c r="K832" i="2"/>
  <c r="W832" i="2" s="1"/>
  <c r="K833" i="2"/>
  <c r="W833" i="2" s="1"/>
  <c r="J835" i="2"/>
  <c r="V835" i="2" s="1"/>
  <c r="J836" i="2"/>
  <c r="V836" i="2" s="1"/>
  <c r="K851" i="2"/>
  <c r="W851" i="2" s="1"/>
  <c r="K853" i="2"/>
  <c r="W853" i="2" s="1"/>
  <c r="J856" i="2"/>
  <c r="V856" i="2" s="1"/>
  <c r="Q856" i="2"/>
  <c r="T856" i="2" s="1"/>
  <c r="J864" i="2"/>
  <c r="V864" i="2" s="1"/>
  <c r="Q864" i="2"/>
  <c r="T864" i="2" s="1"/>
  <c r="J873" i="2"/>
  <c r="V873" i="2" s="1"/>
  <c r="Q876" i="2"/>
  <c r="T876" i="2" s="1"/>
  <c r="K884" i="2"/>
  <c r="W884" i="2" s="1"/>
  <c r="K898" i="2"/>
  <c r="W898" i="2" s="1"/>
  <c r="K900" i="2"/>
  <c r="W900" i="2" s="1"/>
  <c r="K917" i="2"/>
  <c r="W917" i="2" s="1"/>
  <c r="K919" i="2"/>
  <c r="W919" i="2" s="1"/>
  <c r="K921" i="2"/>
  <c r="W921" i="2" s="1"/>
  <c r="J943" i="2"/>
  <c r="V943" i="2" s="1"/>
  <c r="J945" i="2"/>
  <c r="V945" i="2" s="1"/>
  <c r="K981" i="2"/>
  <c r="W981" i="2" s="1"/>
  <c r="K983" i="2"/>
  <c r="W983" i="2" s="1"/>
  <c r="K985" i="2"/>
  <c r="W985" i="2" s="1"/>
  <c r="K999" i="2"/>
  <c r="W999" i="2" s="1"/>
  <c r="K1012" i="2"/>
  <c r="W1012" i="2" s="1"/>
  <c r="K1013" i="2"/>
  <c r="W1013" i="2" s="1"/>
  <c r="K1015" i="2"/>
  <c r="W1015" i="2" s="1"/>
  <c r="K1074" i="2"/>
  <c r="W1074" i="2" s="1"/>
  <c r="K1086" i="2"/>
  <c r="W1086" i="2" s="1"/>
  <c r="K1098" i="2"/>
  <c r="W1098" i="2" s="1"/>
  <c r="K1122" i="2"/>
  <c r="W1122" i="2" s="1"/>
  <c r="K1138" i="2"/>
  <c r="W1138" i="2" s="1"/>
  <c r="K1150" i="2"/>
  <c r="W1150" i="2" s="1"/>
  <c r="K1151" i="2"/>
  <c r="W1151" i="2" s="1"/>
  <c r="K1171" i="2"/>
  <c r="W1171" i="2" s="1"/>
  <c r="K1173" i="2"/>
  <c r="W1173" i="2" s="1"/>
  <c r="K1175" i="2"/>
  <c r="W1175" i="2" s="1"/>
  <c r="K1226" i="2"/>
  <c r="W1226" i="2" s="1"/>
  <c r="K1240" i="2"/>
  <c r="W1240" i="2" s="1"/>
  <c r="K1253" i="2"/>
  <c r="W1253" i="2" s="1"/>
  <c r="K1254" i="2"/>
  <c r="W1254" i="2" s="1"/>
  <c r="K1269" i="2"/>
  <c r="W1269" i="2" s="1"/>
  <c r="K1291" i="2"/>
  <c r="W1291" i="2" s="1"/>
  <c r="K1293" i="2"/>
  <c r="W1293" i="2" s="1"/>
  <c r="G920" i="1"/>
  <c r="O920" i="1" s="1"/>
  <c r="AA920" i="1" s="1"/>
  <c r="AB920" i="1" s="1"/>
  <c r="AA931" i="1"/>
  <c r="AB931" i="1" s="1"/>
  <c r="AA947" i="1"/>
  <c r="AB947" i="1" s="1"/>
  <c r="G952" i="1"/>
  <c r="O952" i="1" s="1"/>
  <c r="AA952" i="1" s="1"/>
  <c r="AB952" i="1" s="1"/>
  <c r="H980" i="1"/>
  <c r="P980" i="1" s="1"/>
  <c r="H996" i="1"/>
  <c r="P996" i="1" s="1"/>
  <c r="H1012" i="1"/>
  <c r="P1012" i="1" s="1"/>
  <c r="H1028" i="1"/>
  <c r="P1028" i="1" s="1"/>
  <c r="K1045" i="1"/>
  <c r="M1045" i="1" s="1"/>
  <c r="G1052" i="1"/>
  <c r="O1052" i="1" s="1"/>
  <c r="K1061" i="1"/>
  <c r="M1061" i="1" s="1"/>
  <c r="G1068" i="1"/>
  <c r="O1068" i="1" s="1"/>
  <c r="K1077" i="1"/>
  <c r="M1077" i="1" s="1"/>
  <c r="G1084" i="1"/>
  <c r="O1084" i="1" s="1"/>
  <c r="K1093" i="1"/>
  <c r="M1093" i="1" s="1"/>
  <c r="G1100" i="1"/>
  <c r="O1100" i="1" s="1"/>
  <c r="K1109" i="1"/>
  <c r="M1109" i="1" s="1"/>
  <c r="L1114" i="1"/>
  <c r="N1114" i="1" s="1"/>
  <c r="L1122" i="1"/>
  <c r="N1122" i="1" s="1"/>
  <c r="G1132" i="1"/>
  <c r="O1132" i="1" s="1"/>
  <c r="AA1132" i="1" s="1"/>
  <c r="AB1132" i="1" s="1"/>
  <c r="K1136" i="1"/>
  <c r="M1136" i="1" s="1"/>
  <c r="K1145" i="1"/>
  <c r="M1145" i="1" s="1"/>
  <c r="K1149" i="1"/>
  <c r="M1149" i="1" s="1"/>
  <c r="G1173" i="1"/>
  <c r="O1173" i="1" s="1"/>
  <c r="G1189" i="1"/>
  <c r="O1189" i="1" s="1"/>
  <c r="AA1189" i="1" s="1"/>
  <c r="AB1189" i="1" s="1"/>
  <c r="G1205" i="1"/>
  <c r="O1205" i="1" s="1"/>
  <c r="G1219" i="1"/>
  <c r="O1219" i="1" s="1"/>
  <c r="AA1221" i="1"/>
  <c r="AB1221" i="1" s="1"/>
  <c r="K1228" i="1"/>
  <c r="M1228" i="1" s="1"/>
  <c r="G1235" i="1"/>
  <c r="O1235" i="1" s="1"/>
  <c r="AA1237" i="1"/>
  <c r="AB1237" i="1" s="1"/>
  <c r="K1244" i="1"/>
  <c r="M1244" i="1" s="1"/>
  <c r="G1251" i="1"/>
  <c r="O1251" i="1" s="1"/>
  <c r="K1255" i="1"/>
  <c r="M1255" i="1" s="1"/>
  <c r="G1262" i="1"/>
  <c r="O1262" i="1" s="1"/>
  <c r="K1271" i="1"/>
  <c r="M1271" i="1" s="1"/>
  <c r="G1278" i="1"/>
  <c r="O1278" i="1" s="1"/>
  <c r="K1287" i="1"/>
  <c r="M1287" i="1" s="1"/>
  <c r="I791" i="2"/>
  <c r="U791" i="2" s="1"/>
  <c r="I792" i="2"/>
  <c r="U792" i="2" s="1"/>
  <c r="O792" i="2"/>
  <c r="R792" i="2" s="1"/>
  <c r="I814" i="2"/>
  <c r="U814" i="2" s="1"/>
  <c r="O814" i="2"/>
  <c r="R814" i="2" s="1"/>
  <c r="I819" i="2"/>
  <c r="U819" i="2" s="1"/>
  <c r="I820" i="2"/>
  <c r="U820" i="2" s="1"/>
  <c r="O820" i="2"/>
  <c r="R820" i="2" s="1"/>
  <c r="I837" i="2"/>
  <c r="U837" i="2" s="1"/>
  <c r="O837" i="2"/>
  <c r="R837" i="2" s="1"/>
  <c r="I847" i="2"/>
  <c r="U847" i="2" s="1"/>
  <c r="I848" i="2"/>
  <c r="U848" i="2" s="1"/>
  <c r="I849" i="2"/>
  <c r="U849" i="2" s="1"/>
  <c r="O849" i="2"/>
  <c r="R849" i="2" s="1"/>
  <c r="I854" i="2"/>
  <c r="U854" i="2" s="1"/>
  <c r="Q854" i="2"/>
  <c r="T854" i="2" s="1"/>
  <c r="I858" i="2"/>
  <c r="U858" i="2" s="1"/>
  <c r="P858" i="2"/>
  <c r="S858" i="2" s="1"/>
  <c r="I877" i="2"/>
  <c r="U877" i="2" s="1"/>
  <c r="Q879" i="2"/>
  <c r="T879" i="2" s="1"/>
  <c r="Q882" i="2"/>
  <c r="T882" i="2" s="1"/>
  <c r="I886" i="2"/>
  <c r="U886" i="2" s="1"/>
  <c r="Q890" i="2"/>
  <c r="T890" i="2" s="1"/>
  <c r="I897" i="2"/>
  <c r="U897" i="2" s="1"/>
  <c r="P897" i="2"/>
  <c r="S897" i="2" s="1"/>
  <c r="Q906" i="2"/>
  <c r="T906" i="2" s="1"/>
  <c r="Q990" i="2"/>
  <c r="T990" i="2" s="1"/>
  <c r="Q1004" i="2"/>
  <c r="T1004" i="2" s="1"/>
  <c r="I1011" i="2"/>
  <c r="U1011" i="2" s="1"/>
  <c r="P1011" i="2"/>
  <c r="S1011" i="2" s="1"/>
  <c r="I1022" i="2"/>
  <c r="U1022" i="2" s="1"/>
  <c r="P1022" i="2"/>
  <c r="S1022" i="2" s="1"/>
  <c r="Q1031" i="2"/>
  <c r="T1031" i="2" s="1"/>
  <c r="I1038" i="2"/>
  <c r="U1038" i="2" s="1"/>
  <c r="P1038" i="2"/>
  <c r="S1038" i="2" s="1"/>
  <c r="Q1047" i="2"/>
  <c r="T1047" i="2" s="1"/>
  <c r="I1054" i="2"/>
  <c r="U1054" i="2" s="1"/>
  <c r="P1054" i="2"/>
  <c r="S1054" i="2" s="1"/>
  <c r="Q1063" i="2"/>
  <c r="T1063" i="2" s="1"/>
  <c r="Q1069" i="2"/>
  <c r="T1069" i="2" s="1"/>
  <c r="I1072" i="2"/>
  <c r="U1072" i="2" s="1"/>
  <c r="I1073" i="2"/>
  <c r="U1073" i="2" s="1"/>
  <c r="P1073" i="2"/>
  <c r="S1073" i="2" s="1"/>
  <c r="I1088" i="2"/>
  <c r="U1088" i="2" s="1"/>
  <c r="P1088" i="2"/>
  <c r="S1088" i="2" s="1"/>
  <c r="I1104" i="2"/>
  <c r="U1104" i="2" s="1"/>
  <c r="P1104" i="2"/>
  <c r="S1104" i="2" s="1"/>
  <c r="Q1107" i="2"/>
  <c r="T1107" i="2" s="1"/>
  <c r="I1110" i="2"/>
  <c r="U1110" i="2" s="1"/>
  <c r="P1110" i="2"/>
  <c r="S1110" i="2" s="1"/>
  <c r="I1120" i="2"/>
  <c r="U1120" i="2" s="1"/>
  <c r="P1120" i="2"/>
  <c r="S1120" i="2" s="1"/>
  <c r="Q1123" i="2"/>
  <c r="T1123" i="2" s="1"/>
  <c r="I1126" i="2"/>
  <c r="U1126" i="2" s="1"/>
  <c r="P1126" i="2"/>
  <c r="S1126" i="2" s="1"/>
  <c r="I1136" i="2"/>
  <c r="U1136" i="2" s="1"/>
  <c r="P1136" i="2"/>
  <c r="S1136" i="2" s="1"/>
  <c r="Q1139" i="2"/>
  <c r="T1139" i="2" s="1"/>
  <c r="I1142" i="2"/>
  <c r="U1142" i="2" s="1"/>
  <c r="P1142" i="2"/>
  <c r="S1142" i="2" s="1"/>
  <c r="I1153" i="2"/>
  <c r="U1153" i="2" s="1"/>
  <c r="P1153" i="2"/>
  <c r="S1153" i="2" s="1"/>
  <c r="I1161" i="2"/>
  <c r="U1161" i="2" s="1"/>
  <c r="P1161" i="2"/>
  <c r="S1161" i="2" s="1"/>
  <c r="I1169" i="2"/>
  <c r="U1169" i="2" s="1"/>
  <c r="P1169" i="2"/>
  <c r="S1169" i="2" s="1"/>
  <c r="O1179" i="2"/>
  <c r="R1179" i="2" s="1"/>
  <c r="O1183" i="2"/>
  <c r="R1183" i="2" s="1"/>
  <c r="I1218" i="2"/>
  <c r="U1218" i="2" s="1"/>
  <c r="P1218" i="2"/>
  <c r="S1218" i="2" s="1"/>
  <c r="I1221" i="2"/>
  <c r="U1221" i="2" s="1"/>
  <c r="P1221" i="2"/>
  <c r="S1221" i="2" s="1"/>
  <c r="Q1224" i="2"/>
  <c r="T1224" i="2" s="1"/>
  <c r="I1227" i="2"/>
  <c r="U1227" i="2" s="1"/>
  <c r="P1227" i="2"/>
  <c r="S1227" i="2" s="1"/>
  <c r="K1236" i="2"/>
  <c r="W1236" i="2" s="1"/>
  <c r="I1239" i="2"/>
  <c r="U1239" i="2" s="1"/>
  <c r="J1239" i="2"/>
  <c r="V1239" i="2" s="1"/>
  <c r="I1241" i="2"/>
  <c r="U1241" i="2" s="1"/>
  <c r="J1241" i="2"/>
  <c r="V1241" i="2" s="1"/>
  <c r="I1246" i="2"/>
  <c r="U1246" i="2" s="1"/>
  <c r="K1246" i="2"/>
  <c r="W1246" i="2" s="1"/>
  <c r="I1251" i="2"/>
  <c r="U1251" i="2" s="1"/>
  <c r="I1262" i="2"/>
  <c r="U1262" i="2" s="1"/>
  <c r="K1262" i="2"/>
  <c r="W1262" i="2" s="1"/>
  <c r="I1266" i="2"/>
  <c r="U1266" i="2" s="1"/>
  <c r="I1268" i="2"/>
  <c r="U1268" i="2" s="1"/>
  <c r="O1268" i="2"/>
  <c r="R1268" i="2" s="1"/>
  <c r="I1273" i="2"/>
  <c r="U1273" i="2" s="1"/>
  <c r="P1273" i="2"/>
  <c r="S1273" i="2" s="1"/>
  <c r="I1281" i="2"/>
  <c r="U1281" i="2" s="1"/>
  <c r="P1281" i="2"/>
  <c r="S1281" i="2" s="1"/>
  <c r="I1288" i="2"/>
  <c r="U1288" i="2" s="1"/>
  <c r="I1289" i="2"/>
  <c r="U1289" i="2" s="1"/>
  <c r="P1289" i="2"/>
  <c r="S1289" i="2" s="1"/>
  <c r="H788" i="1"/>
  <c r="P788" i="1" s="1"/>
  <c r="K795" i="1"/>
  <c r="M795" i="1" s="1"/>
  <c r="K811" i="1"/>
  <c r="M811" i="1" s="1"/>
  <c r="K850" i="1"/>
  <c r="M850" i="1" s="1"/>
  <c r="G857" i="1"/>
  <c r="O857" i="1" s="1"/>
  <c r="G888" i="1"/>
  <c r="O888" i="1" s="1"/>
  <c r="G936" i="1"/>
  <c r="O936" i="1" s="1"/>
  <c r="G788" i="1"/>
  <c r="O788" i="1" s="1"/>
  <c r="G795" i="1"/>
  <c r="O795" i="1" s="1"/>
  <c r="G802" i="1"/>
  <c r="O802" i="1" s="1"/>
  <c r="K802" i="1"/>
  <c r="M802" i="1" s="1"/>
  <c r="K807" i="1"/>
  <c r="M807" i="1" s="1"/>
  <c r="G811" i="1"/>
  <c r="O811" i="1" s="1"/>
  <c r="G814" i="1"/>
  <c r="O814" i="1" s="1"/>
  <c r="AA814" i="1" s="1"/>
  <c r="AB814" i="1" s="1"/>
  <c r="G816" i="1"/>
  <c r="O816" i="1" s="1"/>
  <c r="K818" i="1"/>
  <c r="M818" i="1" s="1"/>
  <c r="K823" i="1"/>
  <c r="M823" i="1" s="1"/>
  <c r="G827" i="1"/>
  <c r="O827" i="1" s="1"/>
  <c r="K830" i="1"/>
  <c r="M830" i="1" s="1"/>
  <c r="G834" i="1"/>
  <c r="O834" i="1" s="1"/>
  <c r="H838" i="1"/>
  <c r="P838" i="1" s="1"/>
  <c r="K841" i="1"/>
  <c r="M841" i="1" s="1"/>
  <c r="H843" i="1"/>
  <c r="P843" i="1" s="1"/>
  <c r="K846" i="1"/>
  <c r="M846" i="1" s="1"/>
  <c r="G850" i="1"/>
  <c r="O850" i="1" s="1"/>
  <c r="H854" i="1"/>
  <c r="P854" i="1" s="1"/>
  <c r="K857" i="1"/>
  <c r="M857" i="1" s="1"/>
  <c r="H859" i="1"/>
  <c r="P859" i="1" s="1"/>
  <c r="H861" i="1"/>
  <c r="P861" i="1" s="1"/>
  <c r="AA861" i="1" s="1"/>
  <c r="AB861" i="1" s="1"/>
  <c r="K862" i="1"/>
  <c r="M862" i="1" s="1"/>
  <c r="G866" i="1"/>
  <c r="O866" i="1" s="1"/>
  <c r="H870" i="1"/>
  <c r="P870" i="1" s="1"/>
  <c r="AA870" i="1" s="1"/>
  <c r="AB870" i="1" s="1"/>
  <c r="K873" i="1"/>
  <c r="M873" i="1" s="1"/>
  <c r="H875" i="1"/>
  <c r="P875" i="1" s="1"/>
  <c r="H877" i="1"/>
  <c r="P877" i="1" s="1"/>
  <c r="K878" i="1"/>
  <c r="M878" i="1" s="1"/>
  <c r="G887" i="1"/>
  <c r="O887" i="1" s="1"/>
  <c r="G892" i="1"/>
  <c r="O892" i="1" s="1"/>
  <c r="G903" i="1"/>
  <c r="O903" i="1" s="1"/>
  <c r="AA903" i="1" s="1"/>
  <c r="AB903" i="1" s="1"/>
  <c r="G908" i="1"/>
  <c r="O908" i="1" s="1"/>
  <c r="AA908" i="1" s="1"/>
  <c r="AB908" i="1" s="1"/>
  <c r="G919" i="1"/>
  <c r="O919" i="1" s="1"/>
  <c r="AA919" i="1" s="1"/>
  <c r="AB919" i="1" s="1"/>
  <c r="G924" i="1"/>
  <c r="O924" i="1" s="1"/>
  <c r="AA924" i="1" s="1"/>
  <c r="AB924" i="1" s="1"/>
  <c r="G935" i="1"/>
  <c r="O935" i="1" s="1"/>
  <c r="G940" i="1"/>
  <c r="O940" i="1" s="1"/>
  <c r="AA940" i="1" s="1"/>
  <c r="AB940" i="1" s="1"/>
  <c r="G951" i="1"/>
  <c r="O951" i="1" s="1"/>
  <c r="AA951" i="1" s="1"/>
  <c r="AB951" i="1" s="1"/>
  <c r="H974" i="1"/>
  <c r="P974" i="1" s="1"/>
  <c r="H975" i="1"/>
  <c r="P975" i="1" s="1"/>
  <c r="G979" i="1"/>
  <c r="O979" i="1" s="1"/>
  <c r="AA979" i="1" s="1"/>
  <c r="AB979" i="1" s="1"/>
  <c r="G980" i="1"/>
  <c r="O980" i="1" s="1"/>
  <c r="AA980" i="1" s="1"/>
  <c r="AB980" i="1" s="1"/>
  <c r="H991" i="1"/>
  <c r="P991" i="1" s="1"/>
  <c r="G995" i="1"/>
  <c r="O995" i="1" s="1"/>
  <c r="AA995" i="1" s="1"/>
  <c r="AB995" i="1" s="1"/>
  <c r="G996" i="1"/>
  <c r="O996" i="1" s="1"/>
  <c r="AA996" i="1" s="1"/>
  <c r="AB996" i="1" s="1"/>
  <c r="H1006" i="1"/>
  <c r="P1006" i="1" s="1"/>
  <c r="H1007" i="1"/>
  <c r="P1007" i="1" s="1"/>
  <c r="G1011" i="1"/>
  <c r="O1011" i="1" s="1"/>
  <c r="AA1011" i="1" s="1"/>
  <c r="AB1011" i="1" s="1"/>
  <c r="G1012" i="1"/>
  <c r="O1012" i="1" s="1"/>
  <c r="AA1012" i="1" s="1"/>
  <c r="AB1012" i="1" s="1"/>
  <c r="H1022" i="1"/>
  <c r="P1022" i="1" s="1"/>
  <c r="H1023" i="1"/>
  <c r="P1023" i="1" s="1"/>
  <c r="G1027" i="1"/>
  <c r="O1027" i="1" s="1"/>
  <c r="AA1027" i="1" s="1"/>
  <c r="AB1027" i="1" s="1"/>
  <c r="G1028" i="1"/>
  <c r="O1028" i="1" s="1"/>
  <c r="K1041" i="1"/>
  <c r="M1041" i="1" s="1"/>
  <c r="G1045" i="1"/>
  <c r="O1045" i="1" s="1"/>
  <c r="K1052" i="1"/>
  <c r="M1052" i="1" s="1"/>
  <c r="H1054" i="1"/>
  <c r="P1054" i="1" s="1"/>
  <c r="K1057" i="1"/>
  <c r="M1057" i="1" s="1"/>
  <c r="G1061" i="1"/>
  <c r="O1061" i="1" s="1"/>
  <c r="K1068" i="1"/>
  <c r="M1068" i="1" s="1"/>
  <c r="K1073" i="1"/>
  <c r="M1073" i="1" s="1"/>
  <c r="G1077" i="1"/>
  <c r="O1077" i="1" s="1"/>
  <c r="H1081" i="1"/>
  <c r="P1081" i="1" s="1"/>
  <c r="K1084" i="1"/>
  <c r="M1084" i="1" s="1"/>
  <c r="H1086" i="1"/>
  <c r="P1086" i="1" s="1"/>
  <c r="K1089" i="1"/>
  <c r="M1089" i="1" s="1"/>
  <c r="G1093" i="1"/>
  <c r="O1093" i="1" s="1"/>
  <c r="H1097" i="1"/>
  <c r="P1097" i="1" s="1"/>
  <c r="K1100" i="1"/>
  <c r="M1100" i="1" s="1"/>
  <c r="K1105" i="1"/>
  <c r="M1105" i="1" s="1"/>
  <c r="G1109" i="1"/>
  <c r="O1109" i="1" s="1"/>
  <c r="G1114" i="1"/>
  <c r="O1114" i="1" s="1"/>
  <c r="K1116" i="1"/>
  <c r="M1116" i="1" s="1"/>
  <c r="H1117" i="1"/>
  <c r="P1117" i="1" s="1"/>
  <c r="AA1117" i="1" s="1"/>
  <c r="AB1117" i="1" s="1"/>
  <c r="L1119" i="1"/>
  <c r="N1119" i="1" s="1"/>
  <c r="G1122" i="1"/>
  <c r="O1122" i="1" s="1"/>
  <c r="G1125" i="1"/>
  <c r="O1125" i="1" s="1"/>
  <c r="AA1125" i="1" s="1"/>
  <c r="AB1125" i="1" s="1"/>
  <c r="K1128" i="1"/>
  <c r="M1128" i="1" s="1"/>
  <c r="K1132" i="1"/>
  <c r="M1132" i="1" s="1"/>
  <c r="G1134" i="1"/>
  <c r="O1134" i="1" s="1"/>
  <c r="G1136" i="1"/>
  <c r="O1136" i="1" s="1"/>
  <c r="K1137" i="1"/>
  <c r="M1137" i="1" s="1"/>
  <c r="K1141" i="1"/>
  <c r="M1141" i="1" s="1"/>
  <c r="G1145" i="1"/>
  <c r="O1145" i="1" s="1"/>
  <c r="AA1145" i="1" s="1"/>
  <c r="AB1145" i="1" s="1"/>
  <c r="G1149" i="1"/>
  <c r="O1149" i="1" s="1"/>
  <c r="AA1149" i="1" s="1"/>
  <c r="AB1149" i="1" s="1"/>
  <c r="G1155" i="1"/>
  <c r="O1155" i="1" s="1"/>
  <c r="AA1155" i="1" s="1"/>
  <c r="AB1155" i="1" s="1"/>
  <c r="G1163" i="1"/>
  <c r="O1163" i="1" s="1"/>
  <c r="AA1163" i="1" s="1"/>
  <c r="AB1163" i="1" s="1"/>
  <c r="H1169" i="1"/>
  <c r="P1169" i="1" s="1"/>
  <c r="AA1169" i="1" s="1"/>
  <c r="AB1169" i="1" s="1"/>
  <c r="G1171" i="1"/>
  <c r="O1171" i="1" s="1"/>
  <c r="G1172" i="1"/>
  <c r="O1172" i="1" s="1"/>
  <c r="H1183" i="1"/>
  <c r="P1183" i="1" s="1"/>
  <c r="AA1183" i="1" s="1"/>
  <c r="AB1183" i="1" s="1"/>
  <c r="H1184" i="1"/>
  <c r="P1184" i="1" s="1"/>
  <c r="AA1184" i="1" s="1"/>
  <c r="AB1184" i="1" s="1"/>
  <c r="G1187" i="1"/>
  <c r="O1187" i="1" s="1"/>
  <c r="G1188" i="1"/>
  <c r="O1188" i="1" s="1"/>
  <c r="AA1188" i="1" s="1"/>
  <c r="AB1188" i="1" s="1"/>
  <c r="G1193" i="1"/>
  <c r="O1193" i="1" s="1"/>
  <c r="G1203" i="1"/>
  <c r="O1203" i="1" s="1"/>
  <c r="AA1203" i="1" s="1"/>
  <c r="AB1203" i="1" s="1"/>
  <c r="G1204" i="1"/>
  <c r="O1204" i="1" s="1"/>
  <c r="G1209" i="1"/>
  <c r="O1209" i="1" s="1"/>
  <c r="AA1209" i="1" s="1"/>
  <c r="AB1209" i="1" s="1"/>
  <c r="G1214" i="1"/>
  <c r="O1214" i="1" s="1"/>
  <c r="G1215" i="1"/>
  <c r="O1215" i="1" s="1"/>
  <c r="AA1215" i="1" s="1"/>
  <c r="AB1215" i="1" s="1"/>
  <c r="G1216" i="1"/>
  <c r="O1216" i="1" s="1"/>
  <c r="G1217" i="1"/>
  <c r="O1217" i="1" s="1"/>
  <c r="K1219" i="1"/>
  <c r="M1219" i="1" s="1"/>
  <c r="K1224" i="1"/>
  <c r="M1224" i="1" s="1"/>
  <c r="G1228" i="1"/>
  <c r="O1228" i="1" s="1"/>
  <c r="AA1228" i="1" s="1"/>
  <c r="AB1228" i="1" s="1"/>
  <c r="G1233" i="1"/>
  <c r="O1233" i="1" s="1"/>
  <c r="AA1233" i="1" s="1"/>
  <c r="AB1233" i="1" s="1"/>
  <c r="K1235" i="1"/>
  <c r="M1235" i="1" s="1"/>
  <c r="H1237" i="1"/>
  <c r="P1237" i="1" s="1"/>
  <c r="K1240" i="1"/>
  <c r="M1240" i="1" s="1"/>
  <c r="G1244" i="1"/>
  <c r="O1244" i="1" s="1"/>
  <c r="AA1244" i="1" s="1"/>
  <c r="AB1244" i="1" s="1"/>
  <c r="G1249" i="1"/>
  <c r="O1249" i="1" s="1"/>
  <c r="AA1249" i="1" s="1"/>
  <c r="AB1249" i="1" s="1"/>
  <c r="K1251" i="1"/>
  <c r="M1251" i="1" s="1"/>
  <c r="G1255" i="1"/>
  <c r="O1255" i="1" s="1"/>
  <c r="AA1255" i="1" s="1"/>
  <c r="AB1255" i="1" s="1"/>
  <c r="G1260" i="1"/>
  <c r="O1260" i="1" s="1"/>
  <c r="K1262" i="1"/>
  <c r="M1262" i="1" s="1"/>
  <c r="K1267" i="1"/>
  <c r="M1267" i="1" s="1"/>
  <c r="G1271" i="1"/>
  <c r="O1271" i="1" s="1"/>
  <c r="G1276" i="1"/>
  <c r="O1276" i="1" s="1"/>
  <c r="AA1276" i="1" s="1"/>
  <c r="AB1276" i="1" s="1"/>
  <c r="K1278" i="1"/>
  <c r="M1278" i="1" s="1"/>
  <c r="H1280" i="1"/>
  <c r="P1280" i="1" s="1"/>
  <c r="AA1280" i="1" s="1"/>
  <c r="AB1280" i="1" s="1"/>
  <c r="K1283" i="1"/>
  <c r="M1283" i="1" s="1"/>
  <c r="G1287" i="1"/>
  <c r="O1287" i="1" s="1"/>
  <c r="AA1287" i="1" s="1"/>
  <c r="AB1287" i="1" s="1"/>
  <c r="H1291" i="1"/>
  <c r="P1291" i="1" s="1"/>
  <c r="G1292" i="1"/>
  <c r="O1292" i="1" s="1"/>
  <c r="I789" i="2"/>
  <c r="U789" i="2" s="1"/>
  <c r="O789" i="2"/>
  <c r="R789" i="2" s="1"/>
  <c r="J791" i="2"/>
  <c r="V791" i="2" s="1"/>
  <c r="J792" i="2"/>
  <c r="V792" i="2" s="1"/>
  <c r="I793" i="2"/>
  <c r="U793" i="2" s="1"/>
  <c r="O793" i="2"/>
  <c r="R793" i="2" s="1"/>
  <c r="K798" i="2"/>
  <c r="W798" i="2" s="1"/>
  <c r="K802" i="2"/>
  <c r="W802" i="2" s="1"/>
  <c r="I805" i="2"/>
  <c r="U805" i="2" s="1"/>
  <c r="I806" i="2"/>
  <c r="U806" i="2" s="1"/>
  <c r="O806" i="2"/>
  <c r="R806" i="2" s="1"/>
  <c r="J814" i="2"/>
  <c r="V814" i="2" s="1"/>
  <c r="Q814" i="2"/>
  <c r="T814" i="2" s="1"/>
  <c r="J819" i="2"/>
  <c r="V819" i="2" s="1"/>
  <c r="J820" i="2"/>
  <c r="V820" i="2" s="1"/>
  <c r="I821" i="2"/>
  <c r="U821" i="2" s="1"/>
  <c r="O821" i="2"/>
  <c r="R821" i="2" s="1"/>
  <c r="K826" i="2"/>
  <c r="W826" i="2" s="1"/>
  <c r="I831" i="2"/>
  <c r="U831" i="2" s="1"/>
  <c r="I832" i="2"/>
  <c r="U832" i="2" s="1"/>
  <c r="I833" i="2"/>
  <c r="U833" i="2" s="1"/>
  <c r="O833" i="2"/>
  <c r="R833" i="2" s="1"/>
  <c r="J837" i="2"/>
  <c r="V837" i="2" s="1"/>
  <c r="I839" i="2"/>
  <c r="U839" i="2" s="1"/>
  <c r="I840" i="2"/>
  <c r="U840" i="2" s="1"/>
  <c r="O840" i="2"/>
  <c r="R840" i="2" s="1"/>
  <c r="J847" i="2"/>
  <c r="V847" i="2" s="1"/>
  <c r="J848" i="2"/>
  <c r="V848" i="2" s="1"/>
  <c r="J849" i="2"/>
  <c r="V849" i="2" s="1"/>
  <c r="I850" i="2"/>
  <c r="U850" i="2" s="1"/>
  <c r="O850" i="2"/>
  <c r="R850" i="2" s="1"/>
  <c r="J854" i="2"/>
  <c r="V854" i="2" s="1"/>
  <c r="I855" i="2"/>
  <c r="U855" i="2" s="1"/>
  <c r="P855" i="2"/>
  <c r="S855" i="2" s="1"/>
  <c r="I859" i="2"/>
  <c r="U859" i="2" s="1"/>
  <c r="Q859" i="2"/>
  <c r="T859" i="2" s="1"/>
  <c r="I862" i="2"/>
  <c r="U862" i="2" s="1"/>
  <c r="Q862" i="2"/>
  <c r="T862" i="2" s="1"/>
  <c r="I865" i="2"/>
  <c r="U865" i="2" s="1"/>
  <c r="P865" i="2"/>
  <c r="S865" i="2" s="1"/>
  <c r="I868" i="2"/>
  <c r="U868" i="2" s="1"/>
  <c r="P868" i="2"/>
  <c r="S868" i="2" s="1"/>
  <c r="I872" i="2"/>
  <c r="U872" i="2" s="1"/>
  <c r="J874" i="2"/>
  <c r="V874" i="2" s="1"/>
  <c r="I875" i="2"/>
  <c r="U875" i="2" s="1"/>
  <c r="P875" i="2"/>
  <c r="S875" i="2" s="1"/>
  <c r="J879" i="2"/>
  <c r="V879" i="2" s="1"/>
  <c r="J882" i="2"/>
  <c r="V882" i="2" s="1"/>
  <c r="I883" i="2"/>
  <c r="U883" i="2" s="1"/>
  <c r="Q887" i="2"/>
  <c r="T887" i="2" s="1"/>
  <c r="J890" i="2"/>
  <c r="V890" i="2" s="1"/>
  <c r="I892" i="2"/>
  <c r="U892" i="2" s="1"/>
  <c r="P892" i="2"/>
  <c r="S892" i="2" s="1"/>
  <c r="J897" i="2"/>
  <c r="V897" i="2" s="1"/>
  <c r="Q897" i="2"/>
  <c r="T897" i="2" s="1"/>
  <c r="Q903" i="2"/>
  <c r="T903" i="2" s="1"/>
  <c r="J906" i="2"/>
  <c r="V906" i="2" s="1"/>
  <c r="I908" i="2"/>
  <c r="U908" i="2" s="1"/>
  <c r="J927" i="2"/>
  <c r="V927" i="2" s="1"/>
  <c r="J929" i="2"/>
  <c r="V929" i="2" s="1"/>
  <c r="J959" i="2"/>
  <c r="V959" i="2" s="1"/>
  <c r="J961" i="2"/>
  <c r="V961" i="2" s="1"/>
  <c r="J990" i="2"/>
  <c r="V990" i="2" s="1"/>
  <c r="I992" i="2"/>
  <c r="U992" i="2" s="1"/>
  <c r="I995" i="2"/>
  <c r="U995" i="2" s="1"/>
  <c r="P995" i="2"/>
  <c r="S995" i="2" s="1"/>
  <c r="Q996" i="2"/>
  <c r="T996" i="2" s="1"/>
  <c r="Q1000" i="2"/>
  <c r="T1000" i="2" s="1"/>
  <c r="J1004" i="2"/>
  <c r="V1004" i="2" s="1"/>
  <c r="I1007" i="2"/>
  <c r="U1007" i="2" s="1"/>
  <c r="P1007" i="2"/>
  <c r="S1007" i="2" s="1"/>
  <c r="J1011" i="2"/>
  <c r="V1011" i="2" s="1"/>
  <c r="Q1011" i="2"/>
  <c r="T1011" i="2" s="1"/>
  <c r="Q1016" i="2"/>
  <c r="T1016" i="2" s="1"/>
  <c r="J1022" i="2"/>
  <c r="V1022" i="2" s="1"/>
  <c r="Q1022" i="2"/>
  <c r="T1022" i="2" s="1"/>
  <c r="Q1027" i="2"/>
  <c r="T1027" i="2" s="1"/>
  <c r="J1031" i="2"/>
  <c r="V1031" i="2" s="1"/>
  <c r="I1034" i="2"/>
  <c r="U1034" i="2" s="1"/>
  <c r="P1034" i="2"/>
  <c r="S1034" i="2" s="1"/>
  <c r="K1035" i="2"/>
  <c r="W1035" i="2" s="1"/>
  <c r="J1038" i="2"/>
  <c r="V1038" i="2" s="1"/>
  <c r="Q1038" i="2"/>
  <c r="T1038" i="2" s="1"/>
  <c r="Q1043" i="2"/>
  <c r="T1043" i="2" s="1"/>
  <c r="J1047" i="2"/>
  <c r="V1047" i="2" s="1"/>
  <c r="I1050" i="2"/>
  <c r="U1050" i="2" s="1"/>
  <c r="P1050" i="2"/>
  <c r="S1050" i="2" s="1"/>
  <c r="J1054" i="2"/>
  <c r="V1054" i="2" s="1"/>
  <c r="Q1054" i="2"/>
  <c r="T1054" i="2" s="1"/>
  <c r="Q1059" i="2"/>
  <c r="T1059" i="2" s="1"/>
  <c r="J1063" i="2"/>
  <c r="V1063" i="2" s="1"/>
  <c r="I1064" i="2"/>
  <c r="U1064" i="2" s="1"/>
  <c r="J1067" i="2"/>
  <c r="V1067" i="2" s="1"/>
  <c r="J1069" i="2"/>
  <c r="V1069" i="2" s="1"/>
  <c r="I1070" i="2"/>
  <c r="U1070" i="2" s="1"/>
  <c r="P1070" i="2"/>
  <c r="S1070" i="2" s="1"/>
  <c r="J1073" i="2"/>
  <c r="V1073" i="2" s="1"/>
  <c r="Q1073" i="2"/>
  <c r="T1073" i="2" s="1"/>
  <c r="I1078" i="2"/>
  <c r="U1078" i="2" s="1"/>
  <c r="P1078" i="2"/>
  <c r="S1078" i="2" s="1"/>
  <c r="I1080" i="2"/>
  <c r="U1080" i="2" s="1"/>
  <c r="P1080" i="2"/>
  <c r="S1080" i="2" s="1"/>
  <c r="J1088" i="2"/>
  <c r="V1088" i="2" s="1"/>
  <c r="Q1088" i="2"/>
  <c r="T1088" i="2" s="1"/>
  <c r="J1091" i="2"/>
  <c r="V1091" i="2" s="1"/>
  <c r="I1092" i="2"/>
  <c r="U1092" i="2" s="1"/>
  <c r="P1092" i="2"/>
  <c r="S1092" i="2" s="1"/>
  <c r="J1093" i="2"/>
  <c r="V1093" i="2" s="1"/>
  <c r="I1094" i="2"/>
  <c r="U1094" i="2" s="1"/>
  <c r="P1094" i="2"/>
  <c r="S1094" i="2" s="1"/>
  <c r="I1098" i="2"/>
  <c r="U1098" i="2" s="1"/>
  <c r="P1098" i="2"/>
  <c r="S1098" i="2" s="1"/>
  <c r="K1100" i="2"/>
  <c r="W1100" i="2" s="1"/>
  <c r="J1104" i="2"/>
  <c r="V1104" i="2" s="1"/>
  <c r="Q1104" i="2"/>
  <c r="T1104" i="2" s="1"/>
  <c r="K1106" i="2"/>
  <c r="W1106" i="2" s="1"/>
  <c r="J1107" i="2"/>
  <c r="V1107" i="2" s="1"/>
  <c r="I1108" i="2"/>
  <c r="U1108" i="2" s="1"/>
  <c r="P1108" i="2"/>
  <c r="S1108" i="2" s="1"/>
  <c r="Q1111" i="2"/>
  <c r="T1111" i="2" s="1"/>
  <c r="I1114" i="2"/>
  <c r="U1114" i="2" s="1"/>
  <c r="P1114" i="2"/>
  <c r="S1114" i="2" s="1"/>
  <c r="K1116" i="2"/>
  <c r="W1116" i="2" s="1"/>
  <c r="J1120" i="2"/>
  <c r="V1120" i="2" s="1"/>
  <c r="Q1120" i="2"/>
  <c r="T1120" i="2" s="1"/>
  <c r="J1123" i="2"/>
  <c r="V1123" i="2" s="1"/>
  <c r="I1124" i="2"/>
  <c r="U1124" i="2" s="1"/>
  <c r="P1124" i="2"/>
  <c r="S1124" i="2" s="1"/>
  <c r="Q1127" i="2"/>
  <c r="T1127" i="2" s="1"/>
  <c r="I1130" i="2"/>
  <c r="U1130" i="2" s="1"/>
  <c r="P1130" i="2"/>
  <c r="S1130" i="2" s="1"/>
  <c r="K1132" i="2"/>
  <c r="W1132" i="2" s="1"/>
  <c r="J1136" i="2"/>
  <c r="V1136" i="2" s="1"/>
  <c r="Q1136" i="2"/>
  <c r="T1136" i="2" s="1"/>
  <c r="J1139" i="2"/>
  <c r="V1139" i="2" s="1"/>
  <c r="I1140" i="2"/>
  <c r="U1140" i="2" s="1"/>
  <c r="P1140" i="2"/>
  <c r="S1140" i="2" s="1"/>
  <c r="Q1143" i="2"/>
  <c r="T1143" i="2" s="1"/>
  <c r="I1146" i="2"/>
  <c r="U1146" i="2" s="1"/>
  <c r="P1146" i="2"/>
  <c r="S1146" i="2" s="1"/>
  <c r="J1152" i="2"/>
  <c r="V1152" i="2" s="1"/>
  <c r="I1155" i="2"/>
  <c r="U1155" i="2" s="1"/>
  <c r="P1155" i="2"/>
  <c r="S1155" i="2" s="1"/>
  <c r="J1160" i="2"/>
  <c r="V1160" i="2" s="1"/>
  <c r="I1163" i="2"/>
  <c r="U1163" i="2" s="1"/>
  <c r="P1163" i="2"/>
  <c r="S1163" i="2" s="1"/>
  <c r="K1167" i="2"/>
  <c r="W1167" i="2" s="1"/>
  <c r="J1168" i="2"/>
  <c r="V1168" i="2" s="1"/>
  <c r="I1171" i="2"/>
  <c r="U1171" i="2" s="1"/>
  <c r="P1171" i="2"/>
  <c r="S1171" i="2" s="1"/>
  <c r="J1176" i="2"/>
  <c r="V1176" i="2" s="1"/>
  <c r="I1177" i="2"/>
  <c r="U1177" i="2" s="1"/>
  <c r="J1179" i="2"/>
  <c r="V1179" i="2" s="1"/>
  <c r="I1181" i="2"/>
  <c r="U1181" i="2" s="1"/>
  <c r="J1183" i="2"/>
  <c r="V1183" i="2" s="1"/>
  <c r="J1198" i="2"/>
  <c r="V1198" i="2" s="1"/>
  <c r="K1212" i="2"/>
  <c r="W1212" i="2" s="1"/>
  <c r="I1216" i="2"/>
  <c r="U1216" i="2" s="1"/>
  <c r="I1219" i="2"/>
  <c r="U1219" i="2" s="1"/>
  <c r="P1219" i="2"/>
  <c r="S1219" i="2" s="1"/>
  <c r="J1220" i="2"/>
  <c r="V1220" i="2" s="1"/>
  <c r="J1221" i="2"/>
  <c r="V1221" i="2" s="1"/>
  <c r="Q1221" i="2"/>
  <c r="T1221" i="2" s="1"/>
  <c r="J1224" i="2"/>
  <c r="V1224" i="2" s="1"/>
  <c r="Q1225" i="2"/>
  <c r="T1225" i="2" s="1"/>
  <c r="Q1228" i="2"/>
  <c r="T1228" i="2" s="1"/>
  <c r="I1231" i="2"/>
  <c r="U1231" i="2" s="1"/>
  <c r="P1231" i="2"/>
  <c r="S1231" i="2" s="1"/>
  <c r="K1233" i="2"/>
  <c r="W1233" i="2" s="1"/>
  <c r="J1236" i="2"/>
  <c r="V1236" i="2" s="1"/>
  <c r="Q1239" i="2"/>
  <c r="T1239" i="2" s="1"/>
  <c r="P1241" i="2"/>
  <c r="S1241" i="2" s="1"/>
  <c r="I1247" i="2"/>
  <c r="U1247" i="2" s="1"/>
  <c r="K1255" i="2"/>
  <c r="W1255" i="2" s="1"/>
  <c r="I1258" i="2"/>
  <c r="U1258" i="2" s="1"/>
  <c r="I1263" i="2"/>
  <c r="U1263" i="2" s="1"/>
  <c r="I1264" i="2"/>
  <c r="U1264" i="2" s="1"/>
  <c r="O1264" i="2"/>
  <c r="R1264" i="2" s="1"/>
  <c r="J1266" i="2"/>
  <c r="V1266" i="2" s="1"/>
  <c r="I1269" i="2"/>
  <c r="U1269" i="2" s="1"/>
  <c r="O1269" i="2"/>
  <c r="R1269" i="2" s="1"/>
  <c r="K1271" i="2"/>
  <c r="W1271" i="2" s="1"/>
  <c r="J1272" i="2"/>
  <c r="V1272" i="2" s="1"/>
  <c r="I1275" i="2"/>
  <c r="U1275" i="2" s="1"/>
  <c r="P1275" i="2"/>
  <c r="S1275" i="2" s="1"/>
  <c r="K1279" i="2"/>
  <c r="W1279" i="2" s="1"/>
  <c r="J1280" i="2"/>
  <c r="V1280" i="2" s="1"/>
  <c r="I1283" i="2"/>
  <c r="U1283" i="2" s="1"/>
  <c r="P1283" i="2"/>
  <c r="S1283" i="2" s="1"/>
  <c r="J1288" i="2"/>
  <c r="V1288" i="2" s="1"/>
  <c r="I1291" i="2"/>
  <c r="U1291" i="2" s="1"/>
  <c r="P1291" i="2"/>
  <c r="S1291" i="2" s="1"/>
  <c r="H892" i="1"/>
  <c r="P892" i="1" s="1"/>
  <c r="H802" i="1"/>
  <c r="P802" i="1" s="1"/>
  <c r="G818" i="1"/>
  <c r="O818" i="1" s="1"/>
  <c r="K827" i="1"/>
  <c r="M827" i="1" s="1"/>
  <c r="K834" i="1"/>
  <c r="M834" i="1" s="1"/>
  <c r="G841" i="1"/>
  <c r="O841" i="1" s="1"/>
  <c r="K866" i="1"/>
  <c r="M866" i="1" s="1"/>
  <c r="G873" i="1"/>
  <c r="O873" i="1" s="1"/>
  <c r="AA873" i="1" s="1"/>
  <c r="AB873" i="1" s="1"/>
  <c r="G904" i="1"/>
  <c r="O904" i="1" s="1"/>
  <c r="AA904" i="1" s="1"/>
  <c r="AB904" i="1" s="1"/>
  <c r="G791" i="1"/>
  <c r="O791" i="1" s="1"/>
  <c r="G792" i="1"/>
  <c r="O792" i="1" s="1"/>
  <c r="AA792" i="1" s="1"/>
  <c r="AB792" i="1" s="1"/>
  <c r="H795" i="1"/>
  <c r="P795" i="1" s="1"/>
  <c r="G798" i="1"/>
  <c r="O798" i="1" s="1"/>
  <c r="K798" i="1"/>
  <c r="M798" i="1" s="1"/>
  <c r="H800" i="1"/>
  <c r="P800" i="1" s="1"/>
  <c r="K803" i="1"/>
  <c r="M803" i="1" s="1"/>
  <c r="G807" i="1"/>
  <c r="O807" i="1" s="1"/>
  <c r="AA807" i="1" s="1"/>
  <c r="AB807" i="1" s="1"/>
  <c r="H811" i="1"/>
  <c r="P811" i="1" s="1"/>
  <c r="G812" i="1"/>
  <c r="O812" i="1" s="1"/>
  <c r="AA812" i="1" s="1"/>
  <c r="AB812" i="1" s="1"/>
  <c r="K814" i="1"/>
  <c r="M814" i="1" s="1"/>
  <c r="H816" i="1"/>
  <c r="P816" i="1" s="1"/>
  <c r="H818" i="1"/>
  <c r="P818" i="1" s="1"/>
  <c r="K819" i="1"/>
  <c r="M819" i="1" s="1"/>
  <c r="G823" i="1"/>
  <c r="O823" i="1" s="1"/>
  <c r="AA823" i="1" s="1"/>
  <c r="AB823" i="1" s="1"/>
  <c r="H827" i="1"/>
  <c r="P827" i="1" s="1"/>
  <c r="G830" i="1"/>
  <c r="O830" i="1" s="1"/>
  <c r="AA830" i="1" s="1"/>
  <c r="AB830" i="1" s="1"/>
  <c r="H834" i="1"/>
  <c r="P834" i="1" s="1"/>
  <c r="K837" i="1"/>
  <c r="M837" i="1" s="1"/>
  <c r="H839" i="1"/>
  <c r="P839" i="1" s="1"/>
  <c r="H841" i="1"/>
  <c r="P841" i="1" s="1"/>
  <c r="G846" i="1"/>
  <c r="O846" i="1" s="1"/>
  <c r="AA846" i="1" s="1"/>
  <c r="AB846" i="1" s="1"/>
  <c r="H850" i="1"/>
  <c r="P850" i="1" s="1"/>
  <c r="K853" i="1"/>
  <c r="M853" i="1" s="1"/>
  <c r="H855" i="1"/>
  <c r="P855" i="1" s="1"/>
  <c r="H857" i="1"/>
  <c r="P857" i="1" s="1"/>
  <c r="G862" i="1"/>
  <c r="O862" i="1" s="1"/>
  <c r="AA862" i="1" s="1"/>
  <c r="AB862" i="1" s="1"/>
  <c r="H866" i="1"/>
  <c r="P866" i="1" s="1"/>
  <c r="K869" i="1"/>
  <c r="M869" i="1" s="1"/>
  <c r="H871" i="1"/>
  <c r="P871" i="1" s="1"/>
  <c r="H873" i="1"/>
  <c r="P873" i="1" s="1"/>
  <c r="G878" i="1"/>
  <c r="O878" i="1" s="1"/>
  <c r="AA878" i="1" s="1"/>
  <c r="AB878" i="1" s="1"/>
  <c r="H886" i="1"/>
  <c r="P886" i="1" s="1"/>
  <c r="H887" i="1"/>
  <c r="P887" i="1" s="1"/>
  <c r="H888" i="1"/>
  <c r="P888" i="1" s="1"/>
  <c r="G891" i="1"/>
  <c r="O891" i="1" s="1"/>
  <c r="AA891" i="1" s="1"/>
  <c r="AB891" i="1" s="1"/>
  <c r="H902" i="1"/>
  <c r="P902" i="1" s="1"/>
  <c r="H903" i="1"/>
  <c r="P903" i="1" s="1"/>
  <c r="H904" i="1"/>
  <c r="P904" i="1" s="1"/>
  <c r="G907" i="1"/>
  <c r="O907" i="1" s="1"/>
  <c r="AA907" i="1" s="1"/>
  <c r="AB907" i="1" s="1"/>
  <c r="H918" i="1"/>
  <c r="P918" i="1" s="1"/>
  <c r="H919" i="1"/>
  <c r="P919" i="1" s="1"/>
  <c r="H920" i="1"/>
  <c r="P920" i="1" s="1"/>
  <c r="G923" i="1"/>
  <c r="O923" i="1" s="1"/>
  <c r="AA923" i="1" s="1"/>
  <c r="AB923" i="1" s="1"/>
  <c r="H934" i="1"/>
  <c r="P934" i="1" s="1"/>
  <c r="H935" i="1"/>
  <c r="P935" i="1" s="1"/>
  <c r="H936" i="1"/>
  <c r="P936" i="1" s="1"/>
  <c r="G939" i="1"/>
  <c r="O939" i="1" s="1"/>
  <c r="AA939" i="1" s="1"/>
  <c r="AB939" i="1" s="1"/>
  <c r="G955" i="1"/>
  <c r="O955" i="1" s="1"/>
  <c r="AA955" i="1" s="1"/>
  <c r="AB955" i="1" s="1"/>
  <c r="G956" i="1"/>
  <c r="O956" i="1" s="1"/>
  <c r="AA956" i="1" s="1"/>
  <c r="AB956" i="1" s="1"/>
  <c r="G957" i="1"/>
  <c r="O957" i="1" s="1"/>
  <c r="G958" i="1"/>
  <c r="O958" i="1" s="1"/>
  <c r="AA958" i="1" s="1"/>
  <c r="AB958" i="1" s="1"/>
  <c r="G959" i="1"/>
  <c r="O959" i="1" s="1"/>
  <c r="G960" i="1"/>
  <c r="O960" i="1" s="1"/>
  <c r="G961" i="1"/>
  <c r="O961" i="1" s="1"/>
  <c r="G962" i="1"/>
  <c r="O962" i="1" s="1"/>
  <c r="G963" i="1"/>
  <c r="O963" i="1" s="1"/>
  <c r="G964" i="1"/>
  <c r="O964" i="1" s="1"/>
  <c r="G965" i="1"/>
  <c r="O965" i="1" s="1"/>
  <c r="G966" i="1"/>
  <c r="O966" i="1" s="1"/>
  <c r="G967" i="1"/>
  <c r="O967" i="1" s="1"/>
  <c r="G968" i="1"/>
  <c r="O968" i="1" s="1"/>
  <c r="AA968" i="1" s="1"/>
  <c r="AB968" i="1" s="1"/>
  <c r="H978" i="1"/>
  <c r="P978" i="1" s="1"/>
  <c r="H979" i="1"/>
  <c r="P979" i="1" s="1"/>
  <c r="G983" i="1"/>
  <c r="O983" i="1" s="1"/>
  <c r="AA983" i="1" s="1"/>
  <c r="AB983" i="1" s="1"/>
  <c r="G984" i="1"/>
  <c r="O984" i="1" s="1"/>
  <c r="AA984" i="1" s="1"/>
  <c r="AB984" i="1" s="1"/>
  <c r="H994" i="1"/>
  <c r="P994" i="1" s="1"/>
  <c r="H995" i="1"/>
  <c r="P995" i="1" s="1"/>
  <c r="G999" i="1"/>
  <c r="O999" i="1" s="1"/>
  <c r="AA999" i="1" s="1"/>
  <c r="AB999" i="1" s="1"/>
  <c r="G1000" i="1"/>
  <c r="O1000" i="1" s="1"/>
  <c r="AA1000" i="1" s="1"/>
  <c r="AB1000" i="1" s="1"/>
  <c r="H1010" i="1"/>
  <c r="P1010" i="1" s="1"/>
  <c r="H1011" i="1"/>
  <c r="P1011" i="1" s="1"/>
  <c r="G1015" i="1"/>
  <c r="O1015" i="1" s="1"/>
  <c r="AA1015" i="1" s="1"/>
  <c r="AB1015" i="1" s="1"/>
  <c r="G1016" i="1"/>
  <c r="O1016" i="1" s="1"/>
  <c r="AA1016" i="1" s="1"/>
  <c r="AB1016" i="1" s="1"/>
  <c r="H1026" i="1"/>
  <c r="P1026" i="1" s="1"/>
  <c r="H1027" i="1"/>
  <c r="P1027" i="1" s="1"/>
  <c r="G1031" i="1"/>
  <c r="O1031" i="1" s="1"/>
  <c r="AA1031" i="1" s="1"/>
  <c r="AB1031" i="1" s="1"/>
  <c r="G1032" i="1"/>
  <c r="O1032" i="1" s="1"/>
  <c r="G1041" i="1"/>
  <c r="O1041" i="1" s="1"/>
  <c r="AA1041" i="1" s="1"/>
  <c r="AB1041" i="1" s="1"/>
  <c r="H1045" i="1"/>
  <c r="P1045" i="1" s="1"/>
  <c r="K1048" i="1"/>
  <c r="M1048" i="1" s="1"/>
  <c r="H1050" i="1"/>
  <c r="P1050" i="1" s="1"/>
  <c r="H1052" i="1"/>
  <c r="P1052" i="1" s="1"/>
  <c r="G1057" i="1"/>
  <c r="O1057" i="1" s="1"/>
  <c r="H1061" i="1"/>
  <c r="P1061" i="1" s="1"/>
  <c r="K1064" i="1"/>
  <c r="M1064" i="1" s="1"/>
  <c r="H1066" i="1"/>
  <c r="P1066" i="1" s="1"/>
  <c r="H1068" i="1"/>
  <c r="P1068" i="1" s="1"/>
  <c r="K1069" i="1"/>
  <c r="M1069" i="1" s="1"/>
  <c r="G1073" i="1"/>
  <c r="O1073" i="1" s="1"/>
  <c r="AA1073" i="1" s="1"/>
  <c r="AB1073" i="1" s="1"/>
  <c r="H1077" i="1"/>
  <c r="P1077" i="1" s="1"/>
  <c r="K1080" i="1"/>
  <c r="M1080" i="1" s="1"/>
  <c r="H1082" i="1"/>
  <c r="P1082" i="1" s="1"/>
  <c r="H1084" i="1"/>
  <c r="P1084" i="1" s="1"/>
  <c r="G1089" i="1"/>
  <c r="O1089" i="1" s="1"/>
  <c r="AA1089" i="1" s="1"/>
  <c r="AB1089" i="1" s="1"/>
  <c r="H1093" i="1"/>
  <c r="P1093" i="1" s="1"/>
  <c r="K1096" i="1"/>
  <c r="M1096" i="1" s="1"/>
  <c r="H1098" i="1"/>
  <c r="P1098" i="1" s="1"/>
  <c r="H1100" i="1"/>
  <c r="P1100" i="1" s="1"/>
  <c r="K1101" i="1"/>
  <c r="M1101" i="1" s="1"/>
  <c r="G1105" i="1"/>
  <c r="O1105" i="1" s="1"/>
  <c r="AA1105" i="1" s="1"/>
  <c r="AB1105" i="1" s="1"/>
  <c r="H1109" i="1"/>
  <c r="P1109" i="1" s="1"/>
  <c r="G1110" i="1"/>
  <c r="O1110" i="1" s="1"/>
  <c r="AA1110" i="1" s="1"/>
  <c r="AB1110" i="1" s="1"/>
  <c r="K1112" i="1"/>
  <c r="M1112" i="1" s="1"/>
  <c r="H1114" i="1"/>
  <c r="P1114" i="1" s="1"/>
  <c r="G1116" i="1"/>
  <c r="O1116" i="1" s="1"/>
  <c r="AA1116" i="1" s="1"/>
  <c r="AB1116" i="1" s="1"/>
  <c r="G1119" i="1"/>
  <c r="O1119" i="1" s="1"/>
  <c r="AA1119" i="1" s="1"/>
  <c r="AB1119" i="1" s="1"/>
  <c r="H1122" i="1"/>
  <c r="P1122" i="1" s="1"/>
  <c r="G1124" i="1"/>
  <c r="O1124" i="1" s="1"/>
  <c r="AA1124" i="1" s="1"/>
  <c r="AB1124" i="1" s="1"/>
  <c r="K1125" i="1"/>
  <c r="M1125" i="1" s="1"/>
  <c r="G1128" i="1"/>
  <c r="O1128" i="1" s="1"/>
  <c r="K1129" i="1"/>
  <c r="M1129" i="1" s="1"/>
  <c r="K1133" i="1"/>
  <c r="M1133" i="1" s="1"/>
  <c r="G1137" i="1"/>
  <c r="O1137" i="1" s="1"/>
  <c r="AA1137" i="1" s="1"/>
  <c r="AB1137" i="1" s="1"/>
  <c r="G1141" i="1"/>
  <c r="O1141" i="1" s="1"/>
  <c r="AA1141" i="1" s="1"/>
  <c r="AB1141" i="1" s="1"/>
  <c r="G1143" i="1"/>
  <c r="O1143" i="1" s="1"/>
  <c r="H1145" i="1"/>
  <c r="P1145" i="1" s="1"/>
  <c r="H1149" i="1"/>
  <c r="P1149" i="1" s="1"/>
  <c r="G1150" i="1"/>
  <c r="O1150" i="1" s="1"/>
  <c r="AA1150" i="1" s="1"/>
  <c r="AB1150" i="1" s="1"/>
  <c r="K1152" i="1"/>
  <c r="M1152" i="1" s="1"/>
  <c r="H1155" i="1"/>
  <c r="P1155" i="1" s="1"/>
  <c r="G1157" i="1"/>
  <c r="O1157" i="1" s="1"/>
  <c r="AA1157" i="1" s="1"/>
  <c r="AB1157" i="1" s="1"/>
  <c r="H1163" i="1"/>
  <c r="P1163" i="1" s="1"/>
  <c r="G1165" i="1"/>
  <c r="O1165" i="1" s="1"/>
  <c r="H1171" i="1"/>
  <c r="P1171" i="1" s="1"/>
  <c r="H1172" i="1"/>
  <c r="P1172" i="1" s="1"/>
  <c r="G1175" i="1"/>
  <c r="O1175" i="1" s="1"/>
  <c r="AA1175" i="1" s="1"/>
  <c r="AB1175" i="1" s="1"/>
  <c r="G1176" i="1"/>
  <c r="O1176" i="1" s="1"/>
  <c r="AA1176" i="1" s="1"/>
  <c r="AB1176" i="1" s="1"/>
  <c r="H1187" i="1"/>
  <c r="P1187" i="1" s="1"/>
  <c r="H1188" i="1"/>
  <c r="P1188" i="1" s="1"/>
  <c r="G1191" i="1"/>
  <c r="O1191" i="1" s="1"/>
  <c r="AA1191" i="1" s="1"/>
  <c r="AB1191" i="1" s="1"/>
  <c r="G1192" i="1"/>
  <c r="O1192" i="1" s="1"/>
  <c r="AA1192" i="1" s="1"/>
  <c r="AB1192" i="1" s="1"/>
  <c r="H1203" i="1"/>
  <c r="P1203" i="1" s="1"/>
  <c r="H1204" i="1"/>
  <c r="P1204" i="1" s="1"/>
  <c r="G1207" i="1"/>
  <c r="O1207" i="1" s="1"/>
  <c r="AA1207" i="1" s="1"/>
  <c r="AB1207" i="1" s="1"/>
  <c r="G1208" i="1"/>
  <c r="O1208" i="1" s="1"/>
  <c r="AA1208" i="1" s="1"/>
  <c r="AB1208" i="1" s="1"/>
  <c r="H1214" i="1"/>
  <c r="P1214" i="1" s="1"/>
  <c r="H1215" i="1"/>
  <c r="P1215" i="1" s="1"/>
  <c r="H1216" i="1"/>
  <c r="P1216" i="1" s="1"/>
  <c r="H1217" i="1"/>
  <c r="P1217" i="1" s="1"/>
  <c r="K1220" i="1"/>
  <c r="M1220" i="1" s="1"/>
  <c r="G1224" i="1"/>
  <c r="O1224" i="1" s="1"/>
  <c r="AA1224" i="1" s="1"/>
  <c r="AB1224" i="1" s="1"/>
  <c r="H1228" i="1"/>
  <c r="P1228" i="1" s="1"/>
  <c r="G1229" i="1"/>
  <c r="O1229" i="1" s="1"/>
  <c r="K1231" i="1"/>
  <c r="M1231" i="1" s="1"/>
  <c r="H1233" i="1"/>
  <c r="P1233" i="1" s="1"/>
  <c r="G1240" i="1"/>
  <c r="O1240" i="1" s="1"/>
  <c r="AA1240" i="1" s="1"/>
  <c r="AB1240" i="1" s="1"/>
  <c r="H1244" i="1"/>
  <c r="P1244" i="1" s="1"/>
  <c r="G1245" i="1"/>
  <c r="O1245" i="1" s="1"/>
  <c r="AA1245" i="1" s="1"/>
  <c r="AB1245" i="1" s="1"/>
  <c r="K1247" i="1"/>
  <c r="M1247" i="1" s="1"/>
  <c r="H1249" i="1"/>
  <c r="P1249" i="1" s="1"/>
  <c r="H1255" i="1"/>
  <c r="P1255" i="1" s="1"/>
  <c r="G1256" i="1"/>
  <c r="O1256" i="1" s="1"/>
  <c r="K1258" i="1"/>
  <c r="M1258" i="1" s="1"/>
  <c r="H1260" i="1"/>
  <c r="P1260" i="1" s="1"/>
  <c r="K1263" i="1"/>
  <c r="M1263" i="1" s="1"/>
  <c r="G1267" i="1"/>
  <c r="O1267" i="1" s="1"/>
  <c r="AA1267" i="1" s="1"/>
  <c r="AB1267" i="1" s="1"/>
  <c r="H1271" i="1"/>
  <c r="P1271" i="1" s="1"/>
  <c r="G1272" i="1"/>
  <c r="O1272" i="1" s="1"/>
  <c r="AA1272" i="1" s="1"/>
  <c r="AB1272" i="1" s="1"/>
  <c r="K1274" i="1"/>
  <c r="M1274" i="1" s="1"/>
  <c r="H1276" i="1"/>
  <c r="P1276" i="1" s="1"/>
  <c r="G1283" i="1"/>
  <c r="O1283" i="1" s="1"/>
  <c r="AA1283" i="1" s="1"/>
  <c r="AB1283" i="1" s="1"/>
  <c r="H1287" i="1"/>
  <c r="P1287" i="1" s="1"/>
  <c r="G1288" i="1"/>
  <c r="O1288" i="1" s="1"/>
  <c r="K1290" i="1"/>
  <c r="M1290" i="1" s="1"/>
  <c r="H1292" i="1"/>
  <c r="P1292" i="1" s="1"/>
  <c r="J789" i="2"/>
  <c r="V789" i="2" s="1"/>
  <c r="O790" i="2"/>
  <c r="R790" i="2" s="1"/>
  <c r="K792" i="2"/>
  <c r="W792" i="2" s="1"/>
  <c r="J793" i="2"/>
  <c r="V793" i="2" s="1"/>
  <c r="J805" i="2"/>
  <c r="V805" i="2" s="1"/>
  <c r="J806" i="2"/>
  <c r="V806" i="2" s="1"/>
  <c r="Q806" i="2"/>
  <c r="T806" i="2" s="1"/>
  <c r="K810" i="2"/>
  <c r="W810" i="2" s="1"/>
  <c r="K813" i="2"/>
  <c r="W813" i="2" s="1"/>
  <c r="K814" i="2"/>
  <c r="W814" i="2" s="1"/>
  <c r="K820" i="2"/>
  <c r="W820" i="2" s="1"/>
  <c r="J821" i="2"/>
  <c r="V821" i="2" s="1"/>
  <c r="J831" i="2"/>
  <c r="V831" i="2" s="1"/>
  <c r="J832" i="2"/>
  <c r="V832" i="2" s="1"/>
  <c r="J833" i="2"/>
  <c r="V833" i="2" s="1"/>
  <c r="K837" i="2"/>
  <c r="W837" i="2" s="1"/>
  <c r="J839" i="2"/>
  <c r="V839" i="2" s="1"/>
  <c r="J840" i="2"/>
  <c r="V840" i="2" s="1"/>
  <c r="K848" i="2"/>
  <c r="W848" i="2" s="1"/>
  <c r="K849" i="2"/>
  <c r="W849" i="2" s="1"/>
  <c r="I851" i="2"/>
  <c r="U851" i="2" s="1"/>
  <c r="P853" i="2"/>
  <c r="S853" i="2" s="1"/>
  <c r="K854" i="2"/>
  <c r="W854" i="2" s="1"/>
  <c r="J859" i="2"/>
  <c r="V859" i="2" s="1"/>
  <c r="J862" i="2"/>
  <c r="V862" i="2" s="1"/>
  <c r="P863" i="2"/>
  <c r="S863" i="2" s="1"/>
  <c r="J865" i="2"/>
  <c r="V865" i="2" s="1"/>
  <c r="Q865" i="2"/>
  <c r="T865" i="2" s="1"/>
  <c r="J868" i="2"/>
  <c r="V868" i="2" s="1"/>
  <c r="Q868" i="2"/>
  <c r="T868" i="2" s="1"/>
  <c r="P873" i="2"/>
  <c r="S873" i="2" s="1"/>
  <c r="K874" i="2"/>
  <c r="W874" i="2" s="1"/>
  <c r="P876" i="2"/>
  <c r="S876" i="2" s="1"/>
  <c r="K879" i="2"/>
  <c r="W879" i="2" s="1"/>
  <c r="P881" i="2"/>
  <c r="S881" i="2" s="1"/>
  <c r="K882" i="2"/>
  <c r="W882" i="2" s="1"/>
  <c r="K885" i="2"/>
  <c r="W885" i="2" s="1"/>
  <c r="J887" i="2"/>
  <c r="V887" i="2" s="1"/>
  <c r="P889" i="2"/>
  <c r="S889" i="2" s="1"/>
  <c r="K890" i="2"/>
  <c r="W890" i="2" s="1"/>
  <c r="J892" i="2"/>
  <c r="V892" i="2" s="1"/>
  <c r="Q892" i="2"/>
  <c r="T892" i="2" s="1"/>
  <c r="K896" i="2"/>
  <c r="W896" i="2" s="1"/>
  <c r="K897" i="2"/>
  <c r="W897" i="2" s="1"/>
  <c r="Q898" i="2"/>
  <c r="T898" i="2" s="1"/>
  <c r="J903" i="2"/>
  <c r="V903" i="2" s="1"/>
  <c r="I905" i="2"/>
  <c r="U905" i="2" s="1"/>
  <c r="P905" i="2"/>
  <c r="S905" i="2" s="1"/>
  <c r="K906" i="2"/>
  <c r="W906" i="2" s="1"/>
  <c r="J908" i="2"/>
  <c r="V908" i="2" s="1"/>
  <c r="K925" i="2"/>
  <c r="W925" i="2" s="1"/>
  <c r="K927" i="2"/>
  <c r="W927" i="2" s="1"/>
  <c r="K929" i="2"/>
  <c r="W929" i="2" s="1"/>
  <c r="J935" i="2"/>
  <c r="V935" i="2" s="1"/>
  <c r="J937" i="2"/>
  <c r="V937" i="2" s="1"/>
  <c r="K957" i="2"/>
  <c r="W957" i="2" s="1"/>
  <c r="K959" i="2"/>
  <c r="W959" i="2" s="1"/>
  <c r="K961" i="2"/>
  <c r="W961" i="2" s="1"/>
  <c r="J967" i="2"/>
  <c r="V967" i="2" s="1"/>
  <c r="J969" i="2"/>
  <c r="V969" i="2" s="1"/>
  <c r="K989" i="2"/>
  <c r="W989" i="2" s="1"/>
  <c r="K990" i="2"/>
  <c r="W990" i="2" s="1"/>
  <c r="J992" i="2"/>
  <c r="V992" i="2" s="1"/>
  <c r="P992" i="2"/>
  <c r="S992" i="2" s="1"/>
  <c r="J995" i="2"/>
  <c r="V995" i="2" s="1"/>
  <c r="Q995" i="2"/>
  <c r="T995" i="2" s="1"/>
  <c r="J1000" i="2"/>
  <c r="V1000" i="2" s="1"/>
  <c r="P1003" i="2"/>
  <c r="S1003" i="2" s="1"/>
  <c r="K1004" i="2"/>
  <c r="W1004" i="2" s="1"/>
  <c r="J1007" i="2"/>
  <c r="V1007" i="2" s="1"/>
  <c r="Q1007" i="2"/>
  <c r="T1007" i="2" s="1"/>
  <c r="K1009" i="2"/>
  <c r="W1009" i="2" s="1"/>
  <c r="K1011" i="2"/>
  <c r="W1011" i="2" s="1"/>
  <c r="Q1012" i="2"/>
  <c r="T1012" i="2" s="1"/>
  <c r="J1016" i="2"/>
  <c r="V1016" i="2" s="1"/>
  <c r="I1019" i="2"/>
  <c r="U1019" i="2" s="1"/>
  <c r="P1019" i="2"/>
  <c r="S1019" i="2" s="1"/>
  <c r="K1020" i="2"/>
  <c r="W1020" i="2" s="1"/>
  <c r="K1022" i="2"/>
  <c r="W1022" i="2" s="1"/>
  <c r="Q1023" i="2"/>
  <c r="T1023" i="2" s="1"/>
  <c r="J1027" i="2"/>
  <c r="V1027" i="2" s="1"/>
  <c r="P1030" i="2"/>
  <c r="S1030" i="2" s="1"/>
  <c r="K1031" i="2"/>
  <c r="W1031" i="2" s="1"/>
  <c r="J1034" i="2"/>
  <c r="V1034" i="2" s="1"/>
  <c r="Q1034" i="2"/>
  <c r="T1034" i="2" s="1"/>
  <c r="K1036" i="2"/>
  <c r="W1036" i="2" s="1"/>
  <c r="K1038" i="2"/>
  <c r="W1038" i="2" s="1"/>
  <c r="Q1039" i="2"/>
  <c r="T1039" i="2" s="1"/>
  <c r="J1043" i="2"/>
  <c r="V1043" i="2" s="1"/>
  <c r="P1046" i="2"/>
  <c r="S1046" i="2" s="1"/>
  <c r="K1047" i="2"/>
  <c r="W1047" i="2" s="1"/>
  <c r="J1050" i="2"/>
  <c r="V1050" i="2" s="1"/>
  <c r="Q1050" i="2"/>
  <c r="T1050" i="2" s="1"/>
  <c r="K1052" i="2"/>
  <c r="W1052" i="2" s="1"/>
  <c r="K1054" i="2"/>
  <c r="W1054" i="2" s="1"/>
  <c r="Q1055" i="2"/>
  <c r="T1055" i="2" s="1"/>
  <c r="J1059" i="2"/>
  <c r="V1059" i="2" s="1"/>
  <c r="I1062" i="2"/>
  <c r="U1062" i="2" s="1"/>
  <c r="P1062" i="2"/>
  <c r="S1062" i="2" s="1"/>
  <c r="K1063" i="2"/>
  <c r="W1063" i="2" s="1"/>
  <c r="I1066" i="2"/>
  <c r="U1066" i="2" s="1"/>
  <c r="P1066" i="2"/>
  <c r="S1066" i="2" s="1"/>
  <c r="J1070" i="2"/>
  <c r="V1070" i="2" s="1"/>
  <c r="Q1070" i="2"/>
  <c r="T1070" i="2" s="1"/>
  <c r="K1072" i="2"/>
  <c r="W1072" i="2" s="1"/>
  <c r="P1074" i="2"/>
  <c r="S1074" i="2" s="1"/>
  <c r="J1078" i="2"/>
  <c r="V1078" i="2" s="1"/>
  <c r="Q1078" i="2"/>
  <c r="T1078" i="2" s="1"/>
  <c r="K1079" i="2"/>
  <c r="W1079" i="2" s="1"/>
  <c r="P1082" i="2"/>
  <c r="S1082" i="2" s="1"/>
  <c r="K1088" i="2"/>
  <c r="W1088" i="2" s="1"/>
  <c r="J1092" i="2"/>
  <c r="V1092" i="2" s="1"/>
  <c r="Q1092" i="2"/>
  <c r="T1092" i="2" s="1"/>
  <c r="J1097" i="2"/>
  <c r="V1097" i="2" s="1"/>
  <c r="K1104" i="2"/>
  <c r="W1104" i="2" s="1"/>
  <c r="J1108" i="2"/>
  <c r="V1108" i="2" s="1"/>
  <c r="Q1108" i="2"/>
  <c r="T1108" i="2" s="1"/>
  <c r="K1110" i="2"/>
  <c r="W1110" i="2" s="1"/>
  <c r="J1111" i="2"/>
  <c r="V1111" i="2" s="1"/>
  <c r="P1112" i="2"/>
  <c r="S1112" i="2" s="1"/>
  <c r="K1120" i="2"/>
  <c r="W1120" i="2" s="1"/>
  <c r="J1124" i="2"/>
  <c r="V1124" i="2" s="1"/>
  <c r="Q1124" i="2"/>
  <c r="T1124" i="2" s="1"/>
  <c r="K1126" i="2"/>
  <c r="W1126" i="2" s="1"/>
  <c r="J1127" i="2"/>
  <c r="V1127" i="2" s="1"/>
  <c r="K1136" i="2"/>
  <c r="W1136" i="2" s="1"/>
  <c r="J1140" i="2"/>
  <c r="V1140" i="2" s="1"/>
  <c r="Q1140" i="2"/>
  <c r="T1140" i="2" s="1"/>
  <c r="K1142" i="2"/>
  <c r="W1142" i="2" s="1"/>
  <c r="J1143" i="2"/>
  <c r="V1143" i="2" s="1"/>
  <c r="I1144" i="2"/>
  <c r="U1144" i="2" s="1"/>
  <c r="P1144" i="2"/>
  <c r="S1144" i="2" s="1"/>
  <c r="Q1147" i="2"/>
  <c r="T1147" i="2" s="1"/>
  <c r="P1150" i="2"/>
  <c r="S1150" i="2" s="1"/>
  <c r="K1153" i="2"/>
  <c r="W1153" i="2" s="1"/>
  <c r="J1155" i="2"/>
  <c r="V1155" i="2" s="1"/>
  <c r="P1157" i="2"/>
  <c r="S1157" i="2" s="1"/>
  <c r="K1161" i="2"/>
  <c r="W1161" i="2" s="1"/>
  <c r="J1163" i="2"/>
  <c r="V1163" i="2" s="1"/>
  <c r="K1169" i="2"/>
  <c r="W1169" i="2" s="1"/>
  <c r="J1171" i="2"/>
  <c r="V1171" i="2" s="1"/>
  <c r="P1173" i="2"/>
  <c r="S1173" i="2" s="1"/>
  <c r="O1177" i="2"/>
  <c r="R1177" i="2" s="1"/>
  <c r="K1178" i="2"/>
  <c r="W1178" i="2" s="1"/>
  <c r="O1181" i="2"/>
  <c r="R1181" i="2" s="1"/>
  <c r="K1182" i="2"/>
  <c r="W1182" i="2" s="1"/>
  <c r="J1186" i="2"/>
  <c r="V1186" i="2" s="1"/>
  <c r="J1190" i="2"/>
  <c r="V1190" i="2" s="1"/>
  <c r="K1198" i="2"/>
  <c r="W1198" i="2" s="1"/>
  <c r="J1200" i="2"/>
  <c r="V1200" i="2" s="1"/>
  <c r="J1204" i="2"/>
  <c r="V1204" i="2" s="1"/>
  <c r="J1208" i="2"/>
  <c r="V1208" i="2" s="1"/>
  <c r="K1214" i="2"/>
  <c r="W1214" i="2" s="1"/>
  <c r="Q1216" i="2"/>
  <c r="T1216" i="2" s="1"/>
  <c r="K1218" i="2"/>
  <c r="W1218" i="2" s="1"/>
  <c r="J1219" i="2"/>
  <c r="V1219" i="2" s="1"/>
  <c r="Q1219" i="2"/>
  <c r="T1219" i="2" s="1"/>
  <c r="K1221" i="2"/>
  <c r="W1221" i="2" s="1"/>
  <c r="J1225" i="2"/>
  <c r="V1225" i="2" s="1"/>
  <c r="I1226" i="2"/>
  <c r="U1226" i="2" s="1"/>
  <c r="P1226" i="2"/>
  <c r="S1226" i="2" s="1"/>
  <c r="K1227" i="2"/>
  <c r="W1227" i="2" s="1"/>
  <c r="J1228" i="2"/>
  <c r="V1228" i="2" s="1"/>
  <c r="Q1229" i="2"/>
  <c r="T1229" i="2" s="1"/>
  <c r="P1232" i="2"/>
  <c r="S1232" i="2" s="1"/>
  <c r="J1237" i="2"/>
  <c r="V1237" i="2" s="1"/>
  <c r="K1239" i="2"/>
  <c r="W1239" i="2" s="1"/>
  <c r="K1241" i="2"/>
  <c r="W1241" i="2" s="1"/>
  <c r="K1245" i="2"/>
  <c r="W1245" i="2" s="1"/>
  <c r="K1251" i="2"/>
  <c r="W1251" i="2" s="1"/>
  <c r="K1261" i="2"/>
  <c r="W1261" i="2" s="1"/>
  <c r="J1264" i="2"/>
  <c r="V1264" i="2" s="1"/>
  <c r="P1264" i="2"/>
  <c r="S1264" i="2" s="1"/>
  <c r="K1266" i="2"/>
  <c r="W1266" i="2" s="1"/>
  <c r="J1269" i="2"/>
  <c r="V1269" i="2" s="1"/>
  <c r="K1273" i="2"/>
  <c r="W1273" i="2" s="1"/>
  <c r="J1275" i="2"/>
  <c r="V1275" i="2" s="1"/>
  <c r="K1281" i="2"/>
  <c r="W1281" i="2" s="1"/>
  <c r="J1283" i="2"/>
  <c r="V1283" i="2" s="1"/>
  <c r="P1285" i="2"/>
  <c r="S1285" i="2" s="1"/>
  <c r="K1289" i="2"/>
  <c r="W1289" i="2" s="1"/>
  <c r="J1291" i="2"/>
  <c r="V1291" i="2" s="1"/>
  <c r="P1293" i="2"/>
  <c r="S1293" i="2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E1012" i="1"/>
  <c r="AF1012" i="1" s="1"/>
  <c r="AC1012" i="1"/>
  <c r="AD1012" i="1" s="1"/>
  <c r="H1013" i="1"/>
  <c r="P1013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E789" i="1"/>
  <c r="AF789" i="1" s="1"/>
  <c r="AC789" i="1"/>
  <c r="AD789" i="1" s="1"/>
  <c r="G793" i="1"/>
  <c r="O793" i="1" s="1"/>
  <c r="K793" i="1"/>
  <c r="M793" i="1" s="1"/>
  <c r="AE795" i="1"/>
  <c r="AF795" i="1" s="1"/>
  <c r="AC795" i="1"/>
  <c r="AD795" i="1" s="1"/>
  <c r="G797" i="1"/>
  <c r="O797" i="1" s="1"/>
  <c r="K797" i="1"/>
  <c r="M797" i="1" s="1"/>
  <c r="AE799" i="1"/>
  <c r="AF799" i="1" s="1"/>
  <c r="AC799" i="1"/>
  <c r="AD799" i="1" s="1"/>
  <c r="G801" i="1"/>
  <c r="O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K829" i="1"/>
  <c r="M829" i="1" s="1"/>
  <c r="AE830" i="1"/>
  <c r="AF830" i="1" s="1"/>
  <c r="AC830" i="1"/>
  <c r="AD830" i="1" s="1"/>
  <c r="G831" i="1"/>
  <c r="O831" i="1" s="1"/>
  <c r="K832" i="1"/>
  <c r="M832" i="1" s="1"/>
  <c r="AE834" i="1"/>
  <c r="AF834" i="1" s="1"/>
  <c r="AC834" i="1"/>
  <c r="AD834" i="1" s="1"/>
  <c r="G835" i="1"/>
  <c r="O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K856" i="1"/>
  <c r="M856" i="1" s="1"/>
  <c r="AE858" i="1"/>
  <c r="AF858" i="1" s="1"/>
  <c r="AC858" i="1"/>
  <c r="AD858" i="1" s="1"/>
  <c r="G859" i="1"/>
  <c r="O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E893" i="1"/>
  <c r="AF893" i="1" s="1"/>
  <c r="AC893" i="1"/>
  <c r="AD893" i="1" s="1"/>
  <c r="G894" i="1"/>
  <c r="O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E973" i="1"/>
  <c r="AF973" i="1" s="1"/>
  <c r="AC973" i="1"/>
  <c r="AD973" i="1" s="1"/>
  <c r="G977" i="1"/>
  <c r="O977" i="1" s="1"/>
  <c r="AE977" i="1"/>
  <c r="AF977" i="1" s="1"/>
  <c r="AC977" i="1"/>
  <c r="AD977" i="1" s="1"/>
  <c r="G981" i="1"/>
  <c r="O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A844" i="1" s="1"/>
  <c r="AB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E975" i="1"/>
  <c r="AF975" i="1" s="1"/>
  <c r="AC975" i="1"/>
  <c r="AD975" i="1" s="1"/>
  <c r="AE979" i="1"/>
  <c r="AF979" i="1" s="1"/>
  <c r="AC979" i="1"/>
  <c r="AD979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E995" i="1"/>
  <c r="AF995" i="1" s="1"/>
  <c r="AC995" i="1"/>
  <c r="AD995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E1011" i="1"/>
  <c r="AF1011" i="1" s="1"/>
  <c r="AC1011" i="1"/>
  <c r="AD1011" i="1" s="1"/>
  <c r="AE1015" i="1"/>
  <c r="AF1015" i="1" s="1"/>
  <c r="AC1015" i="1"/>
  <c r="AD1015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E1125" i="1"/>
  <c r="AF1125" i="1" s="1"/>
  <c r="AC1125" i="1"/>
  <c r="AD1125" i="1" s="1"/>
  <c r="H1128" i="1"/>
  <c r="P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A1177" i="1" s="1"/>
  <c r="AB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E1193" i="1"/>
  <c r="AF1193" i="1" s="1"/>
  <c r="AC1193" i="1"/>
  <c r="AD1193" i="1" s="1"/>
  <c r="G1194" i="1"/>
  <c r="O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E1205" i="1"/>
  <c r="AF1205" i="1" s="1"/>
  <c r="AC1205" i="1"/>
  <c r="AD1205" i="1" s="1"/>
  <c r="G1206" i="1"/>
  <c r="O1206" i="1" s="1"/>
  <c r="AE1209" i="1"/>
  <c r="AF1209" i="1" s="1"/>
  <c r="AC1209" i="1"/>
  <c r="AD1209" i="1" s="1"/>
  <c r="G1210" i="1"/>
  <c r="O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E1241" i="1"/>
  <c r="AF1241" i="1" s="1"/>
  <c r="AC1241" i="1"/>
  <c r="AD1241" i="1" s="1"/>
  <c r="G1242" i="1"/>
  <c r="O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E1264" i="1"/>
  <c r="AF1264" i="1" s="1"/>
  <c r="AC1264" i="1"/>
  <c r="AD1264" i="1" s="1"/>
  <c r="G1265" i="1"/>
  <c r="O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H960" i="1"/>
  <c r="P960" i="1" s="1"/>
  <c r="AA960" i="1" s="1"/>
  <c r="AB960" i="1" s="1"/>
  <c r="H961" i="1"/>
  <c r="P961" i="1" s="1"/>
  <c r="H963" i="1"/>
  <c r="P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58" i="1"/>
  <c r="AF786" i="1"/>
  <c r="AE737" i="1"/>
  <c r="AF737" i="1" s="1"/>
  <c r="AE738" i="1"/>
  <c r="AF738" i="1" s="1"/>
  <c r="AE739" i="1"/>
  <c r="AF739" i="1" s="1"/>
  <c r="AE740" i="1"/>
  <c r="AF740" i="1" s="1"/>
  <c r="AE741" i="1"/>
  <c r="AF741" i="1" s="1"/>
  <c r="AE742" i="1"/>
  <c r="AF742" i="1" s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F749" i="1" s="1"/>
  <c r="AE750" i="1"/>
  <c r="AF750" i="1" s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F757" i="1" s="1"/>
  <c r="AE758" i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E787" i="1"/>
  <c r="AF787" i="1" s="1"/>
  <c r="AD739" i="1"/>
  <c r="AC737" i="1"/>
  <c r="AD737" i="1" s="1"/>
  <c r="AC738" i="1"/>
  <c r="AD738" i="1" s="1"/>
  <c r="AC739" i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D747" i="1" s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B737" i="1"/>
  <c r="AA737" i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1128" i="1" l="1"/>
  <c r="AB1128" i="1" s="1"/>
  <c r="AA1142" i="1"/>
  <c r="AB1142" i="1" s="1"/>
  <c r="AA890" i="1"/>
  <c r="AB890" i="1" s="1"/>
  <c r="AA975" i="1"/>
  <c r="AB975" i="1" s="1"/>
  <c r="AA877" i="1"/>
  <c r="AB877" i="1" s="1"/>
  <c r="AA961" i="1"/>
  <c r="AB961" i="1" s="1"/>
  <c r="AA957" i="1"/>
  <c r="AB957" i="1" s="1"/>
  <c r="AA1010" i="1"/>
  <c r="AB1010" i="1" s="1"/>
  <c r="AA994" i="1"/>
  <c r="AB994" i="1" s="1"/>
  <c r="AA978" i="1"/>
  <c r="AB978" i="1" s="1"/>
  <c r="AA1256" i="1"/>
  <c r="AB1256" i="1" s="1"/>
  <c r="AA967" i="1"/>
  <c r="AB967" i="1" s="1"/>
  <c r="AA791" i="1"/>
  <c r="AB791" i="1" s="1"/>
  <c r="AA1081" i="1"/>
  <c r="AB1081" i="1" s="1"/>
  <c r="AA899" i="1"/>
  <c r="AB899" i="1" s="1"/>
  <c r="AA1199" i="1"/>
  <c r="AB1199" i="1" s="1"/>
  <c r="AA895" i="1"/>
  <c r="AB895" i="1" s="1"/>
  <c r="AA849" i="1"/>
  <c r="AB849" i="1" s="1"/>
  <c r="AA819" i="1"/>
  <c r="AB819" i="1" s="1"/>
  <c r="AA869" i="1"/>
  <c r="AB869" i="1" s="1"/>
  <c r="AA1210" i="1"/>
  <c r="AB1210" i="1" s="1"/>
  <c r="AA1194" i="1"/>
  <c r="AB1194" i="1" s="1"/>
  <c r="AA1136" i="1"/>
  <c r="AB1136" i="1" s="1"/>
  <c r="AA1030" i="1"/>
  <c r="AB1030" i="1" s="1"/>
  <c r="AA981" i="1"/>
  <c r="AB981" i="1" s="1"/>
  <c r="AA859" i="1"/>
  <c r="AB859" i="1" s="1"/>
  <c r="AA847" i="1"/>
  <c r="AB847" i="1" s="1"/>
  <c r="AA835" i="1"/>
  <c r="AB835" i="1" s="1"/>
  <c r="AA828" i="1"/>
  <c r="AB828" i="1" s="1"/>
  <c r="AA793" i="1"/>
  <c r="AB793" i="1" s="1"/>
  <c r="AA1288" i="1"/>
  <c r="AB1288" i="1" s="1"/>
  <c r="AA1229" i="1"/>
  <c r="AB1229" i="1" s="1"/>
  <c r="AA1165" i="1"/>
  <c r="AB1165" i="1" s="1"/>
  <c r="AA1057" i="1"/>
  <c r="AB1057" i="1" s="1"/>
  <c r="AA838" i="1"/>
  <c r="AB838" i="1" s="1"/>
  <c r="AA1044" i="1"/>
  <c r="AB1044" i="1" s="1"/>
  <c r="AA1092" i="1"/>
  <c r="AB1092" i="1" s="1"/>
  <c r="AA1053" i="1"/>
  <c r="AB1053" i="1" s="1"/>
  <c r="AA1225" i="1"/>
  <c r="AB1225" i="1" s="1"/>
  <c r="AA1238" i="1"/>
  <c r="AB1238" i="1" s="1"/>
  <c r="AA1038" i="1"/>
  <c r="AB1038" i="1" s="1"/>
  <c r="AA1291" i="1"/>
  <c r="AB1291" i="1" s="1"/>
  <c r="AA1241" i="1"/>
  <c r="AB1241" i="1" s="1"/>
  <c r="AA1065" i="1"/>
  <c r="AB1065" i="1" s="1"/>
  <c r="AA1275" i="1"/>
  <c r="AB1275" i="1" s="1"/>
  <c r="AA1196" i="1"/>
  <c r="AB1196" i="1" s="1"/>
  <c r="AA900" i="1"/>
  <c r="AB900" i="1" s="1"/>
  <c r="AA1242" i="1"/>
  <c r="AB1242" i="1" s="1"/>
  <c r="AA1134" i="1"/>
  <c r="AB1134" i="1" s="1"/>
  <c r="AA894" i="1"/>
  <c r="AB894" i="1" s="1"/>
  <c r="AA1106" i="1"/>
  <c r="AB1106" i="1" s="1"/>
  <c r="AA1064" i="1"/>
  <c r="AB1064" i="1" s="1"/>
  <c r="AA1195" i="1"/>
  <c r="AB1195" i="1" s="1"/>
  <c r="AA1182" i="1"/>
  <c r="AB1182" i="1" s="1"/>
  <c r="AA855" i="1"/>
  <c r="AB855" i="1" s="1"/>
  <c r="AA831" i="1"/>
  <c r="AB831" i="1" s="1"/>
  <c r="AA1279" i="1"/>
  <c r="AB1279" i="1" s="1"/>
  <c r="AA1159" i="1"/>
  <c r="AB1159" i="1" s="1"/>
  <c r="AA1080" i="1"/>
  <c r="AB1080" i="1" s="1"/>
  <c r="AA896" i="1"/>
  <c r="AB896" i="1" s="1"/>
  <c r="AA837" i="1"/>
  <c r="AB837" i="1" s="1"/>
  <c r="AA1259" i="1"/>
  <c r="AB1259" i="1" s="1"/>
  <c r="AA818" i="1"/>
  <c r="AB818" i="1" s="1"/>
  <c r="AA1292" i="1"/>
  <c r="AB1292" i="1" s="1"/>
  <c r="AA1122" i="1"/>
  <c r="AB1122" i="1" s="1"/>
  <c r="AA1114" i="1"/>
  <c r="AB1114" i="1" s="1"/>
  <c r="AA935" i="1"/>
  <c r="AB935" i="1" s="1"/>
  <c r="AA866" i="1"/>
  <c r="AB866" i="1" s="1"/>
  <c r="AA816" i="1"/>
  <c r="AB816" i="1" s="1"/>
  <c r="AA936" i="1"/>
  <c r="AB936" i="1" s="1"/>
  <c r="AA857" i="1"/>
  <c r="AB857" i="1" s="1"/>
  <c r="AA1052" i="1"/>
  <c r="AB1052" i="1" s="1"/>
  <c r="AA1277" i="1"/>
  <c r="AB1277" i="1" s="1"/>
  <c r="AA1261" i="1"/>
  <c r="AB1261" i="1" s="1"/>
  <c r="AA973" i="1"/>
  <c r="AB973" i="1" s="1"/>
  <c r="AA841" i="1"/>
  <c r="AB841" i="1" s="1"/>
  <c r="AA1214" i="1"/>
  <c r="AB1214" i="1" s="1"/>
  <c r="AA1109" i="1"/>
  <c r="AB1109" i="1" s="1"/>
  <c r="AA1093" i="1"/>
  <c r="AB1093" i="1" s="1"/>
  <c r="AA1061" i="1"/>
  <c r="AB1061" i="1" s="1"/>
  <c r="AA1045" i="1"/>
  <c r="AB1045" i="1" s="1"/>
  <c r="AA892" i="1"/>
  <c r="AB892" i="1" s="1"/>
  <c r="AA827" i="1"/>
  <c r="AB827" i="1" s="1"/>
  <c r="AA1100" i="1"/>
  <c r="AB1100" i="1" s="1"/>
  <c r="AA963" i="1"/>
  <c r="AB963" i="1" s="1"/>
  <c r="AA1265" i="1"/>
  <c r="AB1265" i="1" s="1"/>
  <c r="AA1202" i="1"/>
  <c r="AB1202" i="1" s="1"/>
  <c r="AA977" i="1"/>
  <c r="AB977" i="1" s="1"/>
  <c r="AA789" i="1"/>
  <c r="AB789" i="1" s="1"/>
  <c r="AA1260" i="1"/>
  <c r="AB1260" i="1" s="1"/>
  <c r="AA1217" i="1"/>
  <c r="AB1217" i="1" s="1"/>
  <c r="AA1172" i="1"/>
  <c r="AB1172" i="1" s="1"/>
  <c r="AA1077" i="1"/>
  <c r="AB1077" i="1" s="1"/>
  <c r="AA887" i="1"/>
  <c r="AB887" i="1" s="1"/>
  <c r="AA850" i="1"/>
  <c r="AB850" i="1" s="1"/>
  <c r="AA811" i="1"/>
  <c r="AB811" i="1" s="1"/>
  <c r="AA888" i="1"/>
  <c r="AB888" i="1" s="1"/>
  <c r="AA1068" i="1"/>
  <c r="AB1068" i="1" s="1"/>
  <c r="AA959" i="1"/>
  <c r="AB959" i="1" s="1"/>
  <c r="AA1285" i="1"/>
  <c r="AB1285" i="1" s="1"/>
  <c r="AA1253" i="1"/>
  <c r="AB1253" i="1" s="1"/>
  <c r="AA1206" i="1"/>
  <c r="AB1206" i="1" s="1"/>
  <c r="AA1190" i="1"/>
  <c r="AB1190" i="1" s="1"/>
  <c r="AA1166" i="1"/>
  <c r="AB1166" i="1" s="1"/>
  <c r="AA801" i="1"/>
  <c r="AB801" i="1" s="1"/>
  <c r="AA797" i="1"/>
  <c r="AB797" i="1" s="1"/>
  <c r="AA1271" i="1"/>
  <c r="AB1271" i="1" s="1"/>
  <c r="AA1216" i="1"/>
  <c r="AB1216" i="1" s="1"/>
  <c r="AA1204" i="1"/>
  <c r="AB1204" i="1" s="1"/>
  <c r="AA1187" i="1"/>
  <c r="AB1187" i="1" s="1"/>
  <c r="AA1171" i="1"/>
  <c r="AB1171" i="1" s="1"/>
  <c r="AA834" i="1"/>
  <c r="AB834" i="1" s="1"/>
  <c r="AA1084" i="1"/>
  <c r="AB1084" i="1" s="1"/>
  <c r="AA1186" i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H171" i="2"/>
  <c r="O171" i="2" s="1"/>
  <c r="R171" i="2" s="1"/>
  <c r="F171" i="2"/>
  <c r="E171" i="2"/>
  <c r="D171" i="2"/>
  <c r="I171" i="2" s="1"/>
  <c r="U171" i="2" s="1"/>
  <c r="H170" i="2"/>
  <c r="O170" i="2" s="1"/>
  <c r="R170" i="2" s="1"/>
  <c r="F170" i="2"/>
  <c r="E170" i="2"/>
  <c r="D170" i="2"/>
  <c r="I170" i="2" s="1"/>
  <c r="U170" i="2" s="1"/>
  <c r="H169" i="2"/>
  <c r="O169" i="2" s="1"/>
  <c r="R169" i="2" s="1"/>
  <c r="F169" i="2"/>
  <c r="E169" i="2"/>
  <c r="D169" i="2"/>
  <c r="H168" i="2"/>
  <c r="O168" i="2" s="1"/>
  <c r="R168" i="2" s="1"/>
  <c r="F168" i="2"/>
  <c r="E168" i="2"/>
  <c r="D168" i="2"/>
  <c r="H167" i="2"/>
  <c r="O167" i="2" s="1"/>
  <c r="R167" i="2" s="1"/>
  <c r="F167" i="2"/>
  <c r="E167" i="2"/>
  <c r="D167" i="2"/>
  <c r="H166" i="2"/>
  <c r="O166" i="2" s="1"/>
  <c r="R166" i="2" s="1"/>
  <c r="F166" i="2"/>
  <c r="E166" i="2"/>
  <c r="D166" i="2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H162" i="2"/>
  <c r="O162" i="2" s="1"/>
  <c r="R162" i="2" s="1"/>
  <c r="F162" i="2"/>
  <c r="E162" i="2"/>
  <c r="D162" i="2"/>
  <c r="H161" i="2"/>
  <c r="O161" i="2" s="1"/>
  <c r="R161" i="2" s="1"/>
  <c r="F161" i="2"/>
  <c r="E161" i="2"/>
  <c r="D161" i="2"/>
  <c r="P160" i="2"/>
  <c r="S160" i="2" s="1"/>
  <c r="H160" i="2"/>
  <c r="O160" i="2" s="1"/>
  <c r="R160" i="2" s="1"/>
  <c r="F160" i="2"/>
  <c r="K160" i="2" s="1"/>
  <c r="W160" i="2" s="1"/>
  <c r="E160" i="2"/>
  <c r="D160" i="2"/>
  <c r="I160" i="2" s="1"/>
  <c r="U160" i="2" s="1"/>
  <c r="H159" i="2"/>
  <c r="O159" i="2" s="1"/>
  <c r="R159" i="2" s="1"/>
  <c r="F159" i="2"/>
  <c r="E159" i="2"/>
  <c r="D159" i="2"/>
  <c r="H158" i="2"/>
  <c r="O158" i="2" s="1"/>
  <c r="R158" i="2" s="1"/>
  <c r="F158" i="2"/>
  <c r="E158" i="2"/>
  <c r="D158" i="2"/>
  <c r="I158" i="2" s="1"/>
  <c r="U158" i="2" s="1"/>
  <c r="H157" i="2"/>
  <c r="O157" i="2" s="1"/>
  <c r="R157" i="2" s="1"/>
  <c r="F157" i="2"/>
  <c r="E157" i="2"/>
  <c r="D157" i="2"/>
  <c r="H156" i="2"/>
  <c r="O156" i="2" s="1"/>
  <c r="R156" i="2" s="1"/>
  <c r="F156" i="2"/>
  <c r="E156" i="2"/>
  <c r="D156" i="2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H153" i="2"/>
  <c r="O153" i="2" s="1"/>
  <c r="R153" i="2" s="1"/>
  <c r="F153" i="2"/>
  <c r="E153" i="2"/>
  <c r="D153" i="2"/>
  <c r="I153" i="2" s="1"/>
  <c r="U153" i="2" s="1"/>
  <c r="H152" i="2"/>
  <c r="O152" i="2" s="1"/>
  <c r="R152" i="2" s="1"/>
  <c r="F152" i="2"/>
  <c r="E152" i="2"/>
  <c r="D152" i="2"/>
  <c r="H151" i="2"/>
  <c r="O151" i="2" s="1"/>
  <c r="R151" i="2" s="1"/>
  <c r="F151" i="2"/>
  <c r="E151" i="2"/>
  <c r="D151" i="2"/>
  <c r="Q150" i="2"/>
  <c r="T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H149" i="2"/>
  <c r="O149" i="2" s="1"/>
  <c r="R149" i="2" s="1"/>
  <c r="F149" i="2"/>
  <c r="K149" i="2" s="1"/>
  <c r="W149" i="2" s="1"/>
  <c r="E149" i="2"/>
  <c r="D149" i="2"/>
  <c r="H148" i="2"/>
  <c r="O148" i="2" s="1"/>
  <c r="R148" i="2" s="1"/>
  <c r="F148" i="2"/>
  <c r="E148" i="2"/>
  <c r="D148" i="2"/>
  <c r="H147" i="2"/>
  <c r="O147" i="2" s="1"/>
  <c r="R147" i="2" s="1"/>
  <c r="F147" i="2"/>
  <c r="K147" i="2" s="1"/>
  <c r="W147" i="2" s="1"/>
  <c r="E147" i="2"/>
  <c r="D147" i="2"/>
  <c r="H146" i="2"/>
  <c r="O146" i="2" s="1"/>
  <c r="R146" i="2" s="1"/>
  <c r="F146" i="2"/>
  <c r="E146" i="2"/>
  <c r="D146" i="2"/>
  <c r="H145" i="2"/>
  <c r="O145" i="2" s="1"/>
  <c r="R145" i="2" s="1"/>
  <c r="F145" i="2"/>
  <c r="E145" i="2"/>
  <c r="D145" i="2"/>
  <c r="H144" i="2"/>
  <c r="O144" i="2" s="1"/>
  <c r="R144" i="2" s="1"/>
  <c r="F144" i="2"/>
  <c r="E144" i="2"/>
  <c r="D144" i="2"/>
  <c r="H143" i="2"/>
  <c r="F143" i="2"/>
  <c r="E143" i="2"/>
  <c r="D143" i="2"/>
  <c r="H142" i="2"/>
  <c r="O142" i="2" s="1"/>
  <c r="R142" i="2" s="1"/>
  <c r="F142" i="2"/>
  <c r="E142" i="2"/>
  <c r="D142" i="2"/>
  <c r="H141" i="2"/>
  <c r="F141" i="2"/>
  <c r="E141" i="2"/>
  <c r="D141" i="2"/>
  <c r="O140" i="2"/>
  <c r="R140" i="2" s="1"/>
  <c r="H140" i="2"/>
  <c r="F140" i="2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E134" i="2"/>
  <c r="D134" i="2"/>
  <c r="I134" i="2" s="1"/>
  <c r="U134" i="2" s="1"/>
  <c r="H133" i="2"/>
  <c r="F133" i="2"/>
  <c r="E133" i="2"/>
  <c r="D133" i="2"/>
  <c r="H132" i="2"/>
  <c r="O132" i="2" s="1"/>
  <c r="R132" i="2" s="1"/>
  <c r="F132" i="2"/>
  <c r="E132" i="2"/>
  <c r="D132" i="2"/>
  <c r="H131" i="2"/>
  <c r="F131" i="2"/>
  <c r="E131" i="2"/>
  <c r="D131" i="2"/>
  <c r="O130" i="2"/>
  <c r="R130" i="2" s="1"/>
  <c r="H130" i="2"/>
  <c r="F130" i="2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K128" i="2" s="1"/>
  <c r="W128" i="2" s="1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U123" i="2" s="1"/>
  <c r="H122" i="2"/>
  <c r="P122" i="2" s="1"/>
  <c r="S122" i="2" s="1"/>
  <c r="F122" i="2"/>
  <c r="E122" i="2"/>
  <c r="J122" i="2" s="1"/>
  <c r="V122" i="2" s="1"/>
  <c r="D122" i="2"/>
  <c r="H121" i="2"/>
  <c r="P121" i="2" s="1"/>
  <c r="S121" i="2" s="1"/>
  <c r="F121" i="2"/>
  <c r="E121" i="2"/>
  <c r="J121" i="2" s="1"/>
  <c r="V121" i="2" s="1"/>
  <c r="D121" i="2"/>
  <c r="H120" i="2"/>
  <c r="Q120" i="2" s="1"/>
  <c r="T120" i="2" s="1"/>
  <c r="F120" i="2"/>
  <c r="E120" i="2"/>
  <c r="J120" i="2" s="1"/>
  <c r="V120" i="2" s="1"/>
  <c r="D120" i="2"/>
  <c r="H119" i="2"/>
  <c r="P119" i="2" s="1"/>
  <c r="S119" i="2" s="1"/>
  <c r="F119" i="2"/>
  <c r="E119" i="2"/>
  <c r="D119" i="2"/>
  <c r="H118" i="2"/>
  <c r="P118" i="2" s="1"/>
  <c r="S118" i="2" s="1"/>
  <c r="F118" i="2"/>
  <c r="E118" i="2"/>
  <c r="D118" i="2"/>
  <c r="H117" i="2"/>
  <c r="P117" i="2" s="1"/>
  <c r="S117" i="2" s="1"/>
  <c r="F117" i="2"/>
  <c r="E117" i="2"/>
  <c r="D117" i="2"/>
  <c r="J116" i="2"/>
  <c r="V116" i="2" s="1"/>
  <c r="H116" i="2"/>
  <c r="P116" i="2" s="1"/>
  <c r="S116" i="2" s="1"/>
  <c r="F116" i="2"/>
  <c r="E116" i="2"/>
  <c r="D116" i="2"/>
  <c r="I116" i="2" s="1"/>
  <c r="U116" i="2" s="1"/>
  <c r="H115" i="2"/>
  <c r="P115" i="2" s="1"/>
  <c r="S115" i="2" s="1"/>
  <c r="F115" i="2"/>
  <c r="E115" i="2"/>
  <c r="D115" i="2"/>
  <c r="H114" i="2"/>
  <c r="P114" i="2" s="1"/>
  <c r="S114" i="2" s="1"/>
  <c r="F114" i="2"/>
  <c r="E114" i="2"/>
  <c r="D114" i="2"/>
  <c r="I114" i="2" s="1"/>
  <c r="U114" i="2" s="1"/>
  <c r="H113" i="2"/>
  <c r="P113" i="2" s="1"/>
  <c r="S113" i="2" s="1"/>
  <c r="F113" i="2"/>
  <c r="E113" i="2"/>
  <c r="D113" i="2"/>
  <c r="H112" i="2"/>
  <c r="P112" i="2" s="1"/>
  <c r="S112" i="2" s="1"/>
  <c r="F112" i="2"/>
  <c r="E112" i="2"/>
  <c r="D112" i="2"/>
  <c r="H111" i="2"/>
  <c r="P111" i="2" s="1"/>
  <c r="S111" i="2" s="1"/>
  <c r="F111" i="2"/>
  <c r="E111" i="2"/>
  <c r="D111" i="2"/>
  <c r="H110" i="2"/>
  <c r="P110" i="2" s="1"/>
  <c r="S110" i="2" s="1"/>
  <c r="F110" i="2"/>
  <c r="E110" i="2"/>
  <c r="D110" i="2"/>
  <c r="H109" i="2"/>
  <c r="P109" i="2" s="1"/>
  <c r="S109" i="2" s="1"/>
  <c r="F109" i="2"/>
  <c r="E109" i="2"/>
  <c r="D109" i="2"/>
  <c r="J108" i="2"/>
  <c r="V108" i="2" s="1"/>
  <c r="H108" i="2"/>
  <c r="P108" i="2" s="1"/>
  <c r="S108" i="2" s="1"/>
  <c r="F108" i="2"/>
  <c r="E108" i="2"/>
  <c r="D108" i="2"/>
  <c r="I108" i="2" s="1"/>
  <c r="U108" i="2" s="1"/>
  <c r="H107" i="2"/>
  <c r="P107" i="2" s="1"/>
  <c r="S107" i="2" s="1"/>
  <c r="F107" i="2"/>
  <c r="E107" i="2"/>
  <c r="D107" i="2"/>
  <c r="H106" i="2"/>
  <c r="P106" i="2" s="1"/>
  <c r="S106" i="2" s="1"/>
  <c r="F106" i="2"/>
  <c r="E106" i="2"/>
  <c r="D106" i="2"/>
  <c r="I106" i="2" s="1"/>
  <c r="U106" i="2" s="1"/>
  <c r="H105" i="2"/>
  <c r="P105" i="2" s="1"/>
  <c r="S105" i="2" s="1"/>
  <c r="F105" i="2"/>
  <c r="E105" i="2"/>
  <c r="D105" i="2"/>
  <c r="H104" i="2"/>
  <c r="P104" i="2" s="1"/>
  <c r="S104" i="2" s="1"/>
  <c r="F104" i="2"/>
  <c r="E104" i="2"/>
  <c r="D104" i="2"/>
  <c r="H103" i="2"/>
  <c r="P103" i="2" s="1"/>
  <c r="S103" i="2" s="1"/>
  <c r="F103" i="2"/>
  <c r="E103" i="2"/>
  <c r="D103" i="2"/>
  <c r="H102" i="2"/>
  <c r="P102" i="2" s="1"/>
  <c r="S102" i="2" s="1"/>
  <c r="F102" i="2"/>
  <c r="E102" i="2"/>
  <c r="D102" i="2"/>
  <c r="H101" i="2"/>
  <c r="P101" i="2" s="1"/>
  <c r="S101" i="2" s="1"/>
  <c r="F101" i="2"/>
  <c r="E101" i="2"/>
  <c r="D101" i="2"/>
  <c r="H100" i="2"/>
  <c r="P100" i="2" s="1"/>
  <c r="S100" i="2" s="1"/>
  <c r="F100" i="2"/>
  <c r="E100" i="2"/>
  <c r="D100" i="2"/>
  <c r="H99" i="2"/>
  <c r="P99" i="2" s="1"/>
  <c r="S99" i="2" s="1"/>
  <c r="F99" i="2"/>
  <c r="E99" i="2"/>
  <c r="J99" i="2" s="1"/>
  <c r="V99" i="2" s="1"/>
  <c r="D99" i="2"/>
  <c r="I99" i="2" s="1"/>
  <c r="U99" i="2" s="1"/>
  <c r="H98" i="2"/>
  <c r="P98" i="2" s="1"/>
  <c r="S98" i="2" s="1"/>
  <c r="F98" i="2"/>
  <c r="E98" i="2"/>
  <c r="D98" i="2"/>
  <c r="H97" i="2"/>
  <c r="P97" i="2" s="1"/>
  <c r="S97" i="2" s="1"/>
  <c r="F97" i="2"/>
  <c r="K97" i="2" s="1"/>
  <c r="W97" i="2" s="1"/>
  <c r="E97" i="2"/>
  <c r="J97" i="2" s="1"/>
  <c r="V97" i="2" s="1"/>
  <c r="D97" i="2"/>
  <c r="I97" i="2" s="1"/>
  <c r="U97" i="2" s="1"/>
  <c r="H96" i="2"/>
  <c r="P96" i="2" s="1"/>
  <c r="S96" i="2" s="1"/>
  <c r="F96" i="2"/>
  <c r="E96" i="2"/>
  <c r="J96" i="2" s="1"/>
  <c r="V96" i="2" s="1"/>
  <c r="D96" i="2"/>
  <c r="H95" i="2"/>
  <c r="P95" i="2" s="1"/>
  <c r="S95" i="2" s="1"/>
  <c r="F95" i="2"/>
  <c r="K95" i="2" s="1"/>
  <c r="W95" i="2" s="1"/>
  <c r="E95" i="2"/>
  <c r="D95" i="2"/>
  <c r="H94" i="2"/>
  <c r="P94" i="2" s="1"/>
  <c r="S94" i="2" s="1"/>
  <c r="F94" i="2"/>
  <c r="E94" i="2"/>
  <c r="D94" i="2"/>
  <c r="H93" i="2"/>
  <c r="P93" i="2" s="1"/>
  <c r="S93" i="2" s="1"/>
  <c r="F93" i="2"/>
  <c r="E93" i="2"/>
  <c r="D93" i="2"/>
  <c r="H92" i="2"/>
  <c r="P92" i="2" s="1"/>
  <c r="S92" i="2" s="1"/>
  <c r="F92" i="2"/>
  <c r="E92" i="2"/>
  <c r="D92" i="2"/>
  <c r="H91" i="2"/>
  <c r="P91" i="2" s="1"/>
  <c r="S91" i="2" s="1"/>
  <c r="F91" i="2"/>
  <c r="E91" i="2"/>
  <c r="D91" i="2"/>
  <c r="H90" i="2"/>
  <c r="P90" i="2" s="1"/>
  <c r="S90" i="2" s="1"/>
  <c r="F90" i="2"/>
  <c r="K90" i="2" s="1"/>
  <c r="W90" i="2" s="1"/>
  <c r="E90" i="2"/>
  <c r="D90" i="2"/>
  <c r="H89" i="2"/>
  <c r="P89" i="2" s="1"/>
  <c r="S89" i="2" s="1"/>
  <c r="F89" i="2"/>
  <c r="E89" i="2"/>
  <c r="D89" i="2"/>
  <c r="H88" i="2"/>
  <c r="P88" i="2" s="1"/>
  <c r="S88" i="2" s="1"/>
  <c r="F88" i="2"/>
  <c r="E88" i="2"/>
  <c r="D88" i="2"/>
  <c r="Q87" i="2"/>
  <c r="T87" i="2" s="1"/>
  <c r="H87" i="2"/>
  <c r="P87" i="2" s="1"/>
  <c r="S87" i="2" s="1"/>
  <c r="F87" i="2"/>
  <c r="E87" i="2"/>
  <c r="D87" i="2"/>
  <c r="H86" i="2"/>
  <c r="P86" i="2" s="1"/>
  <c r="S86" i="2" s="1"/>
  <c r="F86" i="2"/>
  <c r="E86" i="2"/>
  <c r="D86" i="2"/>
  <c r="H85" i="2"/>
  <c r="P85" i="2" s="1"/>
  <c r="S85" i="2" s="1"/>
  <c r="F85" i="2"/>
  <c r="E85" i="2"/>
  <c r="D85" i="2"/>
  <c r="H84" i="2"/>
  <c r="P84" i="2" s="1"/>
  <c r="S84" i="2" s="1"/>
  <c r="F84" i="2"/>
  <c r="E84" i="2"/>
  <c r="D84" i="2"/>
  <c r="H83" i="2"/>
  <c r="Q83" i="2" s="1"/>
  <c r="T83" i="2" s="1"/>
  <c r="F83" i="2"/>
  <c r="E83" i="2"/>
  <c r="D83" i="2"/>
  <c r="H82" i="2"/>
  <c r="Q82" i="2" s="1"/>
  <c r="T82" i="2" s="1"/>
  <c r="F82" i="2"/>
  <c r="E82" i="2"/>
  <c r="D82" i="2"/>
  <c r="H81" i="2"/>
  <c r="Q81" i="2" s="1"/>
  <c r="T81" i="2" s="1"/>
  <c r="F81" i="2"/>
  <c r="E81" i="2"/>
  <c r="D81" i="2"/>
  <c r="H80" i="2"/>
  <c r="Q80" i="2" s="1"/>
  <c r="T80" i="2" s="1"/>
  <c r="F80" i="2"/>
  <c r="E80" i="2"/>
  <c r="D80" i="2"/>
  <c r="H79" i="2"/>
  <c r="Q79" i="2" s="1"/>
  <c r="T79" i="2" s="1"/>
  <c r="F79" i="2"/>
  <c r="E79" i="2"/>
  <c r="D79" i="2"/>
  <c r="P78" i="2"/>
  <c r="S78" i="2" s="1"/>
  <c r="H78" i="2"/>
  <c r="Q78" i="2" s="1"/>
  <c r="T78" i="2" s="1"/>
  <c r="F78" i="2"/>
  <c r="E78" i="2"/>
  <c r="J78" i="2" s="1"/>
  <c r="V78" i="2" s="1"/>
  <c r="D78" i="2"/>
  <c r="H77" i="2"/>
  <c r="Q77" i="2" s="1"/>
  <c r="T77" i="2" s="1"/>
  <c r="F77" i="2"/>
  <c r="E77" i="2"/>
  <c r="D77" i="2"/>
  <c r="H76" i="2"/>
  <c r="Q76" i="2" s="1"/>
  <c r="T76" i="2" s="1"/>
  <c r="F76" i="2"/>
  <c r="E76" i="2"/>
  <c r="D76" i="2"/>
  <c r="H75" i="2"/>
  <c r="Q75" i="2" s="1"/>
  <c r="T75" i="2" s="1"/>
  <c r="F75" i="2"/>
  <c r="E75" i="2"/>
  <c r="D75" i="2"/>
  <c r="P74" i="2"/>
  <c r="S74" i="2" s="1"/>
  <c r="H74" i="2"/>
  <c r="Q74" i="2" s="1"/>
  <c r="T74" i="2" s="1"/>
  <c r="F74" i="2"/>
  <c r="K74" i="2" s="1"/>
  <c r="W74" i="2" s="1"/>
  <c r="E74" i="2"/>
  <c r="J74" i="2" s="1"/>
  <c r="V74" i="2" s="1"/>
  <c r="D74" i="2"/>
  <c r="H73" i="2"/>
  <c r="Q73" i="2" s="1"/>
  <c r="T73" i="2" s="1"/>
  <c r="F73" i="2"/>
  <c r="E73" i="2"/>
  <c r="D73" i="2"/>
  <c r="H72" i="2"/>
  <c r="Q72" i="2" s="1"/>
  <c r="T72" i="2" s="1"/>
  <c r="F72" i="2"/>
  <c r="K72" i="2" s="1"/>
  <c r="W72" i="2" s="1"/>
  <c r="E72" i="2"/>
  <c r="D72" i="2"/>
  <c r="H71" i="2"/>
  <c r="Q71" i="2" s="1"/>
  <c r="T71" i="2" s="1"/>
  <c r="F71" i="2"/>
  <c r="E71" i="2"/>
  <c r="D71" i="2"/>
  <c r="H70" i="2"/>
  <c r="Q70" i="2" s="1"/>
  <c r="T70" i="2" s="1"/>
  <c r="F70" i="2"/>
  <c r="K70" i="2" s="1"/>
  <c r="W70" i="2" s="1"/>
  <c r="E70" i="2"/>
  <c r="D70" i="2"/>
  <c r="H69" i="2"/>
  <c r="Q69" i="2" s="1"/>
  <c r="T69" i="2" s="1"/>
  <c r="F69" i="2"/>
  <c r="E69" i="2"/>
  <c r="D69" i="2"/>
  <c r="H68" i="2"/>
  <c r="Q68" i="2" s="1"/>
  <c r="T68" i="2" s="1"/>
  <c r="F68" i="2"/>
  <c r="E68" i="2"/>
  <c r="D68" i="2"/>
  <c r="H67" i="2"/>
  <c r="Q67" i="2" s="1"/>
  <c r="T67" i="2" s="1"/>
  <c r="F67" i="2"/>
  <c r="E67" i="2"/>
  <c r="D67" i="2"/>
  <c r="H66" i="2"/>
  <c r="Q66" i="2" s="1"/>
  <c r="T66" i="2" s="1"/>
  <c r="F66" i="2"/>
  <c r="E66" i="2"/>
  <c r="D66" i="2"/>
  <c r="H65" i="2"/>
  <c r="Q65" i="2" s="1"/>
  <c r="T65" i="2" s="1"/>
  <c r="F65" i="2"/>
  <c r="E65" i="2"/>
  <c r="D65" i="2"/>
  <c r="H64" i="2"/>
  <c r="Q64" i="2" s="1"/>
  <c r="T64" i="2" s="1"/>
  <c r="F64" i="2"/>
  <c r="E64" i="2"/>
  <c r="D64" i="2"/>
  <c r="H63" i="2"/>
  <c r="Q63" i="2" s="1"/>
  <c r="T63" i="2" s="1"/>
  <c r="F63" i="2"/>
  <c r="E63" i="2"/>
  <c r="D63" i="2"/>
  <c r="P62" i="2"/>
  <c r="S62" i="2" s="1"/>
  <c r="H62" i="2"/>
  <c r="Q62" i="2" s="1"/>
  <c r="T62" i="2" s="1"/>
  <c r="F62" i="2"/>
  <c r="E62" i="2"/>
  <c r="D62" i="2"/>
  <c r="H61" i="2"/>
  <c r="Q61" i="2" s="1"/>
  <c r="T61" i="2" s="1"/>
  <c r="F61" i="2"/>
  <c r="E61" i="2"/>
  <c r="D61" i="2"/>
  <c r="H60" i="2"/>
  <c r="Q60" i="2" s="1"/>
  <c r="T60" i="2" s="1"/>
  <c r="F60" i="2"/>
  <c r="E60" i="2"/>
  <c r="D60" i="2"/>
  <c r="H59" i="2"/>
  <c r="Q59" i="2" s="1"/>
  <c r="T59" i="2" s="1"/>
  <c r="F59" i="2"/>
  <c r="E59" i="2"/>
  <c r="D59" i="2"/>
  <c r="P58" i="2"/>
  <c r="S58" i="2" s="1"/>
  <c r="H58" i="2"/>
  <c r="Q58" i="2" s="1"/>
  <c r="T58" i="2" s="1"/>
  <c r="F58" i="2"/>
  <c r="K58" i="2" s="1"/>
  <c r="W58" i="2" s="1"/>
  <c r="E58" i="2"/>
  <c r="J58" i="2" s="1"/>
  <c r="V58" i="2" s="1"/>
  <c r="D58" i="2"/>
  <c r="H57" i="2"/>
  <c r="Q57" i="2" s="1"/>
  <c r="T57" i="2" s="1"/>
  <c r="F57" i="2"/>
  <c r="E57" i="2"/>
  <c r="D57" i="2"/>
  <c r="H56" i="2"/>
  <c r="Q56" i="2" s="1"/>
  <c r="T56" i="2" s="1"/>
  <c r="F56" i="2"/>
  <c r="E56" i="2"/>
  <c r="D56" i="2"/>
  <c r="H55" i="2"/>
  <c r="Q55" i="2" s="1"/>
  <c r="T55" i="2" s="1"/>
  <c r="F55" i="2"/>
  <c r="E55" i="2"/>
  <c r="D55" i="2"/>
  <c r="H54" i="2"/>
  <c r="Q54" i="2" s="1"/>
  <c r="T54" i="2" s="1"/>
  <c r="F54" i="2"/>
  <c r="K54" i="2" s="1"/>
  <c r="W54" i="2" s="1"/>
  <c r="E54" i="2"/>
  <c r="D54" i="2"/>
  <c r="H53" i="2"/>
  <c r="Q53" i="2" s="1"/>
  <c r="T53" i="2" s="1"/>
  <c r="F53" i="2"/>
  <c r="E53" i="2"/>
  <c r="D53" i="2"/>
  <c r="H52" i="2"/>
  <c r="Q52" i="2" s="1"/>
  <c r="T52" i="2" s="1"/>
  <c r="F52" i="2"/>
  <c r="E52" i="2"/>
  <c r="D52" i="2"/>
  <c r="H51" i="2"/>
  <c r="Q51" i="2" s="1"/>
  <c r="T51" i="2" s="1"/>
  <c r="F51" i="2"/>
  <c r="E51" i="2"/>
  <c r="D51" i="2"/>
  <c r="P50" i="2"/>
  <c r="S50" i="2" s="1"/>
  <c r="H50" i="2"/>
  <c r="Q50" i="2" s="1"/>
  <c r="T50" i="2" s="1"/>
  <c r="F50" i="2"/>
  <c r="E50" i="2"/>
  <c r="D50" i="2"/>
  <c r="H49" i="2"/>
  <c r="Q49" i="2" s="1"/>
  <c r="T49" i="2" s="1"/>
  <c r="F49" i="2"/>
  <c r="E49" i="2"/>
  <c r="D49" i="2"/>
  <c r="H48" i="2"/>
  <c r="Q48" i="2" s="1"/>
  <c r="T48" i="2" s="1"/>
  <c r="F48" i="2"/>
  <c r="E48" i="2"/>
  <c r="D48" i="2"/>
  <c r="H47" i="2"/>
  <c r="Q47" i="2" s="1"/>
  <c r="T47" i="2" s="1"/>
  <c r="F47" i="2"/>
  <c r="E47" i="2"/>
  <c r="D47" i="2"/>
  <c r="H46" i="2"/>
  <c r="Q46" i="2" s="1"/>
  <c r="T46" i="2" s="1"/>
  <c r="F46" i="2"/>
  <c r="K46" i="2" s="1"/>
  <c r="W46" i="2" s="1"/>
  <c r="E46" i="2"/>
  <c r="D46" i="2"/>
  <c r="H45" i="2"/>
  <c r="Q45" i="2" s="1"/>
  <c r="T45" i="2" s="1"/>
  <c r="F45" i="2"/>
  <c r="E45" i="2"/>
  <c r="D45" i="2"/>
  <c r="H44" i="2"/>
  <c r="Q44" i="2" s="1"/>
  <c r="T44" i="2" s="1"/>
  <c r="F44" i="2"/>
  <c r="E44" i="2"/>
  <c r="D44" i="2"/>
  <c r="H43" i="2"/>
  <c r="Q43" i="2" s="1"/>
  <c r="T43" i="2" s="1"/>
  <c r="F43" i="2"/>
  <c r="E43" i="2"/>
  <c r="D43" i="2"/>
  <c r="P42" i="2"/>
  <c r="S42" i="2" s="1"/>
  <c r="H42" i="2"/>
  <c r="Q42" i="2" s="1"/>
  <c r="T42" i="2" s="1"/>
  <c r="F42" i="2"/>
  <c r="E42" i="2"/>
  <c r="D42" i="2"/>
  <c r="H41" i="2"/>
  <c r="Q41" i="2" s="1"/>
  <c r="T41" i="2" s="1"/>
  <c r="F41" i="2"/>
  <c r="E41" i="2"/>
  <c r="D41" i="2"/>
  <c r="H40" i="2"/>
  <c r="Q40" i="2" s="1"/>
  <c r="T40" i="2" s="1"/>
  <c r="F40" i="2"/>
  <c r="E40" i="2"/>
  <c r="D40" i="2"/>
  <c r="Q39" i="2"/>
  <c r="T39" i="2" s="1"/>
  <c r="H39" i="2"/>
  <c r="P39" i="2" s="1"/>
  <c r="S39" i="2" s="1"/>
  <c r="F39" i="2"/>
  <c r="E39" i="2"/>
  <c r="D39" i="2"/>
  <c r="I39" i="2" s="1"/>
  <c r="U39" i="2" s="1"/>
  <c r="H38" i="2"/>
  <c r="P38" i="2" s="1"/>
  <c r="S38" i="2" s="1"/>
  <c r="F38" i="2"/>
  <c r="E38" i="2"/>
  <c r="D38" i="2"/>
  <c r="Q37" i="2"/>
  <c r="T37" i="2" s="1"/>
  <c r="H37" i="2"/>
  <c r="P37" i="2" s="1"/>
  <c r="S37" i="2" s="1"/>
  <c r="F37" i="2"/>
  <c r="E37" i="2"/>
  <c r="D37" i="2"/>
  <c r="I37" i="2" s="1"/>
  <c r="U37" i="2" s="1"/>
  <c r="H36" i="2"/>
  <c r="P36" i="2" s="1"/>
  <c r="S36" i="2" s="1"/>
  <c r="F36" i="2"/>
  <c r="E36" i="2"/>
  <c r="J36" i="2" s="1"/>
  <c r="V36" i="2" s="1"/>
  <c r="D36" i="2"/>
  <c r="H35" i="2"/>
  <c r="P35" i="2" s="1"/>
  <c r="S35" i="2" s="1"/>
  <c r="F35" i="2"/>
  <c r="E35" i="2"/>
  <c r="D35" i="2"/>
  <c r="H34" i="2"/>
  <c r="P34" i="2" s="1"/>
  <c r="S34" i="2" s="1"/>
  <c r="F34" i="2"/>
  <c r="E34" i="2"/>
  <c r="D34" i="2"/>
  <c r="H33" i="2"/>
  <c r="P33" i="2" s="1"/>
  <c r="S33" i="2" s="1"/>
  <c r="F33" i="2"/>
  <c r="E33" i="2"/>
  <c r="D33" i="2"/>
  <c r="H32" i="2"/>
  <c r="P32" i="2" s="1"/>
  <c r="S32" i="2" s="1"/>
  <c r="F32" i="2"/>
  <c r="E32" i="2"/>
  <c r="D32" i="2"/>
  <c r="H31" i="2"/>
  <c r="P31" i="2" s="1"/>
  <c r="S31" i="2" s="1"/>
  <c r="F31" i="2"/>
  <c r="E31" i="2"/>
  <c r="D31" i="2"/>
  <c r="H30" i="2"/>
  <c r="P30" i="2" s="1"/>
  <c r="S30" i="2" s="1"/>
  <c r="F30" i="2"/>
  <c r="E30" i="2"/>
  <c r="D30" i="2"/>
  <c r="H29" i="2"/>
  <c r="P29" i="2" s="1"/>
  <c r="S29" i="2" s="1"/>
  <c r="F29" i="2"/>
  <c r="E29" i="2"/>
  <c r="D29" i="2"/>
  <c r="H28" i="2"/>
  <c r="P28" i="2" s="1"/>
  <c r="S28" i="2" s="1"/>
  <c r="F28" i="2"/>
  <c r="E28" i="2"/>
  <c r="D28" i="2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D26" i="2"/>
  <c r="I26" i="2" s="1"/>
  <c r="U26" i="2" s="1"/>
  <c r="H25" i="2"/>
  <c r="P25" i="2" s="1"/>
  <c r="S25" i="2" s="1"/>
  <c r="F25" i="2"/>
  <c r="E25" i="2"/>
  <c r="D25" i="2"/>
  <c r="Q24" i="2"/>
  <c r="T24" i="2" s="1"/>
  <c r="H24" i="2"/>
  <c r="P24" i="2" s="1"/>
  <c r="S24" i="2" s="1"/>
  <c r="F24" i="2"/>
  <c r="E24" i="2"/>
  <c r="J24" i="2" s="1"/>
  <c r="V24" i="2" s="1"/>
  <c r="D24" i="2"/>
  <c r="I24" i="2" s="1"/>
  <c r="U24" i="2" s="1"/>
  <c r="H23" i="2"/>
  <c r="P23" i="2" s="1"/>
  <c r="S23" i="2" s="1"/>
  <c r="F23" i="2"/>
  <c r="E23" i="2"/>
  <c r="J23" i="2" s="1"/>
  <c r="V23" i="2" s="1"/>
  <c r="D23" i="2"/>
  <c r="H22" i="2"/>
  <c r="P22" i="2" s="1"/>
  <c r="S22" i="2" s="1"/>
  <c r="F22" i="2"/>
  <c r="E22" i="2"/>
  <c r="J22" i="2" s="1"/>
  <c r="V22" i="2" s="1"/>
  <c r="D22" i="2"/>
  <c r="I22" i="2" s="1"/>
  <c r="U22" i="2" s="1"/>
  <c r="H21" i="2"/>
  <c r="P21" i="2" s="1"/>
  <c r="S21" i="2" s="1"/>
  <c r="F21" i="2"/>
  <c r="E21" i="2"/>
  <c r="D21" i="2"/>
  <c r="H20" i="2"/>
  <c r="P20" i="2" s="1"/>
  <c r="S20" i="2" s="1"/>
  <c r="F20" i="2"/>
  <c r="E20" i="2"/>
  <c r="J20" i="2" s="1"/>
  <c r="V20" i="2" s="1"/>
  <c r="D20" i="2"/>
  <c r="H19" i="2"/>
  <c r="P19" i="2" s="1"/>
  <c r="S19" i="2" s="1"/>
  <c r="F19" i="2"/>
  <c r="E19" i="2"/>
  <c r="D19" i="2"/>
  <c r="H18" i="2"/>
  <c r="P18" i="2" s="1"/>
  <c r="S18" i="2" s="1"/>
  <c r="F18" i="2"/>
  <c r="E18" i="2"/>
  <c r="D18" i="2"/>
  <c r="Q17" i="2"/>
  <c r="T17" i="2" s="1"/>
  <c r="H17" i="2"/>
  <c r="P17" i="2" s="1"/>
  <c r="S17" i="2" s="1"/>
  <c r="F17" i="2"/>
  <c r="E17" i="2"/>
  <c r="D17" i="2"/>
  <c r="I17" i="2" s="1"/>
  <c r="U17" i="2" s="1"/>
  <c r="H16" i="2"/>
  <c r="P16" i="2" s="1"/>
  <c r="S16" i="2" s="1"/>
  <c r="F16" i="2"/>
  <c r="E16" i="2"/>
  <c r="D16" i="2"/>
  <c r="H15" i="2"/>
  <c r="P15" i="2" s="1"/>
  <c r="S15" i="2" s="1"/>
  <c r="F15" i="2"/>
  <c r="E15" i="2"/>
  <c r="D15" i="2"/>
  <c r="H14" i="2"/>
  <c r="P14" i="2" s="1"/>
  <c r="S14" i="2" s="1"/>
  <c r="F14" i="2"/>
  <c r="E14" i="2"/>
  <c r="D14" i="2"/>
  <c r="H13" i="2"/>
  <c r="P13" i="2" s="1"/>
  <c r="S13" i="2" s="1"/>
  <c r="F13" i="2"/>
  <c r="E13" i="2"/>
  <c r="D13" i="2"/>
  <c r="H12" i="2"/>
  <c r="P12" i="2" s="1"/>
  <c r="S12" i="2" s="1"/>
  <c r="F12" i="2"/>
  <c r="E12" i="2"/>
  <c r="D12" i="2"/>
  <c r="H11" i="2"/>
  <c r="P11" i="2" s="1"/>
  <c r="S11" i="2" s="1"/>
  <c r="F11" i="2"/>
  <c r="E11" i="2"/>
  <c r="D11" i="2"/>
  <c r="H10" i="2"/>
  <c r="P10" i="2" s="1"/>
  <c r="S10" i="2" s="1"/>
  <c r="F10" i="2"/>
  <c r="E10" i="2"/>
  <c r="D10" i="2"/>
  <c r="H9" i="2"/>
  <c r="P9" i="2" s="1"/>
  <c r="S9" i="2" s="1"/>
  <c r="F9" i="2"/>
  <c r="E9" i="2"/>
  <c r="D9" i="2"/>
  <c r="Q8" i="2"/>
  <c r="T8" i="2" s="1"/>
  <c r="H8" i="2"/>
  <c r="P8" i="2" s="1"/>
  <c r="S8" i="2" s="1"/>
  <c r="F8" i="2"/>
  <c r="E8" i="2"/>
  <c r="D8" i="2"/>
  <c r="I8" i="2" s="1"/>
  <c r="U8" i="2" s="1"/>
  <c r="H7" i="2"/>
  <c r="P7" i="2" s="1"/>
  <c r="S7" i="2" s="1"/>
  <c r="F7" i="2"/>
  <c r="E7" i="2"/>
  <c r="D7" i="2"/>
  <c r="Q6" i="2"/>
  <c r="T6" i="2" s="1"/>
  <c r="H6" i="2"/>
  <c r="P6" i="2" s="1"/>
  <c r="S6" i="2" s="1"/>
  <c r="F6" i="2"/>
  <c r="K6" i="2" s="1"/>
  <c r="W6" i="2" s="1"/>
  <c r="E6" i="2"/>
  <c r="J6" i="2" s="1"/>
  <c r="V6" i="2" s="1"/>
  <c r="D6" i="2"/>
  <c r="I6" i="2" s="1"/>
  <c r="U6" i="2" s="1"/>
  <c r="H5" i="2"/>
  <c r="P5" i="2" s="1"/>
  <c r="S5" i="2" s="1"/>
  <c r="F5" i="2"/>
  <c r="E5" i="2"/>
  <c r="D5" i="2"/>
  <c r="H4" i="2"/>
  <c r="P4" i="2" s="1"/>
  <c r="S4" i="2" s="1"/>
  <c r="F4" i="2"/>
  <c r="E4" i="2"/>
  <c r="J4" i="2" s="1"/>
  <c r="V4" i="2" s="1"/>
  <c r="D4" i="2"/>
  <c r="I4" i="2" s="1"/>
  <c r="U4" i="2" s="1"/>
  <c r="H3" i="2"/>
  <c r="P3" i="2" s="1"/>
  <c r="S3" i="2" s="1"/>
  <c r="F3" i="2"/>
  <c r="E3" i="2"/>
  <c r="D3" i="2"/>
  <c r="Y172" i="1"/>
  <c r="F172" i="1"/>
  <c r="L172" i="1" s="1"/>
  <c r="N172" i="1" s="1"/>
  <c r="D172" i="1"/>
  <c r="C172" i="1"/>
  <c r="Y171" i="1"/>
  <c r="F171" i="1"/>
  <c r="L171" i="1" s="1"/>
  <c r="N171" i="1" s="1"/>
  <c r="D171" i="1"/>
  <c r="H171" i="1" s="1"/>
  <c r="P171" i="1" s="1"/>
  <c r="C171" i="1"/>
  <c r="G171" i="1" s="1"/>
  <c r="O171" i="1" s="1"/>
  <c r="Y170" i="1"/>
  <c r="F170" i="1"/>
  <c r="L170" i="1" s="1"/>
  <c r="N170" i="1" s="1"/>
  <c r="D170" i="1"/>
  <c r="C170" i="1"/>
  <c r="Y169" i="1"/>
  <c r="F169" i="1"/>
  <c r="L169" i="1" s="1"/>
  <c r="N169" i="1" s="1"/>
  <c r="D169" i="1"/>
  <c r="C169" i="1"/>
  <c r="Y168" i="1"/>
  <c r="F168" i="1"/>
  <c r="L168" i="1" s="1"/>
  <c r="N168" i="1" s="1"/>
  <c r="D168" i="1"/>
  <c r="C168" i="1"/>
  <c r="Y167" i="1"/>
  <c r="F167" i="1"/>
  <c r="L167" i="1" s="1"/>
  <c r="N167" i="1" s="1"/>
  <c r="D167" i="1"/>
  <c r="C167" i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K163" i="1"/>
  <c r="M163" i="1" s="1"/>
  <c r="F163" i="1"/>
  <c r="L163" i="1" s="1"/>
  <c r="N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F161" i="1"/>
  <c r="L161" i="1" s="1"/>
  <c r="N161" i="1" s="1"/>
  <c r="D161" i="1"/>
  <c r="C161" i="1"/>
  <c r="Y160" i="1"/>
  <c r="F160" i="1"/>
  <c r="L160" i="1" s="1"/>
  <c r="N160" i="1" s="1"/>
  <c r="D160" i="1"/>
  <c r="C160" i="1"/>
  <c r="Y159" i="1"/>
  <c r="K159" i="1"/>
  <c r="M159" i="1" s="1"/>
  <c r="F159" i="1"/>
  <c r="L159" i="1" s="1"/>
  <c r="N159" i="1" s="1"/>
  <c r="D159" i="1"/>
  <c r="C159" i="1"/>
  <c r="Y158" i="1"/>
  <c r="F158" i="1"/>
  <c r="L158" i="1" s="1"/>
  <c r="N158" i="1" s="1"/>
  <c r="D158" i="1"/>
  <c r="C158" i="1"/>
  <c r="Y157" i="1"/>
  <c r="F157" i="1"/>
  <c r="L157" i="1" s="1"/>
  <c r="N157" i="1" s="1"/>
  <c r="D157" i="1"/>
  <c r="H157" i="1" s="1"/>
  <c r="P157" i="1" s="1"/>
  <c r="C157" i="1"/>
  <c r="G157" i="1" s="1"/>
  <c r="O157" i="1" s="1"/>
  <c r="Y156" i="1"/>
  <c r="F156" i="1"/>
  <c r="L156" i="1" s="1"/>
  <c r="N156" i="1" s="1"/>
  <c r="D156" i="1"/>
  <c r="C156" i="1"/>
  <c r="Y155" i="1"/>
  <c r="K155" i="1"/>
  <c r="M155" i="1" s="1"/>
  <c r="F155" i="1"/>
  <c r="L155" i="1" s="1"/>
  <c r="N155" i="1" s="1"/>
  <c r="D155" i="1"/>
  <c r="H155" i="1" s="1"/>
  <c r="P155" i="1" s="1"/>
  <c r="C155" i="1"/>
  <c r="G155" i="1" s="1"/>
  <c r="O155" i="1" s="1"/>
  <c r="Y154" i="1"/>
  <c r="F154" i="1"/>
  <c r="L154" i="1" s="1"/>
  <c r="N154" i="1" s="1"/>
  <c r="D154" i="1"/>
  <c r="C154" i="1"/>
  <c r="Y153" i="1"/>
  <c r="F153" i="1"/>
  <c r="L153" i="1" s="1"/>
  <c r="N153" i="1" s="1"/>
  <c r="D153" i="1"/>
  <c r="C153" i="1"/>
  <c r="Y152" i="1"/>
  <c r="F152" i="1"/>
  <c r="L152" i="1" s="1"/>
  <c r="N152" i="1" s="1"/>
  <c r="D152" i="1"/>
  <c r="C152" i="1"/>
  <c r="Y151" i="1"/>
  <c r="K151" i="1"/>
  <c r="M151" i="1" s="1"/>
  <c r="F151" i="1"/>
  <c r="L151" i="1" s="1"/>
  <c r="N151" i="1" s="1"/>
  <c r="D151" i="1"/>
  <c r="C151" i="1"/>
  <c r="Y150" i="1"/>
  <c r="F150" i="1"/>
  <c r="L150" i="1" s="1"/>
  <c r="N150" i="1" s="1"/>
  <c r="D150" i="1"/>
  <c r="C150" i="1"/>
  <c r="Y149" i="1"/>
  <c r="N149" i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F147" i="1"/>
  <c r="L147" i="1" s="1"/>
  <c r="N147" i="1" s="1"/>
  <c r="D147" i="1"/>
  <c r="C147" i="1"/>
  <c r="Y146" i="1"/>
  <c r="F146" i="1"/>
  <c r="L146" i="1" s="1"/>
  <c r="N146" i="1" s="1"/>
  <c r="D146" i="1"/>
  <c r="C146" i="1"/>
  <c r="Y145" i="1"/>
  <c r="F145" i="1"/>
  <c r="L145" i="1" s="1"/>
  <c r="N145" i="1" s="1"/>
  <c r="D145" i="1"/>
  <c r="C145" i="1"/>
  <c r="Y144" i="1"/>
  <c r="F144" i="1"/>
  <c r="L144" i="1" s="1"/>
  <c r="N144" i="1" s="1"/>
  <c r="D144" i="1"/>
  <c r="C144" i="1"/>
  <c r="Y143" i="1"/>
  <c r="F143" i="1"/>
  <c r="L143" i="1" s="1"/>
  <c r="N143" i="1" s="1"/>
  <c r="D143" i="1"/>
  <c r="C143" i="1"/>
  <c r="Y142" i="1"/>
  <c r="F142" i="1"/>
  <c r="L142" i="1" s="1"/>
  <c r="N142" i="1" s="1"/>
  <c r="D142" i="1"/>
  <c r="C142" i="1"/>
  <c r="Y141" i="1"/>
  <c r="F141" i="1"/>
  <c r="L141" i="1" s="1"/>
  <c r="N141" i="1" s="1"/>
  <c r="D141" i="1"/>
  <c r="C141" i="1"/>
  <c r="Y140" i="1"/>
  <c r="F140" i="1"/>
  <c r="L140" i="1" s="1"/>
  <c r="N140" i="1" s="1"/>
  <c r="D140" i="1"/>
  <c r="C140" i="1"/>
  <c r="Y139" i="1"/>
  <c r="F139" i="1"/>
  <c r="L139" i="1" s="1"/>
  <c r="N139" i="1" s="1"/>
  <c r="D139" i="1"/>
  <c r="C139" i="1"/>
  <c r="Y138" i="1"/>
  <c r="F138" i="1"/>
  <c r="L138" i="1" s="1"/>
  <c r="N138" i="1" s="1"/>
  <c r="D138" i="1"/>
  <c r="C138" i="1"/>
  <c r="Y137" i="1"/>
  <c r="N137" i="1"/>
  <c r="F137" i="1"/>
  <c r="L137" i="1" s="1"/>
  <c r="D137" i="1"/>
  <c r="H137" i="1" s="1"/>
  <c r="P137" i="1" s="1"/>
  <c r="C137" i="1"/>
  <c r="G137" i="1" s="1"/>
  <c r="O137" i="1" s="1"/>
  <c r="Y136" i="1"/>
  <c r="F136" i="1"/>
  <c r="L136" i="1" s="1"/>
  <c r="N136" i="1" s="1"/>
  <c r="D136" i="1"/>
  <c r="C136" i="1"/>
  <c r="Y135" i="1"/>
  <c r="F135" i="1"/>
  <c r="L135" i="1" s="1"/>
  <c r="N135" i="1" s="1"/>
  <c r="D135" i="1"/>
  <c r="H135" i="1" s="1"/>
  <c r="P135" i="1" s="1"/>
  <c r="C135" i="1"/>
  <c r="Y134" i="1"/>
  <c r="F134" i="1"/>
  <c r="L134" i="1" s="1"/>
  <c r="N134" i="1" s="1"/>
  <c r="D134" i="1"/>
  <c r="C134" i="1"/>
  <c r="Y133" i="1"/>
  <c r="F133" i="1"/>
  <c r="L133" i="1" s="1"/>
  <c r="N133" i="1" s="1"/>
  <c r="D133" i="1"/>
  <c r="H133" i="1" s="1"/>
  <c r="P133" i="1" s="1"/>
  <c r="C133" i="1"/>
  <c r="Y132" i="1"/>
  <c r="F132" i="1"/>
  <c r="L132" i="1" s="1"/>
  <c r="N132" i="1" s="1"/>
  <c r="D132" i="1"/>
  <c r="H132" i="1" s="1"/>
  <c r="P132" i="1" s="1"/>
  <c r="C132" i="1"/>
  <c r="Y131" i="1"/>
  <c r="F131" i="1"/>
  <c r="L131" i="1" s="1"/>
  <c r="N131" i="1" s="1"/>
  <c r="D131" i="1"/>
  <c r="H131" i="1" s="1"/>
  <c r="P131" i="1" s="1"/>
  <c r="C131" i="1"/>
  <c r="Y130" i="1"/>
  <c r="H130" i="1"/>
  <c r="P130" i="1" s="1"/>
  <c r="F130" i="1"/>
  <c r="L130" i="1" s="1"/>
  <c r="N130" i="1" s="1"/>
  <c r="D130" i="1"/>
  <c r="C130" i="1"/>
  <c r="Y129" i="1"/>
  <c r="F129" i="1"/>
  <c r="L129" i="1" s="1"/>
  <c r="N129" i="1" s="1"/>
  <c r="D129" i="1"/>
  <c r="C129" i="1"/>
  <c r="Y128" i="1"/>
  <c r="F128" i="1"/>
  <c r="L128" i="1" s="1"/>
  <c r="N128" i="1" s="1"/>
  <c r="D128" i="1"/>
  <c r="C128" i="1"/>
  <c r="Y127" i="1"/>
  <c r="K127" i="1"/>
  <c r="M127" i="1" s="1"/>
  <c r="F127" i="1"/>
  <c r="L127" i="1" s="1"/>
  <c r="N127" i="1" s="1"/>
  <c r="D127" i="1"/>
  <c r="C127" i="1"/>
  <c r="Y126" i="1"/>
  <c r="F126" i="1"/>
  <c r="L126" i="1" s="1"/>
  <c r="N126" i="1" s="1"/>
  <c r="D126" i="1"/>
  <c r="C126" i="1"/>
  <c r="Y125" i="1"/>
  <c r="F125" i="1"/>
  <c r="L125" i="1" s="1"/>
  <c r="N125" i="1" s="1"/>
  <c r="D125" i="1"/>
  <c r="C125" i="1"/>
  <c r="Y124" i="1"/>
  <c r="F124" i="1"/>
  <c r="L124" i="1" s="1"/>
  <c r="N124" i="1" s="1"/>
  <c r="D124" i="1"/>
  <c r="C124" i="1"/>
  <c r="Y123" i="1"/>
  <c r="F123" i="1"/>
  <c r="L123" i="1" s="1"/>
  <c r="N123" i="1" s="1"/>
  <c r="D123" i="1"/>
  <c r="C123" i="1"/>
  <c r="Y122" i="1"/>
  <c r="F122" i="1"/>
  <c r="L122" i="1" s="1"/>
  <c r="N122" i="1" s="1"/>
  <c r="D122" i="1"/>
  <c r="C122" i="1"/>
  <c r="Y121" i="1"/>
  <c r="K121" i="1"/>
  <c r="M121" i="1" s="1"/>
  <c r="F121" i="1"/>
  <c r="L121" i="1" s="1"/>
  <c r="N121" i="1" s="1"/>
  <c r="D121" i="1"/>
  <c r="C121" i="1"/>
  <c r="G121" i="1" s="1"/>
  <c r="O121" i="1" s="1"/>
  <c r="Y120" i="1"/>
  <c r="F120" i="1"/>
  <c r="L120" i="1" s="1"/>
  <c r="N120" i="1" s="1"/>
  <c r="D120" i="1"/>
  <c r="C120" i="1"/>
  <c r="Y119" i="1"/>
  <c r="F119" i="1"/>
  <c r="L119" i="1" s="1"/>
  <c r="N119" i="1" s="1"/>
  <c r="D119" i="1"/>
  <c r="C119" i="1"/>
  <c r="Y118" i="1"/>
  <c r="F118" i="1"/>
  <c r="L118" i="1" s="1"/>
  <c r="N118" i="1" s="1"/>
  <c r="D118" i="1"/>
  <c r="C118" i="1"/>
  <c r="Y117" i="1"/>
  <c r="F117" i="1"/>
  <c r="L117" i="1" s="1"/>
  <c r="N117" i="1" s="1"/>
  <c r="D117" i="1"/>
  <c r="C117" i="1"/>
  <c r="Y116" i="1"/>
  <c r="F116" i="1"/>
  <c r="L116" i="1" s="1"/>
  <c r="N116" i="1" s="1"/>
  <c r="D116" i="1"/>
  <c r="C116" i="1"/>
  <c r="Y115" i="1"/>
  <c r="K115" i="1"/>
  <c r="M115" i="1" s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F113" i="1"/>
  <c r="L113" i="1" s="1"/>
  <c r="N113" i="1" s="1"/>
  <c r="D113" i="1"/>
  <c r="C113" i="1"/>
  <c r="Y112" i="1"/>
  <c r="F112" i="1"/>
  <c r="L112" i="1" s="1"/>
  <c r="N112" i="1" s="1"/>
  <c r="D112" i="1"/>
  <c r="C112" i="1"/>
  <c r="Y111" i="1"/>
  <c r="F111" i="1"/>
  <c r="L111" i="1" s="1"/>
  <c r="N111" i="1" s="1"/>
  <c r="D111" i="1"/>
  <c r="C111" i="1"/>
  <c r="Y110" i="1"/>
  <c r="F110" i="1"/>
  <c r="L110" i="1" s="1"/>
  <c r="N110" i="1" s="1"/>
  <c r="D110" i="1"/>
  <c r="C110" i="1"/>
  <c r="Y109" i="1"/>
  <c r="F109" i="1"/>
  <c r="D109" i="1"/>
  <c r="C109" i="1"/>
  <c r="Y108" i="1"/>
  <c r="F108" i="1"/>
  <c r="D108" i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F102" i="1"/>
  <c r="D102" i="1"/>
  <c r="C102" i="1"/>
  <c r="Y101" i="1"/>
  <c r="F101" i="1"/>
  <c r="D101" i="1"/>
  <c r="C101" i="1"/>
  <c r="Y100" i="1"/>
  <c r="F100" i="1"/>
  <c r="D100" i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F94" i="1"/>
  <c r="D94" i="1"/>
  <c r="C94" i="1"/>
  <c r="Y93" i="1"/>
  <c r="F93" i="1"/>
  <c r="D93" i="1"/>
  <c r="C93" i="1"/>
  <c r="Y92" i="1"/>
  <c r="F92" i="1"/>
  <c r="D92" i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F86" i="1"/>
  <c r="D86" i="1"/>
  <c r="C86" i="1"/>
  <c r="Y85" i="1"/>
  <c r="F85" i="1"/>
  <c r="D85" i="1"/>
  <c r="C85" i="1"/>
  <c r="Y84" i="1"/>
  <c r="F84" i="1"/>
  <c r="D84" i="1"/>
  <c r="C84" i="1"/>
  <c r="Y83" i="1"/>
  <c r="F83" i="1"/>
  <c r="D83" i="1"/>
  <c r="C83" i="1"/>
  <c r="Y82" i="1"/>
  <c r="F82" i="1"/>
  <c r="D82" i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F78" i="1"/>
  <c r="D78" i="1"/>
  <c r="C78" i="1"/>
  <c r="Y77" i="1"/>
  <c r="F77" i="1"/>
  <c r="D77" i="1"/>
  <c r="C77" i="1"/>
  <c r="Y76" i="1"/>
  <c r="F76" i="1"/>
  <c r="D76" i="1"/>
  <c r="C76" i="1"/>
  <c r="Y75" i="1"/>
  <c r="F75" i="1"/>
  <c r="D75" i="1"/>
  <c r="C75" i="1"/>
  <c r="Y74" i="1"/>
  <c r="F74" i="1"/>
  <c r="L74" i="1" s="1"/>
  <c r="N74" i="1" s="1"/>
  <c r="D74" i="1"/>
  <c r="C74" i="1"/>
  <c r="G74" i="1" s="1"/>
  <c r="O74" i="1" s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C70" i="1"/>
  <c r="Y69" i="1"/>
  <c r="F69" i="1"/>
  <c r="K69" i="1" s="1"/>
  <c r="M69" i="1" s="1"/>
  <c r="D69" i="1"/>
  <c r="H69" i="1" s="1"/>
  <c r="P69" i="1" s="1"/>
  <c r="C69" i="1"/>
  <c r="Y68" i="1"/>
  <c r="F68" i="1"/>
  <c r="L68" i="1" s="1"/>
  <c r="N68" i="1" s="1"/>
  <c r="D68" i="1"/>
  <c r="C68" i="1"/>
  <c r="Y67" i="1"/>
  <c r="F67" i="1"/>
  <c r="K67" i="1" s="1"/>
  <c r="M67" i="1" s="1"/>
  <c r="D67" i="1"/>
  <c r="C67" i="1"/>
  <c r="Y66" i="1"/>
  <c r="F66" i="1"/>
  <c r="L66" i="1" s="1"/>
  <c r="N66" i="1" s="1"/>
  <c r="D66" i="1"/>
  <c r="C66" i="1"/>
  <c r="Y65" i="1"/>
  <c r="F65" i="1"/>
  <c r="K65" i="1" s="1"/>
  <c r="M65" i="1" s="1"/>
  <c r="D65" i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C62" i="1"/>
  <c r="Y61" i="1"/>
  <c r="F61" i="1"/>
  <c r="K61" i="1" s="1"/>
  <c r="M61" i="1" s="1"/>
  <c r="D61" i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F58" i="1"/>
  <c r="L58" i="1" s="1"/>
  <c r="N58" i="1" s="1"/>
  <c r="D58" i="1"/>
  <c r="H58" i="1" s="1"/>
  <c r="P58" i="1" s="1"/>
  <c r="C58" i="1"/>
  <c r="Y57" i="1"/>
  <c r="F57" i="1"/>
  <c r="K57" i="1" s="1"/>
  <c r="M57" i="1" s="1"/>
  <c r="D57" i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C54" i="1"/>
  <c r="Y53" i="1"/>
  <c r="F53" i="1"/>
  <c r="K53" i="1" s="1"/>
  <c r="M53" i="1" s="1"/>
  <c r="D53" i="1"/>
  <c r="C53" i="1"/>
  <c r="Y52" i="1"/>
  <c r="K52" i="1"/>
  <c r="M52" i="1" s="1"/>
  <c r="F52" i="1"/>
  <c r="L52" i="1" s="1"/>
  <c r="N52" i="1" s="1"/>
  <c r="D52" i="1"/>
  <c r="C52" i="1"/>
  <c r="Y51" i="1"/>
  <c r="F51" i="1"/>
  <c r="K51" i="1" s="1"/>
  <c r="M51" i="1" s="1"/>
  <c r="D51" i="1"/>
  <c r="C51" i="1"/>
  <c r="Y50" i="1"/>
  <c r="K50" i="1"/>
  <c r="M50" i="1" s="1"/>
  <c r="F50" i="1"/>
  <c r="L50" i="1" s="1"/>
  <c r="N50" i="1" s="1"/>
  <c r="D50" i="1"/>
  <c r="H50" i="1" s="1"/>
  <c r="P50" i="1" s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H46" i="1" s="1"/>
  <c r="P46" i="1" s="1"/>
  <c r="C46" i="1"/>
  <c r="Y45" i="1"/>
  <c r="F45" i="1"/>
  <c r="K45" i="1" s="1"/>
  <c r="M45" i="1" s="1"/>
  <c r="D45" i="1"/>
  <c r="H45" i="1" s="1"/>
  <c r="P45" i="1" s="1"/>
  <c r="C45" i="1"/>
  <c r="Y44" i="1"/>
  <c r="F44" i="1"/>
  <c r="L44" i="1" s="1"/>
  <c r="N44" i="1" s="1"/>
  <c r="D44" i="1"/>
  <c r="C44" i="1"/>
  <c r="Y43" i="1"/>
  <c r="F43" i="1"/>
  <c r="K43" i="1" s="1"/>
  <c r="M43" i="1" s="1"/>
  <c r="D43" i="1"/>
  <c r="C43" i="1"/>
  <c r="Y42" i="1"/>
  <c r="H42" i="1"/>
  <c r="P42" i="1" s="1"/>
  <c r="F42" i="1"/>
  <c r="L42" i="1" s="1"/>
  <c r="N42" i="1" s="1"/>
  <c r="D42" i="1"/>
  <c r="C42" i="1"/>
  <c r="Y41" i="1"/>
  <c r="F41" i="1"/>
  <c r="K41" i="1" s="1"/>
  <c r="M41" i="1" s="1"/>
  <c r="D41" i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C38" i="1"/>
  <c r="Y37" i="1"/>
  <c r="F37" i="1"/>
  <c r="K37" i="1" s="1"/>
  <c r="M37" i="1" s="1"/>
  <c r="D37" i="1"/>
  <c r="C37" i="1"/>
  <c r="Y36" i="1"/>
  <c r="F36" i="1"/>
  <c r="L36" i="1" s="1"/>
  <c r="N36" i="1" s="1"/>
  <c r="D36" i="1"/>
  <c r="C36" i="1"/>
  <c r="Y35" i="1"/>
  <c r="F35" i="1"/>
  <c r="K35" i="1" s="1"/>
  <c r="M35" i="1" s="1"/>
  <c r="D35" i="1"/>
  <c r="C35" i="1"/>
  <c r="Y34" i="1"/>
  <c r="F34" i="1"/>
  <c r="K34" i="1" s="1"/>
  <c r="M34" i="1" s="1"/>
  <c r="D34" i="1"/>
  <c r="C34" i="1"/>
  <c r="Y33" i="1"/>
  <c r="M33" i="1"/>
  <c r="F33" i="1"/>
  <c r="K33" i="1" s="1"/>
  <c r="D33" i="1"/>
  <c r="H33" i="1" s="1"/>
  <c r="P33" i="1" s="1"/>
  <c r="C33" i="1"/>
  <c r="G33" i="1" s="1"/>
  <c r="O33" i="1" s="1"/>
  <c r="Y32" i="1"/>
  <c r="F32" i="1"/>
  <c r="K32" i="1" s="1"/>
  <c r="M32" i="1" s="1"/>
  <c r="D32" i="1"/>
  <c r="C32" i="1"/>
  <c r="Y31" i="1"/>
  <c r="F31" i="1"/>
  <c r="K31" i="1" s="1"/>
  <c r="M31" i="1" s="1"/>
  <c r="D31" i="1"/>
  <c r="C31" i="1"/>
  <c r="Y30" i="1"/>
  <c r="F30" i="1"/>
  <c r="K30" i="1" s="1"/>
  <c r="M30" i="1" s="1"/>
  <c r="D30" i="1"/>
  <c r="C30" i="1"/>
  <c r="Y29" i="1"/>
  <c r="F29" i="1"/>
  <c r="K29" i="1" s="1"/>
  <c r="M29" i="1" s="1"/>
  <c r="D29" i="1"/>
  <c r="C29" i="1"/>
  <c r="Y28" i="1"/>
  <c r="F28" i="1"/>
  <c r="K28" i="1" s="1"/>
  <c r="M28" i="1" s="1"/>
  <c r="D28" i="1"/>
  <c r="C28" i="1"/>
  <c r="G28" i="1" s="1"/>
  <c r="O28" i="1" s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F25" i="1"/>
  <c r="K25" i="1" s="1"/>
  <c r="M25" i="1" s="1"/>
  <c r="D25" i="1"/>
  <c r="C25" i="1"/>
  <c r="Y24" i="1"/>
  <c r="F24" i="1"/>
  <c r="D24" i="1"/>
  <c r="C24" i="1"/>
  <c r="Y23" i="1"/>
  <c r="F23" i="1"/>
  <c r="L23" i="1" s="1"/>
  <c r="N23" i="1" s="1"/>
  <c r="D23" i="1"/>
  <c r="C23" i="1"/>
  <c r="Y22" i="1"/>
  <c r="F22" i="1"/>
  <c r="D22" i="1"/>
  <c r="C22" i="1"/>
  <c r="Y21" i="1"/>
  <c r="F21" i="1"/>
  <c r="L21" i="1" s="1"/>
  <c r="N21" i="1" s="1"/>
  <c r="D21" i="1"/>
  <c r="C21" i="1"/>
  <c r="Y20" i="1"/>
  <c r="F20" i="1"/>
  <c r="L20" i="1" s="1"/>
  <c r="N20" i="1" s="1"/>
  <c r="D20" i="1"/>
  <c r="C20" i="1"/>
  <c r="Y19" i="1"/>
  <c r="F19" i="1"/>
  <c r="L19" i="1" s="1"/>
  <c r="N19" i="1" s="1"/>
  <c r="D19" i="1"/>
  <c r="C19" i="1"/>
  <c r="Y18" i="1"/>
  <c r="L18" i="1"/>
  <c r="N18" i="1" s="1"/>
  <c r="F18" i="1"/>
  <c r="K18" i="1" s="1"/>
  <c r="M18" i="1" s="1"/>
  <c r="D18" i="1"/>
  <c r="C18" i="1"/>
  <c r="Y17" i="1"/>
  <c r="F17" i="1"/>
  <c r="L17" i="1" s="1"/>
  <c r="N17" i="1" s="1"/>
  <c r="D17" i="1"/>
  <c r="C17" i="1"/>
  <c r="Y16" i="1"/>
  <c r="F16" i="1"/>
  <c r="D16" i="1"/>
  <c r="C16" i="1"/>
  <c r="Y15" i="1"/>
  <c r="F15" i="1"/>
  <c r="L15" i="1" s="1"/>
  <c r="N15" i="1" s="1"/>
  <c r="D15" i="1"/>
  <c r="C15" i="1"/>
  <c r="Y14" i="1"/>
  <c r="F14" i="1"/>
  <c r="D14" i="1"/>
  <c r="C14" i="1"/>
  <c r="Y13" i="1"/>
  <c r="F13" i="1"/>
  <c r="L13" i="1" s="1"/>
  <c r="N13" i="1" s="1"/>
  <c r="D13" i="1"/>
  <c r="C13" i="1"/>
  <c r="Y12" i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L10" i="1"/>
  <c r="N10" i="1" s="1"/>
  <c r="F10" i="1"/>
  <c r="K10" i="1" s="1"/>
  <c r="M10" i="1" s="1"/>
  <c r="D10" i="1"/>
  <c r="H10" i="1" s="1"/>
  <c r="P10" i="1" s="1"/>
  <c r="C10" i="1"/>
  <c r="Y9" i="1"/>
  <c r="F9" i="1"/>
  <c r="L9" i="1" s="1"/>
  <c r="N9" i="1" s="1"/>
  <c r="D9" i="1"/>
  <c r="C9" i="1"/>
  <c r="Y8" i="1"/>
  <c r="F8" i="1"/>
  <c r="D8" i="1"/>
  <c r="C8" i="1"/>
  <c r="Y7" i="1"/>
  <c r="F7" i="1"/>
  <c r="L7" i="1" s="1"/>
  <c r="N7" i="1" s="1"/>
  <c r="D7" i="1"/>
  <c r="C7" i="1"/>
  <c r="F6" i="1"/>
  <c r="K6" i="1" s="1"/>
  <c r="M6" i="1" s="1"/>
  <c r="D6" i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F3" i="1"/>
  <c r="K3" i="1" s="1"/>
  <c r="M3" i="1" s="1"/>
  <c r="D3" i="1"/>
  <c r="C3" i="1"/>
  <c r="H3" i="1" l="1"/>
  <c r="P3" i="1" s="1"/>
  <c r="H6" i="1"/>
  <c r="P6" i="1" s="1"/>
  <c r="H68" i="1"/>
  <c r="P68" i="1" s="1"/>
  <c r="H70" i="1"/>
  <c r="P70" i="1" s="1"/>
  <c r="H74" i="1"/>
  <c r="P74" i="1" s="1"/>
  <c r="K137" i="1"/>
  <c r="M137" i="1" s="1"/>
  <c r="H139" i="1"/>
  <c r="P139" i="1" s="1"/>
  <c r="H141" i="1"/>
  <c r="P141" i="1" s="1"/>
  <c r="H145" i="1"/>
  <c r="P145" i="1" s="1"/>
  <c r="J12" i="2"/>
  <c r="V12" i="2" s="1"/>
  <c r="J14" i="2"/>
  <c r="V14" i="2" s="1"/>
  <c r="J32" i="2"/>
  <c r="V32" i="2" s="1"/>
  <c r="J34" i="2"/>
  <c r="V34" i="2" s="1"/>
  <c r="J35" i="2"/>
  <c r="V35" i="2" s="1"/>
  <c r="K42" i="2"/>
  <c r="W42" i="2" s="1"/>
  <c r="J46" i="2"/>
  <c r="V46" i="2" s="1"/>
  <c r="O97" i="2"/>
  <c r="R97" i="2" s="1"/>
  <c r="J112" i="2"/>
  <c r="V112" i="2" s="1"/>
  <c r="J113" i="2"/>
  <c r="V113" i="2" s="1"/>
  <c r="J114" i="2"/>
  <c r="V114" i="2" s="1"/>
  <c r="I118" i="2"/>
  <c r="U118" i="2" s="1"/>
  <c r="K12" i="2"/>
  <c r="W12" i="2" s="1"/>
  <c r="K14" i="2"/>
  <c r="W14" i="2" s="1"/>
  <c r="K44" i="2"/>
  <c r="W44" i="2" s="1"/>
  <c r="K74" i="1"/>
  <c r="M74" i="1" s="1"/>
  <c r="H118" i="1"/>
  <c r="P118" i="1" s="1"/>
  <c r="K145" i="1"/>
  <c r="M145" i="1" s="1"/>
  <c r="J160" i="2"/>
  <c r="V160" i="2" s="1"/>
  <c r="H126" i="1"/>
  <c r="P126" i="1" s="1"/>
  <c r="G129" i="1"/>
  <c r="O129" i="1" s="1"/>
  <c r="G130" i="1"/>
  <c r="O130" i="1" s="1"/>
  <c r="K130" i="1"/>
  <c r="M130" i="1" s="1"/>
  <c r="G145" i="1"/>
  <c r="O145" i="1" s="1"/>
  <c r="K157" i="1"/>
  <c r="M157" i="1" s="1"/>
  <c r="K167" i="1"/>
  <c r="M167" i="1" s="1"/>
  <c r="K4" i="2"/>
  <c r="W4" i="2" s="1"/>
  <c r="I12" i="2"/>
  <c r="U12" i="2" s="1"/>
  <c r="I14" i="2"/>
  <c r="U14" i="2" s="1"/>
  <c r="Q14" i="2"/>
  <c r="T14" i="2" s="1"/>
  <c r="I35" i="2"/>
  <c r="U35" i="2" s="1"/>
  <c r="Q35" i="2"/>
  <c r="T35" i="2" s="1"/>
  <c r="J42" i="2"/>
  <c r="V42" i="2" s="1"/>
  <c r="P46" i="2"/>
  <c r="S46" i="2" s="1"/>
  <c r="J62" i="2"/>
  <c r="V62" i="2" s="1"/>
  <c r="P66" i="2"/>
  <c r="S66" i="2" s="1"/>
  <c r="J86" i="2"/>
  <c r="V86" i="2" s="1"/>
  <c r="J87" i="2"/>
  <c r="V87" i="2" s="1"/>
  <c r="I90" i="2"/>
  <c r="U90" i="2" s="1"/>
  <c r="Q90" i="2"/>
  <c r="T90" i="2" s="1"/>
  <c r="J104" i="2"/>
  <c r="V104" i="2" s="1"/>
  <c r="J105" i="2"/>
  <c r="V105" i="2" s="1"/>
  <c r="J106" i="2"/>
  <c r="V106" i="2" s="1"/>
  <c r="I110" i="2"/>
  <c r="U110" i="2" s="1"/>
  <c r="G124" i="1"/>
  <c r="O124" i="1" s="1"/>
  <c r="P82" i="2"/>
  <c r="S82" i="2" s="1"/>
  <c r="I92" i="2"/>
  <c r="U92" i="2" s="1"/>
  <c r="Q92" i="2"/>
  <c r="T92" i="2" s="1"/>
  <c r="I102" i="2"/>
  <c r="U102" i="2" s="1"/>
  <c r="J102" i="2"/>
  <c r="V102" i="2" s="1"/>
  <c r="J110" i="2"/>
  <c r="V110" i="2" s="1"/>
  <c r="J118" i="2"/>
  <c r="V118" i="2" s="1"/>
  <c r="G22" i="1"/>
  <c r="O22" i="1" s="1"/>
  <c r="G24" i="1"/>
  <c r="O24" i="1" s="1"/>
  <c r="G29" i="1"/>
  <c r="O29" i="1" s="1"/>
  <c r="G36" i="1"/>
  <c r="O36" i="1" s="1"/>
  <c r="G42" i="1"/>
  <c r="O42" i="1" s="1"/>
  <c r="K42" i="1"/>
  <c r="M42" i="1" s="1"/>
  <c r="H66" i="1"/>
  <c r="P66" i="1" s="1"/>
  <c r="K111" i="1"/>
  <c r="M111" i="1" s="1"/>
  <c r="H120" i="1"/>
  <c r="P120" i="1" s="1"/>
  <c r="H129" i="1"/>
  <c r="P129" i="1" s="1"/>
  <c r="K133" i="1"/>
  <c r="M133" i="1" s="1"/>
  <c r="K141" i="1"/>
  <c r="M141" i="1" s="1"/>
  <c r="H143" i="1"/>
  <c r="P143" i="1" s="1"/>
  <c r="K147" i="1"/>
  <c r="M147" i="1" s="1"/>
  <c r="K153" i="1"/>
  <c r="M153" i="1" s="1"/>
  <c r="G159" i="1"/>
  <c r="O159" i="1" s="1"/>
  <c r="K161" i="1"/>
  <c r="M161" i="1" s="1"/>
  <c r="G167" i="1"/>
  <c r="O167" i="1" s="1"/>
  <c r="K169" i="1"/>
  <c r="M169" i="1" s="1"/>
  <c r="J8" i="2"/>
  <c r="V8" i="2" s="1"/>
  <c r="I10" i="2"/>
  <c r="U10" i="2" s="1"/>
  <c r="Q10" i="2"/>
  <c r="T10" i="2" s="1"/>
  <c r="I20" i="2"/>
  <c r="U20" i="2" s="1"/>
  <c r="I31" i="2"/>
  <c r="U31" i="2" s="1"/>
  <c r="Q31" i="2"/>
  <c r="T31" i="2" s="1"/>
  <c r="J38" i="2"/>
  <c r="V38" i="2" s="1"/>
  <c r="J39" i="2"/>
  <c r="V39" i="2" s="1"/>
  <c r="I41" i="2"/>
  <c r="U41" i="2" s="1"/>
  <c r="O41" i="2"/>
  <c r="R41" i="2" s="1"/>
  <c r="J50" i="2"/>
  <c r="V50" i="2" s="1"/>
  <c r="P54" i="2"/>
  <c r="S54" i="2" s="1"/>
  <c r="K60" i="2"/>
  <c r="W60" i="2" s="1"/>
  <c r="K62" i="2"/>
  <c r="W62" i="2" s="1"/>
  <c r="J66" i="2"/>
  <c r="V66" i="2" s="1"/>
  <c r="P70" i="2"/>
  <c r="S70" i="2" s="1"/>
  <c r="K76" i="2"/>
  <c r="W76" i="2" s="1"/>
  <c r="K78" i="2"/>
  <c r="W78" i="2" s="1"/>
  <c r="J82" i="2"/>
  <c r="V82" i="2" s="1"/>
  <c r="I86" i="2"/>
  <c r="U86" i="2" s="1"/>
  <c r="J91" i="2"/>
  <c r="V91" i="2" s="1"/>
  <c r="J92" i="2"/>
  <c r="V92" i="2" s="1"/>
  <c r="I95" i="2"/>
  <c r="U95" i="2" s="1"/>
  <c r="O95" i="2"/>
  <c r="R95" i="2" s="1"/>
  <c r="J100" i="2"/>
  <c r="V100" i="2" s="1"/>
  <c r="J101" i="2"/>
  <c r="V101" i="2" s="1"/>
  <c r="I104" i="2"/>
  <c r="U104" i="2" s="1"/>
  <c r="J109" i="2"/>
  <c r="V109" i="2" s="1"/>
  <c r="I112" i="2"/>
  <c r="U112" i="2" s="1"/>
  <c r="J117" i="2"/>
  <c r="V117" i="2" s="1"/>
  <c r="I120" i="2"/>
  <c r="U120" i="2" s="1"/>
  <c r="K130" i="2"/>
  <c r="W130" i="2" s="1"/>
  <c r="J133" i="2"/>
  <c r="V133" i="2" s="1"/>
  <c r="J134" i="2"/>
  <c r="V134" i="2" s="1"/>
  <c r="I146" i="2"/>
  <c r="U146" i="2" s="1"/>
  <c r="P146" i="2"/>
  <c r="S146" i="2" s="1"/>
  <c r="J153" i="2"/>
  <c r="V153" i="2" s="1"/>
  <c r="J170" i="2"/>
  <c r="V170" i="2" s="1"/>
  <c r="L6" i="1"/>
  <c r="N6" i="1" s="1"/>
  <c r="H14" i="1"/>
  <c r="P14" i="1" s="1"/>
  <c r="H18" i="1"/>
  <c r="P18" i="1" s="1"/>
  <c r="H29" i="1"/>
  <c r="P29" i="1" s="1"/>
  <c r="L33" i="1"/>
  <c r="N33" i="1" s="1"/>
  <c r="H36" i="1"/>
  <c r="P36" i="1" s="1"/>
  <c r="H37" i="1"/>
  <c r="P37" i="1" s="1"/>
  <c r="H38" i="1"/>
  <c r="P38" i="1" s="1"/>
  <c r="H41" i="1"/>
  <c r="P41" i="1" s="1"/>
  <c r="H82" i="1"/>
  <c r="P82" i="1" s="1"/>
  <c r="H84" i="1"/>
  <c r="P84" i="1" s="1"/>
  <c r="H86" i="1"/>
  <c r="P86" i="1" s="1"/>
  <c r="H92" i="1"/>
  <c r="P92" i="1" s="1"/>
  <c r="H94" i="1"/>
  <c r="P94" i="1" s="1"/>
  <c r="K112" i="1"/>
  <c r="M112" i="1" s="1"/>
  <c r="G118" i="1"/>
  <c r="O118" i="1" s="1"/>
  <c r="H122" i="1"/>
  <c r="P122" i="1" s="1"/>
  <c r="H123" i="1"/>
  <c r="P123" i="1" s="1"/>
  <c r="G132" i="1"/>
  <c r="O132" i="1" s="1"/>
  <c r="G133" i="1"/>
  <c r="O133" i="1" s="1"/>
  <c r="G141" i="1"/>
  <c r="O141" i="1" s="1"/>
  <c r="K149" i="1"/>
  <c r="M149" i="1" s="1"/>
  <c r="H151" i="1"/>
  <c r="P151" i="1" s="1"/>
  <c r="G153" i="1"/>
  <c r="O153" i="1" s="1"/>
  <c r="H159" i="1"/>
  <c r="P159" i="1" s="1"/>
  <c r="G161" i="1"/>
  <c r="O161" i="1" s="1"/>
  <c r="H167" i="1"/>
  <c r="P167" i="1" s="1"/>
  <c r="G169" i="1"/>
  <c r="O169" i="1" s="1"/>
  <c r="K8" i="2"/>
  <c r="W8" i="2" s="1"/>
  <c r="J10" i="2"/>
  <c r="V10" i="2" s="1"/>
  <c r="Q12" i="2"/>
  <c r="T12" i="2" s="1"/>
  <c r="J18" i="2"/>
  <c r="V18" i="2" s="1"/>
  <c r="J19" i="2"/>
  <c r="V19" i="2" s="1"/>
  <c r="J28" i="2"/>
  <c r="V28" i="2" s="1"/>
  <c r="K39" i="2"/>
  <c r="W39" i="2" s="1"/>
  <c r="K48" i="2"/>
  <c r="W48" i="2" s="1"/>
  <c r="K50" i="2"/>
  <c r="W50" i="2" s="1"/>
  <c r="J54" i="2"/>
  <c r="V54" i="2" s="1"/>
  <c r="K64" i="2"/>
  <c r="W64" i="2" s="1"/>
  <c r="K66" i="2"/>
  <c r="W66" i="2" s="1"/>
  <c r="J70" i="2"/>
  <c r="V70" i="2" s="1"/>
  <c r="K80" i="2"/>
  <c r="W80" i="2" s="1"/>
  <c r="K82" i="2"/>
  <c r="W82" i="2" s="1"/>
  <c r="K92" i="2"/>
  <c r="W92" i="2" s="1"/>
  <c r="J94" i="2"/>
  <c r="V94" i="2" s="1"/>
  <c r="J95" i="2"/>
  <c r="V95" i="2" s="1"/>
  <c r="K132" i="2"/>
  <c r="W132" i="2" s="1"/>
  <c r="K134" i="2"/>
  <c r="W134" i="2" s="1"/>
  <c r="K138" i="2"/>
  <c r="W138" i="2" s="1"/>
  <c r="K140" i="2"/>
  <c r="W140" i="2" s="1"/>
  <c r="J146" i="2"/>
  <c r="V146" i="2" s="1"/>
  <c r="Q146" i="2"/>
  <c r="T146" i="2" s="1"/>
  <c r="K153" i="2"/>
  <c r="W153" i="2" s="1"/>
  <c r="K168" i="2"/>
  <c r="W168" i="2" s="1"/>
  <c r="K169" i="2"/>
  <c r="W169" i="2" s="1"/>
  <c r="G68" i="1"/>
  <c r="O68" i="1" s="1"/>
  <c r="H110" i="1"/>
  <c r="P110" i="1" s="1"/>
  <c r="H147" i="1"/>
  <c r="P147" i="1" s="1"/>
  <c r="H153" i="1"/>
  <c r="P153" i="1" s="1"/>
  <c r="H161" i="1"/>
  <c r="P161" i="1" s="1"/>
  <c r="H169" i="1"/>
  <c r="P169" i="1" s="1"/>
  <c r="K10" i="2"/>
  <c r="W10" i="2" s="1"/>
  <c r="K52" i="2"/>
  <c r="W52" i="2" s="1"/>
  <c r="K68" i="2"/>
  <c r="W68" i="2" s="1"/>
  <c r="K144" i="2"/>
  <c r="W144" i="2" s="1"/>
  <c r="K145" i="2"/>
  <c r="W145" i="2" s="1"/>
  <c r="K146" i="2"/>
  <c r="W146" i="2" s="1"/>
  <c r="G14" i="1"/>
  <c r="O14" i="1" s="1"/>
  <c r="G16" i="1"/>
  <c r="O16" i="1" s="1"/>
  <c r="L25" i="1"/>
  <c r="N25" i="1" s="1"/>
  <c r="L28" i="1"/>
  <c r="N28" i="1" s="1"/>
  <c r="G30" i="1"/>
  <c r="O30" i="1" s="1"/>
  <c r="G32" i="1"/>
  <c r="O32" i="1" s="1"/>
  <c r="K44" i="1"/>
  <c r="M44" i="1" s="1"/>
  <c r="G52" i="1"/>
  <c r="O52" i="1" s="1"/>
  <c r="G66" i="1"/>
  <c r="O66" i="1" s="1"/>
  <c r="K66" i="1"/>
  <c r="M66" i="1" s="1"/>
  <c r="G112" i="1"/>
  <c r="O112" i="1" s="1"/>
  <c r="K113" i="1"/>
  <c r="M113" i="1" s="1"/>
  <c r="G116" i="1"/>
  <c r="O116" i="1" s="1"/>
  <c r="K119" i="1"/>
  <c r="M119" i="1" s="1"/>
  <c r="K128" i="1"/>
  <c r="M128" i="1" s="1"/>
  <c r="I3" i="2"/>
  <c r="U3" i="2" s="1"/>
  <c r="Q3" i="2"/>
  <c r="T3" i="2" s="1"/>
  <c r="I7" i="2"/>
  <c r="U7" i="2" s="1"/>
  <c r="Q7" i="2"/>
  <c r="T7" i="2" s="1"/>
  <c r="I11" i="2"/>
  <c r="U11" i="2" s="1"/>
  <c r="Q11" i="2"/>
  <c r="T11" i="2" s="1"/>
  <c r="I15" i="2"/>
  <c r="U15" i="2" s="1"/>
  <c r="Q15" i="2"/>
  <c r="T15" i="2" s="1"/>
  <c r="I21" i="2"/>
  <c r="U21" i="2" s="1"/>
  <c r="Q21" i="2"/>
  <c r="T21" i="2" s="1"/>
  <c r="K23" i="2"/>
  <c r="W23" i="2" s="1"/>
  <c r="I25" i="2"/>
  <c r="U25" i="2" s="1"/>
  <c r="Q25" i="2"/>
  <c r="T25" i="2" s="1"/>
  <c r="K28" i="2"/>
  <c r="W28" i="2" s="1"/>
  <c r="I30" i="2"/>
  <c r="U30" i="2" s="1"/>
  <c r="Q30" i="2"/>
  <c r="T30" i="2" s="1"/>
  <c r="I36" i="2"/>
  <c r="U36" i="2" s="1"/>
  <c r="I40" i="2"/>
  <c r="U40" i="2" s="1"/>
  <c r="K40" i="2"/>
  <c r="W40" i="2" s="1"/>
  <c r="I44" i="2"/>
  <c r="U44" i="2" s="1"/>
  <c r="K45" i="2"/>
  <c r="W45" i="2" s="1"/>
  <c r="I48" i="2"/>
  <c r="U48" i="2" s="1"/>
  <c r="K49" i="2"/>
  <c r="W49" i="2" s="1"/>
  <c r="I52" i="2"/>
  <c r="U52" i="2" s="1"/>
  <c r="K53" i="2"/>
  <c r="W53" i="2" s="1"/>
  <c r="I56" i="2"/>
  <c r="U56" i="2" s="1"/>
  <c r="K56" i="2"/>
  <c r="W56" i="2" s="1"/>
  <c r="K57" i="2"/>
  <c r="W57" i="2" s="1"/>
  <c r="I60" i="2"/>
  <c r="U60" i="2" s="1"/>
  <c r="K61" i="2"/>
  <c r="W61" i="2" s="1"/>
  <c r="I64" i="2"/>
  <c r="U64" i="2" s="1"/>
  <c r="K65" i="2"/>
  <c r="W65" i="2" s="1"/>
  <c r="I68" i="2"/>
  <c r="U68" i="2" s="1"/>
  <c r="K69" i="2"/>
  <c r="W69" i="2" s="1"/>
  <c r="I72" i="2"/>
  <c r="U72" i="2" s="1"/>
  <c r="K73" i="2"/>
  <c r="W73" i="2" s="1"/>
  <c r="I76" i="2"/>
  <c r="U76" i="2" s="1"/>
  <c r="K77" i="2"/>
  <c r="W77" i="2" s="1"/>
  <c r="I80" i="2"/>
  <c r="U80" i="2" s="1"/>
  <c r="K81" i="2"/>
  <c r="W81" i="2" s="1"/>
  <c r="I84" i="2"/>
  <c r="U84" i="2" s="1"/>
  <c r="Q84" i="2"/>
  <c r="T84" i="2" s="1"/>
  <c r="K87" i="2"/>
  <c r="W87" i="2" s="1"/>
  <c r="I89" i="2"/>
  <c r="U89" i="2" s="1"/>
  <c r="O89" i="2"/>
  <c r="R89" i="2" s="1"/>
  <c r="I94" i="2"/>
  <c r="U94" i="2" s="1"/>
  <c r="I98" i="2"/>
  <c r="U98" i="2" s="1"/>
  <c r="Q98" i="2"/>
  <c r="T98" i="2" s="1"/>
  <c r="K100" i="2"/>
  <c r="W100" i="2" s="1"/>
  <c r="I103" i="2"/>
  <c r="U103" i="2" s="1"/>
  <c r="K105" i="2"/>
  <c r="W105" i="2" s="1"/>
  <c r="I107" i="2"/>
  <c r="U107" i="2" s="1"/>
  <c r="K109" i="2"/>
  <c r="W109" i="2" s="1"/>
  <c r="I111" i="2"/>
  <c r="U111" i="2" s="1"/>
  <c r="K113" i="2"/>
  <c r="W113" i="2" s="1"/>
  <c r="I115" i="2"/>
  <c r="U115" i="2" s="1"/>
  <c r="K117" i="2"/>
  <c r="W117" i="2" s="1"/>
  <c r="I119" i="2"/>
  <c r="U119" i="2" s="1"/>
  <c r="K122" i="2"/>
  <c r="W122" i="2" s="1"/>
  <c r="I142" i="2"/>
  <c r="U142" i="2" s="1"/>
  <c r="I156" i="2"/>
  <c r="U156" i="2" s="1"/>
  <c r="P156" i="2"/>
  <c r="S156" i="2" s="1"/>
  <c r="I161" i="2"/>
  <c r="U161" i="2" s="1"/>
  <c r="P161" i="2"/>
  <c r="S161" i="2" s="1"/>
  <c r="I166" i="2"/>
  <c r="U166" i="2" s="1"/>
  <c r="P166" i="2"/>
  <c r="S166" i="2" s="1"/>
  <c r="L3" i="1"/>
  <c r="N3" i="1" s="1"/>
  <c r="G8" i="1"/>
  <c r="O8" i="1" s="1"/>
  <c r="H20" i="1"/>
  <c r="P20" i="1" s="1"/>
  <c r="G25" i="1"/>
  <c r="O25" i="1" s="1"/>
  <c r="H28" i="1"/>
  <c r="P28" i="1" s="1"/>
  <c r="L29" i="1"/>
  <c r="N29" i="1" s="1"/>
  <c r="H30" i="1"/>
  <c r="P30" i="1" s="1"/>
  <c r="L32" i="1"/>
  <c r="N32" i="1" s="1"/>
  <c r="G34" i="1"/>
  <c r="O34" i="1" s="1"/>
  <c r="K36" i="1"/>
  <c r="M36" i="1" s="1"/>
  <c r="G44" i="1"/>
  <c r="O44" i="1" s="1"/>
  <c r="H52" i="1"/>
  <c r="P52" i="1" s="1"/>
  <c r="G58" i="1"/>
  <c r="O58" i="1" s="1"/>
  <c r="K58" i="1"/>
  <c r="M58" i="1" s="1"/>
  <c r="H61" i="1"/>
  <c r="P61" i="1" s="1"/>
  <c r="H62" i="1"/>
  <c r="P62" i="1" s="1"/>
  <c r="H65" i="1"/>
  <c r="P65" i="1" s="1"/>
  <c r="K68" i="1"/>
  <c r="M68" i="1" s="1"/>
  <c r="H100" i="1"/>
  <c r="P100" i="1" s="1"/>
  <c r="H102" i="1"/>
  <c r="P102" i="1" s="1"/>
  <c r="G110" i="1"/>
  <c r="O110" i="1" s="1"/>
  <c r="H112" i="1"/>
  <c r="P112" i="1" s="1"/>
  <c r="G113" i="1"/>
  <c r="O113" i="1" s="1"/>
  <c r="K120" i="1"/>
  <c r="M120" i="1" s="1"/>
  <c r="K123" i="1"/>
  <c r="M123" i="1" s="1"/>
  <c r="H124" i="1"/>
  <c r="P124" i="1" s="1"/>
  <c r="G128" i="1"/>
  <c r="O128" i="1" s="1"/>
  <c r="K131" i="1"/>
  <c r="M131" i="1" s="1"/>
  <c r="K135" i="1"/>
  <c r="M135" i="1" s="1"/>
  <c r="K139" i="1"/>
  <c r="M139" i="1" s="1"/>
  <c r="K143" i="1"/>
  <c r="M143" i="1" s="1"/>
  <c r="K171" i="1"/>
  <c r="M171" i="1" s="1"/>
  <c r="Q4" i="2"/>
  <c r="T4" i="2" s="1"/>
  <c r="J21" i="2"/>
  <c r="V21" i="2" s="1"/>
  <c r="J25" i="2"/>
  <c r="V25" i="2" s="1"/>
  <c r="J30" i="2"/>
  <c r="V30" i="2" s="1"/>
  <c r="J40" i="2"/>
  <c r="V40" i="2" s="1"/>
  <c r="J44" i="2"/>
  <c r="V44" i="2" s="1"/>
  <c r="P44" i="2"/>
  <c r="S44" i="2" s="1"/>
  <c r="J48" i="2"/>
  <c r="V48" i="2" s="1"/>
  <c r="P48" i="2"/>
  <c r="S48" i="2" s="1"/>
  <c r="J52" i="2"/>
  <c r="V52" i="2" s="1"/>
  <c r="P52" i="2"/>
  <c r="S52" i="2" s="1"/>
  <c r="J56" i="2"/>
  <c r="V56" i="2" s="1"/>
  <c r="P56" i="2"/>
  <c r="S56" i="2" s="1"/>
  <c r="J60" i="2"/>
  <c r="V60" i="2" s="1"/>
  <c r="P60" i="2"/>
  <c r="S60" i="2" s="1"/>
  <c r="J64" i="2"/>
  <c r="V64" i="2" s="1"/>
  <c r="P64" i="2"/>
  <c r="S64" i="2" s="1"/>
  <c r="J68" i="2"/>
  <c r="V68" i="2" s="1"/>
  <c r="P68" i="2"/>
  <c r="S68" i="2" s="1"/>
  <c r="J72" i="2"/>
  <c r="V72" i="2" s="1"/>
  <c r="P72" i="2"/>
  <c r="S72" i="2" s="1"/>
  <c r="J76" i="2"/>
  <c r="V76" i="2" s="1"/>
  <c r="P76" i="2"/>
  <c r="S76" i="2" s="1"/>
  <c r="J80" i="2"/>
  <c r="V80" i="2" s="1"/>
  <c r="P80" i="2"/>
  <c r="S80" i="2" s="1"/>
  <c r="J84" i="2"/>
  <c r="V84" i="2" s="1"/>
  <c r="J88" i="2"/>
  <c r="V88" i="2" s="1"/>
  <c r="J89" i="2"/>
  <c r="V89" i="2" s="1"/>
  <c r="J93" i="2"/>
  <c r="V93" i="2" s="1"/>
  <c r="J98" i="2"/>
  <c r="V98" i="2" s="1"/>
  <c r="J103" i="2"/>
  <c r="V103" i="2" s="1"/>
  <c r="J107" i="2"/>
  <c r="V107" i="2" s="1"/>
  <c r="J111" i="2"/>
  <c r="V111" i="2" s="1"/>
  <c r="J115" i="2"/>
  <c r="V115" i="2" s="1"/>
  <c r="J119" i="2"/>
  <c r="V119" i="2" s="1"/>
  <c r="I144" i="2"/>
  <c r="U144" i="2" s="1"/>
  <c r="I145" i="2"/>
  <c r="U145" i="2" s="1"/>
  <c r="P145" i="2"/>
  <c r="S145" i="2" s="1"/>
  <c r="I148" i="2"/>
  <c r="U148" i="2" s="1"/>
  <c r="I149" i="2"/>
  <c r="U149" i="2" s="1"/>
  <c r="P149" i="2"/>
  <c r="S149" i="2" s="1"/>
  <c r="I152" i="2"/>
  <c r="U152" i="2" s="1"/>
  <c r="P152" i="2"/>
  <c r="S152" i="2" s="1"/>
  <c r="J156" i="2"/>
  <c r="V156" i="2" s="1"/>
  <c r="I157" i="2"/>
  <c r="U157" i="2" s="1"/>
  <c r="P157" i="2"/>
  <c r="S157" i="2" s="1"/>
  <c r="J161" i="2"/>
  <c r="V161" i="2" s="1"/>
  <c r="I162" i="2"/>
  <c r="U162" i="2" s="1"/>
  <c r="P162" i="2"/>
  <c r="S162" i="2" s="1"/>
  <c r="I168" i="2"/>
  <c r="U168" i="2" s="1"/>
  <c r="I169" i="2"/>
  <c r="U169" i="2" s="1"/>
  <c r="P169" i="2"/>
  <c r="S169" i="2" s="1"/>
  <c r="H12" i="1"/>
  <c r="P12" i="1" s="1"/>
  <c r="H22" i="1"/>
  <c r="P22" i="1" s="1"/>
  <c r="H25" i="1"/>
  <c r="P25" i="1" s="1"/>
  <c r="H32" i="1"/>
  <c r="P32" i="1" s="1"/>
  <c r="H34" i="1"/>
  <c r="P34" i="1" s="1"/>
  <c r="H44" i="1"/>
  <c r="P44" i="1" s="1"/>
  <c r="H53" i="1"/>
  <c r="P53" i="1" s="1"/>
  <c r="H54" i="1"/>
  <c r="P54" i="1" s="1"/>
  <c r="H57" i="1"/>
  <c r="P57" i="1" s="1"/>
  <c r="H76" i="1"/>
  <c r="P76" i="1" s="1"/>
  <c r="H78" i="1"/>
  <c r="P78" i="1" s="1"/>
  <c r="H108" i="1"/>
  <c r="P108" i="1" s="1"/>
  <c r="H113" i="1"/>
  <c r="P113" i="1" s="1"/>
  <c r="H116" i="1"/>
  <c r="P116" i="1" s="1"/>
  <c r="G120" i="1"/>
  <c r="O120" i="1" s="1"/>
  <c r="G122" i="1"/>
  <c r="O122" i="1" s="1"/>
  <c r="G123" i="1"/>
  <c r="O123" i="1" s="1"/>
  <c r="G126" i="1"/>
  <c r="O126" i="1" s="1"/>
  <c r="H128" i="1"/>
  <c r="P128" i="1" s="1"/>
  <c r="G131" i="1"/>
  <c r="O131" i="1" s="1"/>
  <c r="G135" i="1"/>
  <c r="O135" i="1" s="1"/>
  <c r="G139" i="1"/>
  <c r="O139" i="1" s="1"/>
  <c r="G143" i="1"/>
  <c r="O143" i="1" s="1"/>
  <c r="G147" i="1"/>
  <c r="O147" i="1" s="1"/>
  <c r="G151" i="1"/>
  <c r="O151" i="1" s="1"/>
  <c r="J16" i="2"/>
  <c r="V16" i="2" s="1"/>
  <c r="I19" i="2"/>
  <c r="U19" i="2" s="1"/>
  <c r="Q19" i="2"/>
  <c r="T19" i="2" s="1"/>
  <c r="I23" i="2"/>
  <c r="U23" i="2" s="1"/>
  <c r="Q23" i="2"/>
  <c r="T23" i="2" s="1"/>
  <c r="K25" i="2"/>
  <c r="W25" i="2" s="1"/>
  <c r="J26" i="2"/>
  <c r="V26" i="2" s="1"/>
  <c r="I28" i="2"/>
  <c r="U28" i="2" s="1"/>
  <c r="Q28" i="2"/>
  <c r="T28" i="2" s="1"/>
  <c r="K30" i="2"/>
  <c r="W30" i="2" s="1"/>
  <c r="I33" i="2"/>
  <c r="U33" i="2" s="1"/>
  <c r="Q33" i="2"/>
  <c r="T33" i="2" s="1"/>
  <c r="J37" i="2"/>
  <c r="V37" i="2" s="1"/>
  <c r="I38" i="2"/>
  <c r="U38" i="2" s="1"/>
  <c r="I42" i="2"/>
  <c r="U42" i="2" s="1"/>
  <c r="K43" i="2"/>
  <c r="W43" i="2" s="1"/>
  <c r="I46" i="2"/>
  <c r="U46" i="2" s="1"/>
  <c r="K47" i="2"/>
  <c r="W47" i="2" s="1"/>
  <c r="I50" i="2"/>
  <c r="U50" i="2" s="1"/>
  <c r="K51" i="2"/>
  <c r="W51" i="2" s="1"/>
  <c r="I54" i="2"/>
  <c r="U54" i="2" s="1"/>
  <c r="K55" i="2"/>
  <c r="W55" i="2" s="1"/>
  <c r="I58" i="2"/>
  <c r="U58" i="2" s="1"/>
  <c r="K59" i="2"/>
  <c r="W59" i="2" s="1"/>
  <c r="I62" i="2"/>
  <c r="U62" i="2" s="1"/>
  <c r="K63" i="2"/>
  <c r="W63" i="2" s="1"/>
  <c r="I66" i="2"/>
  <c r="U66" i="2" s="1"/>
  <c r="K67" i="2"/>
  <c r="W67" i="2" s="1"/>
  <c r="I70" i="2"/>
  <c r="U70" i="2" s="1"/>
  <c r="K71" i="2"/>
  <c r="W71" i="2" s="1"/>
  <c r="I74" i="2"/>
  <c r="U74" i="2" s="1"/>
  <c r="K75" i="2"/>
  <c r="W75" i="2" s="1"/>
  <c r="I78" i="2"/>
  <c r="U78" i="2" s="1"/>
  <c r="K79" i="2"/>
  <c r="W79" i="2" s="1"/>
  <c r="I82" i="2"/>
  <c r="U82" i="2" s="1"/>
  <c r="K83" i="2"/>
  <c r="W83" i="2" s="1"/>
  <c r="K84" i="2"/>
  <c r="W84" i="2" s="1"/>
  <c r="J85" i="2"/>
  <c r="V85" i="2" s="1"/>
  <c r="I87" i="2"/>
  <c r="U87" i="2" s="1"/>
  <c r="O87" i="2"/>
  <c r="R87" i="2" s="1"/>
  <c r="K89" i="2"/>
  <c r="W89" i="2" s="1"/>
  <c r="J90" i="2"/>
  <c r="V90" i="2" s="1"/>
  <c r="I91" i="2"/>
  <c r="U91" i="2" s="1"/>
  <c r="Q95" i="2"/>
  <c r="T95" i="2" s="1"/>
  <c r="K98" i="2"/>
  <c r="W98" i="2" s="1"/>
  <c r="I100" i="2"/>
  <c r="U100" i="2" s="1"/>
  <c r="Q100" i="2"/>
  <c r="T100" i="2" s="1"/>
  <c r="K103" i="2"/>
  <c r="W103" i="2" s="1"/>
  <c r="I105" i="2"/>
  <c r="U105" i="2" s="1"/>
  <c r="Q105" i="2"/>
  <c r="T105" i="2" s="1"/>
  <c r="K107" i="2"/>
  <c r="W107" i="2" s="1"/>
  <c r="I109" i="2"/>
  <c r="U109" i="2" s="1"/>
  <c r="Q109" i="2"/>
  <c r="T109" i="2" s="1"/>
  <c r="K111" i="2"/>
  <c r="W111" i="2" s="1"/>
  <c r="I113" i="2"/>
  <c r="U113" i="2" s="1"/>
  <c r="Q113" i="2"/>
  <c r="T113" i="2" s="1"/>
  <c r="K115" i="2"/>
  <c r="W115" i="2" s="1"/>
  <c r="I117" i="2"/>
  <c r="U117" i="2" s="1"/>
  <c r="Q117" i="2"/>
  <c r="T117" i="2" s="1"/>
  <c r="K119" i="2"/>
  <c r="W119" i="2" s="1"/>
  <c r="I122" i="2"/>
  <c r="U122" i="2" s="1"/>
  <c r="O122" i="2"/>
  <c r="R122" i="2" s="1"/>
  <c r="J145" i="2"/>
  <c r="V145" i="2" s="1"/>
  <c r="Q145" i="2"/>
  <c r="T145" i="2" s="1"/>
  <c r="J149" i="2"/>
  <c r="V149" i="2" s="1"/>
  <c r="Q149" i="2"/>
  <c r="T149" i="2" s="1"/>
  <c r="P153" i="2"/>
  <c r="S153" i="2" s="1"/>
  <c r="K156" i="2"/>
  <c r="W156" i="2" s="1"/>
  <c r="J157" i="2"/>
  <c r="V157" i="2" s="1"/>
  <c r="P158" i="2"/>
  <c r="S158" i="2" s="1"/>
  <c r="J168" i="2"/>
  <c r="V168" i="2" s="1"/>
  <c r="J169" i="2"/>
  <c r="V169" i="2" s="1"/>
  <c r="P170" i="2"/>
  <c r="S170" i="2" s="1"/>
  <c r="H90" i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243" i="10"/>
  <c r="K243" i="10" s="1"/>
  <c r="AE171" i="1"/>
  <c r="AF171" i="1" s="1"/>
  <c r="AC171" i="1"/>
  <c r="AD171" i="1" s="1"/>
  <c r="AE167" i="1"/>
  <c r="AF167" i="1" s="1"/>
  <c r="AC167" i="1"/>
  <c r="AD167" i="1" s="1"/>
  <c r="AE163" i="1"/>
  <c r="AF163" i="1" s="1"/>
  <c r="J215" i="10" s="1"/>
  <c r="K215" i="10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J388" i="10" s="1"/>
  <c r="K388" i="10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J35" i="10" s="1"/>
  <c r="K35" i="10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287" i="10"/>
  <c r="K287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AC97" i="1"/>
  <c r="AD97" i="1" s="1"/>
  <c r="AE93" i="1"/>
  <c r="AF93" i="1" s="1"/>
  <c r="J24" i="10" s="1"/>
  <c r="K24" i="10" s="1"/>
  <c r="AC93" i="1"/>
  <c r="AD93" i="1" s="1"/>
  <c r="AE89" i="1"/>
  <c r="AF89" i="1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19" i="10"/>
  <c r="K19" i="10" s="1"/>
  <c r="J248" i="10"/>
  <c r="K248" i="10" s="1"/>
  <c r="J57" i="10"/>
  <c r="K57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J83" i="10" l="1"/>
  <c r="K83" i="10" s="1"/>
  <c r="J386" i="10"/>
  <c r="K386" i="10" s="1"/>
  <c r="K147" i="10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K279" i="10" s="1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AA134" i="1"/>
  <c r="AB134" i="1" s="1"/>
  <c r="AA102" i="1"/>
  <c r="AB102" i="1" s="1"/>
  <c r="D65" i="10" s="1"/>
  <c r="AA63" i="1"/>
  <c r="AB63" i="1" s="1"/>
  <c r="AA51" i="1"/>
  <c r="AB51" i="1" s="1"/>
  <c r="AA140" i="1"/>
  <c r="AB140" i="1" s="1"/>
  <c r="D218" i="10" s="1"/>
  <c r="AA92" i="1"/>
  <c r="AB92" i="1" s="1"/>
  <c r="D40" i="10" s="1"/>
  <c r="AA159" i="1"/>
  <c r="AB159" i="1" s="1"/>
  <c r="D213" i="10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R15" i="3" s="1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M11" i="3"/>
  <c r="R11" i="3" s="1"/>
  <c r="N12" i="3"/>
  <c r="N13" i="3"/>
  <c r="N20" i="3"/>
  <c r="N21" i="3"/>
  <c r="M8" i="3"/>
  <c r="M9" i="3"/>
  <c r="M12" i="3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M4" i="3"/>
  <c r="R12" i="3" l="1"/>
  <c r="R25" i="3"/>
  <c r="R5" i="3"/>
  <c r="D220" i="10"/>
  <c r="G39" i="10"/>
  <c r="H39" i="10" s="1"/>
  <c r="S15" i="3"/>
  <c r="R17" i="3"/>
  <c r="D358" i="10"/>
  <c r="D226" i="10"/>
  <c r="G226" i="10" s="1"/>
  <c r="H226" i="10" s="1"/>
  <c r="R9" i="3"/>
  <c r="D374" i="10"/>
  <c r="D366" i="10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374" i="10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92" i="10" l="1"/>
  <c r="G138" i="10"/>
  <c r="H138" i="10" s="1"/>
  <c r="E316" i="10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<sst xmlns="http://schemas.openxmlformats.org/spreadsheetml/2006/main" count="41964" uniqueCount="636">
  <si>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</si>
  <si>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</si>
  <si>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</si>
  <si>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</si>
  <si>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</si>
  <si>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</si>
  <si>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</si>
  <si>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</si>
  <si>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</si>
  <si>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</si>
  <si>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</si>
  <si>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</si>
  <si>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</si>
  <si>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</si>
  <si>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</si>
  <si>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</si>
  <si>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</si>
  <si>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</si>
  <si>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</si>
  <si>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</si>
  <si>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</si>
  <si>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</si>
  <si>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</si>
  <si>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</si>
  <si>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</si>
  <si>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</si>
  <si>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</si>
  <si>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</si>
  <si>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</si>
  <si>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</si>
  <si>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</si>
  <si>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</si>
  <si>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</si>
  <si>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</si>
  <si>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</si>
  <si>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</si>
  <si>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</si>
  <si>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</si>
  <si>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</si>
  <si>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</si>
  <si>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</si>
  <si>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</si>
  <si>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</si>
  <si>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</si>
  <si>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</si>
  <si>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</si>
  <si>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</si>
  <si>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</si>
  <si>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</si>
  <si>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</si>
  <si>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</si>
  <si>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</si>
  <si>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</si>
  <si>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</si>
  <si>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</si>
  <si>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</si>
  <si>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</si>
  <si>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</si>
  <si>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</si>
  <si>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</si>
  <si>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</si>
  <si>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</si>
  <si>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</si>
  <si>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</si>
  <si>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</si>
  <si>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</si>
  <si>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</si>
  <si>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</si>
  <si>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</si>
  <si>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</si>
  <si>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</si>
  <si>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</si>
  <si>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</si>
  <si>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</si>
  <si>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</si>
  <si>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</si>
  <si>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</si>
  <si>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</si>
  <si>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</si>
  <si>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</si>
  <si>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</si>
  <si>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</si>
  <si>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</si>
  <si>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</si>
  <si>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</si>
  <si>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</si>
  <si>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</si>
  <si>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</si>
  <si>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</si>
  <si>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</si>
  <si>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</si>
  <si>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</si>
  <si>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</si>
  <si>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</si>
  <si>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</si>
  <si>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</si>
  <si>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</si>
  <si>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</si>
  <si>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</si>
  <si>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</si>
  <si>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</si>
  <si>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</si>
  <si>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</si>
  <si>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</si>
  <si>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</si>
  <si>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</si>
  <si>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</si>
  <si>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</si>
  <si>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</si>
  <si>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</si>
  <si>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</si>
  <si>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</si>
  <si>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</si>
  <si>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</si>
  <si>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</si>
  <si>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</si>
  <si>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</si>
  <si>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</si>
  <si>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</si>
  <si>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</si>
  <si>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</si>
  <si>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</si>
  <si>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</si>
  <si>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</si>
  <si>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</si>
  <si>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</si>
  <si>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</si>
  <si>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</si>
  <si>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</si>
  <si>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</si>
  <si>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</si>
  <si>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</si>
  <si>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</si>
  <si>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</si>
  <si>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</si>
  <si>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</si>
  <si>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</si>
  <si>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</si>
  <si>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</si>
  <si>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</si>
  <si>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</si>
  <si>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</si>
  <si>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</si>
  <si>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</si>
  <si>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</si>
  <si>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</si>
  <si>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</si>
  <si>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</si>
  <si>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</si>
  <si>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</si>
  <si>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</si>
  <si>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</si>
  <si>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</si>
  <si>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</si>
  <si>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</si>
  <si>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</si>
  <si>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</si>
  <si>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</si>
  <si>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</si>
  <si>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</si>
  <si>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</si>
  <si>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</si>
  <si>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</si>
  <si>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</si>
  <si>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</si>
  <si>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</si>
  <si>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</si>
  <si>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</si>
  <si>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</si>
  <si>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</si>
  <si>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</si>
  <si>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</si>
  <si>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</si>
  <si>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</si>
  <si>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</si>
  <si>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</si>
  <si>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</si>
  <si>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</si>
  <si>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</si>
  <si>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</si>
  <si>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</si>
  <si>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</si>
  <si>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</si>
  <si>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</si>
  <si>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</si>
  <si>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</si>
  <si>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</si>
  <si>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</si>
  <si>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</si>
  <si>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</si>
  <si>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</si>
  <si>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</si>
  <si>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</si>
  <si>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</si>
  <si>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</si>
  <si>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</si>
  <si>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</si>
  <si>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</si>
  <si>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</si>
  <si>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</si>
  <si>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</si>
  <si>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</si>
  <si>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</si>
  <si>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</si>
  <si>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</si>
  <si>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</si>
  <si>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</si>
  <si>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</si>
  <si>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</si>
  <si>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</si>
  <si>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</si>
  <si>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</si>
  <si>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</si>
  <si>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</si>
  <si>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</si>
  <si>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</si>
  <si>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</si>
  <si>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</si>
  <si>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</si>
  <si>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</si>
  <si>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</si>
  <si>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</si>
  <si>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</si>
  <si>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</si>
  <si>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</si>
  <si>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</si>
  <si>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</si>
  <si>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</si>
  <si>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</si>
  <si>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</si>
  <si>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</si>
  <si>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</si>
  <si>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</si>
  <si>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</si>
  <si>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</si>
  <si>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</si>
  <si>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</si>
  <si>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</si>
  <si>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</si>
  <si>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</si>
  <si>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</si>
  <si>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</si>
  <si>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</si>
  <si>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</si>
  <si>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</si>
  <si>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</si>
  <si>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</si>
  <si>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</si>
  <si>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</si>
  <si>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</si>
  <si>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</si>
  <si>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</si>
  <si>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</si>
  <si>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</si>
  <si>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</si>
  <si>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</si>
  <si>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</si>
  <si>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</si>
  <si>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</si>
  <si>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</si>
  <si>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</si>
  <si>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</si>
  <si>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</si>
  <si>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</si>
  <si>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</si>
  <si>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</si>
  <si>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</si>
  <si>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</si>
  <si>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</si>
  <si>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</si>
  <si>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</si>
  <si>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</si>
  <si>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</si>
  <si>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</si>
  <si>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</si>
  <si>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</si>
  <si>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</si>
  <si>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</si>
  <si>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</si>
  <si>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</si>
  <si>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</si>
  <si>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</si>
  <si>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</si>
  <si>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</si>
  <si>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</si>
  <si>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</si>
  <si>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</si>
  <si>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</si>
  <si>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</si>
  <si>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</si>
  <si>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</si>
  <si>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</si>
  <si>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</si>
  <si>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</si>
  <si>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</si>
  <si>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</si>
  <si>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</si>
  <si>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</si>
  <si>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</si>
  <si>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</si>
  <si>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</si>
  <si>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</si>
  <si>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</si>
  <si>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</si>
  <si>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</si>
  <si>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</si>
  <si>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</si>
  <si>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</si>
  <si>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</si>
  <si>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</si>
  <si>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</si>
  <si>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</si>
  <si>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</si>
  <si>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</si>
  <si>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</si>
  <si>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</si>
  <si>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</si>
  <si>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</si>
  <si>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</si>
  <si>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</si>
  <si>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</si>
  <si>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</si>
  <si>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</si>
  <si>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</si>
  <si>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</si>
  <si>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</si>
  <si>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</si>
  <si>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</si>
  <si>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</si>
  <si>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</si>
  <si>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</si>
  <si>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</si>
  <si>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</si>
  <si>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</si>
  <si>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</si>
  <si>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</si>
  <si>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</si>
  <si>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</si>
  <si>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</si>
  <si>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</si>
  <si>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</si>
  <si>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</si>
  <si>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</si>
  <si>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</si>
  <si>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</si>
  <si>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</si>
  <si>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</si>
  <si>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</si>
  <si>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</si>
  <si>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</si>
  <si>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</si>
  <si>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</si>
  <si>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</si>
  <si>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</si>
  <si>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</si>
  <si>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</si>
  <si>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</si>
  <si>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</si>
  <si>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</si>
  <si>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</si>
  <si>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</si>
  <si>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</si>
  <si>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</si>
  <si>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</si>
  <si>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</si>
  <si>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</si>
  <si>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</si>
  <si>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</si>
  <si>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</si>
  <si>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</si>
  <si>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</si>
  <si>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</si>
  <si>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</si>
  <si>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</si>
  <si>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</si>
  <si>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</si>
  <si>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</si>
  <si>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</si>
  <si>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</si>
  <si>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</si>
  <si>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</si>
  <si>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</si>
  <si>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</si>
  <si>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</si>
  <si>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</si>
  <si>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</si>
  <si>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</si>
  <si>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</si>
  <si>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</si>
  <si>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</si>
  <si>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</si>
  <si>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</si>
  <si>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</si>
  <si>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</si>
  <si>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</si>
  <si>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</si>
  <si>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</si>
  <si>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</si>
  <si>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</si>
  <si>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</si>
  <si>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</si>
  <si>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</si>
  <si>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</si>
  <si>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</si>
  <si>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</si>
  <si>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</si>
  <si>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</si>
  <si>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</si>
  <si>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</si>
  <si>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</si>
  <si>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</si>
  <si>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</si>
  <si>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</si>
  <si>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</si>
  <si>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</si>
  <si>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</si>
  <si>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</si>
  <si>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</si>
  <si>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</si>
  <si>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</si>
  <si>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</si>
  <si>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</si>
  <si>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</si>
  <si>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</si>
  <si>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</si>
  <si>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</si>
  <si>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</si>
  <si>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</si>
  <si>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</si>
  <si>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</si>
  <si>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</si>
  <si>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</si>
  <si>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</si>
  <si>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</si>
  <si>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</si>
  <si>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</si>
  <si>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</si>
  <si>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</si>
  <si>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</si>
  <si>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</si>
  <si>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</si>
  <si>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</si>
  <si>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</si>
  <si>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</si>
  <si>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</si>
  <si>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</si>
  <si>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</si>
  <si>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</si>
  <si>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</si>
  <si>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</si>
  <si>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</si>
  <si>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</si>
  <si>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</si>
  <si>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</si>
  <si>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</si>
  <si>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</si>
  <si>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</si>
  <si>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</si>
  <si>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</si>
  <si>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</si>
  <si>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</si>
  <si>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</si>
  <si>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</si>
  <si>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</si>
  <si>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</si>
  <si>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</si>
  <si>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</si>
  <si>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</si>
  <si>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</si>
  <si>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</si>
  <si>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</si>
  <si>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</si>
  <si>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</si>
  <si>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</si>
  <si>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</si>
  <si>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</si>
  <si>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</si>
  <si>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</si>
  <si>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</si>
  <si>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</si>
  <si>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</si>
  <si>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</si>
  <si>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</si>
  <si>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</si>
  <si>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</si>
  <si>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</si>
  <si>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</si>
  <si>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</si>
  <si>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</si>
  <si>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</si>
  <si>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</si>
  <si>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</si>
  <si>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</si>
  <si>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</si>
  <si>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</si>
  <si>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</si>
  <si>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</si>
  <si>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</si>
  <si>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</si>
  <si>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</si>
  <si>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</si>
  <si>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</si>
  <si>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</si>
  <si>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</si>
  <si>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</si>
  <si>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</si>
  <si>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</si>
  <si>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</si>
  <si>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</si>
  <si>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</si>
  <si>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</si>
  <si>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</si>
  <si>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</si>
  <si>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</si>
  <si>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</si>
  <si>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</si>
  <si>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</si>
  <si>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</si>
  <si>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</si>
  <si>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</si>
  <si>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</si>
  <si>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</si>
  <si>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</si>
  <si>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</si>
  <si>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</si>
  <si>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</si>
  <si>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</si>
  <si>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</si>
  <si>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</si>
  <si>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</si>
  <si>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</si>
  <si>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</si>
  <si>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</si>
  <si>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</si>
  <si>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</si>
  <si>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</si>
  <si>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</si>
  <si>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</si>
  <si>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</si>
  <si>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</si>
  <si>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</si>
  <si>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</si>
  <si>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</si>
  <si>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</si>
  <si>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</si>
  <si>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</si>
  <si>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</si>
  <si>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</si>
  <si>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</si>
  <si>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</si>
  <si>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</si>
  <si>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</si>
  <si>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</si>
  <si>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</si>
  <si>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</si>
  <si>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</si>
  <si>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</si>
  <si>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</si>
  <si>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</si>
  <si>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</si>
  <si>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</si>
  <si>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</si>
  <si>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</si>
  <si>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</si>
  <si>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</si>
  <si>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</si>
  <si>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</si>
  <si>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</si>
  <si>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</si>
  <si>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</si>
  <si>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</si>
  <si>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</si>
  <si>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</si>
  <si>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</si>
  <si>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</si>
  <si>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</si>
  <si>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</si>
  <si>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</si>
  <si>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</si>
  <si>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</si>
  <si>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</si>
  <si>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</si>
  <si>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</si>
  <si>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</si>
  <si>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</si>
  <si>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</si>
  <si>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</si>
  <si>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</si>
  <si>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</si>
  <si>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</si>
  <si>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</si>
  <si>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</si>
  <si>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</si>
  <si>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</si>
  <si>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</si>
  <si>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</si>
  <si>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</si>
  <si>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</si>
  <si>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</si>
  <si>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</si>
  <si>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</si>
  <si>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</si>
  <si>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</si>
  <si>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</si>
  <si>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</si>
  <si>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</si>
  <si>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</si>
  <si>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</si>
  <si>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</si>
  <si>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</si>
  <si>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</si>
  <si>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</si>
  <si>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</si>
  <si>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</si>
  <si>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</si>
  <si>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</si>
  <si>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</si>
  <si>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</si>
  <si>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</si>
  <si>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</si>
  <si>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</si>
  <si>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</si>
  <si>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</si>
  <si>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</si>
  <si>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</si>
  <si>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</si>
  <si>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</si>
  <si>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</si>
  <si>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</si>
  <si>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</si>
  <si>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</si>
  <si>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</si>
  <si>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</si>
  <si>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</si>
  <si>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1-7</t>
  </si>
  <si>
    <t>22/11/2021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</si>
</sst>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7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/>
    <xf numFmtId="0" fontId="10" fillId="8" borderId="0" xfId="0" quotePrefix="1" applyFont="1" applyFill="1" applyAlignment="1">
      <alignment horizontal="left" vertical="top"/>
    </xf>
    <xf numFmtId="0" fontId="10" fillId="8" borderId="0" xfId="0" quotePrefix="1" applyNumberFormat="1" applyFont="1" applyFill="1" applyAlignment="1">
      <alignment horizontal="left" vertical="top"/>
    </xf>
    <xf numFmtId="9" fontId="0" fillId="8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0" fontId="0" fillId="0" borderId="0" xfId="0" applyAlignment="1">
      <alignment horizontal="center"/>
    </xf>
    <xf numFmtId="10" fontId="0" fillId="7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562"/>
  <sheetViews>
    <sheetView zoomScale="80" zoomScaleNormal="80" workbookViewId="0">
      <pane ySplit="1" topLeftCell="A2861" activePane="bottomLeft" state="frozen"/>
      <selection pane="bottomLeft" activeCell="N2895" sqref="N289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89"/>
  </cols>
  <sheetData>
    <row r="1" spans="1:32" x14ac:dyDescent="0.25">
      <c r="A1" s="146" t="s">
        <v>3</v>
      </c>
      <c r="B1" s="147"/>
      <c r="C1" s="148" t="s">
        <v>4</v>
      </c>
      <c r="D1" s="149"/>
      <c r="E1" s="2" t="s">
        <v>1</v>
      </c>
      <c r="F1" s="2" t="s">
        <v>157</v>
      </c>
      <c r="G1" s="151" t="s">
        <v>2</v>
      </c>
      <c r="H1" s="149"/>
      <c r="I1" s="148" t="s">
        <v>0</v>
      </c>
      <c r="J1" s="149"/>
      <c r="K1" s="148" t="s">
        <v>177</v>
      </c>
      <c r="L1" s="149"/>
      <c r="M1" s="152" t="s">
        <v>5</v>
      </c>
      <c r="N1" s="153"/>
      <c r="O1" s="150" t="s">
        <v>6</v>
      </c>
      <c r="P1" s="150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91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92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89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89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89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89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89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89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89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89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89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89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89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89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89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89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89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89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89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89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89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89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89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89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89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89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89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89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89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13">
        <v>0.20609462989390448</v>
      </c>
      <c r="B30" s="113">
        <v>0.79345827815234493</v>
      </c>
      <c r="C30" s="114">
        <f t="shared" si="16"/>
        <v>4.8521400121623275</v>
      </c>
      <c r="D30" s="115">
        <f t="shared" si="16"/>
        <v>1.2603057117616949</v>
      </c>
      <c r="E30" s="116">
        <v>4.3150961150692391E-2</v>
      </c>
      <c r="F30" s="117">
        <f t="shared" si="0"/>
        <v>1.0431509611506924</v>
      </c>
      <c r="G30" s="117">
        <f t="shared" si="1"/>
        <v>4.6514264884633443</v>
      </c>
      <c r="H30" s="117">
        <f t="shared" si="2"/>
        <v>1.2081719316746453</v>
      </c>
      <c r="I30" s="101">
        <v>2.15</v>
      </c>
      <c r="J30" s="101">
        <v>1.73</v>
      </c>
      <c r="K30" s="117">
        <f t="shared" si="3"/>
        <v>2.2427745664739884</v>
      </c>
      <c r="L30" s="117">
        <f t="shared" si="4"/>
        <v>1.8046511627906978</v>
      </c>
      <c r="M30" s="118">
        <f t="shared" si="15"/>
        <v>0.44587628865979384</v>
      </c>
      <c r="N30" s="118">
        <f t="shared" si="15"/>
        <v>0.5541237113402061</v>
      </c>
      <c r="O30" s="101">
        <f t="shared" si="7"/>
        <v>0.4622237942129187</v>
      </c>
      <c r="P30" s="101">
        <f t="shared" si="7"/>
        <v>1.4319154042935343</v>
      </c>
      <c r="Q30" s="101" t="s">
        <v>84</v>
      </c>
      <c r="R30" s="101" t="s">
        <v>15</v>
      </c>
      <c r="S30" s="101" t="s">
        <v>139</v>
      </c>
      <c r="T30" s="119" t="s">
        <v>161</v>
      </c>
      <c r="U30" s="119" t="s">
        <v>152</v>
      </c>
      <c r="V30" s="120" t="s">
        <v>467</v>
      </c>
      <c r="W30" s="119" t="s">
        <v>178</v>
      </c>
      <c r="X30" s="100">
        <v>0</v>
      </c>
      <c r="Y30" s="101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94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94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94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94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94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94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94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94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94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94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94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94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94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94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94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94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94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94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94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94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94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94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94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94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94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94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94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94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97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94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94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94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97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94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94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94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94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94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94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94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94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94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94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94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94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94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97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13">
        <v>0.58606861400585153</v>
      </c>
      <c r="B78" s="113">
        <v>0.41087465883307922</v>
      </c>
      <c r="C78" s="114">
        <f t="shared" si="18"/>
        <v>1.7062848548822231</v>
      </c>
      <c r="D78" s="115">
        <f t="shared" si="18"/>
        <v>2.4338322612547811</v>
      </c>
      <c r="E78" s="116">
        <v>6.5649625620460395E-2</v>
      </c>
      <c r="F78" s="117">
        <f t="shared" si="20"/>
        <v>1.0656496256204604</v>
      </c>
      <c r="G78" s="117">
        <f t="shared" si="21"/>
        <v>1.6011687273748736</v>
      </c>
      <c r="H78" s="117">
        <f t="shared" si="22"/>
        <v>2.2838953843180065</v>
      </c>
      <c r="I78" s="101">
        <v>1.69</v>
      </c>
      <c r="J78" s="101">
        <v>2.11</v>
      </c>
      <c r="K78" s="117">
        <f t="shared" si="23"/>
        <v>1.8009478672985779</v>
      </c>
      <c r="L78" s="117">
        <f t="shared" si="24"/>
        <v>2.2485207100591711</v>
      </c>
      <c r="M78" s="118">
        <f t="shared" si="19"/>
        <v>0.5552631578947369</v>
      </c>
      <c r="N78" s="118">
        <f t="shared" si="19"/>
        <v>0.44473684210526326</v>
      </c>
      <c r="O78" s="101">
        <f t="shared" si="17"/>
        <v>1.055479020484472</v>
      </c>
      <c r="P78" s="101">
        <f t="shared" si="17"/>
        <v>0.92386017962467515</v>
      </c>
      <c r="Q78" s="101" t="s">
        <v>344</v>
      </c>
      <c r="R78" s="101" t="s">
        <v>345</v>
      </c>
      <c r="S78" s="101" t="s">
        <v>145</v>
      </c>
      <c r="T78" s="119" t="s">
        <v>161</v>
      </c>
      <c r="U78" s="119" t="s">
        <v>155</v>
      </c>
      <c r="V78" s="101" t="s">
        <v>526</v>
      </c>
      <c r="W78" s="119" t="s">
        <v>152</v>
      </c>
      <c r="X78" s="100">
        <v>1</v>
      </c>
      <c r="Y78" s="101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94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94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94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94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94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97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94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94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94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94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94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97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94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94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94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94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94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94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94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94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94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94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94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94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94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94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94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94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94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94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94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94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94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94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94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94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94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94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94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94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94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94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94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94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94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94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97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94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94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94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94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94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94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94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94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94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94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94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21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94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94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94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94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94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94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94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22" t="s">
        <v>160</v>
      </c>
      <c r="U145" s="25" t="s">
        <v>154</v>
      </c>
      <c r="V145" s="19">
        <v>44385</v>
      </c>
      <c r="W145" s="25" t="s">
        <v>170</v>
      </c>
      <c r="X145" s="94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94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94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94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94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94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94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94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94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94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94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94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94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94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94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94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94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94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94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94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94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94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94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94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94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94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94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94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89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89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89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89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89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89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89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89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89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89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89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89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89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89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89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89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89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89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89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89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89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89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89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89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89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89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94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94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94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94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94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94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89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89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89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93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93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94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89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89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89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89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89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89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89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89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89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89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89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89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93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93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93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93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89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89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89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89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89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89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89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89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89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89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89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89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89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89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89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89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89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89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89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89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89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89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95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89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95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89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95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89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89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89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89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89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89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89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89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89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89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89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89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89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89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89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89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89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89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89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89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89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89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93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93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95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89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89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89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95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89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89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96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89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96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94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94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94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94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89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89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89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89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89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89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89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89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89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89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89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89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89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89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89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89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89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89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89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89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89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89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89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93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93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89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89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89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89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95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89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95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89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89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96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89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94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94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94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94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89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89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89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89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89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89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89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89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89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89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94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94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89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89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95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89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89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93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89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89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89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89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89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89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89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89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89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89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89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89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89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89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89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89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89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89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89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95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89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89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89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89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89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94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89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89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89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89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89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89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89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89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93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93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89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94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89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89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89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89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89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89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89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89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89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89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89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89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89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89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89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89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89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89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93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89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93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89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93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89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93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89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93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89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89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89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89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89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89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89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89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89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89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89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89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89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89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89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89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89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89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89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89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89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89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89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95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89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89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89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89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89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89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89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89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89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89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89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89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89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89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89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89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89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89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89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89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89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89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94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94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94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94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94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93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89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93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89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89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89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89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89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89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89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89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89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94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94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94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94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89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89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89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89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89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89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89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89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89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89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89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89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89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89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89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89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89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89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89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89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89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89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89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89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89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89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89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89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89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89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94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94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94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94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93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93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93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89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94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94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94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89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89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89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89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93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94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94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89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89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89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89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89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89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89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89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89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93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89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93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89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89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89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89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89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89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89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89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89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89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89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89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89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89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89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89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89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95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89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89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89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89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89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94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94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94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89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89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89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89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89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89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89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89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89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89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89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89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93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89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93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89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93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89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89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89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89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89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89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89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94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94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94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89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89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89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93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89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89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94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94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94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94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89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89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89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89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93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89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89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89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89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94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89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89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89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89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89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89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89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89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89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89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89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89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89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89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89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89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89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89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89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89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89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89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89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89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89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89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89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89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89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89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89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89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89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89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89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89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89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89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95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89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95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89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95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89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95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89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95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89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89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89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89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89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89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89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89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89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89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89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89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89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89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89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89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89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89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89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89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89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89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89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89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89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94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94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94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94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89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89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89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89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95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89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89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89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89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89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89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89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89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89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94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94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89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89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89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89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89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89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89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89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89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89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93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89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89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89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89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89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89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89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89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89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89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89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89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89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89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89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89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89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89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94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94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94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94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93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93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93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89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89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89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89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89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89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89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89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94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94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94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94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94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89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89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93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93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93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93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89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89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94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94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94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93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97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89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89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89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89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89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89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89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89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89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89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89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93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89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89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89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89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89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89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89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27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28" t="s">
        <v>567</v>
      </c>
      <c r="W788" s="25" t="s">
        <v>176</v>
      </c>
      <c r="X788" s="94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27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28" t="s">
        <v>567</v>
      </c>
      <c r="W789" s="25" t="s">
        <v>170</v>
      </c>
      <c r="X789" s="94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27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28" t="s">
        <v>567</v>
      </c>
      <c r="W790" s="25" t="s">
        <v>172</v>
      </c>
      <c r="X790" s="94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27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28" t="s">
        <v>567</v>
      </c>
      <c r="W791" s="25" t="s">
        <v>150</v>
      </c>
      <c r="X791" s="94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27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28" t="s">
        <v>567</v>
      </c>
      <c r="W792" s="25" t="s">
        <v>162</v>
      </c>
      <c r="X792" s="94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27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28" t="s">
        <v>567</v>
      </c>
      <c r="W793" s="25" t="s">
        <v>149</v>
      </c>
      <c r="X793" s="94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27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28" t="s">
        <v>567</v>
      </c>
      <c r="W794" s="25" t="s">
        <v>162</v>
      </c>
      <c r="X794" s="94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27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28" t="s">
        <v>568</v>
      </c>
      <c r="W795" s="25" t="s">
        <v>152</v>
      </c>
      <c r="X795" s="94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27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28" t="s">
        <v>568</v>
      </c>
      <c r="W796" s="25" t="s">
        <v>275</v>
      </c>
      <c r="X796" s="94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27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28" t="s">
        <v>568</v>
      </c>
      <c r="W797" s="25" t="s">
        <v>151</v>
      </c>
      <c r="X797" s="94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27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28" t="s">
        <v>568</v>
      </c>
      <c r="W798" s="25" t="s">
        <v>153</v>
      </c>
      <c r="X798" s="94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27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28" t="s">
        <v>568</v>
      </c>
      <c r="W799" s="25" t="s">
        <v>153</v>
      </c>
      <c r="X799" s="94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27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28" t="s">
        <v>568</v>
      </c>
      <c r="W800" s="25" t="s">
        <v>450</v>
      </c>
      <c r="X800" s="94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27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28" t="s">
        <v>568</v>
      </c>
      <c r="W801" s="25" t="s">
        <v>149</v>
      </c>
      <c r="X801" s="94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27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28" t="s">
        <v>568</v>
      </c>
      <c r="W802" s="25" t="s">
        <v>167</v>
      </c>
      <c r="X802" s="94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27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28" t="s">
        <v>568</v>
      </c>
      <c r="W803" s="25" t="s">
        <v>154</v>
      </c>
      <c r="X803" s="94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27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28" t="s">
        <v>568</v>
      </c>
      <c r="W804" s="25" t="s">
        <v>163</v>
      </c>
      <c r="X804" s="94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27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28" t="s">
        <v>568</v>
      </c>
      <c r="W805" s="25" t="s">
        <v>150</v>
      </c>
      <c r="X805" s="121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27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28" t="s">
        <v>568</v>
      </c>
      <c r="W806" s="25" t="s">
        <v>162</v>
      </c>
      <c r="X806" s="94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27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28" t="s">
        <v>568</v>
      </c>
      <c r="W807" s="25" t="s">
        <v>176</v>
      </c>
      <c r="X807" s="94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27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28" t="s">
        <v>568</v>
      </c>
      <c r="W808" s="25" t="s">
        <v>154</v>
      </c>
      <c r="X808" s="94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27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28" t="s">
        <v>568</v>
      </c>
      <c r="W809" s="25" t="s">
        <v>152</v>
      </c>
      <c r="X809" s="94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27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28" t="s">
        <v>568</v>
      </c>
      <c r="W810" s="25" t="s">
        <v>152</v>
      </c>
      <c r="X810" s="94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27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28" t="s">
        <v>568</v>
      </c>
      <c r="W811" s="25" t="s">
        <v>175</v>
      </c>
      <c r="X811" s="94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27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28" t="s">
        <v>568</v>
      </c>
      <c r="W812" s="25" t="s">
        <v>149</v>
      </c>
      <c r="X812" s="94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27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28" t="s">
        <v>568</v>
      </c>
      <c r="W813" s="25" t="s">
        <v>153</v>
      </c>
      <c r="X813" s="94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27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28" t="s">
        <v>568</v>
      </c>
      <c r="W814" s="25" t="s">
        <v>176</v>
      </c>
      <c r="X814" s="94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27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28" t="s">
        <v>568</v>
      </c>
      <c r="W815" s="25" t="s">
        <v>150</v>
      </c>
      <c r="X815" s="94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27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28" t="s">
        <v>568</v>
      </c>
      <c r="W816" s="25" t="s">
        <v>154</v>
      </c>
      <c r="X816" s="94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27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28" t="s">
        <v>568</v>
      </c>
      <c r="W817" s="25" t="s">
        <v>176</v>
      </c>
      <c r="X817" s="94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27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28" t="s">
        <v>568</v>
      </c>
      <c r="W818" s="25" t="s">
        <v>149</v>
      </c>
      <c r="X818" s="94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27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28" t="s">
        <v>568</v>
      </c>
      <c r="W819" s="25" t="s">
        <v>170</v>
      </c>
      <c r="X819" s="94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27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28" t="s">
        <v>568</v>
      </c>
      <c r="W820" s="25" t="s">
        <v>169</v>
      </c>
      <c r="X820" s="94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27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28" t="s">
        <v>568</v>
      </c>
      <c r="W821" s="25" t="s">
        <v>375</v>
      </c>
      <c r="X821" s="94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27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28" t="s">
        <v>568</v>
      </c>
      <c r="W822" s="25" t="s">
        <v>162</v>
      </c>
      <c r="X822" s="94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27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28" t="s">
        <v>568</v>
      </c>
      <c r="W823" s="25" t="s">
        <v>149</v>
      </c>
      <c r="X823" s="94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27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28" t="s">
        <v>568</v>
      </c>
      <c r="W824" s="25" t="s">
        <v>151</v>
      </c>
      <c r="X824" s="94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27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28" t="s">
        <v>568</v>
      </c>
      <c r="W825" s="25" t="s">
        <v>151</v>
      </c>
      <c r="X825" s="94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27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28" t="s">
        <v>568</v>
      </c>
      <c r="W826" s="25" t="s">
        <v>329</v>
      </c>
      <c r="X826" s="94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27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28" t="s">
        <v>568</v>
      </c>
      <c r="W827" s="25" t="s">
        <v>155</v>
      </c>
      <c r="X827" s="94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27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28" t="s">
        <v>568</v>
      </c>
      <c r="W828" s="25" t="s">
        <v>263</v>
      </c>
      <c r="X828" s="94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27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28" t="s">
        <v>568</v>
      </c>
      <c r="W829" s="25" t="s">
        <v>154</v>
      </c>
      <c r="X829" s="94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27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28" t="s">
        <v>568</v>
      </c>
      <c r="W830" s="25" t="s">
        <v>450</v>
      </c>
      <c r="X830" s="94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27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28" t="s">
        <v>568</v>
      </c>
      <c r="W831" s="25" t="s">
        <v>149</v>
      </c>
      <c r="X831" s="94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27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28" t="s">
        <v>568</v>
      </c>
      <c r="W832" s="25" t="s">
        <v>176</v>
      </c>
      <c r="X832" s="94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27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28" t="s">
        <v>568</v>
      </c>
      <c r="W833" s="25" t="s">
        <v>275</v>
      </c>
      <c r="X833" s="94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27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28" t="s">
        <v>568</v>
      </c>
      <c r="W834" s="25" t="s">
        <v>151</v>
      </c>
      <c r="X834" s="94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27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28" t="s">
        <v>568</v>
      </c>
      <c r="W835" s="25" t="s">
        <v>162</v>
      </c>
      <c r="X835" s="94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27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28" t="s">
        <v>568</v>
      </c>
      <c r="W836" s="25" t="s">
        <v>162</v>
      </c>
      <c r="X836" s="94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27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28" t="s">
        <v>568</v>
      </c>
      <c r="W837" s="25" t="s">
        <v>162</v>
      </c>
      <c r="X837" s="94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27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28" t="s">
        <v>568</v>
      </c>
      <c r="W838" s="25" t="s">
        <v>154</v>
      </c>
      <c r="X838" s="94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27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28" t="s">
        <v>568</v>
      </c>
      <c r="W839" s="25" t="s">
        <v>154</v>
      </c>
      <c r="X839" s="94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27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28" t="s">
        <v>568</v>
      </c>
      <c r="W840" s="25" t="s">
        <v>164</v>
      </c>
      <c r="X840" s="94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27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28" t="s">
        <v>568</v>
      </c>
      <c r="W841" s="25" t="s">
        <v>154</v>
      </c>
      <c r="X841" s="94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27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28" t="s">
        <v>568</v>
      </c>
      <c r="W842" s="25" t="s">
        <v>154</v>
      </c>
      <c r="X842" s="94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27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28" t="s">
        <v>568</v>
      </c>
      <c r="W843" s="25" t="s">
        <v>179</v>
      </c>
      <c r="X843" s="94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27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28" t="s">
        <v>568</v>
      </c>
      <c r="W844" s="25" t="s">
        <v>162</v>
      </c>
      <c r="X844" s="94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27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28" t="s">
        <v>568</v>
      </c>
      <c r="W845" s="25" t="s">
        <v>155</v>
      </c>
      <c r="X845" s="94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27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28" t="s">
        <v>568</v>
      </c>
      <c r="W846" s="25" t="s">
        <v>165</v>
      </c>
      <c r="X846" s="94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27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28" t="s">
        <v>568</v>
      </c>
      <c r="W847" s="25" t="s">
        <v>155</v>
      </c>
      <c r="X847" s="94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27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28" t="s">
        <v>568</v>
      </c>
      <c r="W848" s="25" t="s">
        <v>151</v>
      </c>
      <c r="X848" s="94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27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28" t="s">
        <v>568</v>
      </c>
      <c r="W849" s="25" t="s">
        <v>172</v>
      </c>
      <c r="X849" s="94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27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28" t="s">
        <v>568</v>
      </c>
      <c r="W850" s="25" t="s">
        <v>149</v>
      </c>
      <c r="X850" s="94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27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28" t="s">
        <v>568</v>
      </c>
      <c r="W851" s="25" t="s">
        <v>165</v>
      </c>
      <c r="X851" s="94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27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28" t="s">
        <v>568</v>
      </c>
      <c r="W852" s="25" t="s">
        <v>163</v>
      </c>
      <c r="X852" s="94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27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28" t="s">
        <v>568</v>
      </c>
      <c r="W853" s="25" t="s">
        <v>178</v>
      </c>
      <c r="X853" s="94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27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28" t="s">
        <v>568</v>
      </c>
      <c r="W854" s="25" t="s">
        <v>154</v>
      </c>
      <c r="X854" s="94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27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28" t="s">
        <v>568</v>
      </c>
      <c r="W855" s="25" t="s">
        <v>151</v>
      </c>
      <c r="X855" s="94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27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28" t="s">
        <v>568</v>
      </c>
      <c r="W856" s="25" t="s">
        <v>154</v>
      </c>
      <c r="X856" s="94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27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28" t="s">
        <v>568</v>
      </c>
      <c r="W857" s="25" t="s">
        <v>155</v>
      </c>
      <c r="X857" s="94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27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28" t="s">
        <v>568</v>
      </c>
      <c r="W858" s="25" t="s">
        <v>164</v>
      </c>
      <c r="X858" s="94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27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28" t="s">
        <v>568</v>
      </c>
      <c r="W859" s="25" t="s">
        <v>153</v>
      </c>
      <c r="X859" s="94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27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28" t="s">
        <v>568</v>
      </c>
      <c r="W860" s="25" t="s">
        <v>152</v>
      </c>
      <c r="X860" s="94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27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28" t="s">
        <v>568</v>
      </c>
      <c r="W861" s="25" t="s">
        <v>154</v>
      </c>
      <c r="X861" s="94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27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28" t="s">
        <v>568</v>
      </c>
      <c r="W862" s="25" t="s">
        <v>152</v>
      </c>
      <c r="X862" s="94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27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28" t="s">
        <v>568</v>
      </c>
      <c r="W863" s="25" t="s">
        <v>164</v>
      </c>
      <c r="X863" s="94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27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28" t="s">
        <v>568</v>
      </c>
      <c r="W864" s="25" t="s">
        <v>155</v>
      </c>
      <c r="X864" s="94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27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28" t="s">
        <v>568</v>
      </c>
      <c r="W865" s="25" t="s">
        <v>162</v>
      </c>
      <c r="X865" s="94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27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28" t="s">
        <v>568</v>
      </c>
      <c r="W866" s="25" t="s">
        <v>149</v>
      </c>
      <c r="X866" s="94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27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28" t="s">
        <v>568</v>
      </c>
      <c r="W867" s="25" t="s">
        <v>162</v>
      </c>
      <c r="X867" s="94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27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28" t="s">
        <v>568</v>
      </c>
      <c r="W868" s="25" t="s">
        <v>155</v>
      </c>
      <c r="X868" s="94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27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28" t="s">
        <v>568</v>
      </c>
      <c r="W869" s="25" t="s">
        <v>149</v>
      </c>
      <c r="X869" s="94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27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28" t="s">
        <v>568</v>
      </c>
      <c r="W870" s="25" t="s">
        <v>164</v>
      </c>
      <c r="X870" s="94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27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28" t="s">
        <v>568</v>
      </c>
      <c r="W871" s="25" t="s">
        <v>155</v>
      </c>
      <c r="X871" s="94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27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28" t="s">
        <v>568</v>
      </c>
      <c r="W872" s="25" t="s">
        <v>162</v>
      </c>
      <c r="X872" s="94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27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28" t="s">
        <v>568</v>
      </c>
      <c r="W873" s="25" t="s">
        <v>155</v>
      </c>
      <c r="X873" s="94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27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28" t="s">
        <v>568</v>
      </c>
      <c r="W874" s="25" t="s">
        <v>178</v>
      </c>
      <c r="X874" s="94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27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28" t="s">
        <v>568</v>
      </c>
      <c r="W875" s="25" t="s">
        <v>152</v>
      </c>
      <c r="X875" s="94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27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28" t="s">
        <v>568</v>
      </c>
      <c r="W876" s="25" t="s">
        <v>149</v>
      </c>
      <c r="X876" s="94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27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28" t="s">
        <v>568</v>
      </c>
      <c r="W877" s="25" t="s">
        <v>151</v>
      </c>
      <c r="X877" s="94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27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28" t="s">
        <v>568</v>
      </c>
      <c r="W878" s="25" t="s">
        <v>167</v>
      </c>
      <c r="X878" s="94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27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28" t="s">
        <v>568</v>
      </c>
      <c r="W879" s="25" t="s">
        <v>151</v>
      </c>
      <c r="X879" s="94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27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28" t="s">
        <v>568</v>
      </c>
      <c r="W880" s="25" t="s">
        <v>154</v>
      </c>
      <c r="X880" s="94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27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28" t="s">
        <v>568</v>
      </c>
      <c r="W881" s="25" t="s">
        <v>360</v>
      </c>
      <c r="X881" s="94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27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28" t="s">
        <v>568</v>
      </c>
      <c r="W882" s="25" t="s">
        <v>153</v>
      </c>
      <c r="X882" s="94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27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28" t="s">
        <v>568</v>
      </c>
      <c r="W883" s="25" t="s">
        <v>163</v>
      </c>
      <c r="X883" s="94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27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28" t="s">
        <v>568</v>
      </c>
      <c r="W884" s="25" t="s">
        <v>149</v>
      </c>
      <c r="X884" s="94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27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28" t="s">
        <v>568</v>
      </c>
      <c r="W885" s="25" t="s">
        <v>451</v>
      </c>
      <c r="X885" s="94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27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28" t="s">
        <v>568</v>
      </c>
      <c r="W886" s="25" t="s">
        <v>151</v>
      </c>
      <c r="X886" s="94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27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28" t="s">
        <v>568</v>
      </c>
      <c r="W887" s="25" t="s">
        <v>155</v>
      </c>
      <c r="X887" s="94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27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28" t="s">
        <v>568</v>
      </c>
      <c r="W888" s="25" t="s">
        <v>176</v>
      </c>
      <c r="X888" s="94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27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28" t="s">
        <v>568</v>
      </c>
      <c r="W889" s="25" t="s">
        <v>149</v>
      </c>
      <c r="X889" s="94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27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28" t="s">
        <v>568</v>
      </c>
      <c r="W890" s="25" t="s">
        <v>170</v>
      </c>
      <c r="X890" s="94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27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28" t="s">
        <v>568</v>
      </c>
      <c r="W891" s="25" t="s">
        <v>149</v>
      </c>
      <c r="X891" s="94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27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28" t="s">
        <v>568</v>
      </c>
      <c r="W892" s="25" t="s">
        <v>164</v>
      </c>
      <c r="X892" s="94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27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28" t="s">
        <v>568</v>
      </c>
      <c r="W893" s="25" t="s">
        <v>165</v>
      </c>
      <c r="X893" s="94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27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28" t="s">
        <v>568</v>
      </c>
      <c r="W894" s="25" t="s">
        <v>165</v>
      </c>
      <c r="X894" s="94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27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28" t="s">
        <v>568</v>
      </c>
      <c r="W895" s="25" t="s">
        <v>154</v>
      </c>
      <c r="X895" s="94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27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28" t="s">
        <v>568</v>
      </c>
      <c r="W896" s="25" t="s">
        <v>152</v>
      </c>
      <c r="X896" s="94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27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28" t="s">
        <v>568</v>
      </c>
      <c r="W897" s="25" t="s">
        <v>170</v>
      </c>
      <c r="X897" s="94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27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28" t="s">
        <v>568</v>
      </c>
      <c r="W898" s="25" t="s">
        <v>151</v>
      </c>
      <c r="X898" s="94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27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28" t="s">
        <v>568</v>
      </c>
      <c r="W899" s="25" t="s">
        <v>359</v>
      </c>
      <c r="X899" s="94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27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28" t="s">
        <v>568</v>
      </c>
      <c r="W900" s="25" t="s">
        <v>168</v>
      </c>
      <c r="X900" s="94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27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28" t="s">
        <v>568</v>
      </c>
      <c r="W901" s="25" t="s">
        <v>149</v>
      </c>
      <c r="X901" s="94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27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28" t="s">
        <v>568</v>
      </c>
      <c r="W902" s="25" t="s">
        <v>162</v>
      </c>
      <c r="X902" s="94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27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28" t="s">
        <v>568</v>
      </c>
      <c r="W903" s="25" t="s">
        <v>155</v>
      </c>
      <c r="X903" s="94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27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28" t="s">
        <v>568</v>
      </c>
      <c r="W904" s="25" t="s">
        <v>151</v>
      </c>
      <c r="X904" s="94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27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28" t="s">
        <v>568</v>
      </c>
      <c r="W905" s="25" t="s">
        <v>154</v>
      </c>
      <c r="X905" s="94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27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28" t="s">
        <v>568</v>
      </c>
      <c r="W906" s="25" t="s">
        <v>152</v>
      </c>
      <c r="X906" s="94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27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28" t="s">
        <v>568</v>
      </c>
      <c r="W907" s="25" t="s">
        <v>151</v>
      </c>
      <c r="X907" s="94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27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28" t="s">
        <v>568</v>
      </c>
      <c r="W908" s="25" t="s">
        <v>170</v>
      </c>
      <c r="X908" s="94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27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28" t="s">
        <v>568</v>
      </c>
      <c r="W909" s="25" t="s">
        <v>150</v>
      </c>
      <c r="X909" s="94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27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28" t="s">
        <v>568</v>
      </c>
      <c r="W910" s="25" t="s">
        <v>172</v>
      </c>
      <c r="X910" s="94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27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28" t="s">
        <v>568</v>
      </c>
      <c r="W911" s="25" t="s">
        <v>151</v>
      </c>
      <c r="X911" s="94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27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28" t="s">
        <v>568</v>
      </c>
      <c r="W912" s="25" t="s">
        <v>178</v>
      </c>
      <c r="X912" s="94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27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28" t="s">
        <v>568</v>
      </c>
      <c r="W913" s="25" t="s">
        <v>164</v>
      </c>
      <c r="X913" s="94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27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28" t="s">
        <v>568</v>
      </c>
      <c r="W914" s="25" t="s">
        <v>165</v>
      </c>
      <c r="X914" s="94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27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28" t="s">
        <v>568</v>
      </c>
      <c r="W915" s="25" t="s">
        <v>176</v>
      </c>
      <c r="X915" s="94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27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28" t="s">
        <v>568</v>
      </c>
      <c r="W916" s="25" t="s">
        <v>170</v>
      </c>
      <c r="X916" s="94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27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28" t="s">
        <v>571</v>
      </c>
      <c r="W917" s="25" t="s">
        <v>468</v>
      </c>
      <c r="X917" s="94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27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28" t="s">
        <v>571</v>
      </c>
      <c r="W918" s="25" t="s">
        <v>172</v>
      </c>
      <c r="X918" s="94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27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28" t="s">
        <v>571</v>
      </c>
      <c r="W919" s="25" t="s">
        <v>152</v>
      </c>
      <c r="X919" s="94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27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28" t="s">
        <v>571</v>
      </c>
      <c r="W920" s="25" t="s">
        <v>151</v>
      </c>
      <c r="X920" s="94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27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28" t="s">
        <v>571</v>
      </c>
      <c r="W921" s="25" t="s">
        <v>162</v>
      </c>
      <c r="X921" s="94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27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28" t="s">
        <v>571</v>
      </c>
      <c r="W922" s="25" t="s">
        <v>151</v>
      </c>
      <c r="X922" s="94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27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28" t="s">
        <v>571</v>
      </c>
      <c r="W923" s="25" t="s">
        <v>178</v>
      </c>
      <c r="X923" s="94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27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28" t="s">
        <v>571</v>
      </c>
      <c r="W924" s="25" t="s">
        <v>165</v>
      </c>
      <c r="X924" s="94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27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28" t="s">
        <v>571</v>
      </c>
      <c r="W925" s="25" t="s">
        <v>152</v>
      </c>
      <c r="X925" s="94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27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28" t="s">
        <v>571</v>
      </c>
      <c r="W926" s="25" t="s">
        <v>162</v>
      </c>
      <c r="X926" s="94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27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28" t="s">
        <v>571</v>
      </c>
      <c r="W927" s="25" t="s">
        <v>162</v>
      </c>
      <c r="X927" s="94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27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28" t="s">
        <v>571</v>
      </c>
      <c r="W928" s="25" t="s">
        <v>152</v>
      </c>
      <c r="X928" s="94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27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28" t="s">
        <v>571</v>
      </c>
      <c r="W929" s="25" t="s">
        <v>150</v>
      </c>
      <c r="X929" s="94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27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28" t="s">
        <v>571</v>
      </c>
      <c r="W930" s="25" t="s">
        <v>163</v>
      </c>
      <c r="X930" s="94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27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28" t="s">
        <v>571</v>
      </c>
      <c r="W931" s="25" t="s">
        <v>155</v>
      </c>
      <c r="X931" s="94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27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28" t="s">
        <v>571</v>
      </c>
      <c r="W932" s="25" t="s">
        <v>170</v>
      </c>
      <c r="X932" s="94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27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28" t="s">
        <v>571</v>
      </c>
      <c r="W933" s="25" t="s">
        <v>172</v>
      </c>
      <c r="X933" s="94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27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28" t="s">
        <v>571</v>
      </c>
      <c r="W934" s="25" t="s">
        <v>151</v>
      </c>
      <c r="X934" s="94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27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28" t="s">
        <v>571</v>
      </c>
      <c r="W935" s="25" t="s">
        <v>153</v>
      </c>
      <c r="X935" s="94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27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28" t="s">
        <v>571</v>
      </c>
      <c r="W936" s="25" t="s">
        <v>153</v>
      </c>
      <c r="X936" s="94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27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28" t="s">
        <v>571</v>
      </c>
      <c r="W937" s="25" t="s">
        <v>153</v>
      </c>
      <c r="X937" s="94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27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28" t="s">
        <v>571</v>
      </c>
      <c r="W938" s="25" t="s">
        <v>165</v>
      </c>
      <c r="X938" s="94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27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28" t="s">
        <v>571</v>
      </c>
      <c r="W939" s="25" t="s">
        <v>162</v>
      </c>
      <c r="X939" s="94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27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28" t="s">
        <v>571</v>
      </c>
      <c r="W940" s="25" t="s">
        <v>152</v>
      </c>
      <c r="X940" s="94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27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28" t="s">
        <v>571</v>
      </c>
      <c r="W941" s="25" t="s">
        <v>176</v>
      </c>
      <c r="X941" s="94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27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28" t="s">
        <v>571</v>
      </c>
      <c r="W942" s="25" t="s">
        <v>149</v>
      </c>
      <c r="X942" s="94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27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28" t="s">
        <v>571</v>
      </c>
      <c r="W943" s="25" t="s">
        <v>150</v>
      </c>
      <c r="X943" s="94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27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28" t="s">
        <v>571</v>
      </c>
      <c r="W944" s="25" t="s">
        <v>172</v>
      </c>
      <c r="X944" s="94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27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28" t="s">
        <v>571</v>
      </c>
      <c r="W945" s="25" t="s">
        <v>152</v>
      </c>
      <c r="X945" s="94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27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28" t="s">
        <v>571</v>
      </c>
      <c r="W946" s="25" t="s">
        <v>164</v>
      </c>
      <c r="X946" s="94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27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28" t="s">
        <v>571</v>
      </c>
      <c r="W947" s="25" t="s">
        <v>170</v>
      </c>
      <c r="X947" s="94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27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28" t="s">
        <v>571</v>
      </c>
      <c r="W948" s="25" t="s">
        <v>162</v>
      </c>
      <c r="X948" s="94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27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28" t="s">
        <v>571</v>
      </c>
      <c r="W949" s="25" t="s">
        <v>162</v>
      </c>
      <c r="X949" s="94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27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28" t="s">
        <v>571</v>
      </c>
      <c r="W950" s="25" t="s">
        <v>170</v>
      </c>
      <c r="X950" s="94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27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28" t="s">
        <v>571</v>
      </c>
      <c r="W951" s="25" t="s">
        <v>179</v>
      </c>
      <c r="X951" s="94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27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28" t="s">
        <v>571</v>
      </c>
      <c r="W952" s="25" t="s">
        <v>149</v>
      </c>
      <c r="X952" s="94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27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28" t="s">
        <v>571</v>
      </c>
      <c r="W953" s="25" t="s">
        <v>151</v>
      </c>
      <c r="X953" s="94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27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28" t="s">
        <v>571</v>
      </c>
      <c r="W954" s="25" t="s">
        <v>165</v>
      </c>
      <c r="X954" s="94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27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28" t="s">
        <v>571</v>
      </c>
      <c r="W955" s="25" t="s">
        <v>155</v>
      </c>
      <c r="X955" s="94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27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28" t="s">
        <v>571</v>
      </c>
      <c r="W956" s="25" t="s">
        <v>150</v>
      </c>
      <c r="X956" s="94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27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28" t="s">
        <v>571</v>
      </c>
      <c r="W957" s="25" t="s">
        <v>151</v>
      </c>
      <c r="X957" s="94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27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28" t="s">
        <v>571</v>
      </c>
      <c r="W958" s="25" t="s">
        <v>150</v>
      </c>
      <c r="X958" s="94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27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28" t="s">
        <v>571</v>
      </c>
      <c r="W959" s="25" t="s">
        <v>149</v>
      </c>
      <c r="X959" s="94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27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28" t="s">
        <v>571</v>
      </c>
      <c r="W960" s="25" t="s">
        <v>149</v>
      </c>
      <c r="X960" s="94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27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28" t="s">
        <v>571</v>
      </c>
      <c r="W961" s="25" t="s">
        <v>155</v>
      </c>
      <c r="X961" s="94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27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28" t="s">
        <v>571</v>
      </c>
      <c r="W962" s="25" t="s">
        <v>167</v>
      </c>
      <c r="X962" s="94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27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28" t="s">
        <v>571</v>
      </c>
      <c r="W963" s="25" t="s">
        <v>153</v>
      </c>
      <c r="X963" s="94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27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28" t="s">
        <v>571</v>
      </c>
      <c r="W964" s="25" t="s">
        <v>360</v>
      </c>
      <c r="X964" s="94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27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28" t="s">
        <v>571</v>
      </c>
      <c r="W965" s="25" t="s">
        <v>170</v>
      </c>
      <c r="X965" s="94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27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28" t="s">
        <v>571</v>
      </c>
      <c r="W966" s="25" t="s">
        <v>153</v>
      </c>
      <c r="X966" s="94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27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28" t="s">
        <v>571</v>
      </c>
      <c r="W967" s="25" t="s">
        <v>154</v>
      </c>
      <c r="X967" s="94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27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28" t="s">
        <v>571</v>
      </c>
      <c r="W968" s="25" t="s">
        <v>151</v>
      </c>
      <c r="X968" s="94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27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28" t="s">
        <v>571</v>
      </c>
      <c r="W969" s="25" t="s">
        <v>170</v>
      </c>
      <c r="X969" s="94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27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28" t="s">
        <v>571</v>
      </c>
      <c r="W970" s="25" t="s">
        <v>151</v>
      </c>
      <c r="X970" s="94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27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28" t="s">
        <v>571</v>
      </c>
      <c r="W971" s="25" t="s">
        <v>153</v>
      </c>
      <c r="X971" s="94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27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28" t="s">
        <v>571</v>
      </c>
      <c r="W972" s="25" t="s">
        <v>162</v>
      </c>
      <c r="X972" s="94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27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28" t="s">
        <v>571</v>
      </c>
      <c r="W973" s="25" t="s">
        <v>150</v>
      </c>
      <c r="X973" s="94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27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28" t="s">
        <v>576</v>
      </c>
      <c r="W974" s="25" t="s">
        <v>152</v>
      </c>
      <c r="X974" s="94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27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28" t="s">
        <v>576</v>
      </c>
      <c r="W975" s="25" t="s">
        <v>165</v>
      </c>
      <c r="X975" s="94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27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28" t="s">
        <v>576</v>
      </c>
      <c r="W976" s="25" t="s">
        <v>151</v>
      </c>
      <c r="X976" s="94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27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28" t="s">
        <v>576</v>
      </c>
      <c r="W977" s="25" t="s">
        <v>149</v>
      </c>
      <c r="X977" s="94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27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28" t="s">
        <v>576</v>
      </c>
      <c r="W978" s="25" t="s">
        <v>154</v>
      </c>
      <c r="X978" s="94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27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28" t="s">
        <v>576</v>
      </c>
      <c r="W979" s="25" t="s">
        <v>150</v>
      </c>
      <c r="X979" s="94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27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28" t="s">
        <v>576</v>
      </c>
      <c r="W980" s="25" t="s">
        <v>155</v>
      </c>
      <c r="X980" s="94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27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28" t="s">
        <v>576</v>
      </c>
      <c r="W981" s="25" t="s">
        <v>152</v>
      </c>
      <c r="X981" s="94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27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28" t="s">
        <v>576</v>
      </c>
      <c r="W982" s="25" t="s">
        <v>155</v>
      </c>
      <c r="X982" s="94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27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28" t="s">
        <v>576</v>
      </c>
      <c r="W983" s="25" t="s">
        <v>168</v>
      </c>
      <c r="X983" s="94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27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28" t="s">
        <v>576</v>
      </c>
      <c r="W984" s="25" t="s">
        <v>154</v>
      </c>
      <c r="X984" s="94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24">
        <v>0.45697551755947402</v>
      </c>
      <c r="B985" s="124">
        <v>0.54135396338669306</v>
      </c>
      <c r="C985" s="114">
        <f t="shared" si="155"/>
        <v>2.1883010392780022</v>
      </c>
      <c r="D985" s="115">
        <f t="shared" si="155"/>
        <v>1.8472202433764999</v>
      </c>
      <c r="E985" s="129">
        <v>3.3653846153846256E-2</v>
      </c>
      <c r="F985" s="117">
        <f t="shared" si="156"/>
        <v>1.0336538461538463</v>
      </c>
      <c r="G985" s="117">
        <f t="shared" si="157"/>
        <v>2.1170540286968578</v>
      </c>
      <c r="H985" s="117">
        <f t="shared" si="158"/>
        <v>1.7870781889409857</v>
      </c>
      <c r="I985" s="101">
        <v>1.95</v>
      </c>
      <c r="J985" s="101">
        <v>1.92</v>
      </c>
      <c r="K985" s="117">
        <f t="shared" si="159"/>
        <v>2.015625</v>
      </c>
      <c r="L985" s="117">
        <f t="shared" si="160"/>
        <v>1.9846153846153847</v>
      </c>
      <c r="M985" s="118">
        <f t="shared" si="161"/>
        <v>0.49612403100775193</v>
      </c>
      <c r="N985" s="118">
        <f t="shared" si="161"/>
        <v>0.50387596899224807</v>
      </c>
      <c r="O985" s="101">
        <f t="shared" si="162"/>
        <v>0.92109127758081488</v>
      </c>
      <c r="P985" s="101">
        <f t="shared" si="162"/>
        <v>1.0743794042597448</v>
      </c>
      <c r="Q985" s="101" t="s">
        <v>80</v>
      </c>
      <c r="R985" s="101" t="s">
        <v>122</v>
      </c>
      <c r="S985" s="101" t="s">
        <v>147</v>
      </c>
      <c r="T985" s="119" t="s">
        <v>160</v>
      </c>
      <c r="U985" s="119" t="s">
        <v>162</v>
      </c>
      <c r="V985" s="130" t="s">
        <v>576</v>
      </c>
      <c r="W985" s="119" t="s">
        <v>170</v>
      </c>
      <c r="X985" s="100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27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28" t="s">
        <v>578</v>
      </c>
      <c r="W986" s="25" t="s">
        <v>170</v>
      </c>
      <c r="X986" s="94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27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28" t="s">
        <v>578</v>
      </c>
      <c r="W987" s="25" t="s">
        <v>163</v>
      </c>
      <c r="X987" s="94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27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28" t="s">
        <v>578</v>
      </c>
      <c r="W988" s="25" t="s">
        <v>162</v>
      </c>
      <c r="X988" s="94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27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28" t="s">
        <v>578</v>
      </c>
      <c r="W989" s="25" t="s">
        <v>150</v>
      </c>
      <c r="X989" s="94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27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28" t="s">
        <v>578</v>
      </c>
      <c r="W990" s="25" t="s">
        <v>165</v>
      </c>
      <c r="X990" s="94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27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28" t="s">
        <v>578</v>
      </c>
      <c r="W991" s="25" t="s">
        <v>149</v>
      </c>
      <c r="X991" s="94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27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28" t="s">
        <v>578</v>
      </c>
      <c r="W992" s="25" t="s">
        <v>151</v>
      </c>
      <c r="X992" s="94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27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28" t="s">
        <v>578</v>
      </c>
      <c r="W993" s="25" t="s">
        <v>152</v>
      </c>
      <c r="X993" s="94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27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28" t="s">
        <v>578</v>
      </c>
      <c r="W994" s="25" t="s">
        <v>154</v>
      </c>
      <c r="X994" s="94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27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28" t="s">
        <v>578</v>
      </c>
      <c r="W995" s="25" t="s">
        <v>150</v>
      </c>
      <c r="X995" s="94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27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28" t="s">
        <v>578</v>
      </c>
      <c r="W996" s="25" t="s">
        <v>447</v>
      </c>
      <c r="X996" s="94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27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28" t="s">
        <v>578</v>
      </c>
      <c r="W997" s="25" t="s">
        <v>447</v>
      </c>
      <c r="X997" s="94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27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28" t="s">
        <v>578</v>
      </c>
      <c r="W998" s="25" t="s">
        <v>175</v>
      </c>
      <c r="X998" s="94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27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28" t="s">
        <v>578</v>
      </c>
      <c r="W999" s="25" t="s">
        <v>165</v>
      </c>
      <c r="X999" s="94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27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28" t="s">
        <v>578</v>
      </c>
      <c r="W1000" s="25" t="s">
        <v>153</v>
      </c>
      <c r="X1000" s="94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27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28" t="s">
        <v>578</v>
      </c>
      <c r="W1001" s="25" t="s">
        <v>168</v>
      </c>
      <c r="X1001" s="94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27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28" t="s">
        <v>578</v>
      </c>
      <c r="W1002" s="25" t="s">
        <v>162</v>
      </c>
      <c r="X1002" s="94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27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28" t="s">
        <v>578</v>
      </c>
      <c r="W1003" s="25" t="s">
        <v>172</v>
      </c>
      <c r="X1003" s="94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27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28" t="s">
        <v>578</v>
      </c>
      <c r="W1004" s="25" t="s">
        <v>154</v>
      </c>
      <c r="X1004" s="94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27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28" t="s">
        <v>578</v>
      </c>
      <c r="W1005" s="25" t="s">
        <v>162</v>
      </c>
      <c r="X1005" s="94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27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28" t="s">
        <v>579</v>
      </c>
      <c r="W1006" s="25" t="s">
        <v>167</v>
      </c>
      <c r="X1006" s="94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27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28" t="s">
        <v>579</v>
      </c>
      <c r="W1007" s="25" t="s">
        <v>151</v>
      </c>
      <c r="X1007" s="94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27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28" t="s">
        <v>579</v>
      </c>
      <c r="W1008" s="25" t="s">
        <v>154</v>
      </c>
      <c r="X1008" s="94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27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28" t="s">
        <v>579</v>
      </c>
      <c r="W1009" s="25" t="s">
        <v>153</v>
      </c>
      <c r="X1009" s="94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27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28" t="s">
        <v>579</v>
      </c>
      <c r="W1010" s="25" t="s">
        <v>151</v>
      </c>
      <c r="X1010" s="94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24">
        <v>0.26925665426683892</v>
      </c>
      <c r="B1011" s="124">
        <v>0.73055107668712971</v>
      </c>
      <c r="C1011" s="114">
        <f t="shared" si="164"/>
        <v>3.7139286407717869</v>
      </c>
      <c r="D1011" s="115">
        <f t="shared" si="164"/>
        <v>1.3688296847562735</v>
      </c>
      <c r="E1011" s="129">
        <v>3.3163265306122458E-2</v>
      </c>
      <c r="F1011" s="117">
        <f t="shared" si="156"/>
        <v>1.0331632653061225</v>
      </c>
      <c r="G1011" s="117">
        <f t="shared" si="157"/>
        <v>3.5947161165000998</v>
      </c>
      <c r="H1011" s="117">
        <f t="shared" si="158"/>
        <v>1.3248919417887881</v>
      </c>
      <c r="I1011" s="101">
        <v>2.4500000000000002</v>
      </c>
      <c r="J1011" s="101">
        <v>1.6</v>
      </c>
      <c r="K1011" s="117">
        <f t="shared" si="159"/>
        <v>2.53125</v>
      </c>
      <c r="L1011" s="117">
        <f t="shared" si="160"/>
        <v>1.653061224489796</v>
      </c>
      <c r="M1011" s="118">
        <f t="shared" si="165"/>
        <v>0.39506172839506171</v>
      </c>
      <c r="N1011" s="118">
        <f t="shared" si="165"/>
        <v>0.60493827160493829</v>
      </c>
      <c r="O1011" s="101">
        <f t="shared" si="166"/>
        <v>0.68155590611293604</v>
      </c>
      <c r="P1011" s="101">
        <f t="shared" si="166"/>
        <v>1.2076456573807657</v>
      </c>
      <c r="Q1011" s="101" t="s">
        <v>215</v>
      </c>
      <c r="R1011" s="101" t="s">
        <v>324</v>
      </c>
      <c r="S1011" s="101" t="s">
        <v>202</v>
      </c>
      <c r="T1011" s="119" t="s">
        <v>166</v>
      </c>
      <c r="U1011" s="119" t="s">
        <v>151</v>
      </c>
      <c r="V1011" s="130" t="s">
        <v>579</v>
      </c>
      <c r="W1011" s="119" t="s">
        <v>149</v>
      </c>
      <c r="X1011" s="100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27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31" t="s">
        <v>580</v>
      </c>
      <c r="W1012" s="25" t="s">
        <v>155</v>
      </c>
      <c r="X1012" s="94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27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31" t="s">
        <v>580</v>
      </c>
      <c r="W1013" s="25" t="s">
        <v>162</v>
      </c>
      <c r="X1013" s="94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27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31" t="s">
        <v>580</v>
      </c>
      <c r="W1014" s="25" t="s">
        <v>154</v>
      </c>
      <c r="X1014" s="94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27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31" t="s">
        <v>580</v>
      </c>
      <c r="W1015" s="25" t="s">
        <v>155</v>
      </c>
      <c r="X1015" s="94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27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31" t="s">
        <v>580</v>
      </c>
      <c r="W1016" s="25" t="s">
        <v>151</v>
      </c>
      <c r="X1016" s="94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27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31" t="s">
        <v>580</v>
      </c>
      <c r="W1017" s="25" t="s">
        <v>176</v>
      </c>
      <c r="X1017" s="94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27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31" t="s">
        <v>580</v>
      </c>
      <c r="W1018" s="25" t="s">
        <v>154</v>
      </c>
      <c r="X1018" s="94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27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31" t="s">
        <v>580</v>
      </c>
      <c r="W1019" s="25" t="s">
        <v>152</v>
      </c>
      <c r="X1019" s="94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27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31" t="s">
        <v>580</v>
      </c>
      <c r="W1020" s="25" t="s">
        <v>153</v>
      </c>
      <c r="X1020" s="94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27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31" t="s">
        <v>580</v>
      </c>
      <c r="W1021" s="25" t="s">
        <v>150</v>
      </c>
      <c r="X1021" s="94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27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31" t="s">
        <v>580</v>
      </c>
      <c r="W1022" s="25" t="s">
        <v>151</v>
      </c>
      <c r="X1022" s="94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27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31" t="s">
        <v>580</v>
      </c>
      <c r="W1023" s="25" t="s">
        <v>162</v>
      </c>
      <c r="X1023" s="94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27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31" t="s">
        <v>580</v>
      </c>
      <c r="W1024" s="25" t="s">
        <v>150</v>
      </c>
      <c r="X1024" s="94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27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31" t="s">
        <v>580</v>
      </c>
      <c r="W1025" s="25" t="s">
        <v>155</v>
      </c>
      <c r="X1025" s="94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27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31" t="s">
        <v>580</v>
      </c>
      <c r="W1026" s="25" t="s">
        <v>179</v>
      </c>
      <c r="X1026" s="94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27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31" t="s">
        <v>580</v>
      </c>
      <c r="W1027" s="25" t="s">
        <v>162</v>
      </c>
      <c r="X1027" s="94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27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31" t="s">
        <v>580</v>
      </c>
      <c r="W1028" s="25" t="s">
        <v>450</v>
      </c>
      <c r="X1028" s="94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27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31" t="s">
        <v>581</v>
      </c>
      <c r="W1029" s="25" t="s">
        <v>165</v>
      </c>
      <c r="X1029" s="94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27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31" t="s">
        <v>581</v>
      </c>
      <c r="W1030" s="25" t="s">
        <v>170</v>
      </c>
      <c r="X1030" s="94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27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31" t="s">
        <v>581</v>
      </c>
      <c r="W1031" s="25" t="s">
        <v>162</v>
      </c>
      <c r="X1031" s="94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27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31" t="s">
        <v>581</v>
      </c>
      <c r="W1032" s="25" t="s">
        <v>152</v>
      </c>
      <c r="X1032" s="94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27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31" t="s">
        <v>581</v>
      </c>
      <c r="W1033" s="25" t="s">
        <v>154</v>
      </c>
      <c r="X1033" s="94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27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31" t="s">
        <v>581</v>
      </c>
      <c r="W1034" s="25" t="s">
        <v>509</v>
      </c>
      <c r="X1034" s="94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27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31" t="s">
        <v>581</v>
      </c>
      <c r="W1035" s="25" t="s">
        <v>149</v>
      </c>
      <c r="X1035" s="94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27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31" t="s">
        <v>581</v>
      </c>
      <c r="W1036" s="25" t="s">
        <v>149</v>
      </c>
      <c r="X1036" s="94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27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31" t="s">
        <v>581</v>
      </c>
      <c r="W1037" s="25" t="s">
        <v>151</v>
      </c>
      <c r="X1037" s="94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27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31" t="s">
        <v>581</v>
      </c>
      <c r="W1038" s="25" t="s">
        <v>151</v>
      </c>
      <c r="X1038" s="94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27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31" t="s">
        <v>581</v>
      </c>
      <c r="W1039" s="25" t="s">
        <v>163</v>
      </c>
      <c r="X1039" s="94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27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31" t="s">
        <v>581</v>
      </c>
      <c r="W1040" s="25" t="s">
        <v>178</v>
      </c>
      <c r="X1040" s="94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27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31" t="s">
        <v>581</v>
      </c>
      <c r="W1041" s="25" t="s">
        <v>153</v>
      </c>
      <c r="X1041" s="94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27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31" t="s">
        <v>581</v>
      </c>
      <c r="W1042" s="25" t="s">
        <v>153</v>
      </c>
      <c r="X1042" s="94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27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31" t="s">
        <v>581</v>
      </c>
      <c r="W1043" s="25" t="s">
        <v>152</v>
      </c>
      <c r="X1043" s="94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27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31" t="s">
        <v>581</v>
      </c>
      <c r="W1044" s="25" t="s">
        <v>176</v>
      </c>
      <c r="X1044" s="94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27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31" t="s">
        <v>581</v>
      </c>
      <c r="W1045" s="25" t="s">
        <v>149</v>
      </c>
      <c r="X1045" s="94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27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31" t="s">
        <v>581</v>
      </c>
      <c r="W1046" s="25" t="s">
        <v>178</v>
      </c>
      <c r="X1046" s="94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27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31" t="s">
        <v>581</v>
      </c>
      <c r="W1047" s="25" t="s">
        <v>176</v>
      </c>
      <c r="X1047" s="94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27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31" t="s">
        <v>581</v>
      </c>
      <c r="W1048" s="25" t="s">
        <v>178</v>
      </c>
      <c r="X1048" s="94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27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31" t="s">
        <v>581</v>
      </c>
      <c r="W1049" s="25" t="s">
        <v>149</v>
      </c>
      <c r="X1049" s="94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27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31" t="s">
        <v>581</v>
      </c>
      <c r="W1050" s="25" t="s">
        <v>152</v>
      </c>
      <c r="X1050" s="94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27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31" t="s">
        <v>581</v>
      </c>
      <c r="W1051" s="25" t="s">
        <v>162</v>
      </c>
      <c r="X1051" s="94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27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31" t="s">
        <v>581</v>
      </c>
      <c r="W1052" s="25" t="s">
        <v>155</v>
      </c>
      <c r="X1052" s="94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27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31" t="s">
        <v>581</v>
      </c>
      <c r="W1053" s="25" t="s">
        <v>153</v>
      </c>
      <c r="X1053" s="94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27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31" t="s">
        <v>581</v>
      </c>
      <c r="W1054" s="25" t="s">
        <v>169</v>
      </c>
      <c r="X1054" s="94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27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31" t="s">
        <v>581</v>
      </c>
      <c r="W1055" s="25" t="s">
        <v>155</v>
      </c>
      <c r="X1055" s="94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27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31" t="s">
        <v>581</v>
      </c>
      <c r="W1056" s="25" t="s">
        <v>151</v>
      </c>
      <c r="X1056" s="94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27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31" t="s">
        <v>581</v>
      </c>
      <c r="W1057" s="25" t="s">
        <v>176</v>
      </c>
      <c r="X1057" s="94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27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31" t="s">
        <v>581</v>
      </c>
      <c r="W1058" s="25" t="s">
        <v>151</v>
      </c>
      <c r="X1058" s="94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27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31" t="s">
        <v>581</v>
      </c>
      <c r="W1059" s="25" t="s">
        <v>155</v>
      </c>
      <c r="X1059" s="94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27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31" t="s">
        <v>581</v>
      </c>
      <c r="W1060" s="25" t="s">
        <v>167</v>
      </c>
      <c r="X1060" s="94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27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31" t="s">
        <v>581</v>
      </c>
      <c r="W1061" s="25" t="s">
        <v>152</v>
      </c>
      <c r="X1061" s="94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27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31" t="s">
        <v>581</v>
      </c>
      <c r="W1062" s="25" t="s">
        <v>153</v>
      </c>
      <c r="X1062" s="94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27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31" t="s">
        <v>581</v>
      </c>
      <c r="W1063" s="25" t="s">
        <v>154</v>
      </c>
      <c r="X1063" s="94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27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31" t="s">
        <v>581</v>
      </c>
      <c r="W1064" s="25" t="s">
        <v>170</v>
      </c>
      <c r="X1064" s="94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27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31" t="s">
        <v>581</v>
      </c>
      <c r="W1065" s="25" t="s">
        <v>154</v>
      </c>
      <c r="X1065" s="94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27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31" t="s">
        <v>581</v>
      </c>
      <c r="W1066" s="25" t="s">
        <v>150</v>
      </c>
      <c r="X1066" s="94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27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31" t="s">
        <v>581</v>
      </c>
      <c r="W1067" s="25" t="s">
        <v>167</v>
      </c>
      <c r="X1067" s="94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27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31" t="s">
        <v>581</v>
      </c>
      <c r="W1068" s="25" t="s">
        <v>152</v>
      </c>
      <c r="X1068" s="94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27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31" t="s">
        <v>581</v>
      </c>
      <c r="W1069" s="25" t="s">
        <v>155</v>
      </c>
      <c r="X1069" s="94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27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31" t="s">
        <v>581</v>
      </c>
      <c r="W1070" s="25" t="s">
        <v>151</v>
      </c>
      <c r="X1070" s="94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27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31" t="s">
        <v>581</v>
      </c>
      <c r="W1071" s="25" t="s">
        <v>162</v>
      </c>
      <c r="X1071" s="94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27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31" t="s">
        <v>581</v>
      </c>
      <c r="W1072" s="25" t="s">
        <v>151</v>
      </c>
      <c r="X1072" s="94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27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31" t="s">
        <v>581</v>
      </c>
      <c r="W1073" s="25" t="s">
        <v>151</v>
      </c>
      <c r="X1073" s="94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27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31" t="s">
        <v>581</v>
      </c>
      <c r="W1074" s="25" t="s">
        <v>178</v>
      </c>
      <c r="X1074" s="94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27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31" t="s">
        <v>581</v>
      </c>
      <c r="W1075" s="25" t="s">
        <v>150</v>
      </c>
      <c r="X1075" s="94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27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31" t="s">
        <v>581</v>
      </c>
      <c r="W1076" s="25" t="s">
        <v>152</v>
      </c>
      <c r="X1076" s="94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27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31" t="s">
        <v>581</v>
      </c>
      <c r="W1077" s="25" t="s">
        <v>170</v>
      </c>
      <c r="X1077" s="94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27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31" t="s">
        <v>581</v>
      </c>
      <c r="W1078" s="25" t="s">
        <v>151</v>
      </c>
      <c r="X1078" s="94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27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31" t="s">
        <v>581</v>
      </c>
      <c r="W1079" s="25" t="s">
        <v>162</v>
      </c>
      <c r="X1079" s="94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27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31" t="s">
        <v>581</v>
      </c>
      <c r="W1080" s="25" t="s">
        <v>149</v>
      </c>
      <c r="X1080" s="94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27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31" t="s">
        <v>581</v>
      </c>
      <c r="W1081" s="25" t="s">
        <v>170</v>
      </c>
      <c r="X1081" s="94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27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31" t="s">
        <v>581</v>
      </c>
      <c r="W1082" s="25" t="s">
        <v>179</v>
      </c>
      <c r="X1082" s="94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27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31" t="s">
        <v>581</v>
      </c>
      <c r="W1083" s="25" t="s">
        <v>170</v>
      </c>
      <c r="X1083" s="94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27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31" t="s">
        <v>581</v>
      </c>
      <c r="W1084" s="25" t="s">
        <v>170</v>
      </c>
      <c r="X1084" s="94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27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31" t="s">
        <v>581</v>
      </c>
      <c r="W1085" s="25" t="s">
        <v>170</v>
      </c>
      <c r="X1085" s="94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27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31" t="s">
        <v>581</v>
      </c>
      <c r="W1086" s="25" t="s">
        <v>176</v>
      </c>
      <c r="X1086" s="94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27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31" t="s">
        <v>581</v>
      </c>
      <c r="W1087" s="25" t="s">
        <v>154</v>
      </c>
      <c r="X1087" s="94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27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31" t="s">
        <v>581</v>
      </c>
      <c r="W1088" s="25" t="s">
        <v>165</v>
      </c>
      <c r="X1088" s="94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27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31" t="s">
        <v>581</v>
      </c>
      <c r="W1089" s="25" t="s">
        <v>154</v>
      </c>
      <c r="X1089" s="94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27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31" t="s">
        <v>581</v>
      </c>
      <c r="W1090" s="25" t="s">
        <v>150</v>
      </c>
      <c r="X1090" s="94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27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31" t="s">
        <v>581</v>
      </c>
      <c r="W1091" s="25" t="s">
        <v>154</v>
      </c>
      <c r="X1091" s="94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27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31" t="s">
        <v>581</v>
      </c>
      <c r="W1092" s="25" t="s">
        <v>153</v>
      </c>
      <c r="X1092" s="94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27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31" t="s">
        <v>581</v>
      </c>
      <c r="W1093" s="25" t="s">
        <v>151</v>
      </c>
      <c r="X1093" s="94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27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31" t="s">
        <v>581</v>
      </c>
      <c r="W1094" s="25" t="s">
        <v>154</v>
      </c>
      <c r="X1094" s="94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27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31" t="s">
        <v>581</v>
      </c>
      <c r="W1095" s="25" t="s">
        <v>155</v>
      </c>
      <c r="X1095" s="94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27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31" t="s">
        <v>581</v>
      </c>
      <c r="W1096" s="25" t="s">
        <v>170</v>
      </c>
      <c r="X1096" s="94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27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31" t="s">
        <v>581</v>
      </c>
      <c r="W1097" s="25" t="s">
        <v>175</v>
      </c>
      <c r="X1097" s="94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27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31" t="s">
        <v>581</v>
      </c>
      <c r="W1098" s="25" t="s">
        <v>151</v>
      </c>
      <c r="X1098" s="94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27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31" t="s">
        <v>581</v>
      </c>
      <c r="W1099" s="25" t="s">
        <v>170</v>
      </c>
      <c r="X1099" s="94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27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31" t="s">
        <v>581</v>
      </c>
      <c r="W1100" s="25" t="s">
        <v>151</v>
      </c>
      <c r="X1100" s="94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27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31" t="s">
        <v>581</v>
      </c>
      <c r="W1101" s="25" t="s">
        <v>169</v>
      </c>
      <c r="X1101" s="94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27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31" t="s">
        <v>581</v>
      </c>
      <c r="W1102" s="25" t="s">
        <v>170</v>
      </c>
      <c r="X1102" s="94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27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31" t="s">
        <v>581</v>
      </c>
      <c r="W1103" s="25" t="s">
        <v>151</v>
      </c>
      <c r="X1103" s="94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27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31" t="s">
        <v>581</v>
      </c>
      <c r="W1104" s="25" t="s">
        <v>149</v>
      </c>
      <c r="X1104" s="94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27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31" t="s">
        <v>581</v>
      </c>
      <c r="W1105" s="25" t="s">
        <v>153</v>
      </c>
      <c r="X1105" s="94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27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31" t="s">
        <v>581</v>
      </c>
      <c r="W1106" s="25" t="s">
        <v>154</v>
      </c>
      <c r="X1106" s="94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27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31" t="s">
        <v>581</v>
      </c>
      <c r="W1107" s="25" t="s">
        <v>155</v>
      </c>
      <c r="X1107" s="94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27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31" t="s">
        <v>581</v>
      </c>
      <c r="W1108" s="25" t="s">
        <v>446</v>
      </c>
      <c r="X1108" s="94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27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31" t="s">
        <v>581</v>
      </c>
      <c r="W1109" s="25" t="s">
        <v>152</v>
      </c>
      <c r="X1109" s="94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27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31" t="s">
        <v>581</v>
      </c>
      <c r="W1110" s="25" t="s">
        <v>153</v>
      </c>
      <c r="X1110" s="94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27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31" t="s">
        <v>581</v>
      </c>
      <c r="W1111" s="25" t="s">
        <v>168</v>
      </c>
      <c r="X1111" s="94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27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31" t="s">
        <v>581</v>
      </c>
      <c r="W1112" s="25" t="s">
        <v>151</v>
      </c>
      <c r="X1112" s="94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27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31" t="s">
        <v>581</v>
      </c>
      <c r="W1113" s="25" t="s">
        <v>151</v>
      </c>
      <c r="X1113" s="94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27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31" t="s">
        <v>581</v>
      </c>
      <c r="W1114" s="25" t="s">
        <v>162</v>
      </c>
      <c r="X1114" s="94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27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31" t="s">
        <v>581</v>
      </c>
      <c r="W1115" s="25" t="s">
        <v>178</v>
      </c>
      <c r="X1115" s="94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27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31" t="s">
        <v>581</v>
      </c>
      <c r="W1116" s="25" t="s">
        <v>154</v>
      </c>
      <c r="X1116" s="94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27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31" t="s">
        <v>581</v>
      </c>
      <c r="W1117" s="25" t="s">
        <v>154</v>
      </c>
      <c r="X1117" s="94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27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31" t="s">
        <v>581</v>
      </c>
      <c r="W1118" s="25" t="s">
        <v>162</v>
      </c>
      <c r="X1118" s="94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27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31" t="s">
        <v>581</v>
      </c>
      <c r="W1119" s="25" t="s">
        <v>470</v>
      </c>
      <c r="X1119" s="94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27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31" t="s">
        <v>581</v>
      </c>
      <c r="W1120" s="25" t="s">
        <v>150</v>
      </c>
      <c r="X1120" s="94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27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31" t="s">
        <v>581</v>
      </c>
      <c r="W1121" s="25" t="s">
        <v>149</v>
      </c>
      <c r="X1121" s="94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27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31" t="s">
        <v>581</v>
      </c>
      <c r="W1122" s="25" t="s">
        <v>151</v>
      </c>
      <c r="X1122" s="94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27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31" t="s">
        <v>581</v>
      </c>
      <c r="W1123" s="25" t="s">
        <v>150</v>
      </c>
      <c r="X1123" s="94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27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31" t="s">
        <v>581</v>
      </c>
      <c r="W1124" s="25" t="s">
        <v>152</v>
      </c>
      <c r="X1124" s="94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27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31" t="s">
        <v>581</v>
      </c>
      <c r="W1125" s="25" t="s">
        <v>150</v>
      </c>
      <c r="X1125" s="94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27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31" t="s">
        <v>581</v>
      </c>
      <c r="W1126" s="25" t="s">
        <v>150</v>
      </c>
      <c r="X1126" s="94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27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31" t="s">
        <v>581</v>
      </c>
      <c r="W1127" s="25" t="s">
        <v>149</v>
      </c>
      <c r="X1127" s="94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27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31" t="s">
        <v>581</v>
      </c>
      <c r="W1128" s="25" t="s">
        <v>153</v>
      </c>
      <c r="X1128" s="94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27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31" t="s">
        <v>581</v>
      </c>
      <c r="W1129" s="25" t="s">
        <v>152</v>
      </c>
      <c r="X1129" s="94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27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31" t="s">
        <v>581</v>
      </c>
      <c r="W1130" s="25" t="s">
        <v>153</v>
      </c>
      <c r="X1130" s="94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27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31" t="s">
        <v>581</v>
      </c>
      <c r="W1131" s="25" t="s">
        <v>153</v>
      </c>
      <c r="X1131" s="94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27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31" t="s">
        <v>581</v>
      </c>
      <c r="W1132" s="25" t="s">
        <v>176</v>
      </c>
      <c r="X1132" s="94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27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31" t="s">
        <v>581</v>
      </c>
      <c r="W1133" s="25" t="s">
        <v>150</v>
      </c>
      <c r="X1133" s="94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27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31" t="s">
        <v>581</v>
      </c>
      <c r="W1134" s="25" t="s">
        <v>155</v>
      </c>
      <c r="X1134" s="94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27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31" t="s">
        <v>581</v>
      </c>
      <c r="W1135" s="25" t="s">
        <v>153</v>
      </c>
      <c r="X1135" s="94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27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31" t="s">
        <v>581</v>
      </c>
      <c r="W1136" s="25" t="s">
        <v>152</v>
      </c>
      <c r="X1136" s="94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27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31" t="s">
        <v>581</v>
      </c>
      <c r="W1137" s="25" t="s">
        <v>163</v>
      </c>
      <c r="X1137" s="94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27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31" t="s">
        <v>581</v>
      </c>
      <c r="W1138" s="25" t="s">
        <v>151</v>
      </c>
      <c r="X1138" s="94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27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31" t="s">
        <v>581</v>
      </c>
      <c r="W1139" s="25" t="s">
        <v>153</v>
      </c>
      <c r="X1139" s="94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27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31" t="s">
        <v>581</v>
      </c>
      <c r="W1140" s="25" t="s">
        <v>170</v>
      </c>
      <c r="X1140" s="94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27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31" t="s">
        <v>581</v>
      </c>
      <c r="W1141" s="25" t="s">
        <v>176</v>
      </c>
      <c r="X1141" s="94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27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31" t="s">
        <v>581</v>
      </c>
      <c r="W1142" s="25" t="s">
        <v>149</v>
      </c>
      <c r="X1142" s="94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27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31" t="s">
        <v>581</v>
      </c>
      <c r="W1143" s="25" t="s">
        <v>151</v>
      </c>
      <c r="X1143" s="94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27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31" t="s">
        <v>581</v>
      </c>
      <c r="W1144" s="25" t="s">
        <v>153</v>
      </c>
      <c r="X1144" s="94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27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31" t="s">
        <v>581</v>
      </c>
      <c r="W1145" s="25" t="s">
        <v>151</v>
      </c>
      <c r="X1145" s="94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27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31" t="s">
        <v>581</v>
      </c>
      <c r="W1146" s="25" t="s">
        <v>154</v>
      </c>
      <c r="X1146" s="94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27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31" t="s">
        <v>581</v>
      </c>
      <c r="W1147" s="25" t="s">
        <v>151</v>
      </c>
      <c r="X1147" s="94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27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31" t="s">
        <v>581</v>
      </c>
      <c r="W1148" s="25" t="s">
        <v>154</v>
      </c>
      <c r="X1148" s="94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27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31" t="s">
        <v>581</v>
      </c>
      <c r="W1149" s="25" t="s">
        <v>162</v>
      </c>
      <c r="X1149" s="94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27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31" t="s">
        <v>581</v>
      </c>
      <c r="W1150" s="25" t="s">
        <v>151</v>
      </c>
      <c r="X1150" s="94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27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31" t="s">
        <v>581</v>
      </c>
      <c r="W1151" s="25" t="s">
        <v>152</v>
      </c>
      <c r="X1151" s="94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27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31" t="s">
        <v>581</v>
      </c>
      <c r="W1152" s="25" t="s">
        <v>165</v>
      </c>
      <c r="X1152" s="94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27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31" t="s">
        <v>581</v>
      </c>
      <c r="W1153" s="25" t="s">
        <v>172</v>
      </c>
      <c r="X1153" s="94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27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31" t="s">
        <v>582</v>
      </c>
      <c r="W1154" s="25" t="s">
        <v>155</v>
      </c>
      <c r="X1154" s="94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27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31" t="s">
        <v>582</v>
      </c>
      <c r="W1155" s="25" t="s">
        <v>162</v>
      </c>
      <c r="X1155" s="94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27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31" t="s">
        <v>582</v>
      </c>
      <c r="W1156" s="25" t="s">
        <v>152</v>
      </c>
      <c r="X1156" s="94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27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31" t="s">
        <v>582</v>
      </c>
      <c r="W1157" s="25" t="s">
        <v>154</v>
      </c>
      <c r="X1157" s="94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27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31" t="s">
        <v>582</v>
      </c>
      <c r="W1158" s="25" t="s">
        <v>178</v>
      </c>
      <c r="X1158" s="94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27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31" t="s">
        <v>582</v>
      </c>
      <c r="W1159" s="25" t="s">
        <v>447</v>
      </c>
      <c r="X1159" s="94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27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31" t="s">
        <v>582</v>
      </c>
      <c r="W1160" s="25" t="s">
        <v>151</v>
      </c>
      <c r="X1160" s="94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27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31" t="s">
        <v>582</v>
      </c>
      <c r="W1161" s="25" t="s">
        <v>154</v>
      </c>
      <c r="X1161" s="94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27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31" t="s">
        <v>582</v>
      </c>
      <c r="W1162" s="25" t="s">
        <v>167</v>
      </c>
      <c r="X1162" s="94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27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31" t="s">
        <v>582</v>
      </c>
      <c r="W1163" s="25" t="s">
        <v>175</v>
      </c>
      <c r="X1163" s="94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27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31" t="s">
        <v>582</v>
      </c>
      <c r="W1164" s="25" t="s">
        <v>162</v>
      </c>
      <c r="X1164" s="94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27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31" t="s">
        <v>582</v>
      </c>
      <c r="W1165" s="25" t="s">
        <v>155</v>
      </c>
      <c r="X1165" s="94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27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31" t="s">
        <v>582</v>
      </c>
      <c r="W1166" s="25" t="s">
        <v>163</v>
      </c>
      <c r="X1166" s="94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27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31" t="s">
        <v>582</v>
      </c>
      <c r="W1167" s="25" t="s">
        <v>150</v>
      </c>
      <c r="X1167" s="94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27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31" t="s">
        <v>582</v>
      </c>
      <c r="W1168" s="25" t="s">
        <v>167</v>
      </c>
      <c r="X1168" s="94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27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31" t="s">
        <v>582</v>
      </c>
      <c r="W1169" s="25" t="s">
        <v>151</v>
      </c>
      <c r="X1169" s="94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27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31" t="s">
        <v>582</v>
      </c>
      <c r="W1170" s="25" t="s">
        <v>149</v>
      </c>
      <c r="X1170" s="94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27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31" t="s">
        <v>582</v>
      </c>
      <c r="W1171" s="25" t="s">
        <v>151</v>
      </c>
      <c r="X1171" s="94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27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31" t="s">
        <v>582</v>
      </c>
      <c r="W1172" s="25" t="s">
        <v>170</v>
      </c>
      <c r="X1172" s="94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27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31" t="s">
        <v>582</v>
      </c>
      <c r="W1173" s="25" t="s">
        <v>162</v>
      </c>
      <c r="X1173" s="94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27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31" t="s">
        <v>582</v>
      </c>
      <c r="W1174" s="25" t="s">
        <v>178</v>
      </c>
      <c r="X1174" s="94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27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31" t="s">
        <v>582</v>
      </c>
      <c r="W1175" s="25" t="s">
        <v>155</v>
      </c>
      <c r="X1175" s="94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27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31" t="s">
        <v>582</v>
      </c>
      <c r="W1176" s="25" t="s">
        <v>169</v>
      </c>
      <c r="X1176" s="94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27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31" t="s">
        <v>582</v>
      </c>
      <c r="W1177" s="25" t="s">
        <v>152</v>
      </c>
      <c r="X1177" s="94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27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31" t="s">
        <v>582</v>
      </c>
      <c r="W1178" s="25" t="s">
        <v>155</v>
      </c>
      <c r="X1178" s="94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27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31" t="s">
        <v>582</v>
      </c>
      <c r="W1179" s="25" t="s">
        <v>163</v>
      </c>
      <c r="X1179" s="94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27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31" t="s">
        <v>582</v>
      </c>
      <c r="W1180" s="25" t="s">
        <v>155</v>
      </c>
      <c r="X1180" s="94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27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31" t="s">
        <v>582</v>
      </c>
      <c r="W1181" s="25" t="s">
        <v>150</v>
      </c>
      <c r="X1181" s="94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27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31" t="s">
        <v>582</v>
      </c>
      <c r="W1182" s="25" t="s">
        <v>168</v>
      </c>
      <c r="X1182" s="94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27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31" t="s">
        <v>582</v>
      </c>
      <c r="W1183" s="25" t="s">
        <v>151</v>
      </c>
      <c r="X1183" s="94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27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31" t="s">
        <v>582</v>
      </c>
      <c r="W1184" s="25" t="s">
        <v>155</v>
      </c>
      <c r="X1184" s="94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27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31" t="s">
        <v>582</v>
      </c>
      <c r="W1185" s="25" t="s">
        <v>154</v>
      </c>
      <c r="X1185" s="94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27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31" t="s">
        <v>582</v>
      </c>
      <c r="W1186" s="25" t="s">
        <v>179</v>
      </c>
      <c r="X1186" s="94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27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31" t="s">
        <v>582</v>
      </c>
      <c r="W1187" s="25" t="s">
        <v>168</v>
      </c>
      <c r="X1187" s="94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27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31" t="s">
        <v>582</v>
      </c>
      <c r="W1188" s="25" t="s">
        <v>167</v>
      </c>
      <c r="X1188" s="94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27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31" t="s">
        <v>582</v>
      </c>
      <c r="W1189" s="25" t="s">
        <v>151</v>
      </c>
      <c r="X1189" s="94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27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31" t="s">
        <v>582</v>
      </c>
      <c r="W1190" s="25" t="s">
        <v>359</v>
      </c>
      <c r="X1190" s="94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27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31" t="s">
        <v>582</v>
      </c>
      <c r="W1191" s="25" t="s">
        <v>152</v>
      </c>
      <c r="X1191" s="94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27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31" t="s">
        <v>582</v>
      </c>
      <c r="W1192" s="25" t="s">
        <v>154</v>
      </c>
      <c r="X1192" s="94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27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31" t="s">
        <v>582</v>
      </c>
      <c r="W1193" s="25" t="s">
        <v>154</v>
      </c>
      <c r="X1193" s="94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27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31" t="s">
        <v>582</v>
      </c>
      <c r="W1194" s="25" t="s">
        <v>151</v>
      </c>
      <c r="X1194" s="94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27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31" t="s">
        <v>582</v>
      </c>
      <c r="W1195" s="25" t="s">
        <v>149</v>
      </c>
      <c r="X1195" s="94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27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31" t="s">
        <v>582</v>
      </c>
      <c r="W1196" s="25" t="s">
        <v>149</v>
      </c>
      <c r="X1196" s="94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27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31" t="s">
        <v>582</v>
      </c>
      <c r="W1197" s="25" t="s">
        <v>150</v>
      </c>
      <c r="X1197" s="94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27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31" t="s">
        <v>582</v>
      </c>
      <c r="W1198" s="25" t="s">
        <v>155</v>
      </c>
      <c r="X1198" s="94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27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31" t="s">
        <v>582</v>
      </c>
      <c r="W1199" s="25" t="s">
        <v>149</v>
      </c>
      <c r="X1199" s="94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27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31" t="s">
        <v>582</v>
      </c>
      <c r="W1200" s="25" t="s">
        <v>164</v>
      </c>
      <c r="X1200" s="94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27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31" t="s">
        <v>582</v>
      </c>
      <c r="W1201" s="25" t="s">
        <v>168</v>
      </c>
      <c r="X1201" s="94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27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31" t="s">
        <v>582</v>
      </c>
      <c r="W1202" s="25" t="s">
        <v>155</v>
      </c>
      <c r="X1202" s="94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27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31" t="s">
        <v>582</v>
      </c>
      <c r="W1203" s="25" t="s">
        <v>149</v>
      </c>
      <c r="X1203" s="94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27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31" t="s">
        <v>582</v>
      </c>
      <c r="W1204" s="25" t="s">
        <v>152</v>
      </c>
      <c r="X1204" s="94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27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31" t="s">
        <v>582</v>
      </c>
      <c r="W1205" s="25" t="s">
        <v>170</v>
      </c>
      <c r="X1205" s="94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27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31" t="s">
        <v>582</v>
      </c>
      <c r="W1206" s="25" t="s">
        <v>162</v>
      </c>
      <c r="X1206" s="94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27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31" t="s">
        <v>583</v>
      </c>
      <c r="W1207" s="126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27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31" t="s">
        <v>583</v>
      </c>
      <c r="W1208" s="126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27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31" t="s">
        <v>583</v>
      </c>
      <c r="W1209" s="126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27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31" t="s">
        <v>583</v>
      </c>
      <c r="W1210" s="126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24" t="e">
        <v>#N/A</v>
      </c>
      <c r="B1211" s="124" t="e">
        <v>#N/A</v>
      </c>
      <c r="C1211" s="114" t="e">
        <f t="shared" si="197"/>
        <v>#N/A</v>
      </c>
      <c r="D1211" s="115" t="e">
        <f t="shared" si="197"/>
        <v>#N/A</v>
      </c>
      <c r="E1211" s="129">
        <v>4.2479792511268322E-2</v>
      </c>
      <c r="F1211" s="117">
        <f t="shared" si="206"/>
        <v>1.0424797925112683</v>
      </c>
      <c r="G1211" s="117" t="e">
        <f t="shared" si="207"/>
        <v>#N/A</v>
      </c>
      <c r="H1211" s="117" t="e">
        <f t="shared" si="208"/>
        <v>#N/A</v>
      </c>
      <c r="I1211" s="101">
        <v>2.63</v>
      </c>
      <c r="J1211" s="101">
        <v>1.51</v>
      </c>
      <c r="K1211" s="117">
        <f t="shared" si="209"/>
        <v>2.7417218543046356</v>
      </c>
      <c r="L1211" s="117">
        <f t="shared" si="210"/>
        <v>1.5741444866920151</v>
      </c>
      <c r="M1211" s="118">
        <f t="shared" si="198"/>
        <v>0.36473429951690822</v>
      </c>
      <c r="N1211" s="118">
        <f t="shared" si="198"/>
        <v>0.63526570048309183</v>
      </c>
      <c r="O1211" s="101" t="e">
        <f t="shared" si="199"/>
        <v>#N/A</v>
      </c>
      <c r="P1211" s="101" t="e">
        <f t="shared" si="199"/>
        <v>#N/A</v>
      </c>
      <c r="Q1211" s="101" t="s">
        <v>547</v>
      </c>
      <c r="R1211" s="101" t="s">
        <v>377</v>
      </c>
      <c r="S1211" s="101" t="s">
        <v>349</v>
      </c>
      <c r="T1211" s="119" t="e">
        <v>#N/A</v>
      </c>
      <c r="U1211" s="119" t="e">
        <v>#N/A</v>
      </c>
      <c r="V1211" s="130" t="s">
        <v>583</v>
      </c>
      <c r="W1211" s="126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27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28" t="s">
        <v>584</v>
      </c>
      <c r="W1212" s="126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27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28" t="s">
        <v>584</v>
      </c>
      <c r="W1213" s="126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27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28" t="s">
        <v>584</v>
      </c>
      <c r="W1214" s="126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27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28" t="s">
        <v>584</v>
      </c>
      <c r="W1215" s="126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27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28" t="s">
        <v>584</v>
      </c>
      <c r="W1216" s="126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27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28" t="s">
        <v>584</v>
      </c>
      <c r="W1217" s="126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27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28" t="s">
        <v>584</v>
      </c>
      <c r="W1218" s="126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27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28" t="s">
        <v>584</v>
      </c>
      <c r="W1219" s="126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27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28" t="s">
        <v>584</v>
      </c>
      <c r="W1220" s="126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27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28" t="s">
        <v>584</v>
      </c>
      <c r="W1221" s="126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27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28" t="s">
        <v>584</v>
      </c>
      <c r="W1222" s="126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27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28" t="s">
        <v>584</v>
      </c>
      <c r="W1223" s="126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27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28" t="s">
        <v>584</v>
      </c>
      <c r="W1224" s="126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27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28" t="s">
        <v>584</v>
      </c>
      <c r="W1225" s="126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27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28" t="s">
        <v>584</v>
      </c>
      <c r="W1226" s="126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27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28" t="s">
        <v>584</v>
      </c>
      <c r="W1227" s="126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27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28" t="s">
        <v>584</v>
      </c>
      <c r="W1228" s="126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27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28" t="s">
        <v>584</v>
      </c>
      <c r="W1229" s="126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27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28" t="s">
        <v>584</v>
      </c>
      <c r="W1230" s="126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27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28" t="s">
        <v>584</v>
      </c>
      <c r="W1231" s="126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27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28" t="s">
        <v>584</v>
      </c>
      <c r="W1232" s="126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27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28" t="s">
        <v>584</v>
      </c>
      <c r="W1233" s="126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27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28" t="s">
        <v>584</v>
      </c>
      <c r="W1234" s="126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27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28" t="s">
        <v>584</v>
      </c>
      <c r="W1235" s="126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27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28" t="s">
        <v>584</v>
      </c>
      <c r="W1236" s="126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27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28" t="s">
        <v>584</v>
      </c>
      <c r="W1237" s="126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27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28" t="s">
        <v>584</v>
      </c>
      <c r="W1238" s="126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27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28" t="s">
        <v>584</v>
      </c>
      <c r="W1239" s="126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27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28" t="s">
        <v>584</v>
      </c>
      <c r="W1240" s="126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27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28" t="s">
        <v>584</v>
      </c>
      <c r="W1241" s="126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27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28" t="s">
        <v>584</v>
      </c>
      <c r="W1242" s="126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27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28" t="s">
        <v>584</v>
      </c>
      <c r="W1243" s="126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27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28" t="s">
        <v>584</v>
      </c>
      <c r="W1244" s="126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27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28" t="s">
        <v>584</v>
      </c>
      <c r="W1245" s="126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27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28" t="s">
        <v>585</v>
      </c>
      <c r="W1246" s="126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27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28" t="s">
        <v>585</v>
      </c>
      <c r="W1247" s="126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27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28" t="s">
        <v>585</v>
      </c>
      <c r="W1248" s="126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27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28" t="s">
        <v>585</v>
      </c>
      <c r="W1249" s="126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27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28" t="s">
        <v>585</v>
      </c>
      <c r="W1250" s="126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27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28" t="s">
        <v>585</v>
      </c>
      <c r="W1251" s="126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27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28" t="s">
        <v>585</v>
      </c>
      <c r="W1252" s="126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27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28" t="s">
        <v>585</v>
      </c>
      <c r="W1253" s="126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27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28" t="s">
        <v>585</v>
      </c>
      <c r="W1254" s="126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27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28" t="s">
        <v>585</v>
      </c>
      <c r="W1255" s="126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27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28" t="s">
        <v>585</v>
      </c>
      <c r="W1256" s="126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27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28" t="s">
        <v>585</v>
      </c>
      <c r="W1257" s="126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27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28" t="s">
        <v>585</v>
      </c>
      <c r="W1258" s="126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27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28" t="s">
        <v>585</v>
      </c>
      <c r="W1259" s="126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27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28" t="s">
        <v>585</v>
      </c>
      <c r="W1260" s="126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27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28" t="s">
        <v>585</v>
      </c>
      <c r="W1261" s="126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27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28" t="s">
        <v>585</v>
      </c>
      <c r="W1262" s="126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27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28" t="s">
        <v>585</v>
      </c>
      <c r="W1263" s="126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27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28" t="s">
        <v>585</v>
      </c>
      <c r="W1264" s="126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27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28" t="s">
        <v>585</v>
      </c>
      <c r="W1265" s="126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27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28" t="s">
        <v>585</v>
      </c>
      <c r="W1266" s="126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27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28" t="s">
        <v>585</v>
      </c>
      <c r="W1267" s="126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27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28" t="s">
        <v>585</v>
      </c>
      <c r="W1268" s="126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27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28" t="s">
        <v>585</v>
      </c>
      <c r="W1269" s="126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27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28" t="s">
        <v>585</v>
      </c>
      <c r="W1270" s="126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27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28" t="s">
        <v>585</v>
      </c>
      <c r="W1271" s="126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27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28" t="s">
        <v>585</v>
      </c>
      <c r="W1272" s="126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27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28" t="s">
        <v>585</v>
      </c>
      <c r="W1273" s="126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27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28" t="s">
        <v>585</v>
      </c>
      <c r="W1274" s="126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27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28" t="s">
        <v>585</v>
      </c>
      <c r="W1275" s="126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27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28" t="s">
        <v>585</v>
      </c>
      <c r="W1276" s="126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27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28" t="s">
        <v>585</v>
      </c>
      <c r="W1277" s="126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27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28" t="s">
        <v>585</v>
      </c>
      <c r="W1278" s="126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27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28" t="s">
        <v>585</v>
      </c>
      <c r="W1279" s="126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27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28" t="s">
        <v>586</v>
      </c>
      <c r="W1280" s="126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27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28" t="s">
        <v>586</v>
      </c>
      <c r="W1281" s="126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27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28" t="s">
        <v>586</v>
      </c>
      <c r="W1282" s="126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27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28" t="s">
        <v>586</v>
      </c>
      <c r="W1283" s="126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27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28" t="s">
        <v>586</v>
      </c>
      <c r="W1284" s="126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27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28" t="s">
        <v>586</v>
      </c>
      <c r="W1285" s="126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27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28" t="s">
        <v>586</v>
      </c>
      <c r="W1286" s="126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27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28" t="s">
        <v>586</v>
      </c>
      <c r="W1287" s="126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27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28" t="s">
        <v>586</v>
      </c>
      <c r="W1288" s="126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27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28" t="s">
        <v>586</v>
      </c>
      <c r="W1289" s="126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27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28" t="s">
        <v>586</v>
      </c>
      <c r="W1290" s="126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27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28" t="s">
        <v>586</v>
      </c>
      <c r="W1291" s="126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27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28" t="s">
        <v>586</v>
      </c>
      <c r="W1292" s="126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24" t="e">
        <v>#N/A</v>
      </c>
      <c r="B1293" s="124" t="e">
        <v>#N/A</v>
      </c>
      <c r="C1293" s="114" t="e">
        <f t="shared" si="227"/>
        <v>#N/A</v>
      </c>
      <c r="D1293" s="115" t="e">
        <f t="shared" si="227"/>
        <v>#N/A</v>
      </c>
      <c r="E1293" s="129">
        <v>3.3884036620014824E-2</v>
      </c>
      <c r="F1293" s="117">
        <f t="shared" si="221"/>
        <v>1.0338840366200148</v>
      </c>
      <c r="G1293" s="117" t="e">
        <f t="shared" si="222"/>
        <v>#N/A</v>
      </c>
      <c r="H1293" s="117" t="e">
        <f t="shared" si="223"/>
        <v>#N/A</v>
      </c>
      <c r="I1293" s="101">
        <v>1.72</v>
      </c>
      <c r="J1293" s="101">
        <v>2.21</v>
      </c>
      <c r="K1293" s="117">
        <f t="shared" si="224"/>
        <v>1.7782805429864255</v>
      </c>
      <c r="L1293" s="117">
        <f t="shared" si="225"/>
        <v>2.2848837209302326</v>
      </c>
      <c r="M1293" s="118">
        <f t="shared" si="228"/>
        <v>0.56234096692111957</v>
      </c>
      <c r="N1293" s="118">
        <f t="shared" si="228"/>
        <v>0.43765903307888038</v>
      </c>
      <c r="O1293" s="101" t="e">
        <f t="shared" si="229"/>
        <v>#N/A</v>
      </c>
      <c r="P1293" s="101" t="e">
        <f t="shared" si="229"/>
        <v>#N/A</v>
      </c>
      <c r="Q1293" s="101" t="s">
        <v>81</v>
      </c>
      <c r="R1293" s="101" t="s">
        <v>550</v>
      </c>
      <c r="S1293" s="101" t="s">
        <v>147</v>
      </c>
      <c r="T1293" s="119" t="e">
        <v>#N/A</v>
      </c>
      <c r="U1293" s="119" t="e">
        <v>#N/A</v>
      </c>
      <c r="V1293" s="130" t="s">
        <v>586</v>
      </c>
      <c r="W1293" s="126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27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28" t="s">
        <v>587</v>
      </c>
      <c r="W1294" s="132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27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28" t="s">
        <v>587</v>
      </c>
      <c r="W1295" s="132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27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28" t="s">
        <v>587</v>
      </c>
      <c r="W1296" s="132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27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28" t="s">
        <v>587</v>
      </c>
      <c r="W1297" s="132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27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28" t="s">
        <v>587</v>
      </c>
      <c r="W1298" s="132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27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28" t="s">
        <v>587</v>
      </c>
      <c r="W1299" s="132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27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28" t="s">
        <v>587</v>
      </c>
      <c r="W1300" s="132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27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28" t="s">
        <v>587</v>
      </c>
      <c r="W1301" s="132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27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28" t="s">
        <v>587</v>
      </c>
      <c r="W1302" s="132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27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28" t="s">
        <v>587</v>
      </c>
      <c r="W1303" s="132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27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28" t="s">
        <v>587</v>
      </c>
      <c r="W1304" s="132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27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28" t="s">
        <v>587</v>
      </c>
      <c r="W1305" s="132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27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28" t="s">
        <v>587</v>
      </c>
      <c r="W1306" s="132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27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28" t="s">
        <v>587</v>
      </c>
      <c r="W1307" s="132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27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28" t="s">
        <v>587</v>
      </c>
      <c r="W1308" s="132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27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28" t="s">
        <v>587</v>
      </c>
      <c r="W1309" s="132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27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28" t="s">
        <v>587</v>
      </c>
      <c r="W1310" s="132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27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28" t="s">
        <v>587</v>
      </c>
      <c r="W1311" s="132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27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28" t="s">
        <v>587</v>
      </c>
      <c r="W1312" s="132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27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28" t="s">
        <v>587</v>
      </c>
      <c r="W1313" s="132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27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28" t="s">
        <v>587</v>
      </c>
      <c r="W1314" s="132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27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28" t="s">
        <v>588</v>
      </c>
      <c r="W1315" s="132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27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28" t="s">
        <v>588</v>
      </c>
      <c r="W1316" s="132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27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28" t="s">
        <v>588</v>
      </c>
      <c r="W1317" s="132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27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28" t="s">
        <v>588</v>
      </c>
      <c r="W1318" s="132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27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28" t="s">
        <v>588</v>
      </c>
      <c r="W1319" s="132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27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28" t="s">
        <v>588</v>
      </c>
      <c r="W1320" s="132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27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28" t="s">
        <v>588</v>
      </c>
      <c r="W1321" s="132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27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28" t="s">
        <v>588</v>
      </c>
      <c r="W1322" s="132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27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28" t="s">
        <v>588</v>
      </c>
      <c r="W1323" s="132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27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28" t="s">
        <v>588</v>
      </c>
      <c r="W1324" s="132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27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28" t="s">
        <v>588</v>
      </c>
      <c r="W1325" s="132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27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28" t="s">
        <v>588</v>
      </c>
      <c r="W1326" s="132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27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28" t="s">
        <v>588</v>
      </c>
      <c r="W1327" s="132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27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28" t="s">
        <v>588</v>
      </c>
      <c r="W1328" s="132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27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28" t="s">
        <v>588</v>
      </c>
      <c r="W1329" s="132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27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28" t="s">
        <v>588</v>
      </c>
      <c r="W1330" s="132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27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28" t="s">
        <v>588</v>
      </c>
      <c r="W1331" s="132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27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28" t="s">
        <v>588</v>
      </c>
      <c r="W1332" s="132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27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28" t="s">
        <v>588</v>
      </c>
      <c r="W1333" s="132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27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28" t="s">
        <v>588</v>
      </c>
      <c r="W1334" s="132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27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28" t="s">
        <v>588</v>
      </c>
      <c r="W1335" s="132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27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28" t="s">
        <v>588</v>
      </c>
      <c r="W1336" s="132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27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28" t="s">
        <v>588</v>
      </c>
      <c r="W1337" s="132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27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28" t="s">
        <v>588</v>
      </c>
      <c r="W1338" s="132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27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28" t="s">
        <v>588</v>
      </c>
      <c r="W1339" s="132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27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28" t="s">
        <v>588</v>
      </c>
      <c r="W1340" s="132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27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28" t="s">
        <v>588</v>
      </c>
      <c r="W1341" s="132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27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28" t="s">
        <v>588</v>
      </c>
      <c r="W1342" s="132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27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28" t="s">
        <v>588</v>
      </c>
      <c r="W1343" s="132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27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28" t="s">
        <v>588</v>
      </c>
      <c r="W1344" s="132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27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28" t="s">
        <v>588</v>
      </c>
      <c r="W1345" s="132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27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28" t="s">
        <v>588</v>
      </c>
      <c r="W1346" s="132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27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28" t="s">
        <v>588</v>
      </c>
      <c r="W1347" s="132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27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28" t="s">
        <v>588</v>
      </c>
      <c r="W1348" s="132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27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28" t="s">
        <v>588</v>
      </c>
      <c r="W1349" s="132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27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28" t="s">
        <v>588</v>
      </c>
      <c r="W1350" s="132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27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28" t="s">
        <v>588</v>
      </c>
      <c r="W1351" s="132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27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28" t="s">
        <v>588</v>
      </c>
      <c r="W1352" s="132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27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28" t="s">
        <v>588</v>
      </c>
      <c r="W1353" s="132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27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28" t="s">
        <v>588</v>
      </c>
      <c r="W1354" s="132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27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28" t="s">
        <v>588</v>
      </c>
      <c r="W1355" s="132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27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28" t="s">
        <v>588</v>
      </c>
      <c r="W1356" s="132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27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28" t="s">
        <v>588</v>
      </c>
      <c r="W1357" s="132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27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28" t="s">
        <v>588</v>
      </c>
      <c r="W1358" s="132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27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28" t="s">
        <v>588</v>
      </c>
      <c r="W1359" s="132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27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28" t="s">
        <v>588</v>
      </c>
      <c r="W1360" s="132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27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28" t="s">
        <v>588</v>
      </c>
      <c r="W1361" s="132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27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28" t="s">
        <v>588</v>
      </c>
      <c r="W1362" s="132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27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28" t="s">
        <v>588</v>
      </c>
      <c r="W1363" s="132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27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28" t="s">
        <v>588</v>
      </c>
      <c r="W1364" s="132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27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28" t="s">
        <v>588</v>
      </c>
      <c r="W1365" s="132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27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28" t="s">
        <v>588</v>
      </c>
      <c r="W1366" s="132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27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28" t="s">
        <v>588</v>
      </c>
      <c r="W1367" s="132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27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28" t="s">
        <v>588</v>
      </c>
      <c r="W1368" s="132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27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28" t="s">
        <v>588</v>
      </c>
      <c r="W1369" s="132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27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28" t="s">
        <v>588</v>
      </c>
      <c r="W1370" s="132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27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28" t="s">
        <v>588</v>
      </c>
      <c r="W1371" s="132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27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28" t="s">
        <v>588</v>
      </c>
      <c r="W1372" s="132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27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28" t="s">
        <v>588</v>
      </c>
      <c r="W1373" s="132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27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28" t="s">
        <v>588</v>
      </c>
      <c r="W1374" s="132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27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28" t="s">
        <v>588</v>
      </c>
      <c r="W1375" s="132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27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28" t="s">
        <v>588</v>
      </c>
      <c r="W1376" s="132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27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28" t="s">
        <v>588</v>
      </c>
      <c r="W1377" s="132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27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28" t="s">
        <v>588</v>
      </c>
      <c r="W1378" s="132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27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28" t="s">
        <v>588</v>
      </c>
      <c r="W1379" s="132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27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28" t="s">
        <v>588</v>
      </c>
      <c r="W1380" s="132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27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28" t="s">
        <v>588</v>
      </c>
      <c r="W1381" s="132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27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28" t="s">
        <v>588</v>
      </c>
      <c r="W1382" s="132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27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28" t="s">
        <v>588</v>
      </c>
      <c r="W1383" s="132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27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28" t="s">
        <v>588</v>
      </c>
      <c r="W1384" s="132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27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28" t="s">
        <v>588</v>
      </c>
      <c r="W1385" s="132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27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28" t="s">
        <v>588</v>
      </c>
      <c r="W1386" s="132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27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28" t="s">
        <v>588</v>
      </c>
      <c r="W1387" s="132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27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28" t="s">
        <v>588</v>
      </c>
      <c r="W1388" s="132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27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28" t="s">
        <v>588</v>
      </c>
      <c r="W1389" s="132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27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28" t="s">
        <v>588</v>
      </c>
      <c r="W1390" s="132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27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28" t="s">
        <v>588</v>
      </c>
      <c r="W1391" s="132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27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28" t="s">
        <v>588</v>
      </c>
      <c r="W1392" s="132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27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28" t="s">
        <v>588</v>
      </c>
      <c r="W1393" s="132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27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28" t="s">
        <v>588</v>
      </c>
      <c r="W1394" s="132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27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28" t="s">
        <v>588</v>
      </c>
      <c r="W1395" s="132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27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28" t="s">
        <v>588</v>
      </c>
      <c r="W1396" s="132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27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28" t="s">
        <v>588</v>
      </c>
      <c r="W1397" s="132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27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28" t="s">
        <v>588</v>
      </c>
      <c r="W1398" s="132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27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28" t="s">
        <v>588</v>
      </c>
      <c r="W1399" s="132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27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28" t="s">
        <v>588</v>
      </c>
      <c r="W1400" s="132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27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28" t="s">
        <v>588</v>
      </c>
      <c r="W1401" s="132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27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28" t="s">
        <v>588</v>
      </c>
      <c r="W1402" s="132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27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28" t="s">
        <v>588</v>
      </c>
      <c r="W1403" s="132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27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28" t="s">
        <v>588</v>
      </c>
      <c r="W1404" s="132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27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28" t="s">
        <v>588</v>
      </c>
      <c r="W1405" s="132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27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28" t="s">
        <v>588</v>
      </c>
      <c r="W1406" s="132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27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28" t="s">
        <v>588</v>
      </c>
      <c r="W1407" s="132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27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28" t="s">
        <v>588</v>
      </c>
      <c r="W1408" s="132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27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28" t="s">
        <v>588</v>
      </c>
      <c r="W1409" s="132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27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28" t="s">
        <v>588</v>
      </c>
      <c r="W1410" s="132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27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28" t="s">
        <v>588</v>
      </c>
      <c r="W1411" s="132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27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28" t="s">
        <v>588</v>
      </c>
      <c r="W1412" s="132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27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28" t="s">
        <v>588</v>
      </c>
      <c r="W1413" s="132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27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28" t="s">
        <v>588</v>
      </c>
      <c r="W1414" s="132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27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28" t="s">
        <v>588</v>
      </c>
      <c r="W1415" s="132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27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28" t="s">
        <v>588</v>
      </c>
      <c r="W1416" s="132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27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28" t="s">
        <v>588</v>
      </c>
      <c r="W1417" s="132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27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28" t="s">
        <v>588</v>
      </c>
      <c r="W1418" s="132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27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28" t="s">
        <v>588</v>
      </c>
      <c r="W1419" s="132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27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28" t="s">
        <v>588</v>
      </c>
      <c r="W1420" s="132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27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28" t="s">
        <v>588</v>
      </c>
      <c r="W1421" s="132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27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28" t="s">
        <v>588</v>
      </c>
      <c r="W1422" s="132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27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28" t="s">
        <v>588</v>
      </c>
      <c r="W1423" s="132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27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28" t="s">
        <v>588</v>
      </c>
      <c r="W1424" s="132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27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28" t="s">
        <v>588</v>
      </c>
      <c r="W1425" s="132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27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28" t="s">
        <v>588</v>
      </c>
      <c r="W1426" s="132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27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28" t="s">
        <v>589</v>
      </c>
      <c r="W1427" s="132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27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28" t="s">
        <v>589</v>
      </c>
      <c r="W1428" s="132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27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28" t="s">
        <v>589</v>
      </c>
      <c r="W1429" s="132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27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28" t="s">
        <v>589</v>
      </c>
      <c r="W1430" s="132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27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28" t="s">
        <v>589</v>
      </c>
      <c r="W1431" s="132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27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28" t="s">
        <v>589</v>
      </c>
      <c r="W1432" s="132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27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28" t="s">
        <v>589</v>
      </c>
      <c r="W1433" s="132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27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28" t="s">
        <v>589</v>
      </c>
      <c r="W1434" s="132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27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28" t="s">
        <v>589</v>
      </c>
      <c r="W1435" s="132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27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28" t="s">
        <v>589</v>
      </c>
      <c r="W1436" s="132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27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28" t="s">
        <v>589</v>
      </c>
      <c r="W1437" s="132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27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28" t="s">
        <v>589</v>
      </c>
      <c r="W1438" s="132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27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28" t="s">
        <v>589</v>
      </c>
      <c r="W1439" s="132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27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28" t="s">
        <v>589</v>
      </c>
      <c r="W1440" s="132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27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28" t="s">
        <v>589</v>
      </c>
      <c r="W1441" s="132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27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28" t="s">
        <v>589</v>
      </c>
      <c r="W1442" s="132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27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28" t="s">
        <v>589</v>
      </c>
      <c r="W1443" s="132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27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28" t="s">
        <v>589</v>
      </c>
      <c r="W1444" s="132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27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28" t="s">
        <v>589</v>
      </c>
      <c r="W1445" s="132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27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28" t="s">
        <v>589</v>
      </c>
      <c r="W1446" s="132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27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28" t="s">
        <v>589</v>
      </c>
      <c r="W1447" s="132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27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28" t="s">
        <v>589</v>
      </c>
      <c r="W1448" s="132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27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28" t="s">
        <v>589</v>
      </c>
      <c r="W1449" s="132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27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28" t="s">
        <v>589</v>
      </c>
      <c r="W1450" s="132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27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28" t="s">
        <v>589</v>
      </c>
      <c r="W1451" s="132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27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28" t="s">
        <v>589</v>
      </c>
      <c r="W1452" s="132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27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28" t="s">
        <v>589</v>
      </c>
      <c r="W1453" s="132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27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28" t="s">
        <v>589</v>
      </c>
      <c r="W1454" s="132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27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28" t="s">
        <v>589</v>
      </c>
      <c r="W1455" s="132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27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28" t="s">
        <v>589</v>
      </c>
      <c r="W1456" s="132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27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28" t="s">
        <v>589</v>
      </c>
      <c r="W1457" s="132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27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28" t="s">
        <v>589</v>
      </c>
      <c r="W1458" s="132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27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28" t="s">
        <v>589</v>
      </c>
      <c r="W1459" s="132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27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28" t="s">
        <v>589</v>
      </c>
      <c r="W1460" s="132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27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28" t="s">
        <v>589</v>
      </c>
      <c r="W1461" s="132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27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28" t="s">
        <v>589</v>
      </c>
      <c r="W1462" s="132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27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28" t="s">
        <v>589</v>
      </c>
      <c r="W1463" s="132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27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28" t="s">
        <v>589</v>
      </c>
      <c r="W1464" s="132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27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28" t="s">
        <v>589</v>
      </c>
      <c r="W1465" s="132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27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28" t="s">
        <v>589</v>
      </c>
      <c r="W1466" s="132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27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28" t="s">
        <v>589</v>
      </c>
      <c r="W1467" s="132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27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28" t="s">
        <v>589</v>
      </c>
      <c r="W1468" s="132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27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28" t="s">
        <v>589</v>
      </c>
      <c r="W1469" s="132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27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28" t="s">
        <v>589</v>
      </c>
      <c r="W1470" s="132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27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28" t="s">
        <v>589</v>
      </c>
      <c r="W1471" s="132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27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28" t="s">
        <v>589</v>
      </c>
      <c r="W1472" s="132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27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28" t="s">
        <v>589</v>
      </c>
      <c r="W1473" s="132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27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28" t="s">
        <v>589</v>
      </c>
      <c r="W1474" s="132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27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28" t="s">
        <v>589</v>
      </c>
      <c r="W1475" s="132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27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28" t="s">
        <v>589</v>
      </c>
      <c r="W1476" s="132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27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28" t="s">
        <v>589</v>
      </c>
      <c r="W1477" s="132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27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28" t="s">
        <v>589</v>
      </c>
      <c r="W1478" s="132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27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28" t="s">
        <v>589</v>
      </c>
      <c r="W1479" s="132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27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28" t="s">
        <v>589</v>
      </c>
      <c r="W1480" s="132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27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28" t="s">
        <v>589</v>
      </c>
      <c r="W1481" s="132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27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28" t="s">
        <v>589</v>
      </c>
      <c r="W1482" s="132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27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28" t="s">
        <v>590</v>
      </c>
      <c r="W1483" s="25" t="s">
        <v>151</v>
      </c>
      <c r="X1483" s="94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27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28" t="s">
        <v>590</v>
      </c>
      <c r="W1484" s="25" t="s">
        <v>172</v>
      </c>
      <c r="X1484" s="94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27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28" t="s">
        <v>590</v>
      </c>
      <c r="W1485" s="25" t="s">
        <v>151</v>
      </c>
      <c r="X1485" s="94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27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28" t="s">
        <v>590</v>
      </c>
      <c r="W1486" s="25" t="s">
        <v>149</v>
      </c>
      <c r="X1486" s="94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27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28" t="s">
        <v>590</v>
      </c>
      <c r="W1487" s="25" t="s">
        <v>178</v>
      </c>
      <c r="X1487" s="94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27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28" t="s">
        <v>590</v>
      </c>
      <c r="W1488" s="25" t="s">
        <v>151</v>
      </c>
      <c r="X1488" s="94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27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28" t="s">
        <v>590</v>
      </c>
      <c r="W1489" s="25" t="s">
        <v>150</v>
      </c>
      <c r="X1489" s="94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27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28" t="s">
        <v>590</v>
      </c>
      <c r="W1490" s="25" t="s">
        <v>151</v>
      </c>
      <c r="X1490" s="94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27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28" t="s">
        <v>590</v>
      </c>
      <c r="W1491" s="25" t="s">
        <v>154</v>
      </c>
      <c r="X1491" s="94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27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28" t="s">
        <v>590</v>
      </c>
      <c r="W1492" s="25" t="s">
        <v>162</v>
      </c>
      <c r="X1492" s="94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27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28" t="s">
        <v>590</v>
      </c>
      <c r="W1493" s="25" t="s">
        <v>150</v>
      </c>
      <c r="X1493" s="94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27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28" t="s">
        <v>590</v>
      </c>
      <c r="W1494" s="25" t="s">
        <v>151</v>
      </c>
      <c r="X1494" s="94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5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8" t="s">
        <v>160</v>
      </c>
      <c r="U1495" s="78" t="s">
        <v>162</v>
      </c>
      <c r="V1495" s="128" t="s">
        <v>591</v>
      </c>
      <c r="W1495" s="78" t="s">
        <v>179</v>
      </c>
      <c r="X1495" s="89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5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8" t="s">
        <v>166</v>
      </c>
      <c r="U1496" s="78" t="s">
        <v>151</v>
      </c>
      <c r="V1496" s="128" t="s">
        <v>591</v>
      </c>
      <c r="W1496" s="78" t="s">
        <v>168</v>
      </c>
      <c r="X1496" s="89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5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8" t="s">
        <v>166</v>
      </c>
      <c r="U1497" s="78" t="s">
        <v>151</v>
      </c>
      <c r="V1497" s="128" t="s">
        <v>591</v>
      </c>
      <c r="W1497" s="78" t="s">
        <v>151</v>
      </c>
      <c r="X1497" s="89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5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8" t="s">
        <v>160</v>
      </c>
      <c r="U1498" s="78" t="s">
        <v>170</v>
      </c>
      <c r="V1498" s="128" t="s">
        <v>591</v>
      </c>
      <c r="W1498" s="78" t="s">
        <v>170</v>
      </c>
      <c r="X1498" s="89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5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8" t="s">
        <v>166</v>
      </c>
      <c r="U1499" s="78" t="s">
        <v>151</v>
      </c>
      <c r="V1499" s="128" t="s">
        <v>591</v>
      </c>
      <c r="W1499" s="78" t="s">
        <v>151</v>
      </c>
      <c r="X1499" s="89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5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8" t="s">
        <v>166</v>
      </c>
      <c r="U1500" s="78" t="s">
        <v>151</v>
      </c>
      <c r="V1500" s="128" t="s">
        <v>591</v>
      </c>
      <c r="W1500" s="78" t="s">
        <v>170</v>
      </c>
      <c r="X1500" s="89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5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8" t="s">
        <v>161</v>
      </c>
      <c r="U1501" s="78" t="s">
        <v>155</v>
      </c>
      <c r="V1501" s="128" t="s">
        <v>591</v>
      </c>
      <c r="W1501" s="78" t="s">
        <v>162</v>
      </c>
      <c r="X1501" s="89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5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8" t="s">
        <v>166</v>
      </c>
      <c r="U1502" s="78" t="s">
        <v>151</v>
      </c>
      <c r="V1502" s="128" t="s">
        <v>591</v>
      </c>
      <c r="W1502" s="78" t="s">
        <v>153</v>
      </c>
      <c r="X1502" s="89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5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8" t="s">
        <v>161</v>
      </c>
      <c r="U1503" s="78" t="s">
        <v>155</v>
      </c>
      <c r="V1503" s="128" t="s">
        <v>591</v>
      </c>
      <c r="W1503" s="78" t="s">
        <v>167</v>
      </c>
      <c r="X1503" s="89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5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8" t="s">
        <v>166</v>
      </c>
      <c r="U1504" s="78" t="s">
        <v>151</v>
      </c>
      <c r="V1504" s="128" t="s">
        <v>591</v>
      </c>
      <c r="W1504" s="78" t="s">
        <v>392</v>
      </c>
      <c r="X1504" s="89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5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8" t="s">
        <v>166</v>
      </c>
      <c r="U1505" s="78" t="s">
        <v>151</v>
      </c>
      <c r="V1505" s="128" t="s">
        <v>591</v>
      </c>
      <c r="W1505" s="78" t="s">
        <v>169</v>
      </c>
      <c r="X1505" s="89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5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8" t="s">
        <v>161</v>
      </c>
      <c r="U1506" s="78" t="s">
        <v>155</v>
      </c>
      <c r="V1506" s="128" t="s">
        <v>591</v>
      </c>
      <c r="W1506" s="78" t="s">
        <v>170</v>
      </c>
      <c r="X1506" s="89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5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8" t="s">
        <v>160</v>
      </c>
      <c r="U1507" s="78" t="s">
        <v>162</v>
      </c>
      <c r="V1507" s="128" t="s">
        <v>591</v>
      </c>
      <c r="W1507" s="78" t="s">
        <v>226</v>
      </c>
      <c r="X1507" s="89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5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8" t="s">
        <v>166</v>
      </c>
      <c r="U1508" s="78" t="s">
        <v>151</v>
      </c>
      <c r="V1508" s="128" t="s">
        <v>591</v>
      </c>
      <c r="W1508" s="78" t="s">
        <v>151</v>
      </c>
      <c r="X1508" s="89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5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8" t="s">
        <v>166</v>
      </c>
      <c r="U1509" s="78" t="s">
        <v>150</v>
      </c>
      <c r="V1509" s="128" t="s">
        <v>591</v>
      </c>
      <c r="W1509" s="78" t="s">
        <v>176</v>
      </c>
      <c r="X1509" s="89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5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8" t="s">
        <v>160</v>
      </c>
      <c r="U1510" s="78" t="s">
        <v>162</v>
      </c>
      <c r="V1510" s="128" t="s">
        <v>591</v>
      </c>
      <c r="W1510" s="78" t="s">
        <v>155</v>
      </c>
      <c r="X1510" s="89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5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8" t="s">
        <v>166</v>
      </c>
      <c r="U1511" s="78" t="s">
        <v>151</v>
      </c>
      <c r="V1511" s="128" t="s">
        <v>591</v>
      </c>
      <c r="W1511" s="78" t="s">
        <v>359</v>
      </c>
      <c r="X1511" s="89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5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8" t="s">
        <v>160</v>
      </c>
      <c r="U1512" s="78" t="s">
        <v>162</v>
      </c>
      <c r="V1512" s="128" t="s">
        <v>591</v>
      </c>
      <c r="W1512" s="78" t="s">
        <v>155</v>
      </c>
      <c r="X1512" s="89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5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8" t="s">
        <v>160</v>
      </c>
      <c r="U1513" s="78" t="s">
        <v>162</v>
      </c>
      <c r="V1513" s="128" t="s">
        <v>591</v>
      </c>
      <c r="W1513" s="78" t="s">
        <v>175</v>
      </c>
      <c r="X1513" s="89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5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8" t="s">
        <v>160</v>
      </c>
      <c r="U1514" s="78" t="s">
        <v>162</v>
      </c>
      <c r="V1514" s="128" t="s">
        <v>591</v>
      </c>
      <c r="W1514" s="78" t="s">
        <v>165</v>
      </c>
      <c r="X1514" s="89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5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8" t="s">
        <v>161</v>
      </c>
      <c r="U1515" s="78" t="s">
        <v>155</v>
      </c>
      <c r="V1515" s="128" t="s">
        <v>591</v>
      </c>
      <c r="W1515" s="78" t="s">
        <v>165</v>
      </c>
      <c r="X1515" s="89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5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8" t="s">
        <v>166</v>
      </c>
      <c r="U1516" s="78" t="s">
        <v>151</v>
      </c>
      <c r="V1516" s="128" t="s">
        <v>592</v>
      </c>
      <c r="W1516" s="78" t="s">
        <v>178</v>
      </c>
      <c r="X1516" s="89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5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8" t="s">
        <v>166</v>
      </c>
      <c r="U1517" s="78" t="s">
        <v>151</v>
      </c>
      <c r="V1517" s="128" t="s">
        <v>592</v>
      </c>
      <c r="W1517" s="78" t="s">
        <v>154</v>
      </c>
      <c r="X1517" s="89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5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8" t="s">
        <v>161</v>
      </c>
      <c r="U1518" s="78" t="s">
        <v>152</v>
      </c>
      <c r="V1518" s="128" t="s">
        <v>592</v>
      </c>
      <c r="W1518" s="78" t="s">
        <v>165</v>
      </c>
      <c r="X1518" s="89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5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8" t="s">
        <v>166</v>
      </c>
      <c r="U1519" s="78" t="s">
        <v>151</v>
      </c>
      <c r="V1519" s="128" t="s">
        <v>592</v>
      </c>
      <c r="W1519" s="78" t="s">
        <v>359</v>
      </c>
      <c r="X1519" s="89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5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8" t="s">
        <v>166</v>
      </c>
      <c r="U1520" s="78" t="s">
        <v>151</v>
      </c>
      <c r="V1520" s="128" t="s">
        <v>592</v>
      </c>
      <c r="W1520" s="78" t="s">
        <v>154</v>
      </c>
      <c r="X1520" s="89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5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8" t="s">
        <v>160</v>
      </c>
      <c r="U1521" s="78" t="s">
        <v>162</v>
      </c>
      <c r="V1521" s="128" t="s">
        <v>592</v>
      </c>
      <c r="W1521" s="78" t="s">
        <v>149</v>
      </c>
      <c r="X1521" s="89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24">
        <v>0.59568667611091897</v>
      </c>
      <c r="B1522" s="124">
        <v>0.40037849677620235</v>
      </c>
      <c r="C1522" s="114">
        <f t="shared" si="290"/>
        <v>1.6787348787599816</v>
      </c>
      <c r="D1522" s="115">
        <f t="shared" si="290"/>
        <v>2.4976366314671621</v>
      </c>
      <c r="E1522" s="129">
        <v>5.3098326127923645E-2</v>
      </c>
      <c r="F1522" s="117">
        <f t="shared" si="284"/>
        <v>1.0530983261279236</v>
      </c>
      <c r="G1522" s="117">
        <f t="shared" si="285"/>
        <v>1.5940912990835574</v>
      </c>
      <c r="H1522" s="117">
        <f t="shared" si="286"/>
        <v>2.3717031634173971</v>
      </c>
      <c r="I1522" s="101">
        <v>1.94</v>
      </c>
      <c r="J1522" s="101">
        <v>1.86</v>
      </c>
      <c r="K1522" s="117">
        <f t="shared" si="287"/>
        <v>2.043010752688172</v>
      </c>
      <c r="L1522" s="117">
        <f t="shared" si="288"/>
        <v>1.9587628865979381</v>
      </c>
      <c r="M1522" s="118">
        <f t="shared" si="291"/>
        <v>0.48947368421052634</v>
      </c>
      <c r="N1522" s="118">
        <f t="shared" si="291"/>
        <v>0.51052631578947372</v>
      </c>
      <c r="O1522" s="101">
        <f t="shared" si="292"/>
        <v>1.2169942845276838</v>
      </c>
      <c r="P1522" s="101">
        <f t="shared" si="292"/>
        <v>0.78424654007709726</v>
      </c>
      <c r="Q1522" s="101" t="s">
        <v>261</v>
      </c>
      <c r="R1522" s="101" t="s">
        <v>264</v>
      </c>
      <c r="S1522" s="101" t="s">
        <v>262</v>
      </c>
      <c r="T1522" s="119" t="s">
        <v>160</v>
      </c>
      <c r="U1522" s="119" t="s">
        <v>162</v>
      </c>
      <c r="V1522" s="130" t="s">
        <v>592</v>
      </c>
      <c r="W1522" s="119" t="s">
        <v>151</v>
      </c>
      <c r="X1522" s="100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5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8" t="s">
        <v>161</v>
      </c>
      <c r="U1523" s="78" t="s">
        <v>155</v>
      </c>
      <c r="V1523" s="128" t="s">
        <v>593</v>
      </c>
      <c r="W1523" s="78" t="s">
        <v>165</v>
      </c>
      <c r="X1523" s="89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5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8" t="s">
        <v>161</v>
      </c>
      <c r="U1524" s="78" t="s">
        <v>155</v>
      </c>
      <c r="V1524" s="128" t="s">
        <v>593</v>
      </c>
      <c r="W1524" s="78" t="s">
        <v>165</v>
      </c>
      <c r="X1524" s="89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5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8" t="s">
        <v>166</v>
      </c>
      <c r="U1525" s="78" t="s">
        <v>150</v>
      </c>
      <c r="V1525" s="128" t="s">
        <v>593</v>
      </c>
      <c r="W1525" s="78" t="s">
        <v>151</v>
      </c>
      <c r="X1525" s="89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5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8" t="s">
        <v>166</v>
      </c>
      <c r="U1526" s="78" t="s">
        <v>151</v>
      </c>
      <c r="V1526" s="128" t="s">
        <v>593</v>
      </c>
      <c r="W1526" s="78" t="s">
        <v>176</v>
      </c>
      <c r="X1526" s="89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5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8" t="s">
        <v>160</v>
      </c>
      <c r="U1527" s="78" t="s">
        <v>162</v>
      </c>
      <c r="V1527" s="128" t="s">
        <v>593</v>
      </c>
      <c r="W1527" s="78" t="s">
        <v>154</v>
      </c>
      <c r="X1527" s="89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5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8" t="s">
        <v>160</v>
      </c>
      <c r="U1528" s="78" t="s">
        <v>162</v>
      </c>
      <c r="V1528" s="128" t="s">
        <v>593</v>
      </c>
      <c r="W1528" s="78" t="s">
        <v>170</v>
      </c>
      <c r="X1528" s="89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5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8" t="s">
        <v>161</v>
      </c>
      <c r="U1529" s="78" t="s">
        <v>155</v>
      </c>
      <c r="V1529" s="128" t="s">
        <v>593</v>
      </c>
      <c r="W1529" s="78" t="s">
        <v>151</v>
      </c>
      <c r="X1529" s="89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5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8" t="s">
        <v>161</v>
      </c>
      <c r="U1530" s="78" t="s">
        <v>155</v>
      </c>
      <c r="V1530" s="128" t="s">
        <v>593</v>
      </c>
      <c r="W1530" s="78" t="s">
        <v>176</v>
      </c>
      <c r="X1530" s="89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5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8" t="s">
        <v>166</v>
      </c>
      <c r="U1531" s="78" t="s">
        <v>151</v>
      </c>
      <c r="V1531" s="128" t="s">
        <v>593</v>
      </c>
      <c r="W1531" s="78" t="s">
        <v>151</v>
      </c>
      <c r="X1531" s="89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5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8" t="s">
        <v>166</v>
      </c>
      <c r="U1532" s="78" t="s">
        <v>151</v>
      </c>
      <c r="V1532" s="128" t="s">
        <v>593</v>
      </c>
      <c r="W1532" s="78" t="s">
        <v>149</v>
      </c>
      <c r="X1532" s="89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5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8" t="s">
        <v>166</v>
      </c>
      <c r="U1533" s="78" t="s">
        <v>151</v>
      </c>
      <c r="V1533" s="128" t="s">
        <v>593</v>
      </c>
      <c r="W1533" s="78" t="s">
        <v>155</v>
      </c>
      <c r="X1533" s="89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5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8" t="s">
        <v>166</v>
      </c>
      <c r="U1534" s="78" t="s">
        <v>151</v>
      </c>
      <c r="V1534" s="128" t="s">
        <v>593</v>
      </c>
      <c r="W1534" s="78" t="s">
        <v>151</v>
      </c>
      <c r="X1534" s="89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5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8" t="s">
        <v>160</v>
      </c>
      <c r="U1535" s="78" t="s">
        <v>162</v>
      </c>
      <c r="V1535" s="128" t="s">
        <v>593</v>
      </c>
      <c r="W1535" s="78" t="s">
        <v>154</v>
      </c>
      <c r="X1535" s="89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5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8" t="s">
        <v>166</v>
      </c>
      <c r="U1536" s="78" t="s">
        <v>151</v>
      </c>
      <c r="V1536" s="128" t="s">
        <v>593</v>
      </c>
      <c r="W1536" s="78" t="s">
        <v>150</v>
      </c>
      <c r="X1536" s="89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5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8" t="s">
        <v>160</v>
      </c>
      <c r="U1537" s="78" t="s">
        <v>165</v>
      </c>
      <c r="V1537" s="128" t="s">
        <v>593</v>
      </c>
      <c r="W1537" s="78" t="s">
        <v>155</v>
      </c>
      <c r="X1537" s="89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5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8" t="s">
        <v>160</v>
      </c>
      <c r="U1538" s="78" t="s">
        <v>162</v>
      </c>
      <c r="V1538" s="128" t="s">
        <v>593</v>
      </c>
      <c r="W1538" s="78" t="s">
        <v>165</v>
      </c>
      <c r="X1538" s="89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5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8" t="s">
        <v>166</v>
      </c>
      <c r="U1539" s="78" t="s">
        <v>150</v>
      </c>
      <c r="V1539" s="128" t="s">
        <v>594</v>
      </c>
      <c r="W1539" s="78" t="s">
        <v>150</v>
      </c>
      <c r="X1539" s="89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5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8" t="s">
        <v>161</v>
      </c>
      <c r="U1540" s="78" t="s">
        <v>155</v>
      </c>
      <c r="V1540" s="128" t="s">
        <v>594</v>
      </c>
      <c r="W1540" s="78" t="s">
        <v>163</v>
      </c>
      <c r="X1540" s="89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5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8" t="s">
        <v>166</v>
      </c>
      <c r="U1541" s="78" t="s">
        <v>151</v>
      </c>
      <c r="V1541" s="128" t="s">
        <v>594</v>
      </c>
      <c r="W1541" s="78" t="s">
        <v>151</v>
      </c>
      <c r="X1541" s="89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5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8" t="s">
        <v>160</v>
      </c>
      <c r="U1542" s="78" t="s">
        <v>162</v>
      </c>
      <c r="V1542" s="128" t="s">
        <v>594</v>
      </c>
      <c r="W1542" s="78" t="s">
        <v>149</v>
      </c>
      <c r="X1542" s="89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5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8" t="s">
        <v>160</v>
      </c>
      <c r="U1543" s="78" t="s">
        <v>162</v>
      </c>
      <c r="V1543" s="128" t="s">
        <v>594</v>
      </c>
      <c r="W1543" s="78" t="s">
        <v>162</v>
      </c>
      <c r="X1543" s="89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5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8" t="s">
        <v>166</v>
      </c>
      <c r="U1544" s="78" t="s">
        <v>151</v>
      </c>
      <c r="V1544" s="128" t="s">
        <v>594</v>
      </c>
      <c r="W1544" s="78" t="s">
        <v>155</v>
      </c>
      <c r="X1544" s="89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5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8" t="s">
        <v>160</v>
      </c>
      <c r="U1545" s="78" t="s">
        <v>162</v>
      </c>
      <c r="V1545" s="128" t="s">
        <v>594</v>
      </c>
      <c r="W1545" s="78" t="s">
        <v>165</v>
      </c>
      <c r="X1545" s="89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5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8" t="s">
        <v>160</v>
      </c>
      <c r="U1546" s="78" t="s">
        <v>162</v>
      </c>
      <c r="V1546" s="128" t="s">
        <v>594</v>
      </c>
      <c r="W1546" s="78" t="s">
        <v>178</v>
      </c>
      <c r="X1546" s="89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5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8" t="s">
        <v>166</v>
      </c>
      <c r="U1547" s="78" t="s">
        <v>151</v>
      </c>
      <c r="V1547" s="128" t="s">
        <v>594</v>
      </c>
      <c r="W1547" s="78" t="s">
        <v>176</v>
      </c>
      <c r="X1547" s="89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5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8" t="s">
        <v>166</v>
      </c>
      <c r="U1548" s="78" t="s">
        <v>151</v>
      </c>
      <c r="V1548" s="128" t="s">
        <v>594</v>
      </c>
      <c r="W1548" s="78" t="s">
        <v>172</v>
      </c>
      <c r="X1548" s="89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5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8" t="s">
        <v>161</v>
      </c>
      <c r="U1549" s="78" t="s">
        <v>155</v>
      </c>
      <c r="V1549" s="128" t="s">
        <v>594</v>
      </c>
      <c r="W1549" s="78" t="s">
        <v>153</v>
      </c>
      <c r="X1549" s="89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5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8" t="s">
        <v>161</v>
      </c>
      <c r="U1550" s="78" t="s">
        <v>155</v>
      </c>
      <c r="V1550" s="128" t="s">
        <v>594</v>
      </c>
      <c r="W1550" s="78" t="s">
        <v>150</v>
      </c>
      <c r="X1550" s="89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5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8" t="s">
        <v>166</v>
      </c>
      <c r="U1551" s="78" t="s">
        <v>151</v>
      </c>
      <c r="V1551" s="128" t="s">
        <v>594</v>
      </c>
      <c r="W1551" s="78" t="s">
        <v>149</v>
      </c>
      <c r="X1551" s="89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5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8" t="s">
        <v>160</v>
      </c>
      <c r="U1552" s="78" t="s">
        <v>162</v>
      </c>
      <c r="V1552" s="128" t="s">
        <v>594</v>
      </c>
      <c r="W1552" s="78" t="s">
        <v>151</v>
      </c>
      <c r="X1552" s="89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5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8" t="s">
        <v>161</v>
      </c>
      <c r="U1553" s="78" t="s">
        <v>155</v>
      </c>
      <c r="V1553" s="128" t="s">
        <v>594</v>
      </c>
      <c r="W1553" s="78" t="s">
        <v>149</v>
      </c>
      <c r="X1553" s="89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5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8" t="s">
        <v>160</v>
      </c>
      <c r="U1554" s="78" t="s">
        <v>165</v>
      </c>
      <c r="V1554" s="128" t="s">
        <v>594</v>
      </c>
      <c r="W1554" s="78" t="s">
        <v>165</v>
      </c>
      <c r="X1554" s="89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5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8" t="s">
        <v>166</v>
      </c>
      <c r="U1555" s="78" t="s">
        <v>151</v>
      </c>
      <c r="V1555" s="128" t="s">
        <v>594</v>
      </c>
      <c r="W1555" s="78" t="s">
        <v>154</v>
      </c>
      <c r="X1555" s="89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5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8" t="s">
        <v>166</v>
      </c>
      <c r="U1556" s="78" t="s">
        <v>151</v>
      </c>
      <c r="V1556" s="128" t="s">
        <v>594</v>
      </c>
      <c r="W1556" s="78" t="s">
        <v>162</v>
      </c>
      <c r="X1556" s="89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5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8" t="s">
        <v>166</v>
      </c>
      <c r="U1557" s="78" t="s">
        <v>151</v>
      </c>
      <c r="V1557" s="128" t="s">
        <v>594</v>
      </c>
      <c r="W1557" s="78" t="s">
        <v>149</v>
      </c>
      <c r="X1557" s="89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5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8" t="s">
        <v>166</v>
      </c>
      <c r="U1558" s="78" t="s">
        <v>151</v>
      </c>
      <c r="V1558" s="128" t="s">
        <v>594</v>
      </c>
      <c r="W1558" s="78" t="s">
        <v>175</v>
      </c>
      <c r="X1558" s="89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5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8" t="s">
        <v>166</v>
      </c>
      <c r="U1559" s="78" t="s">
        <v>151</v>
      </c>
      <c r="V1559" s="128" t="s">
        <v>594</v>
      </c>
      <c r="W1559" s="78" t="s">
        <v>152</v>
      </c>
      <c r="X1559" s="89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5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8" t="s">
        <v>166</v>
      </c>
      <c r="U1560" s="78" t="s">
        <v>151</v>
      </c>
      <c r="V1560" s="128" t="s">
        <v>594</v>
      </c>
      <c r="W1560" s="78" t="s">
        <v>163</v>
      </c>
      <c r="X1560" s="89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5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8" t="s">
        <v>166</v>
      </c>
      <c r="U1561" s="78" t="s">
        <v>151</v>
      </c>
      <c r="V1561" s="128" t="s">
        <v>594</v>
      </c>
      <c r="W1561" s="78" t="s">
        <v>162</v>
      </c>
      <c r="X1561" s="89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5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8" t="s">
        <v>160</v>
      </c>
      <c r="U1562" s="78" t="s">
        <v>170</v>
      </c>
      <c r="V1562" s="128" t="s">
        <v>594</v>
      </c>
      <c r="W1562" s="78" t="s">
        <v>162</v>
      </c>
      <c r="X1562" s="89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5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8" t="s">
        <v>160</v>
      </c>
      <c r="U1563" s="78" t="s">
        <v>162</v>
      </c>
      <c r="V1563" s="128" t="s">
        <v>594</v>
      </c>
      <c r="W1563" s="78" t="s">
        <v>152</v>
      </c>
      <c r="X1563" s="89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5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8" t="s">
        <v>166</v>
      </c>
      <c r="U1564" s="78" t="s">
        <v>151</v>
      </c>
      <c r="V1564" s="128" t="s">
        <v>594</v>
      </c>
      <c r="W1564" s="78" t="s">
        <v>149</v>
      </c>
      <c r="X1564" s="89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5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8" t="s">
        <v>166</v>
      </c>
      <c r="U1565" s="78" t="s">
        <v>151</v>
      </c>
      <c r="V1565" s="128" t="s">
        <v>594</v>
      </c>
      <c r="W1565" s="78" t="s">
        <v>170</v>
      </c>
      <c r="X1565" s="89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5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8" t="s">
        <v>160</v>
      </c>
      <c r="U1566" s="78" t="s">
        <v>162</v>
      </c>
      <c r="V1566" s="128" t="s">
        <v>594</v>
      </c>
      <c r="W1566" s="78" t="s">
        <v>149</v>
      </c>
      <c r="X1566" s="89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5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8" t="s">
        <v>160</v>
      </c>
      <c r="U1567" s="78" t="s">
        <v>165</v>
      </c>
      <c r="V1567" s="128" t="s">
        <v>594</v>
      </c>
      <c r="W1567" s="78" t="s">
        <v>172</v>
      </c>
      <c r="X1567" s="89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5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8" t="s">
        <v>160</v>
      </c>
      <c r="U1568" s="78" t="s">
        <v>162</v>
      </c>
      <c r="V1568" s="128" t="s">
        <v>594</v>
      </c>
      <c r="W1568" s="78" t="s">
        <v>168</v>
      </c>
      <c r="X1568" s="89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5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8" t="s">
        <v>166</v>
      </c>
      <c r="U1569" s="78" t="s">
        <v>151</v>
      </c>
      <c r="V1569" s="128" t="s">
        <v>594</v>
      </c>
      <c r="W1569" s="78" t="s">
        <v>162</v>
      </c>
      <c r="X1569" s="89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5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8" t="s">
        <v>166</v>
      </c>
      <c r="U1570" s="78" t="s">
        <v>151</v>
      </c>
      <c r="V1570" s="128" t="s">
        <v>594</v>
      </c>
      <c r="W1570" s="78" t="s">
        <v>151</v>
      </c>
      <c r="X1570" s="89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5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8" t="s">
        <v>166</v>
      </c>
      <c r="U1571" s="78" t="s">
        <v>151</v>
      </c>
      <c r="V1571" s="128" t="s">
        <v>594</v>
      </c>
      <c r="W1571" s="78" t="s">
        <v>162</v>
      </c>
      <c r="X1571" s="89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5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8" t="s">
        <v>166</v>
      </c>
      <c r="U1572" s="78" t="s">
        <v>151</v>
      </c>
      <c r="V1572" s="128" t="s">
        <v>594</v>
      </c>
      <c r="W1572" s="78" t="s">
        <v>153</v>
      </c>
      <c r="X1572" s="89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5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8" t="s">
        <v>161</v>
      </c>
      <c r="U1573" s="78" t="s">
        <v>155</v>
      </c>
      <c r="V1573" s="128" t="s">
        <v>594</v>
      </c>
      <c r="W1573" s="78" t="s">
        <v>150</v>
      </c>
      <c r="X1573" s="89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5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8" t="s">
        <v>160</v>
      </c>
      <c r="U1574" s="78" t="s">
        <v>162</v>
      </c>
      <c r="V1574" s="128" t="s">
        <v>594</v>
      </c>
      <c r="W1574" s="78" t="s">
        <v>162</v>
      </c>
      <c r="X1574" s="89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5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8" t="s">
        <v>166</v>
      </c>
      <c r="U1575" s="78" t="s">
        <v>151</v>
      </c>
      <c r="V1575" s="128" t="s">
        <v>594</v>
      </c>
      <c r="W1575" s="78" t="s">
        <v>155</v>
      </c>
      <c r="X1575" s="89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5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8" t="s">
        <v>160</v>
      </c>
      <c r="U1576" s="78" t="s">
        <v>162</v>
      </c>
      <c r="V1576" s="128" t="s">
        <v>594</v>
      </c>
      <c r="W1576" s="78" t="s">
        <v>153</v>
      </c>
      <c r="X1576" s="89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5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8" t="s">
        <v>160</v>
      </c>
      <c r="U1577" s="78" t="s">
        <v>162</v>
      </c>
      <c r="V1577" s="128" t="s">
        <v>594</v>
      </c>
      <c r="W1577" s="78" t="s">
        <v>150</v>
      </c>
      <c r="X1577" s="89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5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8" t="s">
        <v>166</v>
      </c>
      <c r="U1578" s="78" t="s">
        <v>151</v>
      </c>
      <c r="V1578" s="128" t="s">
        <v>594</v>
      </c>
      <c r="W1578" s="78" t="s">
        <v>164</v>
      </c>
      <c r="X1578" s="89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5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8" t="s">
        <v>166</v>
      </c>
      <c r="U1579" s="78" t="s">
        <v>151</v>
      </c>
      <c r="V1579" s="128" t="s">
        <v>594</v>
      </c>
      <c r="W1579" s="78" t="s">
        <v>155</v>
      </c>
      <c r="X1579" s="89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5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8" t="s">
        <v>161</v>
      </c>
      <c r="U1580" s="78" t="s">
        <v>155</v>
      </c>
      <c r="V1580" s="128" t="s">
        <v>594</v>
      </c>
      <c r="W1580" s="78" t="s">
        <v>391</v>
      </c>
      <c r="X1580" s="89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5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8" t="s">
        <v>166</v>
      </c>
      <c r="U1581" s="78" t="s">
        <v>151</v>
      </c>
      <c r="V1581" s="128" t="s">
        <v>594</v>
      </c>
      <c r="W1581" s="78" t="s">
        <v>170</v>
      </c>
      <c r="X1581" s="89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5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8" t="s">
        <v>160</v>
      </c>
      <c r="U1582" s="78" t="s">
        <v>162</v>
      </c>
      <c r="V1582" s="128" t="s">
        <v>594</v>
      </c>
      <c r="W1582" s="78" t="s">
        <v>178</v>
      </c>
      <c r="X1582" s="89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5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8" t="s">
        <v>166</v>
      </c>
      <c r="U1583" s="78" t="s">
        <v>151</v>
      </c>
      <c r="V1583" s="128" t="s">
        <v>594</v>
      </c>
      <c r="W1583" s="78" t="s">
        <v>153</v>
      </c>
      <c r="X1583" s="89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5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8" t="s">
        <v>166</v>
      </c>
      <c r="U1584" s="78" t="s">
        <v>151</v>
      </c>
      <c r="V1584" s="128" t="s">
        <v>594</v>
      </c>
      <c r="W1584" s="78" t="s">
        <v>153</v>
      </c>
      <c r="X1584" s="89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5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8" t="s">
        <v>166</v>
      </c>
      <c r="U1585" s="78" t="s">
        <v>151</v>
      </c>
      <c r="V1585" s="128" t="s">
        <v>594</v>
      </c>
      <c r="W1585" s="78" t="s">
        <v>150</v>
      </c>
      <c r="X1585" s="89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5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8" t="s">
        <v>166</v>
      </c>
      <c r="U1586" s="78" t="s">
        <v>151</v>
      </c>
      <c r="V1586" s="128" t="s">
        <v>594</v>
      </c>
      <c r="W1586" s="78" t="s">
        <v>152</v>
      </c>
      <c r="X1586" s="89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5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8" t="s">
        <v>166</v>
      </c>
      <c r="U1587" s="78" t="s">
        <v>151</v>
      </c>
      <c r="V1587" s="128" t="s">
        <v>594</v>
      </c>
      <c r="W1587" s="78" t="s">
        <v>176</v>
      </c>
      <c r="X1587" s="89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5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8" t="s">
        <v>166</v>
      </c>
      <c r="U1588" s="78" t="s">
        <v>151</v>
      </c>
      <c r="V1588" s="128" t="s">
        <v>594</v>
      </c>
      <c r="W1588" s="78" t="s">
        <v>153</v>
      </c>
      <c r="X1588" s="89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5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8" t="s">
        <v>161</v>
      </c>
      <c r="U1589" s="78" t="s">
        <v>155</v>
      </c>
      <c r="V1589" s="128" t="s">
        <v>594</v>
      </c>
      <c r="W1589" s="78" t="s">
        <v>155</v>
      </c>
      <c r="X1589" s="89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5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8" t="s">
        <v>166</v>
      </c>
      <c r="U1590" s="78" t="s">
        <v>151</v>
      </c>
      <c r="V1590" s="128" t="s">
        <v>594</v>
      </c>
      <c r="W1590" s="78" t="s">
        <v>168</v>
      </c>
      <c r="X1590" s="89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5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8" t="s">
        <v>166</v>
      </c>
      <c r="U1591" s="78" t="s">
        <v>151</v>
      </c>
      <c r="V1591" s="128" t="s">
        <v>594</v>
      </c>
      <c r="W1591" s="78" t="s">
        <v>170</v>
      </c>
      <c r="X1591" s="89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5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8" t="s">
        <v>160</v>
      </c>
      <c r="U1592" s="78" t="s">
        <v>162</v>
      </c>
      <c r="V1592" s="128" t="s">
        <v>594</v>
      </c>
      <c r="W1592" s="78" t="s">
        <v>162</v>
      </c>
      <c r="X1592" s="89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5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8" t="s">
        <v>161</v>
      </c>
      <c r="U1593" s="78" t="s">
        <v>155</v>
      </c>
      <c r="V1593" s="128" t="s">
        <v>594</v>
      </c>
      <c r="W1593" s="78" t="s">
        <v>393</v>
      </c>
      <c r="X1593" s="89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5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8" t="s">
        <v>161</v>
      </c>
      <c r="U1594" s="78" t="s">
        <v>155</v>
      </c>
      <c r="V1594" s="128" t="s">
        <v>594</v>
      </c>
      <c r="W1594" s="78" t="s">
        <v>149</v>
      </c>
      <c r="X1594" s="89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5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8" t="s">
        <v>166</v>
      </c>
      <c r="U1595" s="78" t="s">
        <v>151</v>
      </c>
      <c r="V1595" s="128" t="s">
        <v>594</v>
      </c>
      <c r="W1595" s="78" t="s">
        <v>172</v>
      </c>
      <c r="X1595" s="89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5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8" t="s">
        <v>160</v>
      </c>
      <c r="U1596" s="78" t="s">
        <v>162</v>
      </c>
      <c r="V1596" s="128" t="s">
        <v>594</v>
      </c>
      <c r="W1596" s="78" t="s">
        <v>392</v>
      </c>
      <c r="X1596" s="89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5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8" t="s">
        <v>160</v>
      </c>
      <c r="U1597" s="78" t="s">
        <v>165</v>
      </c>
      <c r="V1597" s="128" t="s">
        <v>594</v>
      </c>
      <c r="W1597" s="78" t="s">
        <v>172</v>
      </c>
      <c r="X1597" s="89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5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8" t="s">
        <v>160</v>
      </c>
      <c r="U1598" s="78" t="s">
        <v>162</v>
      </c>
      <c r="V1598" s="128" t="s">
        <v>594</v>
      </c>
      <c r="W1598" s="78" t="s">
        <v>167</v>
      </c>
      <c r="X1598" s="89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5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8" t="s">
        <v>160</v>
      </c>
      <c r="U1599" s="78" t="s">
        <v>170</v>
      </c>
      <c r="V1599" s="128" t="s">
        <v>594</v>
      </c>
      <c r="W1599" s="78" t="s">
        <v>170</v>
      </c>
      <c r="X1599" s="89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5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8" t="s">
        <v>160</v>
      </c>
      <c r="U1600" s="78" t="s">
        <v>176</v>
      </c>
      <c r="V1600" s="128" t="s">
        <v>594</v>
      </c>
      <c r="W1600" s="78" t="s">
        <v>359</v>
      </c>
      <c r="X1600" s="89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5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8" t="s">
        <v>161</v>
      </c>
      <c r="U1601" s="78" t="s">
        <v>178</v>
      </c>
      <c r="V1601" s="128" t="s">
        <v>594</v>
      </c>
      <c r="W1601" s="78" t="s">
        <v>155</v>
      </c>
      <c r="X1601" s="89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5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8" t="s">
        <v>166</v>
      </c>
      <c r="U1602" s="78" t="s">
        <v>151</v>
      </c>
      <c r="V1602" s="128" t="s">
        <v>594</v>
      </c>
      <c r="W1602" s="78" t="s">
        <v>151</v>
      </c>
      <c r="X1602" s="89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5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8" t="s">
        <v>166</v>
      </c>
      <c r="U1603" s="78" t="s">
        <v>150</v>
      </c>
      <c r="V1603" s="128" t="s">
        <v>594</v>
      </c>
      <c r="W1603" s="78" t="s">
        <v>151</v>
      </c>
      <c r="X1603" s="89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5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8" t="s">
        <v>160</v>
      </c>
      <c r="U1604" s="78" t="s">
        <v>162</v>
      </c>
      <c r="V1604" s="128" t="s">
        <v>594</v>
      </c>
      <c r="W1604" s="78" t="s">
        <v>162</v>
      </c>
      <c r="X1604" s="89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5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8" t="s">
        <v>166</v>
      </c>
      <c r="U1605" s="78" t="s">
        <v>151</v>
      </c>
      <c r="V1605" s="128" t="s">
        <v>594</v>
      </c>
      <c r="W1605" s="78" t="s">
        <v>149</v>
      </c>
      <c r="X1605" s="89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5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8" t="s">
        <v>160</v>
      </c>
      <c r="U1606" s="78" t="s">
        <v>162</v>
      </c>
      <c r="V1606" s="128" t="s">
        <v>594</v>
      </c>
      <c r="W1606" s="78" t="s">
        <v>150</v>
      </c>
      <c r="X1606" s="89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5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8" t="s">
        <v>160</v>
      </c>
      <c r="U1607" s="78" t="s">
        <v>154</v>
      </c>
      <c r="V1607" s="128" t="s">
        <v>594</v>
      </c>
      <c r="W1607" s="78" t="s">
        <v>152</v>
      </c>
      <c r="X1607" s="89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5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8" t="s">
        <v>166</v>
      </c>
      <c r="U1608" s="78" t="s">
        <v>151</v>
      </c>
      <c r="V1608" s="128" t="s">
        <v>594</v>
      </c>
      <c r="W1608" s="78" t="s">
        <v>155</v>
      </c>
      <c r="X1608" s="89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5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8" t="s">
        <v>166</v>
      </c>
      <c r="U1609" s="78" t="s">
        <v>151</v>
      </c>
      <c r="V1609" s="128" t="s">
        <v>594</v>
      </c>
      <c r="W1609" s="78" t="s">
        <v>170</v>
      </c>
      <c r="X1609" s="89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5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8" t="s">
        <v>160</v>
      </c>
      <c r="U1610" s="78" t="s">
        <v>162</v>
      </c>
      <c r="V1610" s="128" t="s">
        <v>594</v>
      </c>
      <c r="W1610" s="78" t="s">
        <v>170</v>
      </c>
      <c r="X1610" s="89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5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8" t="s">
        <v>166</v>
      </c>
      <c r="U1611" s="78" t="s">
        <v>151</v>
      </c>
      <c r="V1611" s="128" t="s">
        <v>594</v>
      </c>
      <c r="W1611" s="78" t="s">
        <v>162</v>
      </c>
      <c r="X1611" s="89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5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8" t="s">
        <v>166</v>
      </c>
      <c r="U1612" s="78" t="s">
        <v>151</v>
      </c>
      <c r="V1612" s="128" t="s">
        <v>594</v>
      </c>
      <c r="W1612" s="78" t="s">
        <v>170</v>
      </c>
      <c r="X1612" s="89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5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8" t="s">
        <v>160</v>
      </c>
      <c r="U1613" s="78" t="s">
        <v>162</v>
      </c>
      <c r="V1613" s="128" t="s">
        <v>594</v>
      </c>
      <c r="W1613" s="78" t="s">
        <v>151</v>
      </c>
      <c r="X1613" s="89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5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8" t="s">
        <v>160</v>
      </c>
      <c r="U1614" s="78" t="s">
        <v>162</v>
      </c>
      <c r="V1614" s="128" t="s">
        <v>594</v>
      </c>
      <c r="W1614" s="78" t="s">
        <v>154</v>
      </c>
      <c r="X1614" s="89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5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8" t="s">
        <v>166</v>
      </c>
      <c r="U1615" s="78" t="s">
        <v>151</v>
      </c>
      <c r="V1615" s="128" t="s">
        <v>594</v>
      </c>
      <c r="W1615" s="78" t="s">
        <v>162</v>
      </c>
      <c r="X1615" s="89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5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8" t="s">
        <v>166</v>
      </c>
      <c r="U1616" s="78" t="s">
        <v>151</v>
      </c>
      <c r="V1616" s="128" t="s">
        <v>594</v>
      </c>
      <c r="W1616" s="78" t="s">
        <v>149</v>
      </c>
      <c r="X1616" s="89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5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8" t="s">
        <v>160</v>
      </c>
      <c r="U1617" s="78" t="s">
        <v>162</v>
      </c>
      <c r="V1617" s="128" t="s">
        <v>594</v>
      </c>
      <c r="W1617" s="78" t="s">
        <v>154</v>
      </c>
      <c r="X1617" s="89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5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8" t="s">
        <v>161</v>
      </c>
      <c r="U1618" s="78" t="s">
        <v>178</v>
      </c>
      <c r="V1618" s="128" t="s">
        <v>594</v>
      </c>
      <c r="W1618" s="78" t="s">
        <v>152</v>
      </c>
      <c r="X1618" s="89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5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8" t="s">
        <v>161</v>
      </c>
      <c r="U1619" s="78" t="s">
        <v>155</v>
      </c>
      <c r="V1619" s="128" t="s">
        <v>594</v>
      </c>
      <c r="W1619" s="78" t="s">
        <v>155</v>
      </c>
      <c r="X1619" s="89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5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8" t="s">
        <v>160</v>
      </c>
      <c r="U1620" s="78" t="s">
        <v>162</v>
      </c>
      <c r="V1620" s="128" t="s">
        <v>594</v>
      </c>
      <c r="W1620" s="78" t="s">
        <v>154</v>
      </c>
      <c r="X1620" s="89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5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8" t="s">
        <v>160</v>
      </c>
      <c r="U1621" s="78" t="s">
        <v>162</v>
      </c>
      <c r="V1621" s="128" t="s">
        <v>594</v>
      </c>
      <c r="W1621" s="78" t="s">
        <v>170</v>
      </c>
      <c r="X1621" s="89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5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8" t="s">
        <v>166</v>
      </c>
      <c r="U1622" s="78" t="s">
        <v>151</v>
      </c>
      <c r="V1622" s="128" t="s">
        <v>594</v>
      </c>
      <c r="W1622" s="78" t="s">
        <v>150</v>
      </c>
      <c r="X1622" s="89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5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8" t="s">
        <v>166</v>
      </c>
      <c r="U1623" s="78" t="s">
        <v>151</v>
      </c>
      <c r="V1623" s="128" t="s">
        <v>594</v>
      </c>
      <c r="W1623" s="78" t="s">
        <v>152</v>
      </c>
      <c r="X1623" s="89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5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8" t="s">
        <v>166</v>
      </c>
      <c r="U1624" s="78" t="s">
        <v>151</v>
      </c>
      <c r="V1624" s="128" t="s">
        <v>594</v>
      </c>
      <c r="W1624" s="78" t="s">
        <v>170</v>
      </c>
      <c r="X1624" s="89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5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8" t="s">
        <v>160</v>
      </c>
      <c r="U1625" s="78" t="s">
        <v>162</v>
      </c>
      <c r="V1625" s="128" t="s">
        <v>594</v>
      </c>
      <c r="W1625" s="78" t="s">
        <v>150</v>
      </c>
      <c r="X1625" s="89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5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8" t="s">
        <v>160</v>
      </c>
      <c r="U1626" s="78" t="s">
        <v>170</v>
      </c>
      <c r="V1626" s="128" t="s">
        <v>594</v>
      </c>
      <c r="W1626" s="78" t="s">
        <v>151</v>
      </c>
      <c r="X1626" s="89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5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8" t="s">
        <v>160</v>
      </c>
      <c r="U1627" s="78" t="s">
        <v>162</v>
      </c>
      <c r="V1627" s="128" t="s">
        <v>594</v>
      </c>
      <c r="W1627" s="78" t="s">
        <v>168</v>
      </c>
      <c r="X1627" s="89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5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8" t="s">
        <v>166</v>
      </c>
      <c r="U1628" s="78" t="s">
        <v>151</v>
      </c>
      <c r="V1628" s="128" t="s">
        <v>594</v>
      </c>
      <c r="W1628" s="78" t="s">
        <v>152</v>
      </c>
      <c r="X1628" s="89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5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8" t="s">
        <v>166</v>
      </c>
      <c r="U1629" s="78" t="s">
        <v>150</v>
      </c>
      <c r="V1629" s="128" t="s">
        <v>594</v>
      </c>
      <c r="W1629" s="78" t="s">
        <v>178</v>
      </c>
      <c r="X1629" s="89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5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8" t="s">
        <v>160</v>
      </c>
      <c r="U1630" s="78" t="s">
        <v>170</v>
      </c>
      <c r="V1630" s="128" t="s">
        <v>594</v>
      </c>
      <c r="W1630" s="78" t="s">
        <v>151</v>
      </c>
      <c r="X1630" s="89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5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8" t="s">
        <v>160</v>
      </c>
      <c r="U1631" s="78" t="s">
        <v>162</v>
      </c>
      <c r="V1631" s="128" t="s">
        <v>594</v>
      </c>
      <c r="W1631" s="78" t="s">
        <v>162</v>
      </c>
      <c r="X1631" s="89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5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8" t="s">
        <v>161</v>
      </c>
      <c r="U1632" s="78" t="s">
        <v>155</v>
      </c>
      <c r="V1632" s="128" t="s">
        <v>594</v>
      </c>
      <c r="W1632" s="78" t="s">
        <v>155</v>
      </c>
      <c r="X1632" s="89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5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8" t="s">
        <v>166</v>
      </c>
      <c r="U1633" s="78" t="s">
        <v>151</v>
      </c>
      <c r="V1633" s="128" t="s">
        <v>594</v>
      </c>
      <c r="W1633" s="78" t="s">
        <v>154</v>
      </c>
      <c r="X1633" s="89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5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8" t="s">
        <v>160</v>
      </c>
      <c r="U1634" s="78" t="s">
        <v>165</v>
      </c>
      <c r="V1634" s="128" t="s">
        <v>594</v>
      </c>
      <c r="W1634" s="78" t="s">
        <v>170</v>
      </c>
      <c r="X1634" s="89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5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8" t="s">
        <v>166</v>
      </c>
      <c r="U1635" s="78" t="s">
        <v>151</v>
      </c>
      <c r="V1635" s="128" t="s">
        <v>594</v>
      </c>
      <c r="W1635" s="78" t="s">
        <v>152</v>
      </c>
      <c r="X1635" s="89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5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8" t="s">
        <v>166</v>
      </c>
      <c r="U1636" s="78" t="s">
        <v>151</v>
      </c>
      <c r="V1636" s="128" t="s">
        <v>594</v>
      </c>
      <c r="W1636" s="78" t="s">
        <v>165</v>
      </c>
      <c r="X1636" s="89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5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8" t="s">
        <v>161</v>
      </c>
      <c r="U1637" s="78" t="s">
        <v>155</v>
      </c>
      <c r="V1637" s="128" t="s">
        <v>594</v>
      </c>
      <c r="W1637" s="78" t="s">
        <v>162</v>
      </c>
      <c r="X1637" s="89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5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8" t="s">
        <v>166</v>
      </c>
      <c r="U1638" s="78" t="s">
        <v>150</v>
      </c>
      <c r="V1638" s="128" t="s">
        <v>594</v>
      </c>
      <c r="W1638" s="78" t="s">
        <v>178</v>
      </c>
      <c r="X1638" s="89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5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8" t="s">
        <v>166</v>
      </c>
      <c r="U1639" s="78" t="s">
        <v>151</v>
      </c>
      <c r="V1639" s="128" t="s">
        <v>594</v>
      </c>
      <c r="W1639" s="78" t="s">
        <v>150</v>
      </c>
      <c r="X1639" s="89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5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8" t="s">
        <v>160</v>
      </c>
      <c r="U1640" s="78" t="s">
        <v>165</v>
      </c>
      <c r="V1640" s="128" t="s">
        <v>594</v>
      </c>
      <c r="W1640" s="78" t="s">
        <v>164</v>
      </c>
      <c r="X1640" s="89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5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8" t="s">
        <v>161</v>
      </c>
      <c r="U1641" s="78" t="s">
        <v>155</v>
      </c>
      <c r="V1641" s="128" t="s">
        <v>594</v>
      </c>
      <c r="W1641" s="78" t="s">
        <v>154</v>
      </c>
      <c r="X1641" s="89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5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8" t="s">
        <v>160</v>
      </c>
      <c r="U1642" s="78" t="s">
        <v>165</v>
      </c>
      <c r="V1642" s="128" t="s">
        <v>594</v>
      </c>
      <c r="W1642" s="78" t="s">
        <v>162</v>
      </c>
      <c r="X1642" s="89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5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8" t="s">
        <v>166</v>
      </c>
      <c r="U1643" s="78" t="s">
        <v>151</v>
      </c>
      <c r="V1643" s="128" t="s">
        <v>594</v>
      </c>
      <c r="W1643" s="78" t="s">
        <v>178</v>
      </c>
      <c r="X1643" s="89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5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8" t="s">
        <v>160</v>
      </c>
      <c r="U1644" s="78" t="s">
        <v>162</v>
      </c>
      <c r="V1644" s="128" t="s">
        <v>594</v>
      </c>
      <c r="W1644" s="78" t="s">
        <v>162</v>
      </c>
      <c r="X1644" s="89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5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8" t="s">
        <v>166</v>
      </c>
      <c r="U1645" s="78" t="s">
        <v>151</v>
      </c>
      <c r="V1645" s="128" t="s">
        <v>594</v>
      </c>
      <c r="W1645" s="78" t="s">
        <v>359</v>
      </c>
      <c r="X1645" s="89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5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8" t="s">
        <v>166</v>
      </c>
      <c r="U1646" s="78" t="s">
        <v>150</v>
      </c>
      <c r="V1646" s="128" t="s">
        <v>594</v>
      </c>
      <c r="W1646" s="78" t="s">
        <v>153</v>
      </c>
      <c r="X1646" s="89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5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8" t="s">
        <v>166</v>
      </c>
      <c r="U1647" s="78" t="s">
        <v>149</v>
      </c>
      <c r="V1647" s="128" t="s">
        <v>594</v>
      </c>
      <c r="W1647" s="78" t="s">
        <v>162</v>
      </c>
      <c r="X1647" s="89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5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8" t="s">
        <v>166</v>
      </c>
      <c r="U1648" s="78" t="s">
        <v>151</v>
      </c>
      <c r="V1648" s="128" t="s">
        <v>594</v>
      </c>
      <c r="W1648" s="78" t="s">
        <v>151</v>
      </c>
      <c r="X1648" s="89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5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8" t="s">
        <v>160</v>
      </c>
      <c r="U1649" s="78" t="s">
        <v>165</v>
      </c>
      <c r="V1649" s="128" t="s">
        <v>594</v>
      </c>
      <c r="W1649" s="78" t="s">
        <v>154</v>
      </c>
      <c r="X1649" s="89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5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8" t="s">
        <v>166</v>
      </c>
      <c r="U1650" s="78" t="s">
        <v>151</v>
      </c>
      <c r="V1650" s="128" t="s">
        <v>594</v>
      </c>
      <c r="W1650" s="78" t="s">
        <v>154</v>
      </c>
      <c r="X1650" s="89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5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8" t="s">
        <v>160</v>
      </c>
      <c r="U1651" s="78" t="s">
        <v>162</v>
      </c>
      <c r="V1651" s="128" t="s">
        <v>594</v>
      </c>
      <c r="W1651" s="78" t="s">
        <v>154</v>
      </c>
      <c r="X1651" s="89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5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8" t="s">
        <v>166</v>
      </c>
      <c r="U1652" s="78" t="s">
        <v>151</v>
      </c>
      <c r="V1652" s="128" t="s">
        <v>594</v>
      </c>
      <c r="W1652" s="78" t="s">
        <v>149</v>
      </c>
      <c r="X1652" s="89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5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8" t="s">
        <v>166</v>
      </c>
      <c r="U1653" s="78" t="s">
        <v>151</v>
      </c>
      <c r="V1653" s="128" t="s">
        <v>594</v>
      </c>
      <c r="W1653" s="78" t="s">
        <v>170</v>
      </c>
      <c r="X1653" s="89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5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8" t="s">
        <v>160</v>
      </c>
      <c r="U1654" s="78" t="s">
        <v>162</v>
      </c>
      <c r="V1654" s="128" t="s">
        <v>594</v>
      </c>
      <c r="W1654" s="78" t="s">
        <v>151</v>
      </c>
      <c r="X1654" s="89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5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8" t="s">
        <v>166</v>
      </c>
      <c r="U1655" s="78" t="s">
        <v>151</v>
      </c>
      <c r="V1655" s="128" t="s">
        <v>594</v>
      </c>
      <c r="W1655" s="78" t="s">
        <v>155</v>
      </c>
      <c r="X1655" s="89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5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8" t="s">
        <v>166</v>
      </c>
      <c r="U1656" s="78" t="s">
        <v>151</v>
      </c>
      <c r="V1656" s="128" t="s">
        <v>594</v>
      </c>
      <c r="W1656" s="78" t="s">
        <v>149</v>
      </c>
      <c r="X1656" s="89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5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8" t="s">
        <v>161</v>
      </c>
      <c r="U1657" s="78" t="s">
        <v>152</v>
      </c>
      <c r="V1657" s="128" t="s">
        <v>594</v>
      </c>
      <c r="W1657" s="78" t="s">
        <v>167</v>
      </c>
      <c r="X1657" s="89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5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8" t="s">
        <v>166</v>
      </c>
      <c r="U1658" s="78" t="s">
        <v>151</v>
      </c>
      <c r="V1658" s="128" t="s">
        <v>594</v>
      </c>
      <c r="W1658" s="78" t="s">
        <v>151</v>
      </c>
      <c r="X1658" s="89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5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8" t="s">
        <v>160</v>
      </c>
      <c r="U1659" s="78" t="s">
        <v>154</v>
      </c>
      <c r="V1659" s="128" t="s">
        <v>594</v>
      </c>
      <c r="W1659" s="78" t="s">
        <v>152</v>
      </c>
      <c r="X1659" s="89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5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8" t="s">
        <v>161</v>
      </c>
      <c r="U1660" s="78" t="s">
        <v>152</v>
      </c>
      <c r="V1660" s="128" t="s">
        <v>594</v>
      </c>
      <c r="W1660" s="78" t="s">
        <v>155</v>
      </c>
      <c r="X1660" s="89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5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8" t="s">
        <v>160</v>
      </c>
      <c r="U1661" s="78" t="s">
        <v>162</v>
      </c>
      <c r="V1661" s="128" t="s">
        <v>594</v>
      </c>
      <c r="W1661" s="78" t="s">
        <v>162</v>
      </c>
      <c r="X1661" s="89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5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8" t="s">
        <v>166</v>
      </c>
      <c r="U1662" s="78" t="s">
        <v>151</v>
      </c>
      <c r="V1662" s="128" t="s">
        <v>595</v>
      </c>
      <c r="W1662" s="78" t="s">
        <v>151</v>
      </c>
      <c r="X1662" s="89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5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8" t="s">
        <v>166</v>
      </c>
      <c r="U1663" s="78" t="s">
        <v>151</v>
      </c>
      <c r="V1663" s="128" t="s">
        <v>595</v>
      </c>
      <c r="W1663" s="78" t="s">
        <v>226</v>
      </c>
      <c r="X1663" s="89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5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8" t="s">
        <v>161</v>
      </c>
      <c r="U1664" s="78" t="s">
        <v>155</v>
      </c>
      <c r="V1664" s="128" t="s">
        <v>595</v>
      </c>
      <c r="W1664" s="78" t="s">
        <v>154</v>
      </c>
      <c r="X1664" s="89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5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8" t="s">
        <v>166</v>
      </c>
      <c r="U1665" s="78" t="s">
        <v>150</v>
      </c>
      <c r="V1665" s="128" t="s">
        <v>595</v>
      </c>
      <c r="W1665" s="78" t="s">
        <v>168</v>
      </c>
      <c r="X1665" s="89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5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8" t="s">
        <v>166</v>
      </c>
      <c r="U1666" s="78" t="s">
        <v>151</v>
      </c>
      <c r="V1666" s="128" t="s">
        <v>595</v>
      </c>
      <c r="W1666" s="78" t="s">
        <v>155</v>
      </c>
      <c r="X1666" s="89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5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8" t="s">
        <v>160</v>
      </c>
      <c r="U1667" s="78" t="s">
        <v>447</v>
      </c>
      <c r="V1667" s="128" t="s">
        <v>595</v>
      </c>
      <c r="W1667" s="78" t="s">
        <v>155</v>
      </c>
      <c r="X1667" s="89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5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8" t="s">
        <v>161</v>
      </c>
      <c r="U1668" s="78" t="s">
        <v>152</v>
      </c>
      <c r="V1668" s="128" t="s">
        <v>595</v>
      </c>
      <c r="W1668" s="78" t="s">
        <v>179</v>
      </c>
      <c r="X1668" s="89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5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8" t="s">
        <v>166</v>
      </c>
      <c r="U1669" s="78" t="s">
        <v>150</v>
      </c>
      <c r="V1669" s="128" t="s">
        <v>595</v>
      </c>
      <c r="W1669" s="78" t="s">
        <v>483</v>
      </c>
      <c r="X1669" s="89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5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8" t="s">
        <v>160</v>
      </c>
      <c r="U1670" s="78" t="s">
        <v>165</v>
      </c>
      <c r="V1670" s="128" t="s">
        <v>595</v>
      </c>
      <c r="W1670" s="78" t="s">
        <v>176</v>
      </c>
      <c r="X1670" s="89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5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8" t="s">
        <v>160</v>
      </c>
      <c r="U1671" s="78" t="s">
        <v>165</v>
      </c>
      <c r="V1671" s="128" t="s">
        <v>595</v>
      </c>
      <c r="W1671" s="78" t="s">
        <v>176</v>
      </c>
      <c r="X1671" s="89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5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8" t="s">
        <v>161</v>
      </c>
      <c r="U1672" s="78" t="s">
        <v>155</v>
      </c>
      <c r="V1672" s="128" t="s">
        <v>595</v>
      </c>
      <c r="W1672" s="78" t="s">
        <v>150</v>
      </c>
      <c r="X1672" s="89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5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8" t="s">
        <v>166</v>
      </c>
      <c r="U1673" s="78" t="s">
        <v>151</v>
      </c>
      <c r="V1673" s="128" t="s">
        <v>595</v>
      </c>
      <c r="W1673" s="78" t="s">
        <v>162</v>
      </c>
      <c r="X1673" s="89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5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8" t="s">
        <v>161</v>
      </c>
      <c r="U1674" s="78" t="s">
        <v>155</v>
      </c>
      <c r="V1674" s="128" t="s">
        <v>595</v>
      </c>
      <c r="W1674" s="78" t="s">
        <v>155</v>
      </c>
      <c r="X1674" s="89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5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8" t="s">
        <v>161</v>
      </c>
      <c r="U1675" s="78" t="s">
        <v>155</v>
      </c>
      <c r="V1675" s="128" t="s">
        <v>595</v>
      </c>
      <c r="W1675" s="78" t="s">
        <v>150</v>
      </c>
      <c r="X1675" s="89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5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8" t="s">
        <v>161</v>
      </c>
      <c r="U1676" s="78" t="s">
        <v>155</v>
      </c>
      <c r="V1676" s="128" t="s">
        <v>595</v>
      </c>
      <c r="W1676" s="78" t="s">
        <v>170</v>
      </c>
      <c r="X1676" s="89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5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8" t="s">
        <v>166</v>
      </c>
      <c r="U1677" s="78" t="s">
        <v>151</v>
      </c>
      <c r="V1677" s="128" t="s">
        <v>595</v>
      </c>
      <c r="W1677" s="78" t="s">
        <v>168</v>
      </c>
      <c r="X1677" s="89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5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8" t="s">
        <v>161</v>
      </c>
      <c r="U1678" s="78" t="s">
        <v>155</v>
      </c>
      <c r="V1678" s="128" t="s">
        <v>595</v>
      </c>
      <c r="W1678" s="78" t="s">
        <v>151</v>
      </c>
      <c r="X1678" s="89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5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8" t="s">
        <v>160</v>
      </c>
      <c r="U1679" s="78" t="s">
        <v>165</v>
      </c>
      <c r="V1679" s="128" t="s">
        <v>595</v>
      </c>
      <c r="W1679" s="78" t="s">
        <v>176</v>
      </c>
      <c r="X1679" s="89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5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8" t="s">
        <v>161</v>
      </c>
      <c r="U1680" s="78" t="s">
        <v>155</v>
      </c>
      <c r="V1680" s="128" t="s">
        <v>595</v>
      </c>
      <c r="W1680" s="78" t="s">
        <v>170</v>
      </c>
      <c r="X1680" s="89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5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8" t="s">
        <v>160</v>
      </c>
      <c r="U1681" s="78" t="s">
        <v>154</v>
      </c>
      <c r="V1681" s="128" t="s">
        <v>595</v>
      </c>
      <c r="W1681" s="78" t="s">
        <v>170</v>
      </c>
      <c r="X1681" s="89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5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8" t="s">
        <v>161</v>
      </c>
      <c r="U1682" s="78" t="s">
        <v>155</v>
      </c>
      <c r="V1682" s="128" t="s">
        <v>595</v>
      </c>
      <c r="W1682" s="78" t="s">
        <v>151</v>
      </c>
      <c r="X1682" s="89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5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8" t="s">
        <v>166</v>
      </c>
      <c r="U1683" s="78" t="s">
        <v>151</v>
      </c>
      <c r="V1683" s="128" t="s">
        <v>595</v>
      </c>
      <c r="W1683" s="78" t="s">
        <v>151</v>
      </c>
      <c r="X1683" s="89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5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8" t="s">
        <v>160</v>
      </c>
      <c r="U1684" s="78" t="s">
        <v>162</v>
      </c>
      <c r="V1684" s="128" t="s">
        <v>595</v>
      </c>
      <c r="W1684" s="78" t="s">
        <v>178</v>
      </c>
      <c r="X1684" s="89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5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8" t="s">
        <v>161</v>
      </c>
      <c r="U1685" s="78" t="s">
        <v>155</v>
      </c>
      <c r="V1685" s="128" t="s">
        <v>595</v>
      </c>
      <c r="W1685" s="78" t="s">
        <v>178</v>
      </c>
      <c r="X1685" s="89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5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8" t="s">
        <v>166</v>
      </c>
      <c r="U1686" s="78" t="s">
        <v>149</v>
      </c>
      <c r="V1686" s="128" t="s">
        <v>595</v>
      </c>
      <c r="W1686" s="78" t="s">
        <v>155</v>
      </c>
      <c r="X1686" s="89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5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8" t="s">
        <v>160</v>
      </c>
      <c r="U1687" s="78" t="s">
        <v>176</v>
      </c>
      <c r="V1687" s="128" t="s">
        <v>595</v>
      </c>
      <c r="W1687" s="78" t="s">
        <v>149</v>
      </c>
      <c r="X1687" s="89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5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8" t="s">
        <v>166</v>
      </c>
      <c r="U1688" s="78" t="s">
        <v>150</v>
      </c>
      <c r="V1688" s="128" t="s">
        <v>595</v>
      </c>
      <c r="W1688" s="78" t="s">
        <v>176</v>
      </c>
      <c r="X1688" s="89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5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8" t="s">
        <v>160</v>
      </c>
      <c r="U1689" s="78" t="s">
        <v>162</v>
      </c>
      <c r="V1689" s="128" t="s">
        <v>595</v>
      </c>
      <c r="W1689" s="78" t="s">
        <v>169</v>
      </c>
      <c r="X1689" s="89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5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8" t="s">
        <v>166</v>
      </c>
      <c r="U1690" s="78" t="s">
        <v>151</v>
      </c>
      <c r="V1690" s="128" t="s">
        <v>595</v>
      </c>
      <c r="W1690" s="78" t="s">
        <v>164</v>
      </c>
      <c r="X1690" s="89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5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8" t="s">
        <v>161</v>
      </c>
      <c r="U1691" s="78" t="s">
        <v>155</v>
      </c>
      <c r="V1691" s="128" t="s">
        <v>595</v>
      </c>
      <c r="W1691" s="78" t="s">
        <v>155</v>
      </c>
      <c r="X1691" s="89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5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8" t="s">
        <v>160</v>
      </c>
      <c r="U1692" s="78" t="s">
        <v>162</v>
      </c>
      <c r="V1692" s="128" t="s">
        <v>595</v>
      </c>
      <c r="W1692" s="78" t="s">
        <v>170</v>
      </c>
      <c r="X1692" s="89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5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8" t="s">
        <v>161</v>
      </c>
      <c r="U1693" s="78" t="s">
        <v>155</v>
      </c>
      <c r="V1693" s="128" t="s">
        <v>595</v>
      </c>
      <c r="W1693" s="78" t="s">
        <v>172</v>
      </c>
      <c r="X1693" s="89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5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8" t="s">
        <v>160</v>
      </c>
      <c r="U1694" s="78" t="s">
        <v>175</v>
      </c>
      <c r="V1694" s="128" t="s">
        <v>595</v>
      </c>
      <c r="W1694" s="78" t="s">
        <v>275</v>
      </c>
      <c r="X1694" s="89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5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8" t="s">
        <v>160</v>
      </c>
      <c r="U1695" s="78" t="s">
        <v>162</v>
      </c>
      <c r="V1695" s="128" t="s">
        <v>595</v>
      </c>
      <c r="W1695" s="78" t="s">
        <v>275</v>
      </c>
      <c r="X1695" s="89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5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8" t="s">
        <v>161</v>
      </c>
      <c r="U1696" s="78" t="s">
        <v>152</v>
      </c>
      <c r="V1696" s="128" t="s">
        <v>595</v>
      </c>
      <c r="W1696" s="78" t="s">
        <v>149</v>
      </c>
      <c r="X1696" s="89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5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8" t="s">
        <v>166</v>
      </c>
      <c r="U1697" s="78" t="s">
        <v>151</v>
      </c>
      <c r="V1697" s="128" t="s">
        <v>595</v>
      </c>
      <c r="W1697" s="78" t="s">
        <v>152</v>
      </c>
      <c r="X1697" s="89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5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8" t="s">
        <v>160</v>
      </c>
      <c r="U1698" s="78" t="s">
        <v>165</v>
      </c>
      <c r="V1698" s="128" t="s">
        <v>595</v>
      </c>
      <c r="W1698" s="78" t="s">
        <v>178</v>
      </c>
      <c r="X1698" s="89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5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8" t="s">
        <v>161</v>
      </c>
      <c r="U1699" s="78" t="s">
        <v>178</v>
      </c>
      <c r="V1699" s="128" t="s">
        <v>595</v>
      </c>
      <c r="W1699" s="78" t="s">
        <v>162</v>
      </c>
      <c r="X1699" s="89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5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8" t="s">
        <v>160</v>
      </c>
      <c r="U1700" s="78" t="s">
        <v>162</v>
      </c>
      <c r="V1700" s="128" t="s">
        <v>595</v>
      </c>
      <c r="W1700" s="78" t="s">
        <v>162</v>
      </c>
      <c r="X1700" s="89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5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8" t="s">
        <v>166</v>
      </c>
      <c r="U1701" s="78" t="s">
        <v>151</v>
      </c>
      <c r="V1701" s="128" t="s">
        <v>595</v>
      </c>
      <c r="W1701" s="78" t="s">
        <v>153</v>
      </c>
      <c r="X1701" s="89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5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8" t="s">
        <v>160</v>
      </c>
      <c r="U1702" s="78" t="s">
        <v>162</v>
      </c>
      <c r="V1702" s="128" t="s">
        <v>595</v>
      </c>
      <c r="W1702" s="78" t="s">
        <v>152</v>
      </c>
      <c r="X1702" s="89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5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8" t="s">
        <v>166</v>
      </c>
      <c r="U1703" s="78" t="s">
        <v>149</v>
      </c>
      <c r="V1703" s="128" t="s">
        <v>595</v>
      </c>
      <c r="W1703" s="78" t="s">
        <v>150</v>
      </c>
      <c r="X1703" s="89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5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8" t="s">
        <v>160</v>
      </c>
      <c r="U1704" s="78" t="s">
        <v>162</v>
      </c>
      <c r="V1704" s="128" t="s">
        <v>595</v>
      </c>
      <c r="W1704" s="78" t="s">
        <v>150</v>
      </c>
      <c r="X1704" s="89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5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8" t="s">
        <v>161</v>
      </c>
      <c r="U1705" s="78" t="s">
        <v>155</v>
      </c>
      <c r="V1705" s="128" t="s">
        <v>595</v>
      </c>
      <c r="W1705" s="78" t="s">
        <v>155</v>
      </c>
      <c r="X1705" s="89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5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8" t="s">
        <v>160</v>
      </c>
      <c r="U1706" s="78" t="s">
        <v>170</v>
      </c>
      <c r="V1706" s="128" t="s">
        <v>595</v>
      </c>
      <c r="W1706" s="78" t="s">
        <v>162</v>
      </c>
      <c r="X1706" s="89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5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8" t="s">
        <v>160</v>
      </c>
      <c r="U1707" s="78" t="s">
        <v>176</v>
      </c>
      <c r="V1707" s="128" t="s">
        <v>595</v>
      </c>
      <c r="W1707" s="78" t="s">
        <v>151</v>
      </c>
      <c r="X1707" s="89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5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8" t="s">
        <v>166</v>
      </c>
      <c r="U1708" s="78" t="s">
        <v>151</v>
      </c>
      <c r="V1708" s="128" t="s">
        <v>595</v>
      </c>
      <c r="W1708" s="78" t="s">
        <v>154</v>
      </c>
      <c r="X1708" s="89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5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8" t="s">
        <v>166</v>
      </c>
      <c r="U1709" s="78" t="s">
        <v>151</v>
      </c>
      <c r="V1709" s="128" t="s">
        <v>595</v>
      </c>
      <c r="W1709" s="78" t="s">
        <v>162</v>
      </c>
      <c r="X1709" s="89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5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8" t="s">
        <v>166</v>
      </c>
      <c r="U1710" s="78" t="s">
        <v>151</v>
      </c>
      <c r="V1710" s="128" t="s">
        <v>595</v>
      </c>
      <c r="W1710" s="78" t="s">
        <v>151</v>
      </c>
      <c r="X1710" s="89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5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8" t="s">
        <v>160</v>
      </c>
      <c r="U1711" s="78" t="s">
        <v>162</v>
      </c>
      <c r="V1711" s="128" t="s">
        <v>595</v>
      </c>
      <c r="W1711" s="78" t="s">
        <v>170</v>
      </c>
      <c r="X1711" s="89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5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8" t="s">
        <v>161</v>
      </c>
      <c r="U1712" s="78" t="s">
        <v>155</v>
      </c>
      <c r="V1712" s="128" t="s">
        <v>595</v>
      </c>
      <c r="W1712" s="78" t="s">
        <v>154</v>
      </c>
      <c r="X1712" s="89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5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8" t="s">
        <v>166</v>
      </c>
      <c r="U1713" s="78" t="s">
        <v>151</v>
      </c>
      <c r="V1713" s="128" t="s">
        <v>595</v>
      </c>
      <c r="W1713" s="78" t="s">
        <v>165</v>
      </c>
      <c r="X1713" s="89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5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8" t="s">
        <v>166</v>
      </c>
      <c r="U1714" s="78" t="s">
        <v>151</v>
      </c>
      <c r="V1714" s="128" t="s">
        <v>595</v>
      </c>
      <c r="W1714" s="78" t="s">
        <v>154</v>
      </c>
      <c r="X1714" s="89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5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8" t="s">
        <v>160</v>
      </c>
      <c r="U1715" s="78" t="s">
        <v>154</v>
      </c>
      <c r="V1715" s="128" t="s">
        <v>595</v>
      </c>
      <c r="W1715" s="78" t="s">
        <v>154</v>
      </c>
      <c r="X1715" s="89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5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8" t="s">
        <v>160</v>
      </c>
      <c r="U1716" s="78" t="s">
        <v>162</v>
      </c>
      <c r="V1716" s="128" t="s">
        <v>595</v>
      </c>
      <c r="W1716" s="78" t="s">
        <v>175</v>
      </c>
      <c r="X1716" s="89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5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8" t="s">
        <v>160</v>
      </c>
      <c r="U1717" s="78" t="s">
        <v>162</v>
      </c>
      <c r="V1717" s="128" t="s">
        <v>595</v>
      </c>
      <c r="W1717" s="78" t="s">
        <v>151</v>
      </c>
      <c r="X1717" s="89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5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8" t="s">
        <v>166</v>
      </c>
      <c r="U1718" s="78" t="s">
        <v>151</v>
      </c>
      <c r="V1718" s="128" t="s">
        <v>595</v>
      </c>
      <c r="W1718" s="78" t="s">
        <v>153</v>
      </c>
      <c r="X1718" s="89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5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8" t="s">
        <v>160</v>
      </c>
      <c r="U1719" s="78" t="s">
        <v>162</v>
      </c>
      <c r="V1719" s="128" t="s">
        <v>595</v>
      </c>
      <c r="W1719" s="78" t="s">
        <v>162</v>
      </c>
      <c r="X1719" s="89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5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8" t="s">
        <v>160</v>
      </c>
      <c r="U1720" s="78" t="s">
        <v>154</v>
      </c>
      <c r="V1720" s="128" t="s">
        <v>595</v>
      </c>
      <c r="W1720" s="78" t="s">
        <v>175</v>
      </c>
      <c r="X1720" s="89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5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8" t="s">
        <v>161</v>
      </c>
      <c r="U1721" s="78" t="s">
        <v>155</v>
      </c>
      <c r="V1721" s="128" t="s">
        <v>595</v>
      </c>
      <c r="W1721" s="78" t="s">
        <v>172</v>
      </c>
      <c r="X1721" s="89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24">
        <v>0.28430295479740936</v>
      </c>
      <c r="B1722" s="124">
        <v>0.71558610959401459</v>
      </c>
      <c r="C1722" s="114">
        <f t="shared" ref="C1722:D1737" si="338">(100%/A1722)</f>
        <v>3.5173746284578264</v>
      </c>
      <c r="D1722" s="115">
        <f t="shared" si="338"/>
        <v>1.3974558569441025</v>
      </c>
      <c r="E1722" s="129">
        <v>4.4372294372294396E-2</v>
      </c>
      <c r="F1722" s="117">
        <f t="shared" si="332"/>
        <v>1.0443722943722944</v>
      </c>
      <c r="G1722" s="117">
        <f t="shared" si="333"/>
        <v>3.3679317685958878</v>
      </c>
      <c r="H1722" s="117">
        <f t="shared" si="334"/>
        <v>1.3380820847837831</v>
      </c>
      <c r="I1722" s="101">
        <v>2.1</v>
      </c>
      <c r="J1722" s="101">
        <v>1.76</v>
      </c>
      <c r="K1722" s="117">
        <f t="shared" si="335"/>
        <v>2.1931818181818183</v>
      </c>
      <c r="L1722" s="117">
        <f t="shared" si="336"/>
        <v>1.8380952380952382</v>
      </c>
      <c r="M1722" s="118">
        <f t="shared" ref="M1722:N1737" si="339">(1/K1722)</f>
        <v>0.45595854922279788</v>
      </c>
      <c r="N1722" s="118">
        <f t="shared" si="339"/>
        <v>0.54404145077720201</v>
      </c>
      <c r="O1722" s="101">
        <f t="shared" ref="O1722:P1737" si="340">(I1722/G1722)</f>
        <v>0.62352807131704557</v>
      </c>
      <c r="P1722" s="101">
        <f t="shared" si="340"/>
        <v>1.3153154204918553</v>
      </c>
      <c r="Q1722" s="101" t="s">
        <v>388</v>
      </c>
      <c r="R1722" s="101" t="s">
        <v>380</v>
      </c>
      <c r="S1722" s="101" t="s">
        <v>349</v>
      </c>
      <c r="T1722" s="119" t="s">
        <v>166</v>
      </c>
      <c r="U1722" s="119" t="s">
        <v>151</v>
      </c>
      <c r="V1722" s="130" t="s">
        <v>596</v>
      </c>
      <c r="W1722" s="119" t="s">
        <v>155</v>
      </c>
      <c r="X1722" s="100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5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8" t="s">
        <v>160</v>
      </c>
      <c r="U1723" s="78" t="s">
        <v>162</v>
      </c>
      <c r="V1723" s="128" t="s">
        <v>597</v>
      </c>
      <c r="W1723" s="133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5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8" t="s">
        <v>161</v>
      </c>
      <c r="U1724" s="78" t="s">
        <v>155</v>
      </c>
      <c r="V1724" s="128" t="s">
        <v>597</v>
      </c>
      <c r="W1724" s="133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5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8" t="s">
        <v>160</v>
      </c>
      <c r="U1725" s="78" t="s">
        <v>162</v>
      </c>
      <c r="V1725" s="128" t="s">
        <v>597</v>
      </c>
      <c r="W1725" s="133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5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8" t="s">
        <v>161</v>
      </c>
      <c r="U1726" s="78" t="s">
        <v>155</v>
      </c>
      <c r="V1726" s="128" t="s">
        <v>597</v>
      </c>
      <c r="W1726" s="133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5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8" t="s">
        <v>161</v>
      </c>
      <c r="U1727" s="78" t="s">
        <v>155</v>
      </c>
      <c r="V1727" s="128" t="s">
        <v>597</v>
      </c>
      <c r="W1727" s="133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5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8" t="s">
        <v>160</v>
      </c>
      <c r="U1728" s="78" t="s">
        <v>162</v>
      </c>
      <c r="V1728" s="128" t="s">
        <v>597</v>
      </c>
      <c r="W1728" s="133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5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8" t="s">
        <v>166</v>
      </c>
      <c r="U1729" s="78" t="s">
        <v>151</v>
      </c>
      <c r="V1729" s="128" t="s">
        <v>597</v>
      </c>
      <c r="W1729" s="133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5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8" t="s">
        <v>166</v>
      </c>
      <c r="U1730" s="78" t="s">
        <v>150</v>
      </c>
      <c r="V1730" s="128" t="s">
        <v>597</v>
      </c>
      <c r="W1730" s="133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5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8" t="s">
        <v>161</v>
      </c>
      <c r="U1731" s="78" t="s">
        <v>155</v>
      </c>
      <c r="V1731" s="128" t="s">
        <v>597</v>
      </c>
      <c r="W1731" s="133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5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8" t="s">
        <v>166</v>
      </c>
      <c r="U1732" s="78" t="s">
        <v>151</v>
      </c>
      <c r="V1732" s="128" t="s">
        <v>597</v>
      </c>
      <c r="W1732" s="133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95" si="341">IF(AND(O1732&gt;1,Y1732="Y"),Z1732*I1732,IF(AND(P1732&gt;1,Y1732="N"),Z1732*J1732,0))</f>
        <v>197</v>
      </c>
      <c r="AB1732">
        <f t="shared" ref="AB1732:AB1795" si="342">AA1732-Z1732</f>
        <v>97</v>
      </c>
      <c r="AC1732">
        <f t="shared" ref="AC1732:AC1795" si="343">IF(AND(A1732 &gt; 50%,Y1732 = "Y"),Z1732*I1732,0)</f>
        <v>0</v>
      </c>
      <c r="AD1732">
        <f t="shared" ref="AD1732:AD1795" si="344">AC1732-Z1732</f>
        <v>-100</v>
      </c>
      <c r="AE1732">
        <f t="shared" ref="AE1732:AE1795" si="345">IF(AND(B1732 &gt; 50%,Y1732 = "N"),Z1732*J1732,0)</f>
        <v>197</v>
      </c>
      <c r="AF1732">
        <f t="shared" ref="AF1732:AF1795" si="346">AE1732-Z1732</f>
        <v>97</v>
      </c>
    </row>
    <row r="1733" spans="1:32" x14ac:dyDescent="0.25">
      <c r="A1733" s="124">
        <v>0.51606031843646283</v>
      </c>
      <c r="B1733" s="124">
        <v>0.48283145558158513</v>
      </c>
      <c r="C1733" s="114">
        <f t="shared" si="338"/>
        <v>1.9377579795899762</v>
      </c>
      <c r="D1733" s="115">
        <f t="shared" si="338"/>
        <v>2.071116097428801</v>
      </c>
      <c r="E1733" s="129">
        <v>4.2061386888973207E-2</v>
      </c>
      <c r="F1733" s="117">
        <f t="shared" si="332"/>
        <v>1.0420613868889732</v>
      </c>
      <c r="G1733" s="117">
        <f t="shared" si="333"/>
        <v>1.8595430211410715</v>
      </c>
      <c r="H1733" s="117">
        <f t="shared" si="334"/>
        <v>1.9875183204053111</v>
      </c>
      <c r="I1733" s="101">
        <v>1.82</v>
      </c>
      <c r="J1733" s="101">
        <v>2.0299999999999998</v>
      </c>
      <c r="K1733" s="117">
        <f t="shared" si="335"/>
        <v>1.8965517241379313</v>
      </c>
      <c r="L1733" s="117">
        <f t="shared" si="336"/>
        <v>2.1153846153846154</v>
      </c>
      <c r="M1733" s="118">
        <f t="shared" si="339"/>
        <v>0.52727272727272723</v>
      </c>
      <c r="N1733" s="118">
        <f t="shared" si="339"/>
        <v>0.47272727272727272</v>
      </c>
      <c r="O1733" s="101">
        <f t="shared" si="340"/>
        <v>0.97873508668984344</v>
      </c>
      <c r="P1733" s="101">
        <f t="shared" si="340"/>
        <v>1.0213742329610453</v>
      </c>
      <c r="Q1733" s="101" t="s">
        <v>257</v>
      </c>
      <c r="R1733" s="101" t="s">
        <v>439</v>
      </c>
      <c r="S1733" s="101" t="s">
        <v>137</v>
      </c>
      <c r="T1733" s="119" t="s">
        <v>166</v>
      </c>
      <c r="U1733" s="119" t="s">
        <v>151</v>
      </c>
      <c r="V1733" s="130" t="s">
        <v>597</v>
      </c>
      <c r="W1733" s="120" t="s">
        <v>149</v>
      </c>
      <c r="X1733" s="101">
        <v>0</v>
      </c>
      <c r="Y1733" s="101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5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8" t="s">
        <v>160</v>
      </c>
      <c r="U1734" s="78" t="s">
        <v>170</v>
      </c>
      <c r="V1734" s="128" t="s">
        <v>598</v>
      </c>
      <c r="W1734" s="78" t="s">
        <v>170</v>
      </c>
      <c r="X1734" s="89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5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8" t="s">
        <v>166</v>
      </c>
      <c r="U1735" s="78" t="s">
        <v>151</v>
      </c>
      <c r="V1735" s="128" t="s">
        <v>598</v>
      </c>
      <c r="W1735" s="78" t="s">
        <v>151</v>
      </c>
      <c r="X1735" s="89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5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8" t="s">
        <v>166</v>
      </c>
      <c r="U1736" s="78" t="s">
        <v>151</v>
      </c>
      <c r="V1736" s="128" t="s">
        <v>599</v>
      </c>
      <c r="W1736" s="78" t="s">
        <v>162</v>
      </c>
      <c r="X1736" s="89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5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8" t="s">
        <v>161</v>
      </c>
      <c r="U1737" s="78" t="s">
        <v>155</v>
      </c>
      <c r="V1737" s="128" t="s">
        <v>599</v>
      </c>
      <c r="W1737" s="78" t="s">
        <v>162</v>
      </c>
      <c r="X1737" s="89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5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8" t="s">
        <v>166</v>
      </c>
      <c r="U1738" s="78" t="s">
        <v>151</v>
      </c>
      <c r="V1738" s="128" t="s">
        <v>599</v>
      </c>
      <c r="W1738" s="78" t="s">
        <v>154</v>
      </c>
      <c r="X1738" s="89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5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8" t="s">
        <v>161</v>
      </c>
      <c r="U1739" s="78" t="s">
        <v>155</v>
      </c>
      <c r="V1739" s="128" t="s">
        <v>599</v>
      </c>
      <c r="W1739" s="78" t="s">
        <v>170</v>
      </c>
      <c r="X1739" s="89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5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8" t="s">
        <v>160</v>
      </c>
      <c r="U1740" s="78" t="s">
        <v>162</v>
      </c>
      <c r="V1740" s="128" t="s">
        <v>599</v>
      </c>
      <c r="W1740" s="78" t="s">
        <v>153</v>
      </c>
      <c r="X1740" s="89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5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8" t="s">
        <v>166</v>
      </c>
      <c r="U1741" s="78" t="s">
        <v>151</v>
      </c>
      <c r="V1741" s="128" t="s">
        <v>599</v>
      </c>
      <c r="W1741" s="78" t="s">
        <v>151</v>
      </c>
      <c r="X1741" s="89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5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8" t="s">
        <v>166</v>
      </c>
      <c r="U1742" s="78" t="s">
        <v>151</v>
      </c>
      <c r="V1742" s="128" t="s">
        <v>599</v>
      </c>
      <c r="W1742" s="78" t="s">
        <v>176</v>
      </c>
      <c r="X1742" s="89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5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8" t="s">
        <v>166</v>
      </c>
      <c r="U1743" s="78" t="s">
        <v>151</v>
      </c>
      <c r="V1743" s="128" t="s">
        <v>599</v>
      </c>
      <c r="W1743" s="78" t="s">
        <v>446</v>
      </c>
      <c r="X1743" s="89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5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8" t="s">
        <v>160</v>
      </c>
      <c r="U1744" s="78" t="s">
        <v>162</v>
      </c>
      <c r="V1744" s="128" t="s">
        <v>599</v>
      </c>
      <c r="W1744" s="78" t="s">
        <v>162</v>
      </c>
      <c r="X1744" s="89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5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8" t="s">
        <v>166</v>
      </c>
      <c r="U1745" s="78" t="s">
        <v>150</v>
      </c>
      <c r="V1745" s="128" t="s">
        <v>599</v>
      </c>
      <c r="W1745" s="78" t="s">
        <v>149</v>
      </c>
      <c r="X1745" s="89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5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8" t="s">
        <v>166</v>
      </c>
      <c r="U1746" s="78" t="s">
        <v>151</v>
      </c>
      <c r="V1746" s="128" t="s">
        <v>599</v>
      </c>
      <c r="W1746" s="78" t="s">
        <v>149</v>
      </c>
      <c r="X1746" s="89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5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8" t="s">
        <v>161</v>
      </c>
      <c r="U1747" s="78" t="s">
        <v>155</v>
      </c>
      <c r="V1747" s="128" t="s">
        <v>599</v>
      </c>
      <c r="W1747" s="78" t="s">
        <v>152</v>
      </c>
      <c r="X1747" s="89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5">
        <v>5.0165815655103474E-2</v>
      </c>
      <c r="F1748" s="5">
        <f t="shared" ref="F1748:F1811" si="350">(E1748/100%) + 1</f>
        <v>1.0501658156551035</v>
      </c>
      <c r="G1748" s="5">
        <f t="shared" ref="G1748:G1811" si="351">C1748/F1748</f>
        <v>2.353350136008669</v>
      </c>
      <c r="H1748" s="5">
        <f t="shared" ref="H1748:H1811" si="352">D1748/F1748</f>
        <v>1.6004473081092263</v>
      </c>
      <c r="I1748">
        <v>2.42</v>
      </c>
      <c r="J1748">
        <v>1.57</v>
      </c>
      <c r="K1748" s="5">
        <f t="shared" ref="K1748:K1811" si="353">(I1748*F1748)</f>
        <v>2.5414012738853504</v>
      </c>
      <c r="L1748" s="5">
        <f t="shared" ref="L1748:L181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8" t="s">
        <v>166</v>
      </c>
      <c r="U1748" s="78" t="s">
        <v>151</v>
      </c>
      <c r="V1748" s="128" t="s">
        <v>599</v>
      </c>
      <c r="W1748" s="78" t="s">
        <v>150</v>
      </c>
      <c r="X1748" s="89">
        <v>4</v>
      </c>
      <c r="Y1748" t="str">
        <f t="shared" ref="Y1748:Y181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5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8" t="s">
        <v>160</v>
      </c>
      <c r="U1749" s="78" t="s">
        <v>162</v>
      </c>
      <c r="V1749" s="128" t="s">
        <v>599</v>
      </c>
      <c r="W1749" s="78" t="s">
        <v>391</v>
      </c>
      <c r="X1749" s="89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5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8" t="s">
        <v>166</v>
      </c>
      <c r="U1750" s="78" t="s">
        <v>151</v>
      </c>
      <c r="V1750" s="128" t="s">
        <v>599</v>
      </c>
      <c r="W1750" s="78" t="s">
        <v>162</v>
      </c>
      <c r="X1750" s="89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5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8" t="s">
        <v>161</v>
      </c>
      <c r="U1751" s="78" t="s">
        <v>155</v>
      </c>
      <c r="V1751" s="128" t="s">
        <v>599</v>
      </c>
      <c r="W1751" s="78" t="s">
        <v>170</v>
      </c>
      <c r="X1751" s="89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5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8" t="s">
        <v>166</v>
      </c>
      <c r="U1752" s="78" t="s">
        <v>151</v>
      </c>
      <c r="V1752" s="128" t="s">
        <v>599</v>
      </c>
      <c r="W1752" s="78" t="s">
        <v>170</v>
      </c>
      <c r="X1752" s="89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5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8" t="s">
        <v>161</v>
      </c>
      <c r="U1753" s="78" t="s">
        <v>155</v>
      </c>
      <c r="V1753" s="128" t="s">
        <v>599</v>
      </c>
      <c r="W1753" s="78" t="s">
        <v>170</v>
      </c>
      <c r="X1753" s="89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5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8" t="s">
        <v>166</v>
      </c>
      <c r="U1754" s="78" t="s">
        <v>150</v>
      </c>
      <c r="V1754" s="128" t="s">
        <v>599</v>
      </c>
      <c r="W1754" s="78" t="s">
        <v>155</v>
      </c>
      <c r="X1754" s="89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5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8" t="s">
        <v>160</v>
      </c>
      <c r="U1755" s="78" t="s">
        <v>162</v>
      </c>
      <c r="V1755" s="128" t="s">
        <v>599</v>
      </c>
      <c r="W1755" s="78" t="s">
        <v>170</v>
      </c>
      <c r="X1755" s="89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5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8" t="s">
        <v>166</v>
      </c>
      <c r="U1756" s="78" t="s">
        <v>151</v>
      </c>
      <c r="V1756" s="128" t="s">
        <v>599</v>
      </c>
      <c r="W1756" s="78" t="s">
        <v>152</v>
      </c>
      <c r="X1756" s="89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5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8" t="s">
        <v>166</v>
      </c>
      <c r="U1757" s="78" t="s">
        <v>151</v>
      </c>
      <c r="V1757" s="128" t="s">
        <v>599</v>
      </c>
      <c r="W1757" s="78" t="s">
        <v>179</v>
      </c>
      <c r="X1757" s="89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5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8" t="s">
        <v>166</v>
      </c>
      <c r="U1758" s="78" t="s">
        <v>151</v>
      </c>
      <c r="V1758" s="128" t="s">
        <v>599</v>
      </c>
      <c r="W1758" s="78" t="s">
        <v>154</v>
      </c>
      <c r="X1758" s="89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5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8" t="s">
        <v>161</v>
      </c>
      <c r="U1759" s="78" t="s">
        <v>155</v>
      </c>
      <c r="V1759" s="128" t="s">
        <v>599</v>
      </c>
      <c r="W1759" s="78" t="s">
        <v>155</v>
      </c>
      <c r="X1759" s="89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5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8" t="s">
        <v>160</v>
      </c>
      <c r="U1760" s="78" t="s">
        <v>162</v>
      </c>
      <c r="V1760" s="128" t="s">
        <v>599</v>
      </c>
      <c r="W1760" s="78" t="s">
        <v>152</v>
      </c>
      <c r="X1760" s="89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5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8" t="s">
        <v>166</v>
      </c>
      <c r="U1761" s="78" t="s">
        <v>151</v>
      </c>
      <c r="V1761" s="128" t="s">
        <v>599</v>
      </c>
      <c r="W1761" s="78" t="s">
        <v>153</v>
      </c>
      <c r="X1761" s="89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5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8" t="s">
        <v>166</v>
      </c>
      <c r="U1762" s="78" t="s">
        <v>151</v>
      </c>
      <c r="V1762" s="128" t="s">
        <v>599</v>
      </c>
      <c r="W1762" s="78" t="s">
        <v>154</v>
      </c>
      <c r="X1762" s="89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5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8" t="s">
        <v>166</v>
      </c>
      <c r="U1763" s="78" t="s">
        <v>151</v>
      </c>
      <c r="V1763" s="128" t="s">
        <v>599</v>
      </c>
      <c r="W1763" s="78" t="s">
        <v>169</v>
      </c>
      <c r="X1763" s="89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5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8" t="s">
        <v>160</v>
      </c>
      <c r="U1764" s="78" t="s">
        <v>162</v>
      </c>
      <c r="V1764" s="128" t="s">
        <v>599</v>
      </c>
      <c r="W1764" s="78" t="s">
        <v>151</v>
      </c>
      <c r="X1764" s="89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5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8" t="s">
        <v>166</v>
      </c>
      <c r="U1765" s="78" t="s">
        <v>151</v>
      </c>
      <c r="V1765" s="128" t="s">
        <v>599</v>
      </c>
      <c r="W1765" s="78" t="s">
        <v>151</v>
      </c>
      <c r="X1765" s="89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5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8" t="s">
        <v>166</v>
      </c>
      <c r="U1766" s="78" t="s">
        <v>151</v>
      </c>
      <c r="V1766" s="128" t="s">
        <v>600</v>
      </c>
      <c r="W1766" s="78" t="s">
        <v>151</v>
      </c>
      <c r="X1766" s="89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5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8" t="s">
        <v>166</v>
      </c>
      <c r="U1767" s="78" t="s">
        <v>151</v>
      </c>
      <c r="V1767" s="128" t="s">
        <v>600</v>
      </c>
      <c r="W1767" s="78" t="s">
        <v>226</v>
      </c>
      <c r="X1767" s="89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5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8" t="s">
        <v>161</v>
      </c>
      <c r="U1768" s="78" t="s">
        <v>152</v>
      </c>
      <c r="V1768" s="128" t="s">
        <v>600</v>
      </c>
      <c r="W1768" s="78" t="s">
        <v>154</v>
      </c>
      <c r="X1768" s="89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5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8" t="s">
        <v>166</v>
      </c>
      <c r="U1769" s="78" t="s">
        <v>151</v>
      </c>
      <c r="V1769" s="128" t="s">
        <v>600</v>
      </c>
      <c r="W1769" s="78" t="s">
        <v>162</v>
      </c>
      <c r="X1769" s="89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5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8" t="s">
        <v>160</v>
      </c>
      <c r="U1770" s="78" t="s">
        <v>154</v>
      </c>
      <c r="V1770" s="128" t="s">
        <v>600</v>
      </c>
      <c r="W1770" s="78" t="s">
        <v>162</v>
      </c>
      <c r="X1770" s="89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5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8" t="s">
        <v>161</v>
      </c>
      <c r="U1771" s="78" t="s">
        <v>152</v>
      </c>
      <c r="V1771" s="128" t="s">
        <v>601</v>
      </c>
      <c r="W1771" s="78" t="s">
        <v>149</v>
      </c>
      <c r="X1771" s="89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20">
        <v>0.42767592888329858</v>
      </c>
      <c r="B1772" s="20">
        <v>0.5705695067478056</v>
      </c>
      <c r="C1772" s="21">
        <f t="shared" ref="C1772:D1835" si="356">(100%/A1772)</f>
        <v>2.3382190403165604</v>
      </c>
      <c r="D1772" s="22">
        <f t="shared" si="356"/>
        <v>1.7526348467164137</v>
      </c>
      <c r="E1772" s="127">
        <v>4.9367402629620472E-2</v>
      </c>
      <c r="F1772" s="7">
        <f t="shared" si="350"/>
        <v>1.0493674026296205</v>
      </c>
      <c r="G1772" s="7">
        <f t="shared" si="351"/>
        <v>2.2282177190345283</v>
      </c>
      <c r="H1772" s="7">
        <f t="shared" si="352"/>
        <v>1.6701822853697077</v>
      </c>
      <c r="I1772">
        <v>1.45</v>
      </c>
      <c r="J1772">
        <v>2.78</v>
      </c>
      <c r="K1772" s="7">
        <f t="shared" si="353"/>
        <v>1.5215827338129497</v>
      </c>
      <c r="L1772" s="7">
        <f t="shared" si="354"/>
        <v>2.9172413793103447</v>
      </c>
      <c r="M1772" s="24">
        <f t="shared" ref="M1772:N1835" si="357">(1/K1772)</f>
        <v>0.6572104018912529</v>
      </c>
      <c r="N1772" s="24">
        <f t="shared" si="357"/>
        <v>0.34278959810874704</v>
      </c>
      <c r="O1772" s="23">
        <f t="shared" ref="O1772:P1835" si="358">(I1772/G1772)</f>
        <v>0.65074430905624214</v>
      </c>
      <c r="P1772" s="23">
        <f t="shared" si="358"/>
        <v>1.6644889748573914</v>
      </c>
      <c r="Q1772" t="s">
        <v>424</v>
      </c>
      <c r="R1772" t="s">
        <v>396</v>
      </c>
      <c r="S1772" t="s">
        <v>186</v>
      </c>
      <c r="T1772" s="25" t="s">
        <v>160</v>
      </c>
      <c r="U1772" s="25" t="s">
        <v>162</v>
      </c>
      <c r="V1772" s="128" t="s">
        <v>602</v>
      </c>
      <c r="W1772" s="25" t="s">
        <v>170</v>
      </c>
      <c r="X1772" s="94">
        <v>2</v>
      </c>
      <c r="Y1772" s="23" t="str">
        <f t="shared" si="355"/>
        <v>N</v>
      </c>
      <c r="Z1772">
        <v>100</v>
      </c>
      <c r="AA1772">
        <f t="shared" si="341"/>
        <v>278</v>
      </c>
      <c r="AB1772">
        <f t="shared" si="342"/>
        <v>178</v>
      </c>
      <c r="AC1772">
        <f t="shared" si="343"/>
        <v>0</v>
      </c>
      <c r="AD1772">
        <f t="shared" si="344"/>
        <v>-100</v>
      </c>
      <c r="AE1772">
        <f t="shared" si="345"/>
        <v>278</v>
      </c>
      <c r="AF1772">
        <f t="shared" si="346"/>
        <v>178</v>
      </c>
    </row>
    <row r="1773" spans="1:32" x14ac:dyDescent="0.25">
      <c r="A1773" s="20">
        <v>0.47751013190259756</v>
      </c>
      <c r="B1773" s="20">
        <v>0.5202031678137643</v>
      </c>
      <c r="C1773" s="21">
        <f t="shared" si="356"/>
        <v>2.0941964016880377</v>
      </c>
      <c r="D1773" s="22">
        <f t="shared" si="356"/>
        <v>1.9223258562662304</v>
      </c>
      <c r="E1773" s="127">
        <v>3.1255345666039602E-2</v>
      </c>
      <c r="F1773" s="7">
        <f t="shared" si="350"/>
        <v>1.0312553456660396</v>
      </c>
      <c r="G1773" s="7">
        <f t="shared" si="351"/>
        <v>2.0307253780444592</v>
      </c>
      <c r="H1773" s="7">
        <f t="shared" si="352"/>
        <v>1.8640638948879242</v>
      </c>
      <c r="I1773">
        <v>1.51</v>
      </c>
      <c r="J1773">
        <v>2.71</v>
      </c>
      <c r="K1773" s="7">
        <f t="shared" si="353"/>
        <v>1.5571955719557198</v>
      </c>
      <c r="L1773" s="7">
        <f t="shared" si="354"/>
        <v>2.7947019867549674</v>
      </c>
      <c r="M1773" s="24">
        <f t="shared" si="357"/>
        <v>0.64218009478672977</v>
      </c>
      <c r="N1773" s="24">
        <f t="shared" si="357"/>
        <v>0.35781990521327006</v>
      </c>
      <c r="O1773" s="23">
        <f t="shared" si="358"/>
        <v>0.74357666296271652</v>
      </c>
      <c r="P1773" s="23">
        <f t="shared" si="358"/>
        <v>1.4538128266053547</v>
      </c>
      <c r="Q1773" t="s">
        <v>310</v>
      </c>
      <c r="R1773" t="s">
        <v>308</v>
      </c>
      <c r="S1773" t="s">
        <v>305</v>
      </c>
      <c r="T1773" s="25" t="s">
        <v>160</v>
      </c>
      <c r="U1773" s="25" t="s">
        <v>162</v>
      </c>
      <c r="V1773" s="128" t="s">
        <v>602</v>
      </c>
      <c r="W1773" s="25" t="s">
        <v>359</v>
      </c>
      <c r="X1773" s="94">
        <v>5</v>
      </c>
      <c r="Y1773" s="23" t="str">
        <f t="shared" si="355"/>
        <v>Y</v>
      </c>
      <c r="Z1773">
        <v>100</v>
      </c>
      <c r="AA1773">
        <f t="shared" si="341"/>
        <v>0</v>
      </c>
      <c r="AB1773">
        <f t="shared" si="342"/>
        <v>-100</v>
      </c>
      <c r="AC1773">
        <f t="shared" si="343"/>
        <v>0</v>
      </c>
      <c r="AD1773">
        <f t="shared" si="344"/>
        <v>-100</v>
      </c>
      <c r="AE1773">
        <f t="shared" si="345"/>
        <v>0</v>
      </c>
      <c r="AF1773">
        <f t="shared" si="346"/>
        <v>-100</v>
      </c>
    </row>
    <row r="1774" spans="1:32" x14ac:dyDescent="0.25">
      <c r="A1774" s="20">
        <v>0.68893578442547654</v>
      </c>
      <c r="B1774" s="20">
        <v>0.26086631942396249</v>
      </c>
      <c r="C1774" s="21">
        <f t="shared" si="356"/>
        <v>1.4515140926144936</v>
      </c>
      <c r="D1774" s="22">
        <f t="shared" si="356"/>
        <v>3.8333810290579913</v>
      </c>
      <c r="E1774" s="127">
        <v>3.0736618971912932E-2</v>
      </c>
      <c r="F1774" s="7">
        <f t="shared" si="350"/>
        <v>1.0307366189719129</v>
      </c>
      <c r="G1774" s="7">
        <f t="shared" si="351"/>
        <v>1.4082298677447558</v>
      </c>
      <c r="H1774" s="7">
        <f t="shared" si="352"/>
        <v>3.7190694096824837</v>
      </c>
      <c r="I1774">
        <v>1.85</v>
      </c>
      <c r="J1774">
        <v>2.04</v>
      </c>
      <c r="K1774" s="7">
        <f t="shared" si="353"/>
        <v>1.9068627450980391</v>
      </c>
      <c r="L1774" s="7">
        <f t="shared" si="354"/>
        <v>2.1027027027027025</v>
      </c>
      <c r="M1774" s="24">
        <f t="shared" si="357"/>
        <v>0.52442159383033427</v>
      </c>
      <c r="N1774" s="24">
        <f t="shared" si="357"/>
        <v>0.47557840616966585</v>
      </c>
      <c r="O1774" s="23">
        <f t="shared" si="358"/>
        <v>1.3137059810858349</v>
      </c>
      <c r="P1774" s="23">
        <f t="shared" si="358"/>
        <v>0.54852431489687237</v>
      </c>
      <c r="Q1774" t="s">
        <v>366</v>
      </c>
      <c r="R1774" t="s">
        <v>315</v>
      </c>
      <c r="S1774" t="s">
        <v>320</v>
      </c>
      <c r="T1774" s="25" t="s">
        <v>160</v>
      </c>
      <c r="U1774" s="25" t="s">
        <v>165</v>
      </c>
      <c r="V1774" s="128" t="s">
        <v>602</v>
      </c>
      <c r="W1774" s="25" t="s">
        <v>152</v>
      </c>
      <c r="X1774" s="94">
        <v>1</v>
      </c>
      <c r="Y1774" s="23" t="str">
        <f t="shared" si="355"/>
        <v>N</v>
      </c>
      <c r="Z1774">
        <v>100</v>
      </c>
      <c r="AA1774">
        <f t="shared" si="341"/>
        <v>0</v>
      </c>
      <c r="AB1774">
        <f t="shared" si="342"/>
        <v>-100</v>
      </c>
      <c r="AC1774">
        <f t="shared" si="343"/>
        <v>0</v>
      </c>
      <c r="AD1774">
        <f t="shared" si="344"/>
        <v>-100</v>
      </c>
      <c r="AE1774">
        <f t="shared" si="345"/>
        <v>0</v>
      </c>
      <c r="AF1774">
        <f t="shared" si="346"/>
        <v>-100</v>
      </c>
    </row>
    <row r="1775" spans="1:32" x14ac:dyDescent="0.25">
      <c r="A1775" s="20">
        <v>0.5517628282216207</v>
      </c>
      <c r="B1775" s="20">
        <v>0.44409225028091498</v>
      </c>
      <c r="C1775" s="21">
        <f t="shared" si="356"/>
        <v>1.8123729052627311</v>
      </c>
      <c r="D1775" s="22">
        <f t="shared" si="356"/>
        <v>2.2517843969748177</v>
      </c>
      <c r="E1775" s="127">
        <v>3.5245155416829377E-2</v>
      </c>
      <c r="F1775" s="7">
        <f t="shared" si="350"/>
        <v>1.0352451554168294</v>
      </c>
      <c r="G1775" s="7">
        <f t="shared" si="351"/>
        <v>1.7506702598699921</v>
      </c>
      <c r="H1775" s="7">
        <f t="shared" si="352"/>
        <v>2.1751218879823329</v>
      </c>
      <c r="I1775">
        <v>1.65</v>
      </c>
      <c r="J1775">
        <v>2.33</v>
      </c>
      <c r="K1775" s="7">
        <f t="shared" si="353"/>
        <v>1.7081545064377683</v>
      </c>
      <c r="L1775" s="7">
        <f t="shared" si="354"/>
        <v>2.4121212121212126</v>
      </c>
      <c r="M1775" s="24">
        <f t="shared" si="357"/>
        <v>0.58542713567839189</v>
      </c>
      <c r="N1775" s="24">
        <f t="shared" si="357"/>
        <v>0.41457286432160795</v>
      </c>
      <c r="O1775" s="23">
        <f t="shared" si="358"/>
        <v>0.94249616151160975</v>
      </c>
      <c r="P1775" s="23">
        <f t="shared" si="358"/>
        <v>1.0712043370412376</v>
      </c>
      <c r="Q1775" t="s">
        <v>385</v>
      </c>
      <c r="R1775" t="s">
        <v>365</v>
      </c>
      <c r="S1775" t="s">
        <v>320</v>
      </c>
      <c r="T1775" s="25" t="s">
        <v>160</v>
      </c>
      <c r="U1775" s="25" t="s">
        <v>162</v>
      </c>
      <c r="V1775" s="128" t="s">
        <v>602</v>
      </c>
      <c r="W1775" s="25" t="s">
        <v>151</v>
      </c>
      <c r="X1775" s="94">
        <v>2</v>
      </c>
      <c r="Y1775" s="23" t="str">
        <f t="shared" si="355"/>
        <v>N</v>
      </c>
      <c r="Z1775">
        <v>100</v>
      </c>
      <c r="AA1775">
        <f t="shared" si="341"/>
        <v>233</v>
      </c>
      <c r="AB1775">
        <f t="shared" si="342"/>
        <v>133</v>
      </c>
      <c r="AC1775">
        <f t="shared" si="343"/>
        <v>0</v>
      </c>
      <c r="AD1775">
        <f t="shared" si="344"/>
        <v>-100</v>
      </c>
      <c r="AE1775">
        <f t="shared" si="345"/>
        <v>0</v>
      </c>
      <c r="AF1775">
        <f t="shared" si="346"/>
        <v>-100</v>
      </c>
    </row>
    <row r="1776" spans="1:32" x14ac:dyDescent="0.25">
      <c r="A1776" s="20">
        <v>0.28850550356414023</v>
      </c>
      <c r="B1776" s="20">
        <v>0.71114992702035507</v>
      </c>
      <c r="C1776" s="21">
        <f t="shared" si="356"/>
        <v>3.4661383843503737</v>
      </c>
      <c r="D1776" s="22">
        <f t="shared" si="356"/>
        <v>1.4061732442129284</v>
      </c>
      <c r="E1776" s="127">
        <v>2.8338796658559762E-2</v>
      </c>
      <c r="F1776" s="7">
        <f t="shared" si="350"/>
        <v>1.0283387966585598</v>
      </c>
      <c r="G1776" s="7">
        <f t="shared" si="351"/>
        <v>3.3706190951980961</v>
      </c>
      <c r="H1776" s="7">
        <f t="shared" si="352"/>
        <v>1.3674221460690659</v>
      </c>
      <c r="I1776">
        <v>1.93</v>
      </c>
      <c r="J1776">
        <v>1.96</v>
      </c>
      <c r="K1776" s="7">
        <f t="shared" si="353"/>
        <v>1.9846938775510203</v>
      </c>
      <c r="L1776" s="7">
        <f t="shared" si="354"/>
        <v>2.0155440414507773</v>
      </c>
      <c r="M1776" s="24">
        <f t="shared" si="357"/>
        <v>0.50385604113110538</v>
      </c>
      <c r="N1776" s="24">
        <f t="shared" si="357"/>
        <v>0.49614395886889456</v>
      </c>
      <c r="O1776" s="23">
        <f t="shared" si="358"/>
        <v>0.57259510656352319</v>
      </c>
      <c r="P1776" s="23">
        <f t="shared" si="358"/>
        <v>1.4333539979840315</v>
      </c>
      <c r="Q1776" t="s">
        <v>286</v>
      </c>
      <c r="R1776" t="s">
        <v>213</v>
      </c>
      <c r="S1776" t="s">
        <v>202</v>
      </c>
      <c r="T1776" s="25" t="s">
        <v>166</v>
      </c>
      <c r="U1776" s="25" t="s">
        <v>151</v>
      </c>
      <c r="V1776" s="128" t="s">
        <v>602</v>
      </c>
      <c r="W1776" s="25" t="s">
        <v>154</v>
      </c>
      <c r="X1776" s="94">
        <v>1</v>
      </c>
      <c r="Y1776" s="23" t="str">
        <f t="shared" si="355"/>
        <v>N</v>
      </c>
      <c r="Z1776">
        <v>100</v>
      </c>
      <c r="AA1776">
        <f t="shared" si="341"/>
        <v>196</v>
      </c>
      <c r="AB1776">
        <f t="shared" si="342"/>
        <v>96</v>
      </c>
      <c r="AC1776">
        <f t="shared" si="343"/>
        <v>0</v>
      </c>
      <c r="AD1776">
        <f t="shared" si="344"/>
        <v>-100</v>
      </c>
      <c r="AE1776">
        <f t="shared" si="345"/>
        <v>196</v>
      </c>
      <c r="AF1776">
        <f t="shared" si="346"/>
        <v>96</v>
      </c>
    </row>
    <row r="1777" spans="1:32" x14ac:dyDescent="0.25">
      <c r="A1777" s="20">
        <v>0.70982049901400845</v>
      </c>
      <c r="B1777" s="20">
        <v>0.2811542194696201</v>
      </c>
      <c r="C1777" s="21">
        <f t="shared" si="356"/>
        <v>1.408806876370958</v>
      </c>
      <c r="D1777" s="22">
        <f t="shared" si="356"/>
        <v>3.5567668231564782</v>
      </c>
      <c r="E1777" s="127">
        <v>3.3764291056736839E-2</v>
      </c>
      <c r="F1777" s="7">
        <f t="shared" si="350"/>
        <v>1.0337642910567368</v>
      </c>
      <c r="G1777" s="7">
        <f t="shared" si="351"/>
        <v>1.3627931323985318</v>
      </c>
      <c r="H1777" s="7">
        <f t="shared" si="352"/>
        <v>3.440597488157259</v>
      </c>
      <c r="I1777">
        <v>1.96</v>
      </c>
      <c r="J1777">
        <v>1.91</v>
      </c>
      <c r="K1777" s="7">
        <f t="shared" si="353"/>
        <v>2.0261780104712042</v>
      </c>
      <c r="L1777" s="7">
        <f t="shared" si="354"/>
        <v>1.9744897959183674</v>
      </c>
      <c r="M1777" s="24">
        <f t="shared" si="357"/>
        <v>0.49354005167958659</v>
      </c>
      <c r="N1777" s="24">
        <f t="shared" si="357"/>
        <v>0.50645994832041341</v>
      </c>
      <c r="O1777" s="23">
        <f t="shared" si="358"/>
        <v>1.4382226864838812</v>
      </c>
      <c r="P1777" s="23">
        <f t="shared" si="358"/>
        <v>0.55513613742215806</v>
      </c>
      <c r="Q1777" t="s">
        <v>225</v>
      </c>
      <c r="R1777" t="s">
        <v>438</v>
      </c>
      <c r="S1777" t="s">
        <v>135</v>
      </c>
      <c r="T1777" s="25" t="s">
        <v>161</v>
      </c>
      <c r="U1777" s="25" t="s">
        <v>155</v>
      </c>
      <c r="V1777" s="128" t="s">
        <v>602</v>
      </c>
      <c r="W1777" s="25" t="s">
        <v>168</v>
      </c>
      <c r="X1777" s="94">
        <v>5</v>
      </c>
      <c r="Y1777" s="23" t="str">
        <f t="shared" si="355"/>
        <v>Y</v>
      </c>
      <c r="Z1777">
        <v>100</v>
      </c>
      <c r="AA1777">
        <f t="shared" si="341"/>
        <v>196</v>
      </c>
      <c r="AB1777">
        <f t="shared" si="342"/>
        <v>96</v>
      </c>
      <c r="AC1777">
        <f t="shared" si="343"/>
        <v>196</v>
      </c>
      <c r="AD1777">
        <f t="shared" si="344"/>
        <v>96</v>
      </c>
      <c r="AE1777">
        <f t="shared" si="345"/>
        <v>0</v>
      </c>
      <c r="AF1777">
        <f t="shared" si="346"/>
        <v>-100</v>
      </c>
    </row>
    <row r="1778" spans="1:32" x14ac:dyDescent="0.25">
      <c r="A1778" s="20">
        <v>0.6143807932998897</v>
      </c>
      <c r="B1778" s="20">
        <v>0.36490629725793783</v>
      </c>
      <c r="C1778" s="21">
        <f t="shared" si="356"/>
        <v>1.6276550486367223</v>
      </c>
      <c r="D1778" s="22">
        <f t="shared" si="356"/>
        <v>2.7404295500363469</v>
      </c>
      <c r="E1778" s="127">
        <v>2.6606425702811132E-2</v>
      </c>
      <c r="F1778" s="7">
        <f t="shared" si="350"/>
        <v>1.0266064257028111</v>
      </c>
      <c r="G1778" s="7">
        <f t="shared" si="351"/>
        <v>1.5854713236598295</v>
      </c>
      <c r="H1778" s="7">
        <f t="shared" si="352"/>
        <v>2.6694061925048427</v>
      </c>
      <c r="I1778">
        <v>1.6</v>
      </c>
      <c r="J1778">
        <v>2.4900000000000002</v>
      </c>
      <c r="K1778" s="7">
        <f t="shared" si="353"/>
        <v>1.642570281124498</v>
      </c>
      <c r="L1778" s="7">
        <f t="shared" si="354"/>
        <v>2.5562499999999999</v>
      </c>
      <c r="M1778" s="24">
        <f t="shared" si="357"/>
        <v>0.60880195599022002</v>
      </c>
      <c r="N1778" s="24">
        <f t="shared" si="357"/>
        <v>0.39119804400977998</v>
      </c>
      <c r="O1778" s="23">
        <f t="shared" si="358"/>
        <v>1.0091636323680919</v>
      </c>
      <c r="P1778" s="23">
        <f t="shared" si="358"/>
        <v>0.93279172236560359</v>
      </c>
      <c r="Q1778" t="s">
        <v>95</v>
      </c>
      <c r="R1778" t="s">
        <v>87</v>
      </c>
      <c r="S1778" t="s">
        <v>138</v>
      </c>
      <c r="T1778" s="25" t="s">
        <v>160</v>
      </c>
      <c r="U1778" s="25" t="s">
        <v>165</v>
      </c>
      <c r="V1778" s="128" t="s">
        <v>602</v>
      </c>
      <c r="W1778" s="25" t="s">
        <v>162</v>
      </c>
      <c r="X1778" s="94">
        <v>3</v>
      </c>
      <c r="Y1778" s="23" t="str">
        <f t="shared" si="355"/>
        <v>Y</v>
      </c>
      <c r="Z1778">
        <v>100</v>
      </c>
      <c r="AA1778">
        <f t="shared" si="341"/>
        <v>160</v>
      </c>
      <c r="AB1778">
        <f t="shared" si="342"/>
        <v>60</v>
      </c>
      <c r="AC1778">
        <f t="shared" si="343"/>
        <v>160</v>
      </c>
      <c r="AD1778">
        <f t="shared" si="344"/>
        <v>60</v>
      </c>
      <c r="AE1778">
        <f t="shared" si="345"/>
        <v>0</v>
      </c>
      <c r="AF1778">
        <f t="shared" si="346"/>
        <v>-100</v>
      </c>
    </row>
    <row r="1779" spans="1:32" x14ac:dyDescent="0.25">
      <c r="A1779" s="20">
        <v>0.57408868941349056</v>
      </c>
      <c r="B1779" s="20">
        <v>0.41299179419919874</v>
      </c>
      <c r="C1779" s="21">
        <f t="shared" si="356"/>
        <v>1.7418911371022403</v>
      </c>
      <c r="D1779" s="22">
        <f t="shared" si="356"/>
        <v>2.4213556154039928</v>
      </c>
      <c r="E1779" s="127">
        <v>4.445050449959087E-2</v>
      </c>
      <c r="F1779" s="7">
        <f t="shared" si="350"/>
        <v>1.0444505044995909</v>
      </c>
      <c r="G1779" s="7">
        <f t="shared" si="351"/>
        <v>1.6677584333561137</v>
      </c>
      <c r="H1779" s="7">
        <f t="shared" si="352"/>
        <v>2.318305755009515</v>
      </c>
      <c r="I1779">
        <v>1.93</v>
      </c>
      <c r="J1779">
        <v>1.9</v>
      </c>
      <c r="K1779" s="7">
        <f t="shared" si="353"/>
        <v>2.0157894736842104</v>
      </c>
      <c r="L1779" s="7">
        <f t="shared" si="354"/>
        <v>1.9844559585492225</v>
      </c>
      <c r="M1779" s="24">
        <f t="shared" si="357"/>
        <v>0.49608355091383816</v>
      </c>
      <c r="N1779" s="24">
        <f t="shared" si="357"/>
        <v>0.50391644908616195</v>
      </c>
      <c r="O1779" s="23">
        <f t="shared" si="358"/>
        <v>1.1572419370808782</v>
      </c>
      <c r="P1779" s="23">
        <f t="shared" si="358"/>
        <v>0.8195640268305342</v>
      </c>
      <c r="Q1779" t="s">
        <v>56</v>
      </c>
      <c r="R1779" t="s">
        <v>273</v>
      </c>
      <c r="S1779" t="s">
        <v>262</v>
      </c>
      <c r="T1779" s="25" t="s">
        <v>161</v>
      </c>
      <c r="U1779" s="25" t="s">
        <v>155</v>
      </c>
      <c r="V1779" s="128" t="s">
        <v>602</v>
      </c>
      <c r="W1779" s="25" t="s">
        <v>483</v>
      </c>
      <c r="X1779" s="94">
        <v>7</v>
      </c>
      <c r="Y1779" s="23" t="str">
        <f t="shared" si="355"/>
        <v>Y</v>
      </c>
      <c r="Z1779">
        <v>100</v>
      </c>
      <c r="AA1779">
        <f t="shared" si="341"/>
        <v>193</v>
      </c>
      <c r="AB1779">
        <f t="shared" si="342"/>
        <v>93</v>
      </c>
      <c r="AC1779">
        <f t="shared" si="343"/>
        <v>193</v>
      </c>
      <c r="AD1779">
        <f t="shared" si="344"/>
        <v>93</v>
      </c>
      <c r="AE1779">
        <f t="shared" si="345"/>
        <v>0</v>
      </c>
      <c r="AF1779">
        <f t="shared" si="346"/>
        <v>-100</v>
      </c>
    </row>
    <row r="1780" spans="1:32" x14ac:dyDescent="0.25">
      <c r="A1780" s="20">
        <v>0.55341128690922681</v>
      </c>
      <c r="B1780" s="20">
        <v>0.44423608114712465</v>
      </c>
      <c r="C1780" s="21">
        <f t="shared" si="356"/>
        <v>1.8069743491950587</v>
      </c>
      <c r="D1780" s="22">
        <f t="shared" si="356"/>
        <v>2.2510553339516206</v>
      </c>
      <c r="E1780" s="127">
        <v>6.5372601517179829E-2</v>
      </c>
      <c r="F1780" s="7">
        <f t="shared" si="350"/>
        <v>1.0653726015171798</v>
      </c>
      <c r="G1780" s="7">
        <f t="shared" si="351"/>
        <v>1.696096132584765</v>
      </c>
      <c r="H1780" s="7">
        <f t="shared" si="352"/>
        <v>2.1129277501091441</v>
      </c>
      <c r="I1780">
        <v>1.66</v>
      </c>
      <c r="J1780">
        <v>2.16</v>
      </c>
      <c r="K1780" s="7">
        <f t="shared" si="353"/>
        <v>1.7685185185185184</v>
      </c>
      <c r="L1780" s="7">
        <f t="shared" si="354"/>
        <v>2.3012048192771086</v>
      </c>
      <c r="M1780" s="24">
        <f t="shared" si="357"/>
        <v>0.56544502617801051</v>
      </c>
      <c r="N1780" s="24">
        <f t="shared" si="357"/>
        <v>0.43455497382198949</v>
      </c>
      <c r="O1780" s="23">
        <f t="shared" si="358"/>
        <v>0.97871810925613256</v>
      </c>
      <c r="P1780" s="23">
        <f t="shared" si="358"/>
        <v>1.0222782108325401</v>
      </c>
      <c r="Q1780" t="s">
        <v>343</v>
      </c>
      <c r="R1780" t="s">
        <v>527</v>
      </c>
      <c r="S1780" t="s">
        <v>145</v>
      </c>
      <c r="T1780" s="25" t="s">
        <v>161</v>
      </c>
      <c r="U1780" s="25" t="s">
        <v>155</v>
      </c>
      <c r="V1780" s="128" t="s">
        <v>602</v>
      </c>
      <c r="W1780" s="25" t="s">
        <v>172</v>
      </c>
      <c r="X1780" s="94">
        <v>5</v>
      </c>
      <c r="Y1780" s="23" t="str">
        <f t="shared" si="355"/>
        <v>Y</v>
      </c>
      <c r="Z1780">
        <v>100</v>
      </c>
      <c r="AA1780">
        <f t="shared" si="341"/>
        <v>0</v>
      </c>
      <c r="AB1780">
        <f t="shared" si="342"/>
        <v>-100</v>
      </c>
      <c r="AC1780">
        <f t="shared" si="343"/>
        <v>166</v>
      </c>
      <c r="AD1780">
        <f t="shared" si="344"/>
        <v>66</v>
      </c>
      <c r="AE1780">
        <f t="shared" si="345"/>
        <v>0</v>
      </c>
      <c r="AF1780">
        <f t="shared" si="346"/>
        <v>-100</v>
      </c>
    </row>
    <row r="1781" spans="1:32" x14ac:dyDescent="0.25">
      <c r="A1781" s="20">
        <v>0.24783675230990382</v>
      </c>
      <c r="B1781" s="20">
        <v>0.7518950142467189</v>
      </c>
      <c r="C1781" s="21">
        <f t="shared" si="356"/>
        <v>4.0349140742030247</v>
      </c>
      <c r="D1781" s="22">
        <f t="shared" si="356"/>
        <v>1.3299729098507769</v>
      </c>
      <c r="E1781" s="127">
        <v>3.4024455077086735E-2</v>
      </c>
      <c r="F1781" s="7">
        <f t="shared" si="350"/>
        <v>1.0340244550770867</v>
      </c>
      <c r="G1781" s="7">
        <f t="shared" si="351"/>
        <v>3.9021456933552128</v>
      </c>
      <c r="H1781" s="7">
        <f t="shared" si="352"/>
        <v>1.2862103051050442</v>
      </c>
      <c r="I1781">
        <v>2.09</v>
      </c>
      <c r="J1781">
        <v>1.8</v>
      </c>
      <c r="K1781" s="7">
        <f t="shared" si="353"/>
        <v>2.161111111111111</v>
      </c>
      <c r="L1781" s="7">
        <f t="shared" si="354"/>
        <v>1.8612440191387563</v>
      </c>
      <c r="M1781" s="24">
        <f t="shared" si="357"/>
        <v>0.46272493573264784</v>
      </c>
      <c r="N1781" s="24">
        <f t="shared" si="357"/>
        <v>0.53727506426735205</v>
      </c>
      <c r="O1781" s="23">
        <f t="shared" si="358"/>
        <v>0.53560275915862554</v>
      </c>
      <c r="P1781" s="23">
        <f t="shared" si="358"/>
        <v>1.3994600982869554</v>
      </c>
      <c r="Q1781" t="s">
        <v>118</v>
      </c>
      <c r="R1781" t="s">
        <v>380</v>
      </c>
      <c r="S1781" t="s">
        <v>349</v>
      </c>
      <c r="T1781" s="25" t="s">
        <v>166</v>
      </c>
      <c r="U1781" s="25" t="s">
        <v>151</v>
      </c>
      <c r="V1781" s="128" t="s">
        <v>602</v>
      </c>
      <c r="W1781" s="25" t="s">
        <v>154</v>
      </c>
      <c r="X1781" s="94">
        <v>1</v>
      </c>
      <c r="Y1781" s="23" t="str">
        <f t="shared" si="355"/>
        <v>N</v>
      </c>
      <c r="Z1781">
        <v>100</v>
      </c>
      <c r="AA1781">
        <f t="shared" si="341"/>
        <v>180</v>
      </c>
      <c r="AB1781">
        <f t="shared" si="342"/>
        <v>80</v>
      </c>
      <c r="AC1781">
        <f t="shared" si="343"/>
        <v>0</v>
      </c>
      <c r="AD1781">
        <f t="shared" si="344"/>
        <v>-100</v>
      </c>
      <c r="AE1781">
        <f t="shared" si="345"/>
        <v>180</v>
      </c>
      <c r="AF1781">
        <f t="shared" si="346"/>
        <v>80</v>
      </c>
    </row>
    <row r="1782" spans="1:32" x14ac:dyDescent="0.25">
      <c r="A1782" s="20">
        <v>0.69194212864819693</v>
      </c>
      <c r="B1782" s="20">
        <v>0.29759569980498846</v>
      </c>
      <c r="C1782" s="21">
        <f t="shared" si="356"/>
        <v>1.4452075666409212</v>
      </c>
      <c r="D1782" s="22">
        <f t="shared" si="356"/>
        <v>3.3602636081613082</v>
      </c>
      <c r="E1782" s="127">
        <v>3.0736618971912932E-2</v>
      </c>
      <c r="F1782" s="7">
        <f t="shared" si="350"/>
        <v>1.0307366189719129</v>
      </c>
      <c r="G1782" s="7">
        <f t="shared" si="351"/>
        <v>1.4021114026999582</v>
      </c>
      <c r="H1782" s="7">
        <f t="shared" si="352"/>
        <v>3.2600603746017427</v>
      </c>
      <c r="I1782">
        <v>1.85</v>
      </c>
      <c r="J1782">
        <v>2.04</v>
      </c>
      <c r="K1782" s="7">
        <f t="shared" si="353"/>
        <v>1.9068627450980391</v>
      </c>
      <c r="L1782" s="7">
        <f t="shared" si="354"/>
        <v>2.1027027027027025</v>
      </c>
      <c r="M1782" s="24">
        <f t="shared" si="357"/>
        <v>0.52442159383033427</v>
      </c>
      <c r="N1782" s="24">
        <f t="shared" si="357"/>
        <v>0.47557840616966585</v>
      </c>
      <c r="O1782" s="23">
        <f t="shared" si="358"/>
        <v>1.3194386668830813</v>
      </c>
      <c r="P1782" s="23">
        <f t="shared" si="358"/>
        <v>0.62575528229265132</v>
      </c>
      <c r="Q1782" t="s">
        <v>133</v>
      </c>
      <c r="R1782" t="s">
        <v>121</v>
      </c>
      <c r="S1782" t="s">
        <v>147</v>
      </c>
      <c r="T1782" s="25" t="s">
        <v>161</v>
      </c>
      <c r="U1782" s="25" t="s">
        <v>155</v>
      </c>
      <c r="V1782" s="128" t="s">
        <v>602</v>
      </c>
      <c r="W1782" s="25" t="s">
        <v>168</v>
      </c>
      <c r="X1782" s="94">
        <v>5</v>
      </c>
      <c r="Y1782" s="23" t="str">
        <f t="shared" si="355"/>
        <v>Y</v>
      </c>
      <c r="Z1782">
        <v>100</v>
      </c>
      <c r="AA1782">
        <f t="shared" si="341"/>
        <v>185</v>
      </c>
      <c r="AB1782">
        <f t="shared" si="342"/>
        <v>85</v>
      </c>
      <c r="AC1782">
        <f t="shared" si="343"/>
        <v>185</v>
      </c>
      <c r="AD1782">
        <f t="shared" si="344"/>
        <v>85</v>
      </c>
      <c r="AE1782">
        <f t="shared" si="345"/>
        <v>0</v>
      </c>
      <c r="AF1782">
        <f t="shared" si="346"/>
        <v>-100</v>
      </c>
    </row>
    <row r="1783" spans="1:32" x14ac:dyDescent="0.25">
      <c r="A1783" s="20">
        <v>0.52258014208327308</v>
      </c>
      <c r="B1783" s="20">
        <v>0.46260111849024976</v>
      </c>
      <c r="C1783" s="21">
        <f t="shared" si="356"/>
        <v>1.9135820890810851</v>
      </c>
      <c r="D1783" s="22">
        <f t="shared" si="356"/>
        <v>2.1616895420910596</v>
      </c>
      <c r="E1783" s="127">
        <v>4.9350649350649256E-2</v>
      </c>
      <c r="F1783" s="7">
        <f t="shared" si="350"/>
        <v>1.0493506493506493</v>
      </c>
      <c r="G1783" s="7">
        <f t="shared" si="351"/>
        <v>1.8235868918223213</v>
      </c>
      <c r="H1783" s="7">
        <f t="shared" si="352"/>
        <v>2.0600259250125199</v>
      </c>
      <c r="I1783">
        <v>1.54</v>
      </c>
      <c r="J1783">
        <v>2.5</v>
      </c>
      <c r="K1783" s="7">
        <f t="shared" si="353"/>
        <v>1.6159999999999999</v>
      </c>
      <c r="L1783" s="7">
        <f t="shared" si="354"/>
        <v>2.6233766233766231</v>
      </c>
      <c r="M1783" s="24">
        <f t="shared" si="357"/>
        <v>0.61881188118811881</v>
      </c>
      <c r="N1783" s="24">
        <f t="shared" si="357"/>
        <v>0.38118811881188125</v>
      </c>
      <c r="O1783" s="23">
        <f t="shared" si="358"/>
        <v>0.84448950960656932</v>
      </c>
      <c r="P1783" s="23">
        <f t="shared" si="358"/>
        <v>1.2135769601952004</v>
      </c>
      <c r="Q1783" t="s">
        <v>523</v>
      </c>
      <c r="R1783" t="s">
        <v>516</v>
      </c>
      <c r="S1783" t="s">
        <v>186</v>
      </c>
      <c r="T1783" s="25" t="s">
        <v>160</v>
      </c>
      <c r="U1783" s="25" t="s">
        <v>176</v>
      </c>
      <c r="V1783" s="128" t="s">
        <v>603</v>
      </c>
      <c r="W1783" s="25" t="s">
        <v>447</v>
      </c>
      <c r="X1783" s="94">
        <v>6</v>
      </c>
      <c r="Y1783" s="23" t="str">
        <f t="shared" si="355"/>
        <v>Y</v>
      </c>
      <c r="Z1783">
        <v>100</v>
      </c>
      <c r="AA1783">
        <f t="shared" si="341"/>
        <v>0</v>
      </c>
      <c r="AB1783">
        <f t="shared" si="342"/>
        <v>-100</v>
      </c>
      <c r="AC1783">
        <f t="shared" si="343"/>
        <v>154</v>
      </c>
      <c r="AD1783">
        <f t="shared" si="344"/>
        <v>54</v>
      </c>
      <c r="AE1783">
        <f t="shared" si="345"/>
        <v>0</v>
      </c>
      <c r="AF1783">
        <f t="shared" si="346"/>
        <v>-100</v>
      </c>
    </row>
    <row r="1784" spans="1:32" x14ac:dyDescent="0.25">
      <c r="A1784" s="20">
        <v>0.47991823857455229</v>
      </c>
      <c r="B1784" s="20">
        <v>0.51707743776356074</v>
      </c>
      <c r="C1784" s="21">
        <f t="shared" si="356"/>
        <v>2.0836882610883651</v>
      </c>
      <c r="D1784" s="22">
        <f t="shared" si="356"/>
        <v>1.9339463046872698</v>
      </c>
      <c r="E1784" s="127">
        <v>4.8646292967260418E-2</v>
      </c>
      <c r="F1784" s="7">
        <f t="shared" si="350"/>
        <v>1.0486462929672604</v>
      </c>
      <c r="G1784" s="7">
        <f t="shared" si="351"/>
        <v>1.9870267744830712</v>
      </c>
      <c r="H1784" s="7">
        <f t="shared" si="352"/>
        <v>1.8442312890984007</v>
      </c>
      <c r="I1784">
        <v>1.74</v>
      </c>
      <c r="J1784">
        <v>2.11</v>
      </c>
      <c r="K1784" s="7">
        <f t="shared" si="353"/>
        <v>1.824644549763033</v>
      </c>
      <c r="L1784" s="7">
        <f t="shared" si="354"/>
        <v>2.2126436781609193</v>
      </c>
      <c r="M1784" s="24">
        <f t="shared" si="357"/>
        <v>0.54805194805194812</v>
      </c>
      <c r="N1784" s="24">
        <f t="shared" si="357"/>
        <v>0.45194805194805199</v>
      </c>
      <c r="O1784" s="23">
        <f t="shared" si="358"/>
        <v>0.87568019834693189</v>
      </c>
      <c r="P1784" s="23">
        <f t="shared" si="358"/>
        <v>1.1441081237871888</v>
      </c>
      <c r="Q1784" t="s">
        <v>397</v>
      </c>
      <c r="R1784" t="s">
        <v>395</v>
      </c>
      <c r="S1784" t="s">
        <v>186</v>
      </c>
      <c r="T1784" s="25" t="s">
        <v>160</v>
      </c>
      <c r="U1784" s="25" t="s">
        <v>162</v>
      </c>
      <c r="V1784" s="128" t="s">
        <v>603</v>
      </c>
      <c r="W1784" s="25" t="s">
        <v>162</v>
      </c>
      <c r="X1784" s="94">
        <v>3</v>
      </c>
      <c r="Y1784" s="23" t="str">
        <f t="shared" si="355"/>
        <v>Y</v>
      </c>
      <c r="Z1784">
        <v>100</v>
      </c>
      <c r="AA1784">
        <f t="shared" si="341"/>
        <v>0</v>
      </c>
      <c r="AB1784">
        <f t="shared" si="342"/>
        <v>-100</v>
      </c>
      <c r="AC1784">
        <f t="shared" si="343"/>
        <v>0</v>
      </c>
      <c r="AD1784">
        <f t="shared" si="344"/>
        <v>-100</v>
      </c>
      <c r="AE1784">
        <f t="shared" si="345"/>
        <v>0</v>
      </c>
      <c r="AF1784">
        <f t="shared" si="346"/>
        <v>-100</v>
      </c>
    </row>
    <row r="1785" spans="1:32" x14ac:dyDescent="0.25">
      <c r="A1785" s="20">
        <v>0.69179589543261089</v>
      </c>
      <c r="B1785" s="20">
        <v>0.29492011302575916</v>
      </c>
      <c r="C1785" s="21">
        <f t="shared" si="356"/>
        <v>1.4455130575393995</v>
      </c>
      <c r="D1785" s="22">
        <f t="shared" si="356"/>
        <v>3.3907487344298461</v>
      </c>
      <c r="E1785" s="127">
        <v>5.3935196886215397E-2</v>
      </c>
      <c r="F1785" s="7">
        <f t="shared" si="350"/>
        <v>1.0539351968862154</v>
      </c>
      <c r="G1785" s="7">
        <f t="shared" si="351"/>
        <v>1.3715388401583666</v>
      </c>
      <c r="H1785" s="7">
        <f t="shared" si="352"/>
        <v>3.2172269646631007</v>
      </c>
      <c r="I1785">
        <v>1.46</v>
      </c>
      <c r="J1785">
        <v>2.71</v>
      </c>
      <c r="K1785" s="7">
        <f t="shared" si="353"/>
        <v>1.5387453874538743</v>
      </c>
      <c r="L1785" s="7">
        <f t="shared" si="354"/>
        <v>2.8561643835616435</v>
      </c>
      <c r="M1785" s="24">
        <f t="shared" si="357"/>
        <v>0.64988009592326146</v>
      </c>
      <c r="N1785" s="24">
        <f t="shared" si="357"/>
        <v>0.35011990407673865</v>
      </c>
      <c r="O1785" s="23">
        <f t="shared" si="358"/>
        <v>1.0644977431564526</v>
      </c>
      <c r="P1785" s="23">
        <f t="shared" si="358"/>
        <v>0.8423403228201477</v>
      </c>
      <c r="Q1785" t="s">
        <v>394</v>
      </c>
      <c r="R1785" t="s">
        <v>418</v>
      </c>
      <c r="S1785" t="s">
        <v>186</v>
      </c>
      <c r="T1785" s="25" t="s">
        <v>161</v>
      </c>
      <c r="U1785" s="25" t="s">
        <v>155</v>
      </c>
      <c r="V1785" s="128" t="s">
        <v>603</v>
      </c>
      <c r="W1785" s="25" t="s">
        <v>162</v>
      </c>
      <c r="X1785" s="94">
        <v>3</v>
      </c>
      <c r="Y1785" s="23" t="str">
        <f t="shared" si="355"/>
        <v>Y</v>
      </c>
      <c r="Z1785">
        <v>100</v>
      </c>
      <c r="AA1785">
        <f t="shared" si="341"/>
        <v>146</v>
      </c>
      <c r="AB1785">
        <f t="shared" si="342"/>
        <v>46</v>
      </c>
      <c r="AC1785">
        <f t="shared" si="343"/>
        <v>146</v>
      </c>
      <c r="AD1785">
        <f t="shared" si="344"/>
        <v>46</v>
      </c>
      <c r="AE1785">
        <f t="shared" si="345"/>
        <v>0</v>
      </c>
      <c r="AF1785">
        <f t="shared" si="346"/>
        <v>-100</v>
      </c>
    </row>
    <row r="1786" spans="1:32" x14ac:dyDescent="0.25">
      <c r="A1786" s="20">
        <v>0.67938215536729762</v>
      </c>
      <c r="B1786" s="20">
        <v>0.31403950427389105</v>
      </c>
      <c r="C1786" s="21">
        <f t="shared" si="356"/>
        <v>1.4719256196232666</v>
      </c>
      <c r="D1786" s="22">
        <f t="shared" si="356"/>
        <v>3.1843127580785033</v>
      </c>
      <c r="E1786" s="127">
        <v>4.5168067226890818E-2</v>
      </c>
      <c r="F1786" s="7">
        <f t="shared" si="350"/>
        <v>1.0451680672268908</v>
      </c>
      <c r="G1786" s="7">
        <f t="shared" si="351"/>
        <v>1.408314763699849</v>
      </c>
      <c r="H1786" s="7">
        <f t="shared" si="352"/>
        <v>3.0466992419002361</v>
      </c>
      <c r="I1786">
        <v>1.6</v>
      </c>
      <c r="J1786">
        <v>2.38</v>
      </c>
      <c r="K1786" s="7">
        <f t="shared" si="353"/>
        <v>1.6722689075630255</v>
      </c>
      <c r="L1786" s="7">
        <f t="shared" si="354"/>
        <v>2.4874999999999998</v>
      </c>
      <c r="M1786" s="24">
        <f t="shared" si="357"/>
        <v>0.59798994974874364</v>
      </c>
      <c r="N1786" s="24">
        <f t="shared" si="357"/>
        <v>0.4020100502512563</v>
      </c>
      <c r="O1786" s="23">
        <f t="shared" si="358"/>
        <v>1.1361096547738845</v>
      </c>
      <c r="P1786" s="23">
        <f t="shared" si="358"/>
        <v>0.78117326688130406</v>
      </c>
      <c r="Q1786" t="s">
        <v>432</v>
      </c>
      <c r="R1786" t="s">
        <v>421</v>
      </c>
      <c r="S1786" t="s">
        <v>186</v>
      </c>
      <c r="T1786" s="25" t="s">
        <v>160</v>
      </c>
      <c r="U1786" s="25" t="s">
        <v>162</v>
      </c>
      <c r="V1786" s="128" t="s">
        <v>603</v>
      </c>
      <c r="W1786" s="25" t="s">
        <v>150</v>
      </c>
      <c r="X1786" s="94">
        <v>4</v>
      </c>
      <c r="Y1786" s="23" t="str">
        <f t="shared" si="355"/>
        <v>Y</v>
      </c>
      <c r="Z1786">
        <v>100</v>
      </c>
      <c r="AA1786">
        <f t="shared" si="341"/>
        <v>160</v>
      </c>
      <c r="AB1786">
        <f t="shared" si="342"/>
        <v>60</v>
      </c>
      <c r="AC1786">
        <f t="shared" si="343"/>
        <v>160</v>
      </c>
      <c r="AD1786">
        <f t="shared" si="344"/>
        <v>60</v>
      </c>
      <c r="AE1786">
        <f t="shared" si="345"/>
        <v>0</v>
      </c>
      <c r="AF1786">
        <f t="shared" si="346"/>
        <v>-100</v>
      </c>
    </row>
    <row r="1787" spans="1:32" x14ac:dyDescent="0.25">
      <c r="A1787" s="20">
        <v>0.5831193858992697</v>
      </c>
      <c r="B1787" s="20">
        <v>0.41034845793837127</v>
      </c>
      <c r="C1787" s="21">
        <f t="shared" si="356"/>
        <v>1.7149146884523985</v>
      </c>
      <c r="D1787" s="22">
        <f t="shared" si="356"/>
        <v>2.4369532300038186</v>
      </c>
      <c r="E1787" s="127">
        <v>3.1255345666039602E-2</v>
      </c>
      <c r="F1787" s="7">
        <f t="shared" si="350"/>
        <v>1.0312553456660396</v>
      </c>
      <c r="G1787" s="7">
        <f t="shared" si="351"/>
        <v>1.6629389565440897</v>
      </c>
      <c r="H1787" s="7">
        <f t="shared" si="352"/>
        <v>2.363093912914366</v>
      </c>
      <c r="I1787">
        <v>1.51</v>
      </c>
      <c r="J1787">
        <v>2.71</v>
      </c>
      <c r="K1787" s="7">
        <f t="shared" si="353"/>
        <v>1.5571955719557198</v>
      </c>
      <c r="L1787" s="7">
        <f t="shared" si="354"/>
        <v>2.7947019867549674</v>
      </c>
      <c r="M1787" s="24">
        <f t="shared" si="357"/>
        <v>0.64218009478672977</v>
      </c>
      <c r="N1787" s="24">
        <f t="shared" si="357"/>
        <v>0.35781990521327006</v>
      </c>
      <c r="O1787" s="23">
        <f t="shared" si="358"/>
        <v>0.90803092564388133</v>
      </c>
      <c r="P1787" s="23">
        <f t="shared" si="358"/>
        <v>1.1468016506622034</v>
      </c>
      <c r="Q1787" t="s">
        <v>355</v>
      </c>
      <c r="R1787" t="s">
        <v>358</v>
      </c>
      <c r="S1787" t="s">
        <v>305</v>
      </c>
      <c r="T1787" s="25" t="s">
        <v>160</v>
      </c>
      <c r="U1787" s="25" t="s">
        <v>162</v>
      </c>
      <c r="V1787" s="128" t="s">
        <v>603</v>
      </c>
      <c r="W1787" s="25" t="s">
        <v>165</v>
      </c>
      <c r="X1787" s="94">
        <v>4</v>
      </c>
      <c r="Y1787" s="23" t="str">
        <f t="shared" si="355"/>
        <v>Y</v>
      </c>
      <c r="Z1787">
        <v>100</v>
      </c>
      <c r="AA1787">
        <f t="shared" si="341"/>
        <v>0</v>
      </c>
      <c r="AB1787">
        <f t="shared" si="342"/>
        <v>-100</v>
      </c>
      <c r="AC1787">
        <f t="shared" si="343"/>
        <v>151</v>
      </c>
      <c r="AD1787">
        <f t="shared" si="344"/>
        <v>51</v>
      </c>
      <c r="AE1787">
        <f t="shared" si="345"/>
        <v>0</v>
      </c>
      <c r="AF1787">
        <f t="shared" si="346"/>
        <v>-100</v>
      </c>
    </row>
    <row r="1788" spans="1:32" x14ac:dyDescent="0.25">
      <c r="A1788" s="20">
        <v>0.45703786681950287</v>
      </c>
      <c r="B1788" s="20">
        <v>0.54110551674667673</v>
      </c>
      <c r="C1788" s="21">
        <f t="shared" si="356"/>
        <v>2.1880025105117342</v>
      </c>
      <c r="D1788" s="22">
        <f t="shared" si="356"/>
        <v>1.8480683878670539</v>
      </c>
      <c r="E1788" s="127">
        <v>2.9539874871307603E-2</v>
      </c>
      <c r="F1788" s="7">
        <f t="shared" si="350"/>
        <v>1.0295398748713076</v>
      </c>
      <c r="G1788" s="7">
        <f t="shared" si="351"/>
        <v>2.1252236692485895</v>
      </c>
      <c r="H1788" s="7">
        <f t="shared" si="352"/>
        <v>1.7950430410459453</v>
      </c>
      <c r="I1788">
        <v>1.83</v>
      </c>
      <c r="J1788">
        <v>2.0699999999999998</v>
      </c>
      <c r="K1788" s="7">
        <f t="shared" si="353"/>
        <v>1.8840579710144929</v>
      </c>
      <c r="L1788" s="7">
        <f t="shared" si="354"/>
        <v>2.1311475409836067</v>
      </c>
      <c r="M1788" s="24">
        <f t="shared" si="357"/>
        <v>0.53076923076923077</v>
      </c>
      <c r="N1788" s="24">
        <f t="shared" si="357"/>
        <v>0.46923076923076917</v>
      </c>
      <c r="O1788" s="23">
        <f t="shared" si="358"/>
        <v>0.86108583603674482</v>
      </c>
      <c r="P1788" s="23">
        <f t="shared" si="358"/>
        <v>1.1531756914273439</v>
      </c>
      <c r="Q1788" t="s">
        <v>306</v>
      </c>
      <c r="R1788" t="s">
        <v>314</v>
      </c>
      <c r="S1788" t="s">
        <v>305</v>
      </c>
      <c r="T1788" s="25" t="s">
        <v>160</v>
      </c>
      <c r="U1788" s="25" t="s">
        <v>162</v>
      </c>
      <c r="V1788" s="128" t="s">
        <v>603</v>
      </c>
      <c r="W1788" s="25" t="s">
        <v>155</v>
      </c>
      <c r="X1788" s="94">
        <v>3</v>
      </c>
      <c r="Y1788" s="23" t="str">
        <f t="shared" si="355"/>
        <v>Y</v>
      </c>
      <c r="Z1788">
        <v>100</v>
      </c>
      <c r="AA1788">
        <f t="shared" si="341"/>
        <v>0</v>
      </c>
      <c r="AB1788">
        <f t="shared" si="342"/>
        <v>-100</v>
      </c>
      <c r="AC1788">
        <f t="shared" si="343"/>
        <v>0</v>
      </c>
      <c r="AD1788">
        <f t="shared" si="344"/>
        <v>-100</v>
      </c>
      <c r="AE1788">
        <f t="shared" si="345"/>
        <v>0</v>
      </c>
      <c r="AF1788">
        <f t="shared" si="346"/>
        <v>-100</v>
      </c>
    </row>
    <row r="1789" spans="1:32" x14ac:dyDescent="0.25">
      <c r="A1789" s="20">
        <v>0.50002288774577131</v>
      </c>
      <c r="B1789" s="20">
        <v>0.49819401619550285</v>
      </c>
      <c r="C1789" s="21">
        <f t="shared" si="356"/>
        <v>1.9999084532075142</v>
      </c>
      <c r="D1789" s="22">
        <f t="shared" si="356"/>
        <v>2.0072501224253503</v>
      </c>
      <c r="E1789" s="127">
        <v>2.982584211075201E-2</v>
      </c>
      <c r="F1789" s="7">
        <f t="shared" si="350"/>
        <v>1.029825842110752</v>
      </c>
      <c r="G1789" s="7">
        <f t="shared" si="351"/>
        <v>1.9419870539551243</v>
      </c>
      <c r="H1789" s="7">
        <f t="shared" si="352"/>
        <v>1.9491160935632084</v>
      </c>
      <c r="I1789">
        <v>1.72</v>
      </c>
      <c r="J1789">
        <v>2.23</v>
      </c>
      <c r="K1789" s="7">
        <f t="shared" si="353"/>
        <v>1.7713004484304935</v>
      </c>
      <c r="L1789" s="7">
        <f t="shared" si="354"/>
        <v>2.2965116279069768</v>
      </c>
      <c r="M1789" s="24">
        <f t="shared" si="357"/>
        <v>0.56455696202531636</v>
      </c>
      <c r="N1789" s="24">
        <f t="shared" si="357"/>
        <v>0.43544303797468353</v>
      </c>
      <c r="O1789" s="23">
        <f t="shared" si="358"/>
        <v>0.88569076528959501</v>
      </c>
      <c r="P1789" s="23">
        <f t="shared" si="358"/>
        <v>1.144108351146649</v>
      </c>
      <c r="Q1789" t="s">
        <v>311</v>
      </c>
      <c r="R1789" t="s">
        <v>317</v>
      </c>
      <c r="S1789" t="s">
        <v>305</v>
      </c>
      <c r="T1789" s="25" t="s">
        <v>161</v>
      </c>
      <c r="U1789" s="25" t="s">
        <v>155</v>
      </c>
      <c r="V1789" s="128" t="s">
        <v>603</v>
      </c>
      <c r="W1789" s="25" t="s">
        <v>151</v>
      </c>
      <c r="X1789" s="94">
        <v>2</v>
      </c>
      <c r="Y1789" s="23" t="str">
        <f t="shared" si="355"/>
        <v>N</v>
      </c>
      <c r="Z1789">
        <v>100</v>
      </c>
      <c r="AA1789">
        <f t="shared" si="341"/>
        <v>223</v>
      </c>
      <c r="AB1789">
        <f t="shared" si="342"/>
        <v>123</v>
      </c>
      <c r="AC1789">
        <f t="shared" si="343"/>
        <v>0</v>
      </c>
      <c r="AD1789">
        <f t="shared" si="344"/>
        <v>-100</v>
      </c>
      <c r="AE1789">
        <f t="shared" si="345"/>
        <v>0</v>
      </c>
      <c r="AF1789">
        <f t="shared" si="346"/>
        <v>-100</v>
      </c>
    </row>
    <row r="1790" spans="1:32" x14ac:dyDescent="0.25">
      <c r="A1790" s="20">
        <v>0.5577885621618528</v>
      </c>
      <c r="B1790" s="20">
        <v>0.44060326061017874</v>
      </c>
      <c r="C1790" s="21">
        <f t="shared" si="356"/>
        <v>1.7927940223877006</v>
      </c>
      <c r="D1790" s="22">
        <f t="shared" si="356"/>
        <v>2.2696155235327331</v>
      </c>
      <c r="E1790" s="127">
        <v>2.908747243515708E-2</v>
      </c>
      <c r="F1790" s="7">
        <f t="shared" si="350"/>
        <v>1.0290874724351571</v>
      </c>
      <c r="G1790" s="7">
        <f t="shared" si="351"/>
        <v>1.7421201505304154</v>
      </c>
      <c r="H1790" s="7">
        <f t="shared" si="352"/>
        <v>2.2054641459798181</v>
      </c>
      <c r="I1790">
        <v>1.78</v>
      </c>
      <c r="J1790">
        <v>2.14</v>
      </c>
      <c r="K1790" s="7">
        <f t="shared" si="353"/>
        <v>1.8317757009345796</v>
      </c>
      <c r="L1790" s="7">
        <f t="shared" si="354"/>
        <v>2.2022471910112364</v>
      </c>
      <c r="M1790" s="24">
        <f t="shared" si="357"/>
        <v>0.54591836734693866</v>
      </c>
      <c r="N1790" s="24">
        <f t="shared" si="357"/>
        <v>0.45408163265306112</v>
      </c>
      <c r="O1790" s="23">
        <f t="shared" si="358"/>
        <v>1.0217435344273191</v>
      </c>
      <c r="P1790" s="23">
        <f t="shared" si="358"/>
        <v>0.9703172930291577</v>
      </c>
      <c r="Q1790" t="s">
        <v>362</v>
      </c>
      <c r="R1790" t="s">
        <v>318</v>
      </c>
      <c r="S1790" t="s">
        <v>305</v>
      </c>
      <c r="T1790" s="25" t="s">
        <v>166</v>
      </c>
      <c r="U1790" s="25" t="s">
        <v>151</v>
      </c>
      <c r="V1790" s="128" t="s">
        <v>603</v>
      </c>
      <c r="W1790" s="25" t="s">
        <v>152</v>
      </c>
      <c r="X1790" s="94">
        <v>1</v>
      </c>
      <c r="Y1790" s="23" t="str">
        <f t="shared" si="355"/>
        <v>N</v>
      </c>
      <c r="Z1790">
        <v>100</v>
      </c>
      <c r="AA1790">
        <f t="shared" si="341"/>
        <v>0</v>
      </c>
      <c r="AB1790">
        <f t="shared" si="342"/>
        <v>-100</v>
      </c>
      <c r="AC1790">
        <f t="shared" si="343"/>
        <v>0</v>
      </c>
      <c r="AD1790">
        <f t="shared" si="344"/>
        <v>-100</v>
      </c>
      <c r="AE1790">
        <f t="shared" si="345"/>
        <v>0</v>
      </c>
      <c r="AF1790">
        <f t="shared" si="346"/>
        <v>-100</v>
      </c>
    </row>
    <row r="1791" spans="1:32" x14ac:dyDescent="0.25">
      <c r="A1791" s="20">
        <v>0.48875182981372439</v>
      </c>
      <c r="B1791" s="20">
        <v>0.51037944663615975</v>
      </c>
      <c r="C1791" s="21">
        <f t="shared" si="356"/>
        <v>2.0460281455746676</v>
      </c>
      <c r="D1791" s="22">
        <f t="shared" si="356"/>
        <v>1.9593265492779177</v>
      </c>
      <c r="E1791" s="127">
        <v>3.0144167758846541E-2</v>
      </c>
      <c r="F1791" s="7">
        <f t="shared" si="350"/>
        <v>1.0301441677588465</v>
      </c>
      <c r="G1791" s="7">
        <f t="shared" si="351"/>
        <v>1.9861570929687933</v>
      </c>
      <c r="H1791" s="7">
        <f t="shared" si="352"/>
        <v>1.9019925662837804</v>
      </c>
      <c r="I1791">
        <v>2.1800000000000002</v>
      </c>
      <c r="J1791">
        <v>1.75</v>
      </c>
      <c r="K1791" s="7">
        <f t="shared" si="353"/>
        <v>2.2457142857142856</v>
      </c>
      <c r="L1791" s="7">
        <f t="shared" si="354"/>
        <v>1.8027522935779814</v>
      </c>
      <c r="M1791" s="24">
        <f t="shared" si="357"/>
        <v>0.44529262086513999</v>
      </c>
      <c r="N1791" s="24">
        <f t="shared" si="357"/>
        <v>0.55470737913486012</v>
      </c>
      <c r="O1791" s="23">
        <f t="shared" si="358"/>
        <v>1.097596966381678</v>
      </c>
      <c r="P1791" s="23">
        <f t="shared" si="358"/>
        <v>0.92008771801839795</v>
      </c>
      <c r="Q1791" t="s">
        <v>313</v>
      </c>
      <c r="R1791" t="s">
        <v>356</v>
      </c>
      <c r="S1791" t="s">
        <v>305</v>
      </c>
      <c r="T1791" s="25" t="s">
        <v>166</v>
      </c>
      <c r="U1791" s="25" t="s">
        <v>151</v>
      </c>
      <c r="V1791" s="128" t="s">
        <v>603</v>
      </c>
      <c r="W1791" s="25" t="s">
        <v>170</v>
      </c>
      <c r="X1791" s="94">
        <v>2</v>
      </c>
      <c r="Y1791" s="23" t="str">
        <f t="shared" si="355"/>
        <v>N</v>
      </c>
      <c r="Z1791">
        <v>100</v>
      </c>
      <c r="AA1791">
        <f t="shared" si="341"/>
        <v>0</v>
      </c>
      <c r="AB1791">
        <f t="shared" si="342"/>
        <v>-100</v>
      </c>
      <c r="AC1791">
        <f t="shared" si="343"/>
        <v>0</v>
      </c>
      <c r="AD1791">
        <f t="shared" si="344"/>
        <v>-100</v>
      </c>
      <c r="AE1791">
        <f t="shared" si="345"/>
        <v>175</v>
      </c>
      <c r="AF1791">
        <f t="shared" si="346"/>
        <v>75</v>
      </c>
    </row>
    <row r="1792" spans="1:32" x14ac:dyDescent="0.25">
      <c r="A1792" s="20">
        <v>0.64073980539030573</v>
      </c>
      <c r="B1792" s="20">
        <v>0.35402096087676016</v>
      </c>
      <c r="C1792" s="21">
        <f t="shared" si="356"/>
        <v>1.5606959199153414</v>
      </c>
      <c r="D1792" s="22">
        <f t="shared" si="356"/>
        <v>2.8246915027952668</v>
      </c>
      <c r="E1792" s="127">
        <v>4.7757023852641467E-2</v>
      </c>
      <c r="F1792" s="7">
        <f t="shared" si="350"/>
        <v>1.0477570238526415</v>
      </c>
      <c r="G1792" s="7">
        <f t="shared" si="351"/>
        <v>1.4895590145285829</v>
      </c>
      <c r="H1792" s="7">
        <f t="shared" si="352"/>
        <v>2.6959413666431664</v>
      </c>
      <c r="I1792">
        <v>1.54</v>
      </c>
      <c r="J1792">
        <v>2.5099999999999998</v>
      </c>
      <c r="K1792" s="7">
        <f t="shared" si="353"/>
        <v>1.6135458167330679</v>
      </c>
      <c r="L1792" s="7">
        <f t="shared" si="354"/>
        <v>2.6298701298701297</v>
      </c>
      <c r="M1792" s="24">
        <f t="shared" si="357"/>
        <v>0.61975308641975302</v>
      </c>
      <c r="N1792" s="24">
        <f t="shared" si="357"/>
        <v>0.38024691358024693</v>
      </c>
      <c r="O1792" s="23">
        <f t="shared" si="358"/>
        <v>1.0338630326018878</v>
      </c>
      <c r="P1792" s="23">
        <f t="shared" si="358"/>
        <v>0.93102915035771339</v>
      </c>
      <c r="Q1792" t="s">
        <v>443</v>
      </c>
      <c r="R1792" t="s">
        <v>316</v>
      </c>
      <c r="S1792" t="s">
        <v>305</v>
      </c>
      <c r="T1792" s="25" t="s">
        <v>160</v>
      </c>
      <c r="U1792" s="25" t="s">
        <v>162</v>
      </c>
      <c r="V1792" s="128" t="s">
        <v>603</v>
      </c>
      <c r="W1792" s="25" t="s">
        <v>151</v>
      </c>
      <c r="X1792" s="94">
        <v>2</v>
      </c>
      <c r="Y1792" s="23" t="str">
        <f t="shared" si="355"/>
        <v>N</v>
      </c>
      <c r="Z1792">
        <v>100</v>
      </c>
      <c r="AA1792">
        <f t="shared" si="341"/>
        <v>0</v>
      </c>
      <c r="AB1792">
        <f t="shared" si="342"/>
        <v>-100</v>
      </c>
      <c r="AC1792">
        <f t="shared" si="343"/>
        <v>0</v>
      </c>
      <c r="AD1792">
        <f t="shared" si="344"/>
        <v>-100</v>
      </c>
      <c r="AE1792">
        <f t="shared" si="345"/>
        <v>0</v>
      </c>
      <c r="AF1792">
        <f t="shared" si="346"/>
        <v>-100</v>
      </c>
    </row>
    <row r="1793" spans="1:32" x14ac:dyDescent="0.25">
      <c r="A1793" s="20">
        <v>0.52566937182629614</v>
      </c>
      <c r="B1793" s="20">
        <v>0.47141810023279546</v>
      </c>
      <c r="C1793" s="21">
        <f t="shared" si="356"/>
        <v>1.9023364373042513</v>
      </c>
      <c r="D1793" s="22">
        <f t="shared" si="356"/>
        <v>2.1212592378319384</v>
      </c>
      <c r="E1793" s="127">
        <v>3.3298097251585723E-2</v>
      </c>
      <c r="F1793" s="7">
        <f t="shared" si="350"/>
        <v>1.0332980972515857</v>
      </c>
      <c r="G1793" s="7">
        <f t="shared" si="351"/>
        <v>1.8410335239793572</v>
      </c>
      <c r="H1793" s="7">
        <f t="shared" si="352"/>
        <v>2.0529015232624177</v>
      </c>
      <c r="I1793">
        <v>1.76</v>
      </c>
      <c r="J1793">
        <v>2.15</v>
      </c>
      <c r="K1793" s="7">
        <f t="shared" si="353"/>
        <v>1.8186046511627909</v>
      </c>
      <c r="L1793" s="7">
        <f t="shared" si="354"/>
        <v>2.2215909090909092</v>
      </c>
      <c r="M1793" s="24">
        <f t="shared" si="357"/>
        <v>0.54987212276214825</v>
      </c>
      <c r="N1793" s="24">
        <f t="shared" si="357"/>
        <v>0.45012787723785164</v>
      </c>
      <c r="O1793" s="23">
        <f t="shared" si="358"/>
        <v>0.95598476457712467</v>
      </c>
      <c r="P1793" s="23">
        <f t="shared" si="358"/>
        <v>1.0472981658580856</v>
      </c>
      <c r="Q1793" t="s">
        <v>321</v>
      </c>
      <c r="R1793" t="s">
        <v>363</v>
      </c>
      <c r="S1793" t="s">
        <v>320</v>
      </c>
      <c r="T1793" s="25" t="s">
        <v>160</v>
      </c>
      <c r="U1793" s="25" t="s">
        <v>162</v>
      </c>
      <c r="V1793" s="128" t="s">
        <v>603</v>
      </c>
      <c r="W1793" s="25" t="s">
        <v>275</v>
      </c>
      <c r="X1793" s="94">
        <v>6</v>
      </c>
      <c r="Y1793" s="23" t="str">
        <f t="shared" si="355"/>
        <v>Y</v>
      </c>
      <c r="Z1793">
        <v>100</v>
      </c>
      <c r="AA1793">
        <f t="shared" si="341"/>
        <v>0</v>
      </c>
      <c r="AB1793">
        <f t="shared" si="342"/>
        <v>-100</v>
      </c>
      <c r="AC1793">
        <f t="shared" si="343"/>
        <v>176</v>
      </c>
      <c r="AD1793">
        <f t="shared" si="344"/>
        <v>76</v>
      </c>
      <c r="AE1793">
        <f t="shared" si="345"/>
        <v>0</v>
      </c>
      <c r="AF1793">
        <f t="shared" si="346"/>
        <v>-100</v>
      </c>
    </row>
    <row r="1794" spans="1:32" x14ac:dyDescent="0.25">
      <c r="A1794" s="20">
        <v>0.44748761034557466</v>
      </c>
      <c r="B1794" s="20">
        <v>0.54995482677414942</v>
      </c>
      <c r="C1794" s="21">
        <f t="shared" si="356"/>
        <v>2.2346987422238231</v>
      </c>
      <c r="D1794" s="22">
        <f t="shared" si="356"/>
        <v>1.8183311634260302</v>
      </c>
      <c r="E1794" s="127">
        <v>3.128132088410629E-2</v>
      </c>
      <c r="F1794" s="7">
        <f t="shared" si="350"/>
        <v>1.0312813208841063</v>
      </c>
      <c r="G1794" s="7">
        <f t="shared" si="351"/>
        <v>2.1669147854903841</v>
      </c>
      <c r="H1794" s="7">
        <f t="shared" si="352"/>
        <v>1.7631766682898848</v>
      </c>
      <c r="I1794">
        <v>1.78</v>
      </c>
      <c r="J1794">
        <v>2.13</v>
      </c>
      <c r="K1794" s="7">
        <f t="shared" si="353"/>
        <v>1.8356807511737092</v>
      </c>
      <c r="L1794" s="7">
        <f t="shared" si="354"/>
        <v>2.1966292134831464</v>
      </c>
      <c r="M1794" s="24">
        <f t="shared" si="357"/>
        <v>0.54475703324808178</v>
      </c>
      <c r="N1794" s="24">
        <f t="shared" si="357"/>
        <v>0.45524296675191805</v>
      </c>
      <c r="O1794" s="23">
        <f t="shared" si="358"/>
        <v>0.82144439270009262</v>
      </c>
      <c r="P1794" s="23">
        <f t="shared" si="358"/>
        <v>1.2080468385881598</v>
      </c>
      <c r="Q1794" t="s">
        <v>518</v>
      </c>
      <c r="R1794" t="s">
        <v>368</v>
      </c>
      <c r="S1794" t="s">
        <v>320</v>
      </c>
      <c r="T1794" s="25" t="s">
        <v>161</v>
      </c>
      <c r="U1794" s="25" t="s">
        <v>155</v>
      </c>
      <c r="V1794" s="128" t="s">
        <v>603</v>
      </c>
      <c r="W1794" s="25" t="s">
        <v>151</v>
      </c>
      <c r="X1794" s="94">
        <v>2</v>
      </c>
      <c r="Y1794" s="23" t="str">
        <f t="shared" si="355"/>
        <v>N</v>
      </c>
      <c r="Z1794">
        <v>100</v>
      </c>
      <c r="AA1794">
        <f t="shared" si="341"/>
        <v>213</v>
      </c>
      <c r="AB1794">
        <f t="shared" si="342"/>
        <v>113</v>
      </c>
      <c r="AC1794">
        <f t="shared" si="343"/>
        <v>0</v>
      </c>
      <c r="AD1794">
        <f t="shared" si="344"/>
        <v>-100</v>
      </c>
      <c r="AE1794">
        <f t="shared" si="345"/>
        <v>213</v>
      </c>
      <c r="AF1794">
        <f t="shared" si="346"/>
        <v>113</v>
      </c>
    </row>
    <row r="1795" spans="1:32" x14ac:dyDescent="0.25">
      <c r="A1795" s="20">
        <v>0.24432751342288281</v>
      </c>
      <c r="B1795" s="20">
        <v>0.75557818293832568</v>
      </c>
      <c r="C1795" s="21">
        <f t="shared" si="356"/>
        <v>4.0928669309100565</v>
      </c>
      <c r="D1795" s="22">
        <f t="shared" si="356"/>
        <v>1.3234897758841526</v>
      </c>
      <c r="E1795" s="127">
        <v>3.4849694067571102E-2</v>
      </c>
      <c r="F1795" s="7">
        <f t="shared" si="350"/>
        <v>1.0348496940675711</v>
      </c>
      <c r="G1795" s="7">
        <f t="shared" si="351"/>
        <v>3.9550351653704121</v>
      </c>
      <c r="H1795" s="7">
        <f t="shared" si="352"/>
        <v>1.2789198117091336</v>
      </c>
      <c r="I1795">
        <v>1.79</v>
      </c>
      <c r="J1795">
        <v>2.1</v>
      </c>
      <c r="K1795" s="7">
        <f t="shared" si="353"/>
        <v>1.8523809523809522</v>
      </c>
      <c r="L1795" s="7">
        <f t="shared" si="354"/>
        <v>2.1731843575418992</v>
      </c>
      <c r="M1795" s="24">
        <f t="shared" si="357"/>
        <v>0.53984575835475579</v>
      </c>
      <c r="N1795" s="24">
        <f t="shared" si="357"/>
        <v>0.46015424164524427</v>
      </c>
      <c r="O1795" s="23">
        <f t="shared" si="358"/>
        <v>0.45258763200714958</v>
      </c>
      <c r="P1795" s="23">
        <f t="shared" si="358"/>
        <v>1.6420106880615013</v>
      </c>
      <c r="Q1795" t="s">
        <v>323</v>
      </c>
      <c r="R1795" t="s">
        <v>361</v>
      </c>
      <c r="S1795" t="s">
        <v>320</v>
      </c>
      <c r="T1795" s="25" t="s">
        <v>166</v>
      </c>
      <c r="U1795" s="25" t="s">
        <v>151</v>
      </c>
      <c r="V1795" s="128" t="s">
        <v>603</v>
      </c>
      <c r="W1795" s="25" t="s">
        <v>162</v>
      </c>
      <c r="X1795" s="94">
        <v>3</v>
      </c>
      <c r="Y1795" s="23" t="str">
        <f t="shared" si="355"/>
        <v>Y</v>
      </c>
      <c r="Z1795">
        <v>100</v>
      </c>
      <c r="AA1795">
        <f t="shared" si="341"/>
        <v>0</v>
      </c>
      <c r="AB1795">
        <f t="shared" si="342"/>
        <v>-100</v>
      </c>
      <c r="AC1795">
        <f t="shared" si="343"/>
        <v>0</v>
      </c>
      <c r="AD1795">
        <f t="shared" si="344"/>
        <v>-100</v>
      </c>
      <c r="AE1795">
        <f t="shared" si="345"/>
        <v>0</v>
      </c>
      <c r="AF1795">
        <f t="shared" si="346"/>
        <v>-100</v>
      </c>
    </row>
    <row r="1796" spans="1:32" x14ac:dyDescent="0.25">
      <c r="A1796" s="20">
        <v>0.60319498346408518</v>
      </c>
      <c r="B1796" s="20">
        <v>0.38931700013696596</v>
      </c>
      <c r="C1796" s="21">
        <f t="shared" si="356"/>
        <v>1.6578387211662562</v>
      </c>
      <c r="D1796" s="22">
        <f t="shared" si="356"/>
        <v>2.5686009078673395</v>
      </c>
      <c r="E1796" s="127">
        <v>3.0163599182004175E-2</v>
      </c>
      <c r="F1796" s="7">
        <f t="shared" si="350"/>
        <v>1.0301635991820042</v>
      </c>
      <c r="G1796" s="7">
        <f t="shared" si="351"/>
        <v>1.609296545211512</v>
      </c>
      <c r="H1796" s="7">
        <f t="shared" si="352"/>
        <v>2.4933912534930598</v>
      </c>
      <c r="I1796">
        <v>1.63</v>
      </c>
      <c r="J1796">
        <v>2.4</v>
      </c>
      <c r="K1796" s="7">
        <f t="shared" si="353"/>
        <v>1.6791666666666667</v>
      </c>
      <c r="L1796" s="7">
        <f t="shared" si="354"/>
        <v>2.4723926380368098</v>
      </c>
      <c r="M1796" s="24">
        <f t="shared" si="357"/>
        <v>0.59553349875930517</v>
      </c>
      <c r="N1796" s="24">
        <f t="shared" si="357"/>
        <v>0.40446650124069478</v>
      </c>
      <c r="O1796" s="23">
        <f t="shared" si="358"/>
        <v>1.012864909733443</v>
      </c>
      <c r="P1796" s="23">
        <f t="shared" si="358"/>
        <v>0.96254448500121048</v>
      </c>
      <c r="Q1796" t="s">
        <v>364</v>
      </c>
      <c r="R1796" t="s">
        <v>384</v>
      </c>
      <c r="S1796" t="s">
        <v>320</v>
      </c>
      <c r="T1796" s="25" t="s">
        <v>160</v>
      </c>
      <c r="U1796" s="25" t="s">
        <v>162</v>
      </c>
      <c r="V1796" s="128" t="s">
        <v>603</v>
      </c>
      <c r="W1796" s="25" t="s">
        <v>151</v>
      </c>
      <c r="X1796" s="94">
        <v>2</v>
      </c>
      <c r="Y1796" s="23" t="str">
        <f t="shared" si="355"/>
        <v>N</v>
      </c>
      <c r="Z1796">
        <v>100</v>
      </c>
      <c r="AA1796">
        <f t="shared" ref="AA1796:AA1859" si="359">IF(AND(O1796&gt;1,Y1796="Y"),Z1796*I1796,IF(AND(P1796&gt;1,Y1796="N"),Z1796*J1796,0))</f>
        <v>0</v>
      </c>
      <c r="AB1796">
        <f t="shared" ref="AB1796:AB1859" si="360">AA1796-Z1796</f>
        <v>-100</v>
      </c>
      <c r="AC1796">
        <f t="shared" ref="AC1796:AC1859" si="361">IF(AND(A1796 &gt; 50%,Y1796 = "Y"),Z1796*I1796,0)</f>
        <v>0</v>
      </c>
      <c r="AD1796">
        <f t="shared" ref="AD1796:AD1859" si="362">AC1796-Z1796</f>
        <v>-100</v>
      </c>
      <c r="AE1796">
        <f t="shared" ref="AE1796:AE1859" si="363">IF(AND(B1796 &gt; 50%,Y1796 = "N"),Z1796*J1796,0)</f>
        <v>0</v>
      </c>
      <c r="AF1796">
        <f t="shared" ref="AF1796:AF1859" si="364">AE1796-Z1796</f>
        <v>-100</v>
      </c>
    </row>
    <row r="1797" spans="1:32" x14ac:dyDescent="0.25">
      <c r="A1797" s="20">
        <v>0.52419324455117056</v>
      </c>
      <c r="B1797" s="20">
        <v>0.47337599861422042</v>
      </c>
      <c r="C1797" s="21">
        <f t="shared" si="356"/>
        <v>1.9076934134399786</v>
      </c>
      <c r="D1797" s="22">
        <f t="shared" si="356"/>
        <v>2.1124856412818551</v>
      </c>
      <c r="E1797" s="127">
        <v>2.8930817610062887E-2</v>
      </c>
      <c r="F1797" s="7">
        <f t="shared" si="350"/>
        <v>1.0289308176100629</v>
      </c>
      <c r="G1797" s="7">
        <f t="shared" si="351"/>
        <v>1.8540541120840868</v>
      </c>
      <c r="H1797" s="7">
        <f t="shared" si="352"/>
        <v>2.0530881232507028</v>
      </c>
      <c r="I1797">
        <v>1.59</v>
      </c>
      <c r="J1797">
        <v>2.5</v>
      </c>
      <c r="K1797" s="7">
        <f t="shared" si="353"/>
        <v>1.6360000000000001</v>
      </c>
      <c r="L1797" s="7">
        <f t="shared" si="354"/>
        <v>2.5723270440251573</v>
      </c>
      <c r="M1797" s="24">
        <f t="shared" si="357"/>
        <v>0.6112469437652811</v>
      </c>
      <c r="N1797" s="24">
        <f t="shared" si="357"/>
        <v>0.38875305623471879</v>
      </c>
      <c r="O1797" s="23">
        <f t="shared" si="358"/>
        <v>0.85758014808571503</v>
      </c>
      <c r="P1797" s="23">
        <f t="shared" si="358"/>
        <v>1.2176778832277746</v>
      </c>
      <c r="Q1797" t="s">
        <v>218</v>
      </c>
      <c r="R1797" t="s">
        <v>285</v>
      </c>
      <c r="S1797" t="s">
        <v>189</v>
      </c>
      <c r="T1797" s="25" t="s">
        <v>160</v>
      </c>
      <c r="U1797" s="25" t="s">
        <v>162</v>
      </c>
      <c r="V1797" s="128" t="s">
        <v>603</v>
      </c>
      <c r="W1797" s="25" t="s">
        <v>451</v>
      </c>
      <c r="X1797" s="94">
        <v>5</v>
      </c>
      <c r="Y1797" s="23" t="str">
        <f t="shared" si="355"/>
        <v>Y</v>
      </c>
      <c r="Z1797">
        <v>100</v>
      </c>
      <c r="AA1797">
        <f t="shared" si="359"/>
        <v>0</v>
      </c>
      <c r="AB1797">
        <f t="shared" si="360"/>
        <v>-100</v>
      </c>
      <c r="AC1797">
        <f t="shared" si="361"/>
        <v>159</v>
      </c>
      <c r="AD1797">
        <f t="shared" si="362"/>
        <v>59</v>
      </c>
      <c r="AE1797">
        <f t="shared" si="363"/>
        <v>0</v>
      </c>
      <c r="AF1797">
        <f t="shared" si="364"/>
        <v>-100</v>
      </c>
    </row>
    <row r="1798" spans="1:32" x14ac:dyDescent="0.25">
      <c r="A1798" s="20">
        <v>0.4391565672279476</v>
      </c>
      <c r="B1798" s="20">
        <v>0.55946381164183578</v>
      </c>
      <c r="C1798" s="21">
        <f t="shared" si="356"/>
        <v>2.2770922140871512</v>
      </c>
      <c r="D1798" s="22">
        <f t="shared" si="356"/>
        <v>1.787425708671559</v>
      </c>
      <c r="E1798" s="127">
        <v>2.79347143753923E-2</v>
      </c>
      <c r="F1798" s="7">
        <f t="shared" si="350"/>
        <v>1.0279347143753923</v>
      </c>
      <c r="G1798" s="7">
        <f t="shared" si="351"/>
        <v>2.2152109294905844</v>
      </c>
      <c r="H1798" s="7">
        <f t="shared" si="352"/>
        <v>1.7388513917030801</v>
      </c>
      <c r="I1798">
        <v>2.16</v>
      </c>
      <c r="J1798">
        <v>1.77</v>
      </c>
      <c r="K1798" s="7">
        <f t="shared" si="353"/>
        <v>2.2203389830508473</v>
      </c>
      <c r="L1798" s="7">
        <f t="shared" si="354"/>
        <v>1.8194444444444444</v>
      </c>
      <c r="M1798" s="24">
        <f t="shared" si="357"/>
        <v>0.45038167938931301</v>
      </c>
      <c r="N1798" s="24">
        <f t="shared" si="357"/>
        <v>0.54961832061068705</v>
      </c>
      <c r="O1798" s="23">
        <f t="shared" si="358"/>
        <v>0.97507644587900222</v>
      </c>
      <c r="P1798" s="23">
        <f t="shared" si="358"/>
        <v>1.0179133239594513</v>
      </c>
      <c r="Q1798" t="s">
        <v>190</v>
      </c>
      <c r="R1798" t="s">
        <v>287</v>
      </c>
      <c r="S1798" t="s">
        <v>189</v>
      </c>
      <c r="T1798" s="25" t="s">
        <v>160</v>
      </c>
      <c r="U1798" s="25" t="s">
        <v>162</v>
      </c>
      <c r="V1798" s="128" t="s">
        <v>603</v>
      </c>
      <c r="W1798" s="25" t="s">
        <v>172</v>
      </c>
      <c r="X1798" s="94">
        <v>5</v>
      </c>
      <c r="Y1798" s="23" t="str">
        <f t="shared" si="355"/>
        <v>Y</v>
      </c>
      <c r="Z1798">
        <v>100</v>
      </c>
      <c r="AA1798">
        <f t="shared" si="359"/>
        <v>0</v>
      </c>
      <c r="AB1798">
        <f t="shared" si="360"/>
        <v>-100</v>
      </c>
      <c r="AC1798">
        <f t="shared" si="361"/>
        <v>0</v>
      </c>
      <c r="AD1798">
        <f t="shared" si="362"/>
        <v>-100</v>
      </c>
      <c r="AE1798">
        <f t="shared" si="363"/>
        <v>0</v>
      </c>
      <c r="AF1798">
        <f t="shared" si="364"/>
        <v>-100</v>
      </c>
    </row>
    <row r="1799" spans="1:32" x14ac:dyDescent="0.25">
      <c r="A1799" s="20">
        <v>0.62976704937153438</v>
      </c>
      <c r="B1799" s="20">
        <v>0.36316641991862042</v>
      </c>
      <c r="C1799" s="21">
        <f t="shared" si="356"/>
        <v>1.5878887296468329</v>
      </c>
      <c r="D1799" s="22">
        <f t="shared" si="356"/>
        <v>2.7535585482382525</v>
      </c>
      <c r="E1799" s="127">
        <v>2.908747243515708E-2</v>
      </c>
      <c r="F1799" s="7">
        <f t="shared" si="350"/>
        <v>1.0290874724351571</v>
      </c>
      <c r="G1799" s="7">
        <f t="shared" si="351"/>
        <v>1.5430065686149783</v>
      </c>
      <c r="H1799" s="7">
        <f t="shared" si="352"/>
        <v>2.675728372946212</v>
      </c>
      <c r="I1799">
        <v>1.78</v>
      </c>
      <c r="J1799">
        <v>2.14</v>
      </c>
      <c r="K1799" s="7">
        <f t="shared" si="353"/>
        <v>1.8317757009345796</v>
      </c>
      <c r="L1799" s="7">
        <f t="shared" si="354"/>
        <v>2.2022471910112364</v>
      </c>
      <c r="M1799" s="24">
        <f t="shared" si="357"/>
        <v>0.54591836734693866</v>
      </c>
      <c r="N1799" s="24">
        <f t="shared" si="357"/>
        <v>0.45408163265306112</v>
      </c>
      <c r="O1799" s="23">
        <f t="shared" si="358"/>
        <v>1.1535919782880444</v>
      </c>
      <c r="P1799" s="23">
        <f t="shared" si="358"/>
        <v>0.7997822281353888</v>
      </c>
      <c r="Q1799" t="s">
        <v>187</v>
      </c>
      <c r="R1799" t="s">
        <v>188</v>
      </c>
      <c r="S1799" t="s">
        <v>189</v>
      </c>
      <c r="T1799" s="25" t="s">
        <v>161</v>
      </c>
      <c r="U1799" s="25" t="s">
        <v>155</v>
      </c>
      <c r="V1799" s="128" t="s">
        <v>603</v>
      </c>
      <c r="W1799" s="25" t="s">
        <v>447</v>
      </c>
      <c r="X1799" s="94">
        <v>6</v>
      </c>
      <c r="Y1799" s="23" t="str">
        <f t="shared" si="355"/>
        <v>Y</v>
      </c>
      <c r="Z1799">
        <v>100</v>
      </c>
      <c r="AA1799">
        <f t="shared" si="359"/>
        <v>178</v>
      </c>
      <c r="AB1799">
        <f t="shared" si="360"/>
        <v>78</v>
      </c>
      <c r="AC1799">
        <f t="shared" si="361"/>
        <v>178</v>
      </c>
      <c r="AD1799">
        <f t="shared" si="362"/>
        <v>78</v>
      </c>
      <c r="AE1799">
        <f t="shared" si="363"/>
        <v>0</v>
      </c>
      <c r="AF1799">
        <f t="shared" si="364"/>
        <v>-100</v>
      </c>
    </row>
    <row r="1800" spans="1:32" x14ac:dyDescent="0.25">
      <c r="A1800" s="20">
        <v>0.59255235236764192</v>
      </c>
      <c r="B1800" s="20">
        <v>0.39418524592804838</v>
      </c>
      <c r="C1800" s="21">
        <f t="shared" si="356"/>
        <v>1.6876145981099104</v>
      </c>
      <c r="D1800" s="22">
        <f t="shared" si="356"/>
        <v>2.5368783086887339</v>
      </c>
      <c r="E1800" s="127">
        <v>3.7558685446009488E-2</v>
      </c>
      <c r="F1800" s="7">
        <f t="shared" si="350"/>
        <v>1.0375586854460095</v>
      </c>
      <c r="G1800" s="7">
        <f t="shared" si="351"/>
        <v>1.6265244769113616</v>
      </c>
      <c r="H1800" s="7">
        <f t="shared" si="352"/>
        <v>2.4450456097316753</v>
      </c>
      <c r="I1800">
        <v>1.42</v>
      </c>
      <c r="J1800">
        <v>3</v>
      </c>
      <c r="K1800" s="7">
        <f t="shared" si="353"/>
        <v>1.4733333333333334</v>
      </c>
      <c r="L1800" s="7">
        <f t="shared" si="354"/>
        <v>3.1126760563380285</v>
      </c>
      <c r="M1800" s="24">
        <f t="shared" si="357"/>
        <v>0.67873303167420818</v>
      </c>
      <c r="N1800" s="24">
        <f t="shared" si="357"/>
        <v>0.32126696832579182</v>
      </c>
      <c r="O1800" s="23">
        <f t="shared" si="358"/>
        <v>0.87302713248832564</v>
      </c>
      <c r="P1800" s="23">
        <f t="shared" si="358"/>
        <v>1.2269709767619537</v>
      </c>
      <c r="Q1800" t="s">
        <v>196</v>
      </c>
      <c r="R1800" t="s">
        <v>282</v>
      </c>
      <c r="S1800" t="s">
        <v>189</v>
      </c>
      <c r="T1800" s="25" t="s">
        <v>160</v>
      </c>
      <c r="U1800" s="25" t="s">
        <v>162</v>
      </c>
      <c r="V1800" s="128" t="s">
        <v>603</v>
      </c>
      <c r="W1800" s="25" t="s">
        <v>170</v>
      </c>
      <c r="X1800" s="94">
        <v>2</v>
      </c>
      <c r="Y1800" s="23" t="str">
        <f t="shared" si="355"/>
        <v>N</v>
      </c>
      <c r="Z1800">
        <v>100</v>
      </c>
      <c r="AA1800">
        <f t="shared" si="359"/>
        <v>300</v>
      </c>
      <c r="AB1800">
        <f t="shared" si="360"/>
        <v>200</v>
      </c>
      <c r="AC1800">
        <f t="shared" si="361"/>
        <v>0</v>
      </c>
      <c r="AD1800">
        <f t="shared" si="362"/>
        <v>-100</v>
      </c>
      <c r="AE1800">
        <f t="shared" si="363"/>
        <v>0</v>
      </c>
      <c r="AF1800">
        <f t="shared" si="364"/>
        <v>-100</v>
      </c>
    </row>
    <row r="1801" spans="1:32" x14ac:dyDescent="0.25">
      <c r="A1801" s="20">
        <v>0.40098870639285283</v>
      </c>
      <c r="B1801" s="20">
        <v>0.59706435145402792</v>
      </c>
      <c r="C1801" s="21">
        <f t="shared" si="356"/>
        <v>2.4938358214515137</v>
      </c>
      <c r="D1801" s="22">
        <f t="shared" si="356"/>
        <v>1.6748613404312362</v>
      </c>
      <c r="E1801" s="127">
        <v>2.925809822361547E-2</v>
      </c>
      <c r="F1801" s="7">
        <f t="shared" si="350"/>
        <v>1.0292580982236155</v>
      </c>
      <c r="G1801" s="7">
        <f t="shared" si="351"/>
        <v>2.4229450569838566</v>
      </c>
      <c r="H1801" s="7">
        <f t="shared" si="352"/>
        <v>1.6272510688250692</v>
      </c>
      <c r="I1801">
        <v>2.2000000000000002</v>
      </c>
      <c r="J1801">
        <v>1.74</v>
      </c>
      <c r="K1801" s="7">
        <f t="shared" si="353"/>
        <v>2.264367816091954</v>
      </c>
      <c r="L1801" s="7">
        <f t="shared" si="354"/>
        <v>1.790909090909091</v>
      </c>
      <c r="M1801" s="24">
        <f t="shared" si="357"/>
        <v>0.44162436548223349</v>
      </c>
      <c r="N1801" s="24">
        <f t="shared" si="357"/>
        <v>0.55837563451776651</v>
      </c>
      <c r="O1801" s="23">
        <f t="shared" si="358"/>
        <v>0.90798592137232192</v>
      </c>
      <c r="P1801" s="23">
        <f t="shared" si="358"/>
        <v>1.0692879748767592</v>
      </c>
      <c r="Q1801" t="s">
        <v>219</v>
      </c>
      <c r="R1801" t="s">
        <v>284</v>
      </c>
      <c r="S1801" t="s">
        <v>189</v>
      </c>
      <c r="T1801" s="25" t="s">
        <v>160</v>
      </c>
      <c r="U1801" s="25" t="s">
        <v>162</v>
      </c>
      <c r="V1801" s="128" t="s">
        <v>603</v>
      </c>
      <c r="W1801" s="25" t="s">
        <v>149</v>
      </c>
      <c r="X1801" s="94">
        <v>0</v>
      </c>
      <c r="Y1801" s="23" t="str">
        <f t="shared" si="355"/>
        <v>N</v>
      </c>
      <c r="Z1801">
        <v>100</v>
      </c>
      <c r="AA1801">
        <f t="shared" si="359"/>
        <v>174</v>
      </c>
      <c r="AB1801">
        <f t="shared" si="360"/>
        <v>74</v>
      </c>
      <c r="AC1801">
        <f t="shared" si="361"/>
        <v>0</v>
      </c>
      <c r="AD1801">
        <f t="shared" si="362"/>
        <v>-100</v>
      </c>
      <c r="AE1801">
        <f t="shared" si="363"/>
        <v>174</v>
      </c>
      <c r="AF1801">
        <f t="shared" si="364"/>
        <v>74</v>
      </c>
    </row>
    <row r="1802" spans="1:32" x14ac:dyDescent="0.25">
      <c r="A1802" s="20">
        <v>0.69983567615649567</v>
      </c>
      <c r="B1802" s="20">
        <v>0.29456858391028568</v>
      </c>
      <c r="C1802" s="21">
        <f t="shared" si="356"/>
        <v>1.4289068620965564</v>
      </c>
      <c r="D1802" s="22">
        <f t="shared" si="356"/>
        <v>3.3947951499965852</v>
      </c>
      <c r="E1802" s="127">
        <v>2.8049575994781417E-2</v>
      </c>
      <c r="F1802" s="7">
        <f t="shared" si="350"/>
        <v>1.0280495759947814</v>
      </c>
      <c r="G1802" s="7">
        <f t="shared" si="351"/>
        <v>1.3899201900977292</v>
      </c>
      <c r="H1802" s="7">
        <f t="shared" si="352"/>
        <v>3.3021706630360188</v>
      </c>
      <c r="I1802">
        <v>1.75</v>
      </c>
      <c r="J1802">
        <v>2.19</v>
      </c>
      <c r="K1802" s="7">
        <f t="shared" si="353"/>
        <v>1.7990867579908674</v>
      </c>
      <c r="L1802" s="7">
        <f t="shared" si="354"/>
        <v>2.2514285714285713</v>
      </c>
      <c r="M1802" s="24">
        <f t="shared" si="357"/>
        <v>0.55583756345177671</v>
      </c>
      <c r="N1802" s="24">
        <f t="shared" si="357"/>
        <v>0.44416243654822335</v>
      </c>
      <c r="O1802" s="23">
        <f t="shared" si="358"/>
        <v>1.2590650977427362</v>
      </c>
      <c r="P1802" s="23">
        <f t="shared" si="358"/>
        <v>0.66320012606087164</v>
      </c>
      <c r="Q1802" t="s">
        <v>193</v>
      </c>
      <c r="R1802" t="s">
        <v>281</v>
      </c>
      <c r="S1802" t="s">
        <v>189</v>
      </c>
      <c r="T1802" s="25" t="s">
        <v>166</v>
      </c>
      <c r="U1802" s="25" t="s">
        <v>150</v>
      </c>
      <c r="V1802" s="128" t="s">
        <v>603</v>
      </c>
      <c r="W1802" s="25" t="s">
        <v>154</v>
      </c>
      <c r="X1802" s="94">
        <v>1</v>
      </c>
      <c r="Y1802" s="23" t="str">
        <f t="shared" si="355"/>
        <v>N</v>
      </c>
      <c r="Z1802">
        <v>100</v>
      </c>
      <c r="AA1802">
        <f t="shared" si="359"/>
        <v>0</v>
      </c>
      <c r="AB1802">
        <f t="shared" si="360"/>
        <v>-100</v>
      </c>
      <c r="AC1802">
        <f t="shared" si="361"/>
        <v>0</v>
      </c>
      <c r="AD1802">
        <f t="shared" si="362"/>
        <v>-100</v>
      </c>
      <c r="AE1802">
        <f t="shared" si="363"/>
        <v>0</v>
      </c>
      <c r="AF1802">
        <f t="shared" si="364"/>
        <v>-100</v>
      </c>
    </row>
    <row r="1803" spans="1:32" x14ac:dyDescent="0.25">
      <c r="A1803" s="20">
        <v>0.4435418782590701</v>
      </c>
      <c r="B1803" s="20">
        <v>0.55586849997095877</v>
      </c>
      <c r="C1803" s="21">
        <f t="shared" si="356"/>
        <v>2.2545785392916295</v>
      </c>
      <c r="D1803" s="22">
        <f t="shared" si="356"/>
        <v>1.7989866309248406</v>
      </c>
      <c r="E1803" s="127">
        <v>3.0219780219780112E-2</v>
      </c>
      <c r="F1803" s="7">
        <f t="shared" si="350"/>
        <v>1.0302197802197801</v>
      </c>
      <c r="G1803" s="7">
        <f t="shared" si="351"/>
        <v>2.1884442354724087</v>
      </c>
      <c r="H1803" s="7">
        <f t="shared" si="352"/>
        <v>1.746216356417712</v>
      </c>
      <c r="I1803">
        <v>2.08</v>
      </c>
      <c r="J1803">
        <v>1.82</v>
      </c>
      <c r="K1803" s="7">
        <f t="shared" si="353"/>
        <v>2.1428571428571428</v>
      </c>
      <c r="L1803" s="7">
        <f t="shared" si="354"/>
        <v>1.8749999999999998</v>
      </c>
      <c r="M1803" s="24">
        <f t="shared" si="357"/>
        <v>0.46666666666666667</v>
      </c>
      <c r="N1803" s="24">
        <f t="shared" si="357"/>
        <v>0.53333333333333344</v>
      </c>
      <c r="O1803" s="23">
        <f t="shared" si="358"/>
        <v>0.95044688198372151</v>
      </c>
      <c r="P1803" s="23">
        <f t="shared" si="358"/>
        <v>1.0422534374455477</v>
      </c>
      <c r="Q1803" t="s">
        <v>208</v>
      </c>
      <c r="R1803" t="s">
        <v>195</v>
      </c>
      <c r="S1803" t="s">
        <v>189</v>
      </c>
      <c r="T1803" s="25" t="s">
        <v>166</v>
      </c>
      <c r="U1803" s="25" t="s">
        <v>151</v>
      </c>
      <c r="V1803" s="128" t="s">
        <v>603</v>
      </c>
      <c r="W1803" s="25" t="s">
        <v>152</v>
      </c>
      <c r="X1803" s="94">
        <v>1</v>
      </c>
      <c r="Y1803" s="23" t="str">
        <f t="shared" si="355"/>
        <v>N</v>
      </c>
      <c r="Z1803">
        <v>100</v>
      </c>
      <c r="AA1803">
        <f t="shared" si="359"/>
        <v>182</v>
      </c>
      <c r="AB1803">
        <f t="shared" si="360"/>
        <v>82</v>
      </c>
      <c r="AC1803">
        <f t="shared" si="361"/>
        <v>0</v>
      </c>
      <c r="AD1803">
        <f t="shared" si="362"/>
        <v>-100</v>
      </c>
      <c r="AE1803">
        <f t="shared" si="363"/>
        <v>182</v>
      </c>
      <c r="AF1803">
        <f t="shared" si="364"/>
        <v>82</v>
      </c>
    </row>
    <row r="1804" spans="1:32" x14ac:dyDescent="0.25">
      <c r="A1804" s="20">
        <v>0.22152221096951122</v>
      </c>
      <c r="B1804" s="20">
        <v>0.77823439551971951</v>
      </c>
      <c r="C1804" s="21">
        <f t="shared" si="356"/>
        <v>4.5142200216556754</v>
      </c>
      <c r="D1804" s="22">
        <f t="shared" si="356"/>
        <v>1.2849599115086416</v>
      </c>
      <c r="E1804" s="127">
        <v>3.37891172052045E-2</v>
      </c>
      <c r="F1804" s="7">
        <f t="shared" si="350"/>
        <v>1.0337891172052045</v>
      </c>
      <c r="G1804" s="7">
        <f t="shared" si="351"/>
        <v>4.3666739633123983</v>
      </c>
      <c r="H1804" s="7">
        <f t="shared" si="352"/>
        <v>1.2429613449428298</v>
      </c>
      <c r="I1804">
        <v>1.59</v>
      </c>
      <c r="J1804">
        <v>2.4700000000000002</v>
      </c>
      <c r="K1804" s="7">
        <f t="shared" si="353"/>
        <v>1.6437246963562753</v>
      </c>
      <c r="L1804" s="7">
        <f t="shared" si="354"/>
        <v>2.5534591194968552</v>
      </c>
      <c r="M1804" s="24">
        <f t="shared" si="357"/>
        <v>0.60837438423645318</v>
      </c>
      <c r="N1804" s="24">
        <f t="shared" si="357"/>
        <v>0.39162561576354682</v>
      </c>
      <c r="O1804" s="23">
        <f t="shared" si="358"/>
        <v>0.36412152896203054</v>
      </c>
      <c r="P1804" s="23">
        <f t="shared" si="358"/>
        <v>1.9871897143459503</v>
      </c>
      <c r="Q1804" t="s">
        <v>192</v>
      </c>
      <c r="R1804" t="s">
        <v>214</v>
      </c>
      <c r="S1804" t="s">
        <v>202</v>
      </c>
      <c r="T1804" s="25" t="s">
        <v>161</v>
      </c>
      <c r="U1804" s="25" t="s">
        <v>152</v>
      </c>
      <c r="V1804" s="128" t="s">
        <v>603</v>
      </c>
      <c r="W1804" s="25" t="s">
        <v>175</v>
      </c>
      <c r="X1804" s="94">
        <v>5</v>
      </c>
      <c r="Y1804" s="23" t="str">
        <f t="shared" si="355"/>
        <v>Y</v>
      </c>
      <c r="Z1804">
        <v>100</v>
      </c>
      <c r="AA1804">
        <f t="shared" si="359"/>
        <v>0</v>
      </c>
      <c r="AB1804">
        <f t="shared" si="360"/>
        <v>-100</v>
      </c>
      <c r="AC1804">
        <f t="shared" si="361"/>
        <v>0</v>
      </c>
      <c r="AD1804">
        <f t="shared" si="362"/>
        <v>-100</v>
      </c>
      <c r="AE1804">
        <f t="shared" si="363"/>
        <v>0</v>
      </c>
      <c r="AF1804">
        <f t="shared" si="364"/>
        <v>-100</v>
      </c>
    </row>
    <row r="1805" spans="1:32" x14ac:dyDescent="0.25">
      <c r="A1805" s="20">
        <v>0.59839650789379395</v>
      </c>
      <c r="B1805" s="20">
        <v>0.39443870217449262</v>
      </c>
      <c r="C1805" s="21">
        <f t="shared" si="356"/>
        <v>1.6711327469469197</v>
      </c>
      <c r="D1805" s="22">
        <f t="shared" si="356"/>
        <v>2.5352481754126091</v>
      </c>
      <c r="E1805" s="127">
        <v>3.1366294524189264E-2</v>
      </c>
      <c r="F1805" s="7">
        <f t="shared" si="350"/>
        <v>1.0313662945241893</v>
      </c>
      <c r="G1805" s="7">
        <f t="shared" si="351"/>
        <v>1.6203096376325545</v>
      </c>
      <c r="H1805" s="7">
        <f t="shared" si="352"/>
        <v>2.4581452669851123</v>
      </c>
      <c r="I1805">
        <v>1.98</v>
      </c>
      <c r="J1805">
        <v>1.9</v>
      </c>
      <c r="K1805" s="7">
        <f t="shared" si="353"/>
        <v>2.0421052631578949</v>
      </c>
      <c r="L1805" s="7">
        <f t="shared" si="354"/>
        <v>1.9595959595959596</v>
      </c>
      <c r="M1805" s="24">
        <f t="shared" si="357"/>
        <v>0.48969072164948452</v>
      </c>
      <c r="N1805" s="24">
        <f t="shared" si="357"/>
        <v>0.51030927835051543</v>
      </c>
      <c r="O1805" s="23">
        <f t="shared" si="358"/>
        <v>1.2219886582252213</v>
      </c>
      <c r="P1805" s="23">
        <f t="shared" si="358"/>
        <v>0.77294048708940977</v>
      </c>
      <c r="Q1805" t="s">
        <v>203</v>
      </c>
      <c r="R1805" t="s">
        <v>209</v>
      </c>
      <c r="S1805" t="s">
        <v>202</v>
      </c>
      <c r="T1805" s="25" t="s">
        <v>160</v>
      </c>
      <c r="U1805" s="25" t="s">
        <v>162</v>
      </c>
      <c r="V1805" s="128" t="s">
        <v>603</v>
      </c>
      <c r="W1805" s="25" t="s">
        <v>150</v>
      </c>
      <c r="X1805" s="94">
        <v>4</v>
      </c>
      <c r="Y1805" s="23" t="str">
        <f t="shared" si="355"/>
        <v>Y</v>
      </c>
      <c r="Z1805">
        <v>100</v>
      </c>
      <c r="AA1805">
        <f t="shared" si="359"/>
        <v>198</v>
      </c>
      <c r="AB1805">
        <f t="shared" si="360"/>
        <v>98</v>
      </c>
      <c r="AC1805">
        <f t="shared" si="361"/>
        <v>198</v>
      </c>
      <c r="AD1805">
        <f t="shared" si="362"/>
        <v>98</v>
      </c>
      <c r="AE1805">
        <f t="shared" si="363"/>
        <v>0</v>
      </c>
      <c r="AF1805">
        <f t="shared" si="364"/>
        <v>-100</v>
      </c>
    </row>
    <row r="1806" spans="1:32" x14ac:dyDescent="0.25">
      <c r="A1806" s="20">
        <v>0.42001351074711929</v>
      </c>
      <c r="B1806" s="20">
        <v>0.57762715681483634</v>
      </c>
      <c r="C1806" s="21">
        <f t="shared" si="356"/>
        <v>2.3808757918791748</v>
      </c>
      <c r="D1806" s="22">
        <f t="shared" si="356"/>
        <v>1.7312205428744396</v>
      </c>
      <c r="E1806" s="127">
        <v>3.4024455077086735E-2</v>
      </c>
      <c r="F1806" s="7">
        <f t="shared" si="350"/>
        <v>1.0340244550770867</v>
      </c>
      <c r="G1806" s="7">
        <f t="shared" si="351"/>
        <v>2.30253334937004</v>
      </c>
      <c r="H1806" s="7">
        <f t="shared" si="352"/>
        <v>1.6742549311808848</v>
      </c>
      <c r="I1806">
        <v>2.09</v>
      </c>
      <c r="J1806">
        <v>1.8</v>
      </c>
      <c r="K1806" s="7">
        <f t="shared" si="353"/>
        <v>2.161111111111111</v>
      </c>
      <c r="L1806" s="7">
        <f t="shared" si="354"/>
        <v>1.8612440191387563</v>
      </c>
      <c r="M1806" s="24">
        <f t="shared" si="357"/>
        <v>0.46272493573264784</v>
      </c>
      <c r="N1806" s="24">
        <f t="shared" si="357"/>
        <v>0.53727506426735205</v>
      </c>
      <c r="O1806" s="23">
        <f t="shared" si="358"/>
        <v>0.90769586489238563</v>
      </c>
      <c r="P1806" s="23">
        <f t="shared" si="358"/>
        <v>1.0751050909137385</v>
      </c>
      <c r="Q1806" t="s">
        <v>205</v>
      </c>
      <c r="R1806" t="s">
        <v>327</v>
      </c>
      <c r="S1806" t="s">
        <v>202</v>
      </c>
      <c r="T1806" s="25" t="s">
        <v>161</v>
      </c>
      <c r="U1806" s="25" t="s">
        <v>155</v>
      </c>
      <c r="V1806" s="128" t="s">
        <v>603</v>
      </c>
      <c r="W1806" s="25" t="s">
        <v>153</v>
      </c>
      <c r="X1806" s="94">
        <v>2</v>
      </c>
      <c r="Y1806" s="23" t="str">
        <f t="shared" si="355"/>
        <v>N</v>
      </c>
      <c r="Z1806">
        <v>100</v>
      </c>
      <c r="AA1806">
        <f t="shared" si="359"/>
        <v>180</v>
      </c>
      <c r="AB1806">
        <f t="shared" si="360"/>
        <v>80</v>
      </c>
      <c r="AC1806">
        <f t="shared" si="361"/>
        <v>0</v>
      </c>
      <c r="AD1806">
        <f t="shared" si="362"/>
        <v>-100</v>
      </c>
      <c r="AE1806">
        <f t="shared" si="363"/>
        <v>180</v>
      </c>
      <c r="AF1806">
        <f t="shared" si="364"/>
        <v>80</v>
      </c>
    </row>
    <row r="1807" spans="1:32" x14ac:dyDescent="0.25">
      <c r="A1807" s="20">
        <v>0.47523259437045168</v>
      </c>
      <c r="B1807" s="20">
        <v>0.52318239004604195</v>
      </c>
      <c r="C1807" s="21">
        <f t="shared" si="356"/>
        <v>2.1042327732690898</v>
      </c>
      <c r="D1807" s="22">
        <f t="shared" si="356"/>
        <v>1.9113793182373673</v>
      </c>
      <c r="E1807" s="127">
        <v>3.3428240008436028E-2</v>
      </c>
      <c r="F1807" s="7">
        <f t="shared" si="350"/>
        <v>1.033428240008436</v>
      </c>
      <c r="G1807" s="7">
        <f t="shared" si="351"/>
        <v>2.0361672845827328</v>
      </c>
      <c r="H1807" s="7">
        <f t="shared" si="352"/>
        <v>1.849552048453567</v>
      </c>
      <c r="I1807">
        <v>2.1800000000000002</v>
      </c>
      <c r="J1807">
        <v>1.74</v>
      </c>
      <c r="K1807" s="7">
        <f t="shared" si="353"/>
        <v>2.2528735632183907</v>
      </c>
      <c r="L1807" s="7">
        <f t="shared" si="354"/>
        <v>1.7981651376146788</v>
      </c>
      <c r="M1807" s="24">
        <f t="shared" si="357"/>
        <v>0.44387755102040816</v>
      </c>
      <c r="N1807" s="24">
        <f t="shared" si="357"/>
        <v>0.55612244897959184</v>
      </c>
      <c r="O1807" s="23">
        <f t="shared" si="358"/>
        <v>1.0706389482368797</v>
      </c>
      <c r="P1807" s="23">
        <f t="shared" si="358"/>
        <v>0.94076833439471741</v>
      </c>
      <c r="Q1807" t="s">
        <v>201</v>
      </c>
      <c r="R1807" t="s">
        <v>330</v>
      </c>
      <c r="S1807" t="s">
        <v>202</v>
      </c>
      <c r="T1807" s="25" t="s">
        <v>161</v>
      </c>
      <c r="U1807" s="25" t="s">
        <v>155</v>
      </c>
      <c r="V1807" s="128" t="s">
        <v>603</v>
      </c>
      <c r="W1807" s="25" t="s">
        <v>170</v>
      </c>
      <c r="X1807" s="94">
        <v>2</v>
      </c>
      <c r="Y1807" s="23" t="str">
        <f t="shared" si="355"/>
        <v>N</v>
      </c>
      <c r="Z1807">
        <v>100</v>
      </c>
      <c r="AA1807">
        <f t="shared" si="359"/>
        <v>0</v>
      </c>
      <c r="AB1807">
        <f t="shared" si="360"/>
        <v>-100</v>
      </c>
      <c r="AC1807">
        <f t="shared" si="361"/>
        <v>0</v>
      </c>
      <c r="AD1807">
        <f t="shared" si="362"/>
        <v>-100</v>
      </c>
      <c r="AE1807">
        <f t="shared" si="363"/>
        <v>174</v>
      </c>
      <c r="AF1807">
        <f t="shared" si="364"/>
        <v>74</v>
      </c>
    </row>
    <row r="1808" spans="1:32" x14ac:dyDescent="0.25">
      <c r="A1808" s="20">
        <v>0.36629959986111937</v>
      </c>
      <c r="B1808" s="20">
        <v>0.63341710878676727</v>
      </c>
      <c r="C1808" s="21">
        <f t="shared" si="356"/>
        <v>2.7300057122070154</v>
      </c>
      <c r="D1808" s="22">
        <f t="shared" si="356"/>
        <v>1.5787385375734124</v>
      </c>
      <c r="E1808" s="127">
        <v>2.844754653130277E-2</v>
      </c>
      <c r="F1808" s="7">
        <f t="shared" si="350"/>
        <v>1.0284475465313028</v>
      </c>
      <c r="G1808" s="7">
        <f t="shared" si="351"/>
        <v>2.6544919295248883</v>
      </c>
      <c r="H1808" s="7">
        <f t="shared" si="352"/>
        <v>1.5350695744261378</v>
      </c>
      <c r="I1808">
        <v>1.97</v>
      </c>
      <c r="J1808">
        <v>1.92</v>
      </c>
      <c r="K1808" s="7">
        <f t="shared" si="353"/>
        <v>2.0260416666666665</v>
      </c>
      <c r="L1808" s="7">
        <f t="shared" si="354"/>
        <v>1.9746192893401013</v>
      </c>
      <c r="M1808" s="24">
        <f t="shared" si="357"/>
        <v>0.49357326478149105</v>
      </c>
      <c r="N1808" s="24">
        <f t="shared" si="357"/>
        <v>0.50642673521850901</v>
      </c>
      <c r="O1808" s="23">
        <f t="shared" si="358"/>
        <v>0.74213825180195536</v>
      </c>
      <c r="P1808" s="23">
        <f t="shared" si="358"/>
        <v>1.2507576412083878</v>
      </c>
      <c r="Q1808" t="s">
        <v>326</v>
      </c>
      <c r="R1808" t="s">
        <v>399</v>
      </c>
      <c r="S1808" t="s">
        <v>202</v>
      </c>
      <c r="T1808" s="25" t="s">
        <v>166</v>
      </c>
      <c r="U1808" s="25" t="s">
        <v>151</v>
      </c>
      <c r="V1808" s="128" t="s">
        <v>603</v>
      </c>
      <c r="W1808" s="25" t="s">
        <v>170</v>
      </c>
      <c r="X1808" s="94">
        <v>2</v>
      </c>
      <c r="Y1808" s="23" t="str">
        <f t="shared" si="355"/>
        <v>N</v>
      </c>
      <c r="Z1808">
        <v>100</v>
      </c>
      <c r="AA1808">
        <f t="shared" si="359"/>
        <v>192</v>
      </c>
      <c r="AB1808">
        <f t="shared" si="360"/>
        <v>92</v>
      </c>
      <c r="AC1808">
        <f t="shared" si="361"/>
        <v>0</v>
      </c>
      <c r="AD1808">
        <f t="shared" si="362"/>
        <v>-100</v>
      </c>
      <c r="AE1808">
        <f t="shared" si="363"/>
        <v>192</v>
      </c>
      <c r="AF1808">
        <f t="shared" si="364"/>
        <v>92</v>
      </c>
    </row>
    <row r="1809" spans="1:32" x14ac:dyDescent="0.25">
      <c r="A1809" s="20">
        <v>0.25279352515832981</v>
      </c>
      <c r="B1809" s="20">
        <v>0.74708572472606993</v>
      </c>
      <c r="C1809" s="21">
        <f t="shared" si="356"/>
        <v>3.9557975204217724</v>
      </c>
      <c r="D1809" s="22">
        <f t="shared" si="356"/>
        <v>1.3385344772404328</v>
      </c>
      <c r="E1809" s="127">
        <v>3.1333648244370904E-2</v>
      </c>
      <c r="F1809" s="7">
        <f t="shared" si="350"/>
        <v>1.0313336482443709</v>
      </c>
      <c r="G1809" s="7">
        <f t="shared" si="351"/>
        <v>3.8356137484272792</v>
      </c>
      <c r="H1809" s="7">
        <f t="shared" si="352"/>
        <v>1.2978675519013725</v>
      </c>
      <c r="I1809">
        <v>2.19</v>
      </c>
      <c r="J1809">
        <v>1.74</v>
      </c>
      <c r="K1809" s="7">
        <f t="shared" si="353"/>
        <v>2.2586206896551722</v>
      </c>
      <c r="L1809" s="7">
        <f t="shared" si="354"/>
        <v>1.7945205479452053</v>
      </c>
      <c r="M1809" s="24">
        <f t="shared" si="357"/>
        <v>0.44274809160305351</v>
      </c>
      <c r="N1809" s="24">
        <f t="shared" si="357"/>
        <v>0.5572519083969466</v>
      </c>
      <c r="O1809" s="23">
        <f t="shared" si="358"/>
        <v>0.57096468613346896</v>
      </c>
      <c r="P1809" s="23">
        <f t="shared" si="358"/>
        <v>1.340660684097468</v>
      </c>
      <c r="Q1809" t="s">
        <v>324</v>
      </c>
      <c r="R1809" t="s">
        <v>217</v>
      </c>
      <c r="S1809" t="s">
        <v>202</v>
      </c>
      <c r="T1809" s="25" t="s">
        <v>166</v>
      </c>
      <c r="U1809" s="25" t="s">
        <v>151</v>
      </c>
      <c r="V1809" s="128" t="s">
        <v>603</v>
      </c>
      <c r="W1809" s="25" t="s">
        <v>153</v>
      </c>
      <c r="X1809" s="94">
        <v>2</v>
      </c>
      <c r="Y1809" s="23" t="str">
        <f t="shared" si="355"/>
        <v>N</v>
      </c>
      <c r="Z1809">
        <v>100</v>
      </c>
      <c r="AA1809">
        <f t="shared" si="359"/>
        <v>174</v>
      </c>
      <c r="AB1809">
        <f t="shared" si="360"/>
        <v>74</v>
      </c>
      <c r="AC1809">
        <f t="shared" si="361"/>
        <v>0</v>
      </c>
      <c r="AD1809">
        <f t="shared" si="362"/>
        <v>-100</v>
      </c>
      <c r="AE1809">
        <f t="shared" si="363"/>
        <v>174</v>
      </c>
      <c r="AF1809">
        <f t="shared" si="364"/>
        <v>74</v>
      </c>
    </row>
    <row r="1810" spans="1:32" x14ac:dyDescent="0.25">
      <c r="A1810" s="20">
        <v>0.22385080202264598</v>
      </c>
      <c r="B1810" s="20">
        <v>0.77602220337402894</v>
      </c>
      <c r="C1810" s="21">
        <f t="shared" si="356"/>
        <v>4.4672611889897738</v>
      </c>
      <c r="D1810" s="22">
        <f t="shared" si="356"/>
        <v>1.2886229229681174</v>
      </c>
      <c r="E1810" s="127">
        <v>3.1333648244370904E-2</v>
      </c>
      <c r="F1810" s="7">
        <f t="shared" si="350"/>
        <v>1.0313336482443709</v>
      </c>
      <c r="G1810" s="7">
        <f t="shared" si="351"/>
        <v>4.3315382917975658</v>
      </c>
      <c r="H1810" s="7">
        <f t="shared" si="352"/>
        <v>1.2494723944687809</v>
      </c>
      <c r="I1810">
        <v>2.19</v>
      </c>
      <c r="J1810">
        <v>1.74</v>
      </c>
      <c r="K1810" s="7">
        <f t="shared" si="353"/>
        <v>2.2586206896551722</v>
      </c>
      <c r="L1810" s="7">
        <f t="shared" si="354"/>
        <v>1.7945205479452053</v>
      </c>
      <c r="M1810" s="24">
        <f t="shared" si="357"/>
        <v>0.44274809160305351</v>
      </c>
      <c r="N1810" s="24">
        <f t="shared" si="357"/>
        <v>0.5572519083969466</v>
      </c>
      <c r="O1810" s="23">
        <f t="shared" si="358"/>
        <v>0.50559405284425207</v>
      </c>
      <c r="P1810" s="23">
        <f t="shared" si="358"/>
        <v>1.3925877896164078</v>
      </c>
      <c r="Q1810" t="s">
        <v>445</v>
      </c>
      <c r="R1810" t="s">
        <v>220</v>
      </c>
      <c r="S1810" t="s">
        <v>202</v>
      </c>
      <c r="T1810" s="25" t="s">
        <v>166</v>
      </c>
      <c r="U1810" s="25" t="s">
        <v>151</v>
      </c>
      <c r="V1810" s="128" t="s">
        <v>603</v>
      </c>
      <c r="W1810" s="25" t="s">
        <v>162</v>
      </c>
      <c r="X1810" s="94">
        <v>3</v>
      </c>
      <c r="Y1810" s="23" t="str">
        <f t="shared" si="355"/>
        <v>Y</v>
      </c>
      <c r="Z1810">
        <v>100</v>
      </c>
      <c r="AA1810">
        <f t="shared" si="359"/>
        <v>0</v>
      </c>
      <c r="AB1810">
        <f t="shared" si="360"/>
        <v>-100</v>
      </c>
      <c r="AC1810">
        <f t="shared" si="361"/>
        <v>0</v>
      </c>
      <c r="AD1810">
        <f t="shared" si="362"/>
        <v>-100</v>
      </c>
      <c r="AE1810">
        <f t="shared" si="363"/>
        <v>0</v>
      </c>
      <c r="AF1810">
        <f t="shared" si="364"/>
        <v>-100</v>
      </c>
    </row>
    <row r="1811" spans="1:32" x14ac:dyDescent="0.25">
      <c r="A1811" s="20">
        <v>0.24321750951703694</v>
      </c>
      <c r="B1811" s="20">
        <v>0.75668351610996598</v>
      </c>
      <c r="C1811" s="21">
        <f t="shared" si="356"/>
        <v>4.1115460888721573</v>
      </c>
      <c r="D1811" s="22">
        <f t="shared" si="356"/>
        <v>1.3215564746816471</v>
      </c>
      <c r="E1811" s="127">
        <v>3.2640646167216181E-2</v>
      </c>
      <c r="F1811" s="7">
        <f t="shared" si="350"/>
        <v>1.0326406461672162</v>
      </c>
      <c r="G1811" s="7">
        <f t="shared" si="351"/>
        <v>3.9815845949243913</v>
      </c>
      <c r="H1811" s="7">
        <f t="shared" si="352"/>
        <v>1.2797835138358931</v>
      </c>
      <c r="I1811">
        <v>2.4300000000000002</v>
      </c>
      <c r="J1811">
        <v>1.61</v>
      </c>
      <c r="K1811" s="7">
        <f t="shared" si="353"/>
        <v>2.5093167701863357</v>
      </c>
      <c r="L1811" s="7">
        <f t="shared" si="354"/>
        <v>1.6625514403292181</v>
      </c>
      <c r="M1811" s="24">
        <f t="shared" si="357"/>
        <v>0.39851485148514848</v>
      </c>
      <c r="N1811" s="24">
        <f t="shared" si="357"/>
        <v>0.60148514851485146</v>
      </c>
      <c r="O1811" s="23">
        <f t="shared" si="358"/>
        <v>0.61030977543405551</v>
      </c>
      <c r="P1811" s="23">
        <f t="shared" si="358"/>
        <v>1.2580252695820011</v>
      </c>
      <c r="Q1811" t="s">
        <v>212</v>
      </c>
      <c r="R1811" t="s">
        <v>211</v>
      </c>
      <c r="S1811" t="s">
        <v>202</v>
      </c>
      <c r="T1811" s="25" t="s">
        <v>166</v>
      </c>
      <c r="U1811" s="25" t="s">
        <v>151</v>
      </c>
      <c r="V1811" s="128" t="s">
        <v>603</v>
      </c>
      <c r="W1811" s="25" t="s">
        <v>149</v>
      </c>
      <c r="X1811" s="94">
        <v>0</v>
      </c>
      <c r="Y1811" s="23" t="str">
        <f t="shared" si="355"/>
        <v>N</v>
      </c>
      <c r="Z1811">
        <v>100</v>
      </c>
      <c r="AA1811">
        <f t="shared" si="359"/>
        <v>161</v>
      </c>
      <c r="AB1811">
        <f t="shared" si="360"/>
        <v>61</v>
      </c>
      <c r="AC1811">
        <f t="shared" si="361"/>
        <v>0</v>
      </c>
      <c r="AD1811">
        <f t="shared" si="362"/>
        <v>-100</v>
      </c>
      <c r="AE1811">
        <f t="shared" si="363"/>
        <v>161</v>
      </c>
      <c r="AF1811">
        <f t="shared" si="364"/>
        <v>61</v>
      </c>
    </row>
    <row r="1812" spans="1:32" x14ac:dyDescent="0.25">
      <c r="A1812" s="20">
        <v>0.55637522405697803</v>
      </c>
      <c r="B1812" s="20">
        <v>0.44193876092555606</v>
      </c>
      <c r="C1812" s="21">
        <f t="shared" si="356"/>
        <v>1.7973481865497134</v>
      </c>
      <c r="D1812" s="22">
        <f t="shared" si="356"/>
        <v>2.2627569437577542</v>
      </c>
      <c r="E1812" s="127">
        <v>3.4655686647135031E-2</v>
      </c>
      <c r="F1812" s="7">
        <f t="shared" ref="F1812:F1875" si="365">(E1812/100%) + 1</f>
        <v>1.034655686647135</v>
      </c>
      <c r="G1812" s="7">
        <f t="shared" ref="G1812:G1875" si="366">C1812/F1812</f>
        <v>1.7371461924441067</v>
      </c>
      <c r="H1812" s="7">
        <f t="shared" ref="H1812:H1875" si="367">D1812/F1812</f>
        <v>2.1869661308201538</v>
      </c>
      <c r="I1812">
        <v>2.19</v>
      </c>
      <c r="J1812">
        <v>1.73</v>
      </c>
      <c r="K1812" s="7">
        <f t="shared" ref="K1812:K1875" si="368">(I1812*F1812)</f>
        <v>2.2658959537572256</v>
      </c>
      <c r="L1812" s="7">
        <f t="shared" ref="L1812:L1875" si="369">(J1812*F1812)</f>
        <v>1.7899543378995435</v>
      </c>
      <c r="M1812" s="24">
        <f t="shared" si="357"/>
        <v>0.44132653061224486</v>
      </c>
      <c r="N1812" s="24">
        <f t="shared" si="357"/>
        <v>0.55867346938775508</v>
      </c>
      <c r="O1812" s="23">
        <f t="shared" si="358"/>
        <v>1.2606883689614765</v>
      </c>
      <c r="P1812" s="23">
        <f t="shared" si="358"/>
        <v>0.79105020220464828</v>
      </c>
      <c r="Q1812" t="s">
        <v>216</v>
      </c>
      <c r="R1812" t="s">
        <v>200</v>
      </c>
      <c r="S1812" t="s">
        <v>202</v>
      </c>
      <c r="T1812" s="25" t="s">
        <v>160</v>
      </c>
      <c r="U1812" s="25" t="s">
        <v>162</v>
      </c>
      <c r="V1812" s="128" t="s">
        <v>603</v>
      </c>
      <c r="W1812" s="25" t="s">
        <v>154</v>
      </c>
      <c r="X1812" s="94">
        <v>1</v>
      </c>
      <c r="Y1812" s="23" t="str">
        <f t="shared" ref="Y1812:Y1875" si="370">IF(X1812 &gt;= 3,"Y","N")</f>
        <v>N</v>
      </c>
      <c r="Z1812">
        <v>100</v>
      </c>
      <c r="AA1812">
        <f t="shared" si="359"/>
        <v>0</v>
      </c>
      <c r="AB1812">
        <f t="shared" si="360"/>
        <v>-100</v>
      </c>
      <c r="AC1812">
        <f t="shared" si="361"/>
        <v>0</v>
      </c>
      <c r="AD1812">
        <f t="shared" si="362"/>
        <v>-100</v>
      </c>
      <c r="AE1812">
        <f t="shared" si="363"/>
        <v>0</v>
      </c>
      <c r="AF1812">
        <f t="shared" si="364"/>
        <v>-100</v>
      </c>
    </row>
    <row r="1813" spans="1:32" x14ac:dyDescent="0.25">
      <c r="A1813" s="20">
        <v>0.17962564407093165</v>
      </c>
      <c r="B1813" s="20">
        <v>0.82030589385705877</v>
      </c>
      <c r="C1813" s="21">
        <f t="shared" si="356"/>
        <v>5.5671338308750284</v>
      </c>
      <c r="D1813" s="22">
        <f t="shared" si="356"/>
        <v>1.2190574363644078</v>
      </c>
      <c r="E1813" s="127">
        <v>3.1333648244370904E-2</v>
      </c>
      <c r="F1813" s="7">
        <f t="shared" si="365"/>
        <v>1.0313336482443709</v>
      </c>
      <c r="G1813" s="7">
        <f t="shared" si="366"/>
        <v>5.3979949557079863</v>
      </c>
      <c r="H1813" s="7">
        <f t="shared" si="367"/>
        <v>1.1820204241756267</v>
      </c>
      <c r="I1813">
        <v>2.19</v>
      </c>
      <c r="J1813">
        <v>1.74</v>
      </c>
      <c r="K1813" s="7">
        <f t="shared" si="368"/>
        <v>2.2586206896551722</v>
      </c>
      <c r="L1813" s="7">
        <f t="shared" si="369"/>
        <v>1.7945205479452053</v>
      </c>
      <c r="M1813" s="24">
        <f t="shared" si="357"/>
        <v>0.44274809160305351</v>
      </c>
      <c r="N1813" s="24">
        <f t="shared" si="357"/>
        <v>0.5572519083969466</v>
      </c>
      <c r="O1813" s="23">
        <f t="shared" si="358"/>
        <v>0.40570619609124209</v>
      </c>
      <c r="P1813" s="23">
        <f t="shared" si="358"/>
        <v>1.4720557821270503</v>
      </c>
      <c r="Q1813" t="s">
        <v>198</v>
      </c>
      <c r="R1813" t="s">
        <v>210</v>
      </c>
      <c r="S1813" t="s">
        <v>202</v>
      </c>
      <c r="T1813" s="25" t="s">
        <v>161</v>
      </c>
      <c r="U1813" s="25" t="s">
        <v>152</v>
      </c>
      <c r="V1813" s="128" t="s">
        <v>603</v>
      </c>
      <c r="W1813" s="25" t="s">
        <v>162</v>
      </c>
      <c r="X1813" s="94">
        <v>3</v>
      </c>
      <c r="Y1813" s="23" t="str">
        <f t="shared" si="370"/>
        <v>Y</v>
      </c>
      <c r="Z1813">
        <v>100</v>
      </c>
      <c r="AA1813">
        <f t="shared" si="359"/>
        <v>0</v>
      </c>
      <c r="AB1813">
        <f t="shared" si="360"/>
        <v>-100</v>
      </c>
      <c r="AC1813">
        <f t="shared" si="361"/>
        <v>0</v>
      </c>
      <c r="AD1813">
        <f t="shared" si="362"/>
        <v>-100</v>
      </c>
      <c r="AE1813">
        <f t="shared" si="363"/>
        <v>0</v>
      </c>
      <c r="AF1813">
        <f t="shared" si="364"/>
        <v>-100</v>
      </c>
    </row>
    <row r="1814" spans="1:32" x14ac:dyDescent="0.25">
      <c r="A1814" s="20">
        <v>0.54810431459895093</v>
      </c>
      <c r="B1814" s="20">
        <v>0.44657208332498555</v>
      </c>
      <c r="C1814" s="21">
        <f t="shared" si="356"/>
        <v>1.8244702210229855</v>
      </c>
      <c r="D1814" s="22">
        <f t="shared" si="356"/>
        <v>2.2392801461175673</v>
      </c>
      <c r="E1814" s="127">
        <v>4.5688545688545634E-2</v>
      </c>
      <c r="F1814" s="7">
        <f t="shared" si="365"/>
        <v>1.0456885456885456</v>
      </c>
      <c r="G1814" s="7">
        <f t="shared" si="366"/>
        <v>1.7447549067505967</v>
      </c>
      <c r="H1814" s="7">
        <f t="shared" si="367"/>
        <v>2.1414408289641229</v>
      </c>
      <c r="I1814">
        <v>2.2200000000000002</v>
      </c>
      <c r="J1814">
        <v>1.68</v>
      </c>
      <c r="K1814" s="7">
        <f t="shared" si="368"/>
        <v>2.3214285714285716</v>
      </c>
      <c r="L1814" s="7">
        <f t="shared" si="369"/>
        <v>1.7567567567567566</v>
      </c>
      <c r="M1814" s="24">
        <f t="shared" si="357"/>
        <v>0.43076923076923074</v>
      </c>
      <c r="N1814" s="24">
        <f t="shared" si="357"/>
        <v>0.56923076923076932</v>
      </c>
      <c r="O1814" s="23">
        <f t="shared" si="358"/>
        <v>1.272385016033279</v>
      </c>
      <c r="P1814" s="23">
        <f t="shared" si="358"/>
        <v>0.78451852476010964</v>
      </c>
      <c r="Q1814" t="s">
        <v>229</v>
      </c>
      <c r="R1814" t="s">
        <v>204</v>
      </c>
      <c r="S1814" t="s">
        <v>135</v>
      </c>
      <c r="T1814" s="25" t="s">
        <v>160</v>
      </c>
      <c r="U1814" s="25" t="s">
        <v>162</v>
      </c>
      <c r="V1814" s="128" t="s">
        <v>603</v>
      </c>
      <c r="W1814" s="25" t="s">
        <v>150</v>
      </c>
      <c r="X1814" s="94">
        <v>4</v>
      </c>
      <c r="Y1814" s="23" t="str">
        <f t="shared" si="370"/>
        <v>Y</v>
      </c>
      <c r="Z1814">
        <v>100</v>
      </c>
      <c r="AA1814">
        <f t="shared" si="359"/>
        <v>222.00000000000003</v>
      </c>
      <c r="AB1814">
        <f t="shared" si="360"/>
        <v>122.00000000000003</v>
      </c>
      <c r="AC1814">
        <f t="shared" si="361"/>
        <v>222.00000000000003</v>
      </c>
      <c r="AD1814">
        <f t="shared" si="362"/>
        <v>122.00000000000003</v>
      </c>
      <c r="AE1814">
        <f t="shared" si="363"/>
        <v>0</v>
      </c>
      <c r="AF1814">
        <f t="shared" si="364"/>
        <v>-100</v>
      </c>
    </row>
    <row r="1815" spans="1:32" x14ac:dyDescent="0.25">
      <c r="A1815" s="20">
        <v>0.46148930667847465</v>
      </c>
      <c r="B1815" s="20">
        <v>0.53768918883079442</v>
      </c>
      <c r="C1815" s="21">
        <f t="shared" si="356"/>
        <v>2.166897446004556</v>
      </c>
      <c r="D1815" s="22">
        <f t="shared" si="356"/>
        <v>1.8598105016292048</v>
      </c>
      <c r="E1815" s="127">
        <v>4.4735406437534042E-2</v>
      </c>
      <c r="F1815" s="7">
        <f t="shared" si="365"/>
        <v>1.044735406437534</v>
      </c>
      <c r="G1815" s="7">
        <f t="shared" si="366"/>
        <v>2.0741112368283821</v>
      </c>
      <c r="H1815" s="7">
        <f t="shared" si="367"/>
        <v>1.7801737073035679</v>
      </c>
      <c r="I1815">
        <v>1.95</v>
      </c>
      <c r="J1815">
        <v>1.88</v>
      </c>
      <c r="K1815" s="7">
        <f t="shared" si="368"/>
        <v>2.0372340425531914</v>
      </c>
      <c r="L1815" s="7">
        <f t="shared" si="369"/>
        <v>1.9641025641025638</v>
      </c>
      <c r="M1815" s="24">
        <f t="shared" si="357"/>
        <v>0.49086161879895562</v>
      </c>
      <c r="N1815" s="24">
        <f t="shared" si="357"/>
        <v>0.50913838120104449</v>
      </c>
      <c r="O1815" s="23">
        <f t="shared" si="358"/>
        <v>0.94016172583965829</v>
      </c>
      <c r="P1815" s="23">
        <f t="shared" si="358"/>
        <v>1.0560767144727909</v>
      </c>
      <c r="Q1815" t="s">
        <v>240</v>
      </c>
      <c r="R1815" t="s">
        <v>230</v>
      </c>
      <c r="S1815" t="s">
        <v>135</v>
      </c>
      <c r="T1815" s="25" t="s">
        <v>166</v>
      </c>
      <c r="U1815" s="25" t="s">
        <v>151</v>
      </c>
      <c r="V1815" s="128" t="s">
        <v>603</v>
      </c>
      <c r="W1815" s="25" t="s">
        <v>179</v>
      </c>
      <c r="X1815" s="94">
        <v>4</v>
      </c>
      <c r="Y1815" s="23" t="str">
        <f t="shared" si="370"/>
        <v>Y</v>
      </c>
      <c r="Z1815">
        <v>100</v>
      </c>
      <c r="AA1815">
        <f t="shared" si="359"/>
        <v>0</v>
      </c>
      <c r="AB1815">
        <f t="shared" si="360"/>
        <v>-100</v>
      </c>
      <c r="AC1815">
        <f t="shared" si="361"/>
        <v>0</v>
      </c>
      <c r="AD1815">
        <f t="shared" si="362"/>
        <v>-100</v>
      </c>
      <c r="AE1815">
        <f t="shared" si="363"/>
        <v>0</v>
      </c>
      <c r="AF1815">
        <f t="shared" si="364"/>
        <v>-100</v>
      </c>
    </row>
    <row r="1816" spans="1:32" x14ac:dyDescent="0.25">
      <c r="A1816" s="20">
        <v>0.31793468987526158</v>
      </c>
      <c r="B1816" s="20">
        <v>0.68171994062356867</v>
      </c>
      <c r="C1816" s="21">
        <f t="shared" si="356"/>
        <v>3.1453000627026255</v>
      </c>
      <c r="D1816" s="22">
        <f t="shared" si="356"/>
        <v>1.4668780248459519</v>
      </c>
      <c r="E1816" s="127">
        <v>4.3053103354610656E-2</v>
      </c>
      <c r="F1816" s="7">
        <f t="shared" si="365"/>
        <v>1.0430531033546107</v>
      </c>
      <c r="G1816" s="7">
        <f t="shared" si="366"/>
        <v>3.0154745262603435</v>
      </c>
      <c r="H1816" s="7">
        <f t="shared" si="367"/>
        <v>1.406331106372493</v>
      </c>
      <c r="I1816">
        <v>1.99</v>
      </c>
      <c r="J1816">
        <v>1.85</v>
      </c>
      <c r="K1816" s="7">
        <f t="shared" si="368"/>
        <v>2.0756756756756753</v>
      </c>
      <c r="L1816" s="7">
        <f t="shared" si="369"/>
        <v>1.9296482412060298</v>
      </c>
      <c r="M1816" s="24">
        <f t="shared" si="357"/>
        <v>0.48177083333333343</v>
      </c>
      <c r="N1816" s="24">
        <f t="shared" si="357"/>
        <v>0.51822916666666674</v>
      </c>
      <c r="O1816" s="23">
        <f t="shared" si="358"/>
        <v>0.65992930222756974</v>
      </c>
      <c r="P1816" s="23">
        <f t="shared" si="358"/>
        <v>1.3154796844193484</v>
      </c>
      <c r="Q1816" t="s">
        <v>231</v>
      </c>
      <c r="R1816" t="s">
        <v>402</v>
      </c>
      <c r="S1816" t="s">
        <v>135</v>
      </c>
      <c r="T1816" s="25" t="s">
        <v>166</v>
      </c>
      <c r="U1816" s="25" t="s">
        <v>151</v>
      </c>
      <c r="V1816" s="128" t="s">
        <v>603</v>
      </c>
      <c r="W1816" s="25" t="s">
        <v>150</v>
      </c>
      <c r="X1816" s="94">
        <v>4</v>
      </c>
      <c r="Y1816" s="23" t="str">
        <f t="shared" si="370"/>
        <v>Y</v>
      </c>
      <c r="Z1816">
        <v>100</v>
      </c>
      <c r="AA1816">
        <f t="shared" si="359"/>
        <v>0</v>
      </c>
      <c r="AB1816">
        <f t="shared" si="360"/>
        <v>-100</v>
      </c>
      <c r="AC1816">
        <f t="shared" si="361"/>
        <v>0</v>
      </c>
      <c r="AD1816">
        <f t="shared" si="362"/>
        <v>-100</v>
      </c>
      <c r="AE1816">
        <f t="shared" si="363"/>
        <v>0</v>
      </c>
      <c r="AF1816">
        <f t="shared" si="364"/>
        <v>-100</v>
      </c>
    </row>
    <row r="1817" spans="1:32" x14ac:dyDescent="0.25">
      <c r="A1817" s="20">
        <v>0.45767462390861419</v>
      </c>
      <c r="B1817" s="20">
        <v>0.5403079766595198</v>
      </c>
      <c r="C1817" s="21">
        <f t="shared" si="356"/>
        <v>2.184958369463093</v>
      </c>
      <c r="D1817" s="22">
        <f t="shared" si="356"/>
        <v>1.8507962924822032</v>
      </c>
      <c r="E1817" s="127">
        <v>4.2682266276676373E-2</v>
      </c>
      <c r="F1817" s="7">
        <f t="shared" si="365"/>
        <v>1.0426822662766764</v>
      </c>
      <c r="G1817" s="7">
        <f t="shared" si="366"/>
        <v>2.0955169567287077</v>
      </c>
      <c r="H1817" s="7">
        <f t="shared" si="367"/>
        <v>1.7750338260678669</v>
      </c>
      <c r="I1817">
        <v>2.04</v>
      </c>
      <c r="J1817">
        <v>1.81</v>
      </c>
      <c r="K1817" s="7">
        <f t="shared" si="368"/>
        <v>2.1270718232044197</v>
      </c>
      <c r="L1817" s="7">
        <f t="shared" si="369"/>
        <v>1.8872549019607843</v>
      </c>
      <c r="M1817" s="24">
        <f t="shared" si="357"/>
        <v>0.47012987012987018</v>
      </c>
      <c r="N1817" s="24">
        <f t="shared" si="357"/>
        <v>0.52987012987012994</v>
      </c>
      <c r="O1817" s="23">
        <f t="shared" si="358"/>
        <v>0.97350679671169316</v>
      </c>
      <c r="P1817" s="23">
        <f t="shared" si="358"/>
        <v>1.0196988775191917</v>
      </c>
      <c r="Q1817" t="s">
        <v>241</v>
      </c>
      <c r="R1817" t="s">
        <v>223</v>
      </c>
      <c r="S1817" t="s">
        <v>135</v>
      </c>
      <c r="T1817" s="25" t="s">
        <v>160</v>
      </c>
      <c r="U1817" s="25" t="s">
        <v>162</v>
      </c>
      <c r="V1817" s="128" t="s">
        <v>603</v>
      </c>
      <c r="W1817" s="25" t="s">
        <v>154</v>
      </c>
      <c r="X1817" s="94">
        <v>1</v>
      </c>
      <c r="Y1817" s="23" t="str">
        <f t="shared" si="370"/>
        <v>N</v>
      </c>
      <c r="Z1817">
        <v>100</v>
      </c>
      <c r="AA1817">
        <f t="shared" si="359"/>
        <v>181</v>
      </c>
      <c r="AB1817">
        <f t="shared" si="360"/>
        <v>81</v>
      </c>
      <c r="AC1817">
        <f t="shared" si="361"/>
        <v>0</v>
      </c>
      <c r="AD1817">
        <f t="shared" si="362"/>
        <v>-100</v>
      </c>
      <c r="AE1817">
        <f t="shared" si="363"/>
        <v>181</v>
      </c>
      <c r="AF1817">
        <f t="shared" si="364"/>
        <v>81</v>
      </c>
    </row>
    <row r="1818" spans="1:32" x14ac:dyDescent="0.25">
      <c r="A1818" s="20">
        <v>0.64718959673274445</v>
      </c>
      <c r="B1818" s="20">
        <v>0.34654072308701322</v>
      </c>
      <c r="C1818" s="21">
        <f t="shared" si="356"/>
        <v>1.5451422659578811</v>
      </c>
      <c r="D1818" s="22">
        <f t="shared" si="356"/>
        <v>2.8856637427541498</v>
      </c>
      <c r="E1818" s="127">
        <v>4.1694924449990456E-2</v>
      </c>
      <c r="F1818" s="7">
        <f t="shared" si="365"/>
        <v>1.0416949244499905</v>
      </c>
      <c r="G1818" s="7">
        <f t="shared" si="366"/>
        <v>1.4832963372397232</v>
      </c>
      <c r="H1818" s="7">
        <f t="shared" si="367"/>
        <v>2.7701620455506832</v>
      </c>
      <c r="I1818">
        <v>1.93</v>
      </c>
      <c r="J1818">
        <v>1.91</v>
      </c>
      <c r="K1818" s="7">
        <f t="shared" si="368"/>
        <v>2.0104712041884816</v>
      </c>
      <c r="L1818" s="7">
        <f t="shared" si="369"/>
        <v>1.9896373056994816</v>
      </c>
      <c r="M1818" s="24">
        <f t="shared" si="357"/>
        <v>0.49739583333333337</v>
      </c>
      <c r="N1818" s="24">
        <f t="shared" si="357"/>
        <v>0.50260416666666674</v>
      </c>
      <c r="O1818" s="23">
        <f t="shared" si="358"/>
        <v>1.3011560478815385</v>
      </c>
      <c r="P1818" s="23">
        <f t="shared" si="358"/>
        <v>0.68949035059799513</v>
      </c>
      <c r="Q1818" t="s">
        <v>437</v>
      </c>
      <c r="R1818" t="s">
        <v>206</v>
      </c>
      <c r="S1818" t="s">
        <v>135</v>
      </c>
      <c r="T1818" s="25" t="s">
        <v>160</v>
      </c>
      <c r="U1818" s="25" t="s">
        <v>162</v>
      </c>
      <c r="V1818" s="128" t="s">
        <v>603</v>
      </c>
      <c r="W1818" s="25" t="s">
        <v>153</v>
      </c>
      <c r="X1818" s="94">
        <v>2</v>
      </c>
      <c r="Y1818" s="23" t="str">
        <f t="shared" si="370"/>
        <v>N</v>
      </c>
      <c r="Z1818">
        <v>100</v>
      </c>
      <c r="AA1818">
        <f t="shared" si="359"/>
        <v>0</v>
      </c>
      <c r="AB1818">
        <f t="shared" si="360"/>
        <v>-100</v>
      </c>
      <c r="AC1818">
        <f t="shared" si="361"/>
        <v>0</v>
      </c>
      <c r="AD1818">
        <f t="shared" si="362"/>
        <v>-100</v>
      </c>
      <c r="AE1818">
        <f t="shared" si="363"/>
        <v>0</v>
      </c>
      <c r="AF1818">
        <f t="shared" si="364"/>
        <v>-100</v>
      </c>
    </row>
    <row r="1819" spans="1:32" x14ac:dyDescent="0.25">
      <c r="A1819" s="20">
        <v>0.25210861408224461</v>
      </c>
      <c r="B1819" s="20">
        <v>0.74771242135076277</v>
      </c>
      <c r="C1819" s="21">
        <f t="shared" si="356"/>
        <v>3.966544354861961</v>
      </c>
      <c r="D1819" s="22">
        <f t="shared" si="356"/>
        <v>1.3374125819569413</v>
      </c>
      <c r="E1819" s="127">
        <v>4.1694924449990456E-2</v>
      </c>
      <c r="F1819" s="7">
        <f t="shared" si="365"/>
        <v>1.0416949244499905</v>
      </c>
      <c r="G1819" s="7">
        <f t="shared" si="366"/>
        <v>3.8077792852415748</v>
      </c>
      <c r="H1819" s="7">
        <f t="shared" si="367"/>
        <v>1.2838812502260086</v>
      </c>
      <c r="I1819">
        <v>1.93</v>
      </c>
      <c r="J1819">
        <v>1.91</v>
      </c>
      <c r="K1819" s="7">
        <f t="shared" si="368"/>
        <v>2.0104712041884816</v>
      </c>
      <c r="L1819" s="7">
        <f t="shared" si="369"/>
        <v>1.9896373056994816</v>
      </c>
      <c r="M1819" s="24">
        <f t="shared" si="357"/>
        <v>0.49739583333333337</v>
      </c>
      <c r="N1819" s="24">
        <f t="shared" si="357"/>
        <v>0.50260416666666674</v>
      </c>
      <c r="O1819" s="23">
        <f t="shared" si="358"/>
        <v>0.50685710894021951</v>
      </c>
      <c r="P1819" s="23">
        <f t="shared" si="358"/>
        <v>1.4876765274543671</v>
      </c>
      <c r="Q1819" t="s">
        <v>435</v>
      </c>
      <c r="R1819" t="s">
        <v>401</v>
      </c>
      <c r="S1819" t="s">
        <v>135</v>
      </c>
      <c r="T1819" s="25" t="s">
        <v>166</v>
      </c>
      <c r="U1819" s="25" t="s">
        <v>151</v>
      </c>
      <c r="V1819" s="128" t="s">
        <v>603</v>
      </c>
      <c r="W1819" s="25" t="s">
        <v>176</v>
      </c>
      <c r="X1819" s="94">
        <v>3</v>
      </c>
      <c r="Y1819" s="23" t="str">
        <f t="shared" si="370"/>
        <v>Y</v>
      </c>
      <c r="Z1819">
        <v>100</v>
      </c>
      <c r="AA1819">
        <f t="shared" si="359"/>
        <v>0</v>
      </c>
      <c r="AB1819">
        <f t="shared" si="360"/>
        <v>-100</v>
      </c>
      <c r="AC1819">
        <f t="shared" si="361"/>
        <v>0</v>
      </c>
      <c r="AD1819">
        <f t="shared" si="362"/>
        <v>-100</v>
      </c>
      <c r="AE1819">
        <f t="shared" si="363"/>
        <v>0</v>
      </c>
      <c r="AF1819">
        <f t="shared" si="364"/>
        <v>-100</v>
      </c>
    </row>
    <row r="1820" spans="1:32" x14ac:dyDescent="0.25">
      <c r="A1820" s="20">
        <v>0.43654699215627984</v>
      </c>
      <c r="B1820" s="20">
        <v>0.56161430836285742</v>
      </c>
      <c r="C1820" s="21">
        <f t="shared" si="356"/>
        <v>2.2907041348758375</v>
      </c>
      <c r="D1820" s="22">
        <f t="shared" si="356"/>
        <v>1.7805814152332864</v>
      </c>
      <c r="E1820" s="127">
        <v>4.3960525242639381E-2</v>
      </c>
      <c r="F1820" s="7">
        <f t="shared" si="365"/>
        <v>1.0439605252426394</v>
      </c>
      <c r="G1820" s="7">
        <f t="shared" si="366"/>
        <v>2.1942440154463001</v>
      </c>
      <c r="H1820" s="7">
        <f t="shared" si="367"/>
        <v>1.7056022447011969</v>
      </c>
      <c r="I1820">
        <v>2.0099999999999998</v>
      </c>
      <c r="J1820">
        <v>1.83</v>
      </c>
      <c r="K1820" s="7">
        <f t="shared" si="368"/>
        <v>2.098360655737705</v>
      </c>
      <c r="L1820" s="7">
        <f t="shared" si="369"/>
        <v>1.91044776119403</v>
      </c>
      <c r="M1820" s="24">
        <f t="shared" si="357"/>
        <v>0.4765625</v>
      </c>
      <c r="N1820" s="24">
        <f t="shared" si="357"/>
        <v>0.5234375</v>
      </c>
      <c r="O1820" s="23">
        <f t="shared" si="358"/>
        <v>0.91603303272137404</v>
      </c>
      <c r="P1820" s="23">
        <f t="shared" si="358"/>
        <v>1.0729347980663548</v>
      </c>
      <c r="Q1820" t="s">
        <v>333</v>
      </c>
      <c r="R1820" t="s">
        <v>332</v>
      </c>
      <c r="S1820" t="s">
        <v>135</v>
      </c>
      <c r="T1820" s="25" t="s">
        <v>161</v>
      </c>
      <c r="U1820" s="25" t="s">
        <v>155</v>
      </c>
      <c r="V1820" s="128" t="s">
        <v>603</v>
      </c>
      <c r="W1820" s="25" t="s">
        <v>155</v>
      </c>
      <c r="X1820" s="94">
        <v>3</v>
      </c>
      <c r="Y1820" s="23" t="str">
        <f t="shared" si="370"/>
        <v>Y</v>
      </c>
      <c r="Z1820">
        <v>100</v>
      </c>
      <c r="AA1820">
        <f t="shared" si="359"/>
        <v>0</v>
      </c>
      <c r="AB1820">
        <f t="shared" si="360"/>
        <v>-100</v>
      </c>
      <c r="AC1820">
        <f t="shared" si="361"/>
        <v>0</v>
      </c>
      <c r="AD1820">
        <f t="shared" si="362"/>
        <v>-100</v>
      </c>
      <c r="AE1820">
        <f t="shared" si="363"/>
        <v>0</v>
      </c>
      <c r="AF1820">
        <f t="shared" si="364"/>
        <v>-100</v>
      </c>
    </row>
    <row r="1821" spans="1:32" x14ac:dyDescent="0.25">
      <c r="A1821" s="20">
        <v>0.44138892485655834</v>
      </c>
      <c r="B1821" s="20">
        <v>0.55758088757986501</v>
      </c>
      <c r="C1821" s="21">
        <f t="shared" si="356"/>
        <v>2.2655756492417156</v>
      </c>
      <c r="D1821" s="22">
        <f t="shared" si="356"/>
        <v>1.7934617600334537</v>
      </c>
      <c r="E1821" s="127">
        <v>4.6464095925875526E-2</v>
      </c>
      <c r="F1821" s="7">
        <f t="shared" si="365"/>
        <v>1.0464640959258755</v>
      </c>
      <c r="G1821" s="7">
        <f t="shared" si="366"/>
        <v>2.1649817304407488</v>
      </c>
      <c r="H1821" s="7">
        <f t="shared" si="367"/>
        <v>1.713830189698635</v>
      </c>
      <c r="I1821">
        <v>2.0499999999999998</v>
      </c>
      <c r="J1821">
        <v>1.79</v>
      </c>
      <c r="K1821" s="7">
        <f t="shared" si="368"/>
        <v>2.1452513966480447</v>
      </c>
      <c r="L1821" s="7">
        <f t="shared" si="369"/>
        <v>1.8731707317073172</v>
      </c>
      <c r="M1821" s="24">
        <f t="shared" si="357"/>
        <v>0.46614583333333331</v>
      </c>
      <c r="N1821" s="24">
        <f t="shared" si="357"/>
        <v>0.53385416666666663</v>
      </c>
      <c r="O1821" s="23">
        <f t="shared" si="358"/>
        <v>0.94689020751351061</v>
      </c>
      <c r="P1821" s="23">
        <f t="shared" si="358"/>
        <v>1.044444199173991</v>
      </c>
      <c r="Q1821" t="s">
        <v>224</v>
      </c>
      <c r="R1821" t="s">
        <v>221</v>
      </c>
      <c r="S1821" t="s">
        <v>135</v>
      </c>
      <c r="T1821" s="25" t="s">
        <v>161</v>
      </c>
      <c r="U1821" s="25" t="s">
        <v>155</v>
      </c>
      <c r="V1821" s="128" t="s">
        <v>603</v>
      </c>
      <c r="W1821" s="25" t="s">
        <v>162</v>
      </c>
      <c r="X1821" s="94">
        <v>3</v>
      </c>
      <c r="Y1821" s="23" t="str">
        <f t="shared" si="370"/>
        <v>Y</v>
      </c>
      <c r="Z1821">
        <v>100</v>
      </c>
      <c r="AA1821">
        <f t="shared" si="359"/>
        <v>0</v>
      </c>
      <c r="AB1821">
        <f t="shared" si="360"/>
        <v>-100</v>
      </c>
      <c r="AC1821">
        <f t="shared" si="361"/>
        <v>0</v>
      </c>
      <c r="AD1821">
        <f t="shared" si="362"/>
        <v>-100</v>
      </c>
      <c r="AE1821">
        <f t="shared" si="363"/>
        <v>0</v>
      </c>
      <c r="AF1821">
        <f t="shared" si="364"/>
        <v>-100</v>
      </c>
    </row>
    <row r="1822" spans="1:32" x14ac:dyDescent="0.25">
      <c r="A1822" s="20">
        <v>0.55233355789060212</v>
      </c>
      <c r="B1822" s="20">
        <v>0.43942465872205194</v>
      </c>
      <c r="C1822" s="21">
        <f t="shared" si="356"/>
        <v>1.8105001691714426</v>
      </c>
      <c r="D1822" s="22">
        <f t="shared" si="356"/>
        <v>2.2757029678494378</v>
      </c>
      <c r="E1822" s="127">
        <v>4.5591045591045543E-2</v>
      </c>
      <c r="F1822" s="7">
        <f t="shared" si="365"/>
        <v>1.0455910455910455</v>
      </c>
      <c r="G1822" s="7">
        <f t="shared" si="366"/>
        <v>1.7315566892101815</v>
      </c>
      <c r="H1822" s="7">
        <f t="shared" si="367"/>
        <v>2.1764751883113553</v>
      </c>
      <c r="I1822">
        <v>1.85</v>
      </c>
      <c r="J1822">
        <v>1.98</v>
      </c>
      <c r="K1822" s="7">
        <f t="shared" si="368"/>
        <v>1.9343434343434343</v>
      </c>
      <c r="L1822" s="7">
        <f t="shared" si="369"/>
        <v>2.07027027027027</v>
      </c>
      <c r="M1822" s="24">
        <f t="shared" si="357"/>
        <v>0.51697127937336818</v>
      </c>
      <c r="N1822" s="24">
        <f t="shared" si="357"/>
        <v>0.48302872062663194</v>
      </c>
      <c r="O1822" s="23">
        <f t="shared" si="358"/>
        <v>1.0684027912732355</v>
      </c>
      <c r="P1822" s="23">
        <f t="shared" si="358"/>
        <v>0.90972780697592381</v>
      </c>
      <c r="Q1822" t="s">
        <v>228</v>
      </c>
      <c r="R1822" t="s">
        <v>222</v>
      </c>
      <c r="S1822" t="s">
        <v>135</v>
      </c>
      <c r="T1822" s="25" t="s">
        <v>160</v>
      </c>
      <c r="U1822" s="25" t="s">
        <v>162</v>
      </c>
      <c r="V1822" s="128" t="s">
        <v>603</v>
      </c>
      <c r="W1822" s="25" t="s">
        <v>178</v>
      </c>
      <c r="X1822" s="94">
        <v>4</v>
      </c>
      <c r="Y1822" s="23" t="str">
        <f t="shared" si="370"/>
        <v>Y</v>
      </c>
      <c r="Z1822">
        <v>100</v>
      </c>
      <c r="AA1822">
        <f t="shared" si="359"/>
        <v>185</v>
      </c>
      <c r="AB1822">
        <f t="shared" si="360"/>
        <v>85</v>
      </c>
      <c r="AC1822">
        <f t="shared" si="361"/>
        <v>185</v>
      </c>
      <c r="AD1822">
        <f t="shared" si="362"/>
        <v>85</v>
      </c>
      <c r="AE1822">
        <f t="shared" si="363"/>
        <v>0</v>
      </c>
      <c r="AF1822">
        <f t="shared" si="364"/>
        <v>-100</v>
      </c>
    </row>
    <row r="1823" spans="1:32" x14ac:dyDescent="0.25">
      <c r="A1823" s="20">
        <v>0.63504359678224698</v>
      </c>
      <c r="B1823" s="20">
        <v>0.3563668886850857</v>
      </c>
      <c r="C1823" s="21">
        <f t="shared" si="356"/>
        <v>1.5746950367927175</v>
      </c>
      <c r="D1823" s="22">
        <f t="shared" si="356"/>
        <v>2.8060968393830774</v>
      </c>
      <c r="E1823" s="127">
        <v>4.6410756885707949E-2</v>
      </c>
      <c r="F1823" s="7">
        <f t="shared" si="365"/>
        <v>1.0464107568857079</v>
      </c>
      <c r="G1823" s="7">
        <f t="shared" si="366"/>
        <v>1.5048536403422221</v>
      </c>
      <c r="H1823" s="7">
        <f t="shared" si="367"/>
        <v>2.6816399018436003</v>
      </c>
      <c r="I1823">
        <v>2.12</v>
      </c>
      <c r="J1823">
        <v>1.74</v>
      </c>
      <c r="K1823" s="7">
        <f t="shared" si="368"/>
        <v>2.2183908045977008</v>
      </c>
      <c r="L1823" s="7">
        <f t="shared" si="369"/>
        <v>1.8207547169811318</v>
      </c>
      <c r="M1823" s="24">
        <f t="shared" si="357"/>
        <v>0.45077720207253896</v>
      </c>
      <c r="N1823" s="24">
        <f t="shared" si="357"/>
        <v>0.5492227979274612</v>
      </c>
      <c r="O1823" s="23">
        <f t="shared" si="358"/>
        <v>1.4087748756203866</v>
      </c>
      <c r="P1823" s="23">
        <f t="shared" si="358"/>
        <v>0.64885669354925979</v>
      </c>
      <c r="Q1823" t="s">
        <v>325</v>
      </c>
      <c r="R1823" t="s">
        <v>328</v>
      </c>
      <c r="S1823" t="s">
        <v>135</v>
      </c>
      <c r="T1823" s="25" t="s">
        <v>161</v>
      </c>
      <c r="U1823" s="25" t="s">
        <v>155</v>
      </c>
      <c r="V1823" s="128" t="s">
        <v>603</v>
      </c>
      <c r="W1823" s="25" t="s">
        <v>175</v>
      </c>
      <c r="X1823" s="94">
        <v>5</v>
      </c>
      <c r="Y1823" s="23" t="str">
        <f t="shared" si="370"/>
        <v>Y</v>
      </c>
      <c r="Z1823">
        <v>100</v>
      </c>
      <c r="AA1823">
        <f t="shared" si="359"/>
        <v>212</v>
      </c>
      <c r="AB1823">
        <f t="shared" si="360"/>
        <v>112</v>
      </c>
      <c r="AC1823">
        <f t="shared" si="361"/>
        <v>212</v>
      </c>
      <c r="AD1823">
        <f t="shared" si="362"/>
        <v>112</v>
      </c>
      <c r="AE1823">
        <f t="shared" si="363"/>
        <v>0</v>
      </c>
      <c r="AF1823">
        <f t="shared" si="364"/>
        <v>-100</v>
      </c>
    </row>
    <row r="1824" spans="1:32" x14ac:dyDescent="0.25">
      <c r="A1824" s="20">
        <v>0.48661946881213658</v>
      </c>
      <c r="B1824" s="20">
        <v>0.51252581854064827</v>
      </c>
      <c r="C1824" s="21">
        <f t="shared" si="356"/>
        <v>2.0549938177382256</v>
      </c>
      <c r="D1824" s="22">
        <f t="shared" si="356"/>
        <v>1.9511212193121745</v>
      </c>
      <c r="E1824" s="127">
        <v>4.4735406437534042E-2</v>
      </c>
      <c r="F1824" s="7">
        <f t="shared" si="365"/>
        <v>1.044735406437534</v>
      </c>
      <c r="G1824" s="7">
        <f t="shared" si="366"/>
        <v>1.9669993043938212</v>
      </c>
      <c r="H1824" s="7">
        <f t="shared" si="367"/>
        <v>1.8675745143599041</v>
      </c>
      <c r="I1824">
        <v>1.95</v>
      </c>
      <c r="J1824">
        <v>1.88</v>
      </c>
      <c r="K1824" s="7">
        <f t="shared" si="368"/>
        <v>2.0372340425531914</v>
      </c>
      <c r="L1824" s="7">
        <f t="shared" si="369"/>
        <v>1.9641025641025638</v>
      </c>
      <c r="M1824" s="24">
        <f t="shared" si="357"/>
        <v>0.49086161879895562</v>
      </c>
      <c r="N1824" s="24">
        <f t="shared" si="357"/>
        <v>0.50913838120104449</v>
      </c>
      <c r="O1824" s="23">
        <f t="shared" si="358"/>
        <v>0.9913577476332357</v>
      </c>
      <c r="P1824" s="23">
        <f t="shared" si="358"/>
        <v>1.0066532743644527</v>
      </c>
      <c r="Q1824" t="s">
        <v>448</v>
      </c>
      <c r="R1824" t="s">
        <v>436</v>
      </c>
      <c r="S1824" t="s">
        <v>135</v>
      </c>
      <c r="T1824" s="25" t="s">
        <v>166</v>
      </c>
      <c r="U1824" s="25" t="s">
        <v>151</v>
      </c>
      <c r="V1824" s="128" t="s">
        <v>603</v>
      </c>
      <c r="W1824" s="25" t="s">
        <v>154</v>
      </c>
      <c r="X1824" s="94">
        <v>1</v>
      </c>
      <c r="Y1824" s="23" t="str">
        <f t="shared" si="370"/>
        <v>N</v>
      </c>
      <c r="Z1824">
        <v>100</v>
      </c>
      <c r="AA1824">
        <f t="shared" si="359"/>
        <v>188</v>
      </c>
      <c r="AB1824">
        <f t="shared" si="360"/>
        <v>88</v>
      </c>
      <c r="AC1824">
        <f t="shared" si="361"/>
        <v>0</v>
      </c>
      <c r="AD1824">
        <f t="shared" si="362"/>
        <v>-100</v>
      </c>
      <c r="AE1824">
        <f t="shared" si="363"/>
        <v>188</v>
      </c>
      <c r="AF1824">
        <f t="shared" si="364"/>
        <v>88</v>
      </c>
    </row>
    <row r="1825" spans="1:32" x14ac:dyDescent="0.25">
      <c r="A1825" s="20">
        <v>0.22991819951484208</v>
      </c>
      <c r="B1825" s="20">
        <v>0.76986243917959019</v>
      </c>
      <c r="C1825" s="21">
        <f t="shared" si="356"/>
        <v>4.3493729600794229</v>
      </c>
      <c r="D1825" s="22">
        <f t="shared" si="356"/>
        <v>1.2989333536854424</v>
      </c>
      <c r="E1825" s="127">
        <v>4.4963439921422932E-2</v>
      </c>
      <c r="F1825" s="7">
        <f t="shared" si="365"/>
        <v>1.0449634399214229</v>
      </c>
      <c r="G1825" s="7">
        <f t="shared" si="366"/>
        <v>4.1622250060791393</v>
      </c>
      <c r="H1825" s="7">
        <f t="shared" si="367"/>
        <v>1.2430419132970978</v>
      </c>
      <c r="I1825">
        <v>1.87</v>
      </c>
      <c r="J1825">
        <v>1.96</v>
      </c>
      <c r="K1825" s="7">
        <f t="shared" si="368"/>
        <v>1.954081632653061</v>
      </c>
      <c r="L1825" s="7">
        <f t="shared" si="369"/>
        <v>2.0481283422459891</v>
      </c>
      <c r="M1825" s="24">
        <f t="shared" si="357"/>
        <v>0.51174934725848564</v>
      </c>
      <c r="N1825" s="24">
        <f t="shared" si="357"/>
        <v>0.48825065274151441</v>
      </c>
      <c r="O1825" s="23">
        <f t="shared" si="358"/>
        <v>0.44927893068461483</v>
      </c>
      <c r="P1825" s="23">
        <f t="shared" si="358"/>
        <v>1.5767770813143474</v>
      </c>
      <c r="Q1825" t="s">
        <v>403</v>
      </c>
      <c r="R1825" t="s">
        <v>227</v>
      </c>
      <c r="S1825" t="s">
        <v>136</v>
      </c>
      <c r="T1825" s="25" t="s">
        <v>160</v>
      </c>
      <c r="U1825" s="25" t="s">
        <v>154</v>
      </c>
      <c r="V1825" s="128" t="s">
        <v>603</v>
      </c>
      <c r="W1825" s="25" t="s">
        <v>150</v>
      </c>
      <c r="X1825" s="94">
        <v>4</v>
      </c>
      <c r="Y1825" s="23" t="str">
        <f t="shared" si="370"/>
        <v>Y</v>
      </c>
      <c r="Z1825">
        <v>100</v>
      </c>
      <c r="AA1825">
        <f t="shared" si="359"/>
        <v>0</v>
      </c>
      <c r="AB1825">
        <f t="shared" si="360"/>
        <v>-100</v>
      </c>
      <c r="AC1825">
        <f t="shared" si="361"/>
        <v>0</v>
      </c>
      <c r="AD1825">
        <f t="shared" si="362"/>
        <v>-100</v>
      </c>
      <c r="AE1825">
        <f t="shared" si="363"/>
        <v>0</v>
      </c>
      <c r="AF1825">
        <f t="shared" si="364"/>
        <v>-100</v>
      </c>
    </row>
    <row r="1826" spans="1:32" x14ac:dyDescent="0.25">
      <c r="A1826" s="20">
        <v>0.49746054666078304</v>
      </c>
      <c r="B1826" s="20">
        <v>0.50109742722406092</v>
      </c>
      <c r="C1826" s="21">
        <f t="shared" si="356"/>
        <v>2.0102096673043244</v>
      </c>
      <c r="D1826" s="22">
        <f t="shared" si="356"/>
        <v>1.9956199047752436</v>
      </c>
      <c r="E1826" s="127">
        <v>4.7758284600389889E-2</v>
      </c>
      <c r="F1826" s="7">
        <f t="shared" si="365"/>
        <v>1.0477582846003899</v>
      </c>
      <c r="G1826" s="7">
        <f t="shared" si="366"/>
        <v>1.9185815057248714</v>
      </c>
      <c r="H1826" s="7">
        <f t="shared" si="367"/>
        <v>1.9046567649296744</v>
      </c>
      <c r="I1826">
        <v>2.16</v>
      </c>
      <c r="J1826">
        <v>1.71</v>
      </c>
      <c r="K1826" s="7">
        <f t="shared" si="368"/>
        <v>2.2631578947368425</v>
      </c>
      <c r="L1826" s="7">
        <f t="shared" si="369"/>
        <v>1.7916666666666667</v>
      </c>
      <c r="M1826" s="24">
        <f t="shared" si="357"/>
        <v>0.44186046511627902</v>
      </c>
      <c r="N1826" s="24">
        <f t="shared" si="357"/>
        <v>0.55813953488372092</v>
      </c>
      <c r="O1826" s="23">
        <f t="shared" si="358"/>
        <v>1.1258317634954564</v>
      </c>
      <c r="P1826" s="23">
        <f t="shared" si="358"/>
        <v>0.89779955710977577</v>
      </c>
      <c r="Q1826" t="s">
        <v>239</v>
      </c>
      <c r="R1826" t="s">
        <v>251</v>
      </c>
      <c r="S1826" t="s">
        <v>136</v>
      </c>
      <c r="T1826" s="25" t="s">
        <v>160</v>
      </c>
      <c r="U1826" s="25" t="s">
        <v>162</v>
      </c>
      <c r="V1826" s="128" t="s">
        <v>603</v>
      </c>
      <c r="W1826" s="25" t="s">
        <v>152</v>
      </c>
      <c r="X1826" s="94">
        <v>1</v>
      </c>
      <c r="Y1826" s="23" t="str">
        <f t="shared" si="370"/>
        <v>N</v>
      </c>
      <c r="Z1826">
        <v>100</v>
      </c>
      <c r="AA1826">
        <f t="shared" si="359"/>
        <v>0</v>
      </c>
      <c r="AB1826">
        <f t="shared" si="360"/>
        <v>-100</v>
      </c>
      <c r="AC1826">
        <f t="shared" si="361"/>
        <v>0</v>
      </c>
      <c r="AD1826">
        <f t="shared" si="362"/>
        <v>-100</v>
      </c>
      <c r="AE1826">
        <f t="shared" si="363"/>
        <v>171</v>
      </c>
      <c r="AF1826">
        <f t="shared" si="364"/>
        <v>71</v>
      </c>
    </row>
    <row r="1827" spans="1:32" x14ac:dyDescent="0.25">
      <c r="A1827" s="20">
        <v>0.52596452921480408</v>
      </c>
      <c r="B1827" s="20">
        <v>0.47265675257619411</v>
      </c>
      <c r="C1827" s="21">
        <f t="shared" si="356"/>
        <v>1.9012688963890181</v>
      </c>
      <c r="D1827" s="22">
        <f t="shared" si="356"/>
        <v>2.1157002297111922</v>
      </c>
      <c r="E1827" s="127">
        <v>4.8336980897571102E-2</v>
      </c>
      <c r="F1827" s="7">
        <f t="shared" si="365"/>
        <v>1.0483369808975711</v>
      </c>
      <c r="G1827" s="7">
        <f t="shared" si="366"/>
        <v>1.8136047196972664</v>
      </c>
      <c r="H1827" s="7">
        <f t="shared" si="367"/>
        <v>2.0181490000474467</v>
      </c>
      <c r="I1827">
        <v>2.19</v>
      </c>
      <c r="J1827">
        <v>1.69</v>
      </c>
      <c r="K1827" s="7">
        <f t="shared" si="368"/>
        <v>2.2958579881656807</v>
      </c>
      <c r="L1827" s="7">
        <f t="shared" si="369"/>
        <v>1.7716894977168951</v>
      </c>
      <c r="M1827" s="24">
        <f t="shared" si="357"/>
        <v>0.4355670103092783</v>
      </c>
      <c r="N1827" s="24">
        <f t="shared" si="357"/>
        <v>0.56443298969072164</v>
      </c>
      <c r="O1827" s="23">
        <f t="shared" si="358"/>
        <v>1.2075398658896095</v>
      </c>
      <c r="P1827" s="23">
        <f t="shared" si="358"/>
        <v>0.83740100456421607</v>
      </c>
      <c r="Q1827" t="s">
        <v>238</v>
      </c>
      <c r="R1827" t="s">
        <v>246</v>
      </c>
      <c r="S1827" t="s">
        <v>136</v>
      </c>
      <c r="T1827" s="25" t="s">
        <v>160</v>
      </c>
      <c r="U1827" s="25" t="s">
        <v>162</v>
      </c>
      <c r="V1827" s="128" t="s">
        <v>603</v>
      </c>
      <c r="W1827" s="25" t="s">
        <v>154</v>
      </c>
      <c r="X1827" s="94">
        <v>1</v>
      </c>
      <c r="Y1827" s="23" t="str">
        <f t="shared" si="370"/>
        <v>N</v>
      </c>
      <c r="Z1827">
        <v>100</v>
      </c>
      <c r="AA1827">
        <f t="shared" si="359"/>
        <v>0</v>
      </c>
      <c r="AB1827">
        <f t="shared" si="360"/>
        <v>-100</v>
      </c>
      <c r="AC1827">
        <f t="shared" si="361"/>
        <v>0</v>
      </c>
      <c r="AD1827">
        <f t="shared" si="362"/>
        <v>-100</v>
      </c>
      <c r="AE1827">
        <f t="shared" si="363"/>
        <v>0</v>
      </c>
      <c r="AF1827">
        <f t="shared" si="364"/>
        <v>-100</v>
      </c>
    </row>
    <row r="1828" spans="1:32" x14ac:dyDescent="0.25">
      <c r="A1828" s="20">
        <v>0.36535491874418086</v>
      </c>
      <c r="B1828" s="20">
        <v>0.63413410565098294</v>
      </c>
      <c r="C1828" s="21">
        <f t="shared" si="356"/>
        <v>2.7370645602288812</v>
      </c>
      <c r="D1828" s="22">
        <f t="shared" si="356"/>
        <v>1.5769535041384191</v>
      </c>
      <c r="E1828" s="127">
        <v>4.3960525242639381E-2</v>
      </c>
      <c r="F1828" s="7">
        <f t="shared" si="365"/>
        <v>1.0439605252426394</v>
      </c>
      <c r="G1828" s="7">
        <f t="shared" si="366"/>
        <v>2.6218084822629928</v>
      </c>
      <c r="H1828" s="7">
        <f t="shared" si="367"/>
        <v>1.5105489776750902</v>
      </c>
      <c r="I1828">
        <v>2.0099999999999998</v>
      </c>
      <c r="J1828">
        <v>1.83</v>
      </c>
      <c r="K1828" s="7">
        <f t="shared" si="368"/>
        <v>2.098360655737705</v>
      </c>
      <c r="L1828" s="7">
        <f t="shared" si="369"/>
        <v>1.91044776119403</v>
      </c>
      <c r="M1828" s="24">
        <f t="shared" si="357"/>
        <v>0.4765625</v>
      </c>
      <c r="N1828" s="24">
        <f t="shared" si="357"/>
        <v>0.5234375</v>
      </c>
      <c r="O1828" s="23">
        <f t="shared" si="358"/>
        <v>0.76664638687303521</v>
      </c>
      <c r="P1828" s="23">
        <f t="shared" si="358"/>
        <v>1.2114800824376988</v>
      </c>
      <c r="Q1828" t="s">
        <v>243</v>
      </c>
      <c r="R1828" t="s">
        <v>406</v>
      </c>
      <c r="S1828" t="s">
        <v>136</v>
      </c>
      <c r="T1828" s="25" t="s">
        <v>166</v>
      </c>
      <c r="U1828" s="25" t="s">
        <v>151</v>
      </c>
      <c r="V1828" s="128" t="s">
        <v>603</v>
      </c>
      <c r="W1828" s="25" t="s">
        <v>152</v>
      </c>
      <c r="X1828" s="94">
        <v>1</v>
      </c>
      <c r="Y1828" s="23" t="str">
        <f t="shared" si="370"/>
        <v>N</v>
      </c>
      <c r="Z1828">
        <v>100</v>
      </c>
      <c r="AA1828">
        <f t="shared" si="359"/>
        <v>183</v>
      </c>
      <c r="AB1828">
        <f t="shared" si="360"/>
        <v>83</v>
      </c>
      <c r="AC1828">
        <f t="shared" si="361"/>
        <v>0</v>
      </c>
      <c r="AD1828">
        <f t="shared" si="362"/>
        <v>-100</v>
      </c>
      <c r="AE1828">
        <f t="shared" si="363"/>
        <v>183</v>
      </c>
      <c r="AF1828">
        <f t="shared" si="364"/>
        <v>83</v>
      </c>
    </row>
    <row r="1829" spans="1:32" x14ac:dyDescent="0.25">
      <c r="A1829" s="20">
        <v>0.44396969300425088</v>
      </c>
      <c r="B1829" s="20">
        <v>0.55524259679896448</v>
      </c>
      <c r="C1829" s="21">
        <f t="shared" si="356"/>
        <v>2.2524059992320811</v>
      </c>
      <c r="D1829" s="22">
        <f t="shared" si="356"/>
        <v>1.8010145578979559</v>
      </c>
      <c r="E1829" s="127">
        <v>4.9252845660031408E-2</v>
      </c>
      <c r="F1829" s="7">
        <f t="shared" si="365"/>
        <v>1.0492528456600314</v>
      </c>
      <c r="G1829" s="7">
        <f t="shared" si="366"/>
        <v>2.1466760929442201</v>
      </c>
      <c r="H1829" s="7">
        <f t="shared" si="367"/>
        <v>1.7164733603986841</v>
      </c>
      <c r="I1829">
        <v>2.2200000000000002</v>
      </c>
      <c r="J1829">
        <v>1.67</v>
      </c>
      <c r="K1829" s="7">
        <f t="shared" si="368"/>
        <v>2.3293413173652699</v>
      </c>
      <c r="L1829" s="7">
        <f t="shared" si="369"/>
        <v>1.7522522522522523</v>
      </c>
      <c r="M1829" s="24">
        <f t="shared" si="357"/>
        <v>0.42930591259640094</v>
      </c>
      <c r="N1829" s="24">
        <f t="shared" si="357"/>
        <v>0.57069408740359895</v>
      </c>
      <c r="O1829" s="23">
        <f t="shared" si="358"/>
        <v>1.0341569495727763</v>
      </c>
      <c r="P1829" s="23">
        <f t="shared" si="358"/>
        <v>0.97292509078737477</v>
      </c>
      <c r="Q1829" t="s">
        <v>233</v>
      </c>
      <c r="R1829" t="s">
        <v>244</v>
      </c>
      <c r="S1829" t="s">
        <v>136</v>
      </c>
      <c r="T1829" s="25" t="s">
        <v>166</v>
      </c>
      <c r="U1829" s="25" t="s">
        <v>151</v>
      </c>
      <c r="V1829" s="128" t="s">
        <v>603</v>
      </c>
      <c r="W1829" s="25" t="s">
        <v>150</v>
      </c>
      <c r="X1829" s="94">
        <v>4</v>
      </c>
      <c r="Y1829" s="23" t="str">
        <f t="shared" si="370"/>
        <v>Y</v>
      </c>
      <c r="Z1829">
        <v>100</v>
      </c>
      <c r="AA1829">
        <f t="shared" si="359"/>
        <v>222.00000000000003</v>
      </c>
      <c r="AB1829">
        <f t="shared" si="360"/>
        <v>122.00000000000003</v>
      </c>
      <c r="AC1829">
        <f t="shared" si="361"/>
        <v>0</v>
      </c>
      <c r="AD1829">
        <f t="shared" si="362"/>
        <v>-100</v>
      </c>
      <c r="AE1829">
        <f t="shared" si="363"/>
        <v>0</v>
      </c>
      <c r="AF1829">
        <f t="shared" si="364"/>
        <v>-100</v>
      </c>
    </row>
    <row r="1830" spans="1:32" x14ac:dyDescent="0.25">
      <c r="A1830" s="20">
        <v>0.40927145579526325</v>
      </c>
      <c r="B1830" s="20">
        <v>0.59028350111627037</v>
      </c>
      <c r="C1830" s="21">
        <f t="shared" si="356"/>
        <v>2.4433660980751291</v>
      </c>
      <c r="D1830" s="22">
        <f t="shared" si="356"/>
        <v>1.6941012210385773</v>
      </c>
      <c r="E1830" s="127">
        <v>4.7234646012872306E-2</v>
      </c>
      <c r="F1830" s="7">
        <f t="shared" si="365"/>
        <v>1.0472346460128723</v>
      </c>
      <c r="G1830" s="7">
        <f t="shared" si="366"/>
        <v>2.3331601063598653</v>
      </c>
      <c r="H1830" s="7">
        <f t="shared" si="367"/>
        <v>1.6176901972146498</v>
      </c>
      <c r="I1830">
        <v>2.06</v>
      </c>
      <c r="J1830">
        <v>1.78</v>
      </c>
      <c r="K1830" s="7">
        <f t="shared" si="368"/>
        <v>2.1573033707865168</v>
      </c>
      <c r="L1830" s="7">
        <f t="shared" si="369"/>
        <v>1.8640776699029127</v>
      </c>
      <c r="M1830" s="24">
        <f t="shared" si="357"/>
        <v>0.46354166666666669</v>
      </c>
      <c r="N1830" s="24">
        <f t="shared" si="357"/>
        <v>0.53645833333333337</v>
      </c>
      <c r="O1830" s="23">
        <f t="shared" si="358"/>
        <v>0.88292269115382638</v>
      </c>
      <c r="P1830" s="23">
        <f t="shared" si="358"/>
        <v>1.1003342933429505</v>
      </c>
      <c r="Q1830" t="s">
        <v>232</v>
      </c>
      <c r="R1830" t="s">
        <v>250</v>
      </c>
      <c r="S1830" t="s">
        <v>136</v>
      </c>
      <c r="T1830" s="25" t="s">
        <v>166</v>
      </c>
      <c r="U1830" s="25" t="s">
        <v>151</v>
      </c>
      <c r="V1830" s="128" t="s">
        <v>603</v>
      </c>
      <c r="W1830" s="25" t="s">
        <v>149</v>
      </c>
      <c r="X1830" s="94">
        <v>0</v>
      </c>
      <c r="Y1830" s="23" t="str">
        <f t="shared" si="370"/>
        <v>N</v>
      </c>
      <c r="Z1830">
        <v>100</v>
      </c>
      <c r="AA1830">
        <f t="shared" si="359"/>
        <v>178</v>
      </c>
      <c r="AB1830">
        <f t="shared" si="360"/>
        <v>78</v>
      </c>
      <c r="AC1830">
        <f t="shared" si="361"/>
        <v>0</v>
      </c>
      <c r="AD1830">
        <f t="shared" si="362"/>
        <v>-100</v>
      </c>
      <c r="AE1830">
        <f t="shared" si="363"/>
        <v>178</v>
      </c>
      <c r="AF1830">
        <f t="shared" si="364"/>
        <v>78</v>
      </c>
    </row>
    <row r="1831" spans="1:32" x14ac:dyDescent="0.25">
      <c r="A1831" s="20">
        <v>0.21645566024426774</v>
      </c>
      <c r="B1831" s="20">
        <v>0.78348553713148239</v>
      </c>
      <c r="C1831" s="21">
        <f t="shared" si="356"/>
        <v>4.6198838084045084</v>
      </c>
      <c r="D1831" s="22">
        <f t="shared" si="356"/>
        <v>1.276347746840645</v>
      </c>
      <c r="E1831" s="127">
        <v>4.772678302090072E-2</v>
      </c>
      <c r="F1831" s="7">
        <f t="shared" si="365"/>
        <v>1.0477267830209007</v>
      </c>
      <c r="G1831" s="7">
        <f t="shared" si="366"/>
        <v>4.4094356308082929</v>
      </c>
      <c r="H1831" s="7">
        <f t="shared" si="367"/>
        <v>1.218206661817467</v>
      </c>
      <c r="I1831">
        <v>2.21</v>
      </c>
      <c r="J1831">
        <v>1.68</v>
      </c>
      <c r="K1831" s="7">
        <f t="shared" si="368"/>
        <v>2.3154761904761907</v>
      </c>
      <c r="L1831" s="7">
        <f t="shared" si="369"/>
        <v>1.7601809954751131</v>
      </c>
      <c r="M1831" s="24">
        <f t="shared" si="357"/>
        <v>0.43187660668380456</v>
      </c>
      <c r="N1831" s="24">
        <f t="shared" si="357"/>
        <v>0.56812339331619544</v>
      </c>
      <c r="O1831" s="23">
        <f t="shared" si="358"/>
        <v>0.50119792758940562</v>
      </c>
      <c r="P1831" s="23">
        <f t="shared" si="358"/>
        <v>1.3790763526884464</v>
      </c>
      <c r="Q1831" t="s">
        <v>331</v>
      </c>
      <c r="R1831" t="s">
        <v>236</v>
      </c>
      <c r="S1831" t="s">
        <v>136</v>
      </c>
      <c r="T1831" s="25" t="s">
        <v>166</v>
      </c>
      <c r="U1831" s="25" t="s">
        <v>151</v>
      </c>
      <c r="V1831" s="128" t="s">
        <v>603</v>
      </c>
      <c r="W1831" s="25" t="s">
        <v>170</v>
      </c>
      <c r="X1831" s="94">
        <v>2</v>
      </c>
      <c r="Y1831" s="23" t="str">
        <f t="shared" si="370"/>
        <v>N</v>
      </c>
      <c r="Z1831">
        <v>100</v>
      </c>
      <c r="AA1831">
        <f t="shared" si="359"/>
        <v>168</v>
      </c>
      <c r="AB1831">
        <f t="shared" si="360"/>
        <v>68</v>
      </c>
      <c r="AC1831">
        <f t="shared" si="361"/>
        <v>0</v>
      </c>
      <c r="AD1831">
        <f t="shared" si="362"/>
        <v>-100</v>
      </c>
      <c r="AE1831">
        <f t="shared" si="363"/>
        <v>168</v>
      </c>
      <c r="AF1831">
        <f t="shared" si="364"/>
        <v>68</v>
      </c>
    </row>
    <row r="1832" spans="1:32" x14ac:dyDescent="0.25">
      <c r="A1832" s="20">
        <v>0.33907819493092789</v>
      </c>
      <c r="B1832" s="20">
        <v>0.66071468619599971</v>
      </c>
      <c r="C1832" s="21">
        <f t="shared" si="356"/>
        <v>2.949172240944911</v>
      </c>
      <c r="D1832" s="22">
        <f t="shared" si="356"/>
        <v>1.513512596121334</v>
      </c>
      <c r="E1832" s="127">
        <v>4.85384821668009E-2</v>
      </c>
      <c r="F1832" s="7">
        <f t="shared" si="365"/>
        <v>1.0485384821668009</v>
      </c>
      <c r="G1832" s="7">
        <f t="shared" si="366"/>
        <v>2.8126504569011694</v>
      </c>
      <c r="H1832" s="7">
        <f t="shared" si="367"/>
        <v>1.4434497368123922</v>
      </c>
      <c r="I1832">
        <v>2.2599999999999998</v>
      </c>
      <c r="J1832">
        <v>1.65</v>
      </c>
      <c r="K1832" s="7">
        <f t="shared" si="368"/>
        <v>2.3696969696969696</v>
      </c>
      <c r="L1832" s="7">
        <f t="shared" si="369"/>
        <v>1.7300884955752214</v>
      </c>
      <c r="M1832" s="24">
        <f t="shared" si="357"/>
        <v>0.42199488491048592</v>
      </c>
      <c r="N1832" s="24">
        <f t="shared" si="357"/>
        <v>0.57800511508951402</v>
      </c>
      <c r="O1832" s="23">
        <f t="shared" si="358"/>
        <v>0.80351257101813822</v>
      </c>
      <c r="P1832" s="23">
        <f t="shared" si="358"/>
        <v>1.1430948774452916</v>
      </c>
      <c r="Q1832" t="s">
        <v>245</v>
      </c>
      <c r="R1832" t="s">
        <v>242</v>
      </c>
      <c r="S1832" t="s">
        <v>136</v>
      </c>
      <c r="T1832" s="25" t="s">
        <v>166</v>
      </c>
      <c r="U1832" s="25" t="s">
        <v>151</v>
      </c>
      <c r="V1832" s="128" t="s">
        <v>603</v>
      </c>
      <c r="W1832" s="25" t="s">
        <v>176</v>
      </c>
      <c r="X1832" s="94">
        <v>3</v>
      </c>
      <c r="Y1832" s="23" t="str">
        <f t="shared" si="370"/>
        <v>Y</v>
      </c>
      <c r="Z1832">
        <v>100</v>
      </c>
      <c r="AA1832">
        <f t="shared" si="359"/>
        <v>0</v>
      </c>
      <c r="AB1832">
        <f t="shared" si="360"/>
        <v>-100</v>
      </c>
      <c r="AC1832">
        <f t="shared" si="361"/>
        <v>0</v>
      </c>
      <c r="AD1832">
        <f t="shared" si="362"/>
        <v>-100</v>
      </c>
      <c r="AE1832">
        <f t="shared" si="363"/>
        <v>0</v>
      </c>
      <c r="AF1832">
        <f t="shared" si="364"/>
        <v>-100</v>
      </c>
    </row>
    <row r="1833" spans="1:32" x14ac:dyDescent="0.25">
      <c r="A1833" s="20">
        <v>0.32189053050410804</v>
      </c>
      <c r="B1833" s="20">
        <v>0.67792221605889658</v>
      </c>
      <c r="C1833" s="21">
        <f t="shared" si="356"/>
        <v>3.1066462204834502</v>
      </c>
      <c r="D1833" s="22">
        <f t="shared" si="356"/>
        <v>1.475095484867724</v>
      </c>
      <c r="E1833" s="127">
        <v>4.7518250156042274E-2</v>
      </c>
      <c r="F1833" s="7">
        <f t="shared" si="365"/>
        <v>1.0475182501560423</v>
      </c>
      <c r="G1833" s="7">
        <f t="shared" si="366"/>
        <v>2.965720377683799</v>
      </c>
      <c r="H1833" s="7">
        <f t="shared" si="367"/>
        <v>1.4081811793235948</v>
      </c>
      <c r="I1833">
        <v>2.13</v>
      </c>
      <c r="J1833">
        <v>1.73</v>
      </c>
      <c r="K1833" s="7">
        <f t="shared" si="368"/>
        <v>2.2312138728323698</v>
      </c>
      <c r="L1833" s="7">
        <f t="shared" si="369"/>
        <v>1.812206572769953</v>
      </c>
      <c r="M1833" s="24">
        <f t="shared" si="357"/>
        <v>0.44818652849740936</v>
      </c>
      <c r="N1833" s="24">
        <f t="shared" si="357"/>
        <v>0.55181347150259064</v>
      </c>
      <c r="O1833" s="23">
        <f t="shared" si="358"/>
        <v>0.71820661719413703</v>
      </c>
      <c r="P1833" s="23">
        <f t="shared" si="358"/>
        <v>1.2285350957687047</v>
      </c>
      <c r="Q1833" t="s">
        <v>247</v>
      </c>
      <c r="R1833" t="s">
        <v>248</v>
      </c>
      <c r="S1833" t="s">
        <v>136</v>
      </c>
      <c r="T1833" s="25" t="s">
        <v>166</v>
      </c>
      <c r="U1833" s="25" t="s">
        <v>151</v>
      </c>
      <c r="V1833" s="128" t="s">
        <v>603</v>
      </c>
      <c r="W1833" s="25" t="s">
        <v>165</v>
      </c>
      <c r="X1833" s="94">
        <v>4</v>
      </c>
      <c r="Y1833" s="23" t="str">
        <f t="shared" si="370"/>
        <v>Y</v>
      </c>
      <c r="Z1833">
        <v>100</v>
      </c>
      <c r="AA1833">
        <f t="shared" si="359"/>
        <v>0</v>
      </c>
      <c r="AB1833">
        <f t="shared" si="360"/>
        <v>-100</v>
      </c>
      <c r="AC1833">
        <f t="shared" si="361"/>
        <v>0</v>
      </c>
      <c r="AD1833">
        <f t="shared" si="362"/>
        <v>-100</v>
      </c>
      <c r="AE1833">
        <f t="shared" si="363"/>
        <v>0</v>
      </c>
      <c r="AF1833">
        <f t="shared" si="364"/>
        <v>-100</v>
      </c>
    </row>
    <row r="1834" spans="1:32" x14ac:dyDescent="0.25">
      <c r="A1834" s="20">
        <v>0.3166449622347568</v>
      </c>
      <c r="B1834" s="20">
        <v>0.6830352935088978</v>
      </c>
      <c r="C1834" s="21">
        <f t="shared" si="356"/>
        <v>3.1581111947664966</v>
      </c>
      <c r="D1834" s="22">
        <f t="shared" si="356"/>
        <v>1.4640531894959439</v>
      </c>
      <c r="E1834" s="127">
        <v>4.5751633986928164E-2</v>
      </c>
      <c r="F1834" s="7">
        <f t="shared" si="365"/>
        <v>1.0457516339869282</v>
      </c>
      <c r="G1834" s="7">
        <f t="shared" si="366"/>
        <v>3.0199438299954622</v>
      </c>
      <c r="H1834" s="7">
        <f t="shared" si="367"/>
        <v>1.4000008624554963</v>
      </c>
      <c r="I1834">
        <v>2.5499999999999998</v>
      </c>
      <c r="J1834">
        <v>1.53</v>
      </c>
      <c r="K1834" s="7">
        <f t="shared" si="368"/>
        <v>2.6666666666666665</v>
      </c>
      <c r="L1834" s="7">
        <f t="shared" si="369"/>
        <v>1.6</v>
      </c>
      <c r="M1834" s="24">
        <f t="shared" si="357"/>
        <v>0.375</v>
      </c>
      <c r="N1834" s="24">
        <f t="shared" si="357"/>
        <v>0.625</v>
      </c>
      <c r="O1834" s="23">
        <f t="shared" si="358"/>
        <v>0.84438656595935146</v>
      </c>
      <c r="P1834" s="23">
        <f t="shared" si="358"/>
        <v>1.0928564696142367</v>
      </c>
      <c r="Q1834" t="s">
        <v>249</v>
      </c>
      <c r="R1834" t="s">
        <v>127</v>
      </c>
      <c r="S1834" t="s">
        <v>136</v>
      </c>
      <c r="T1834" s="25" t="s">
        <v>166</v>
      </c>
      <c r="U1834" s="25" t="s">
        <v>151</v>
      </c>
      <c r="V1834" s="128" t="s">
        <v>603</v>
      </c>
      <c r="W1834" s="25" t="s">
        <v>170</v>
      </c>
      <c r="X1834" s="94">
        <v>2</v>
      </c>
      <c r="Y1834" s="23" t="str">
        <f t="shared" si="370"/>
        <v>N</v>
      </c>
      <c r="Z1834">
        <v>100</v>
      </c>
      <c r="AA1834">
        <f t="shared" si="359"/>
        <v>153</v>
      </c>
      <c r="AB1834">
        <f t="shared" si="360"/>
        <v>53</v>
      </c>
      <c r="AC1834">
        <f t="shared" si="361"/>
        <v>0</v>
      </c>
      <c r="AD1834">
        <f t="shared" si="362"/>
        <v>-100</v>
      </c>
      <c r="AE1834">
        <f t="shared" si="363"/>
        <v>153</v>
      </c>
      <c r="AF1834">
        <f t="shared" si="364"/>
        <v>53</v>
      </c>
    </row>
    <row r="1835" spans="1:32" x14ac:dyDescent="0.25">
      <c r="A1835" s="20">
        <v>0.36046780665628603</v>
      </c>
      <c r="B1835" s="20">
        <v>0.63901412648506573</v>
      </c>
      <c r="C1835" s="21">
        <f t="shared" si="356"/>
        <v>2.7741728429954411</v>
      </c>
      <c r="D1835" s="22">
        <f t="shared" si="356"/>
        <v>1.5649106311632859</v>
      </c>
      <c r="E1835" s="127">
        <v>4.8685068463377501E-2</v>
      </c>
      <c r="F1835" s="7">
        <f t="shared" si="365"/>
        <v>1.0486850684633775</v>
      </c>
      <c r="G1835" s="7">
        <f t="shared" si="366"/>
        <v>2.6453822281081916</v>
      </c>
      <c r="H1835" s="7">
        <f t="shared" si="367"/>
        <v>1.4922598578201614</v>
      </c>
      <c r="I1835">
        <v>2.14</v>
      </c>
      <c r="J1835">
        <v>1.72</v>
      </c>
      <c r="K1835" s="7">
        <f t="shared" si="368"/>
        <v>2.2441860465116279</v>
      </c>
      <c r="L1835" s="7">
        <f t="shared" si="369"/>
        <v>1.8037383177570092</v>
      </c>
      <c r="M1835" s="24">
        <f t="shared" si="357"/>
        <v>0.44559585492227982</v>
      </c>
      <c r="N1835" s="24">
        <f t="shared" si="357"/>
        <v>0.55440414507772029</v>
      </c>
      <c r="O1835" s="23">
        <f t="shared" si="358"/>
        <v>0.80895682191468843</v>
      </c>
      <c r="P1835" s="23">
        <f t="shared" si="358"/>
        <v>1.1526142655291371</v>
      </c>
      <c r="Q1835" t="s">
        <v>235</v>
      </c>
      <c r="R1835" t="s">
        <v>234</v>
      </c>
      <c r="S1835" t="s">
        <v>136</v>
      </c>
      <c r="T1835" s="25" t="s">
        <v>166</v>
      </c>
      <c r="U1835" s="25" t="s">
        <v>151</v>
      </c>
      <c r="V1835" s="128" t="s">
        <v>603</v>
      </c>
      <c r="W1835" s="25" t="s">
        <v>153</v>
      </c>
      <c r="X1835" s="94">
        <v>2</v>
      </c>
      <c r="Y1835" s="23" t="str">
        <f t="shared" si="370"/>
        <v>N</v>
      </c>
      <c r="Z1835">
        <v>100</v>
      </c>
      <c r="AA1835">
        <f t="shared" si="359"/>
        <v>172</v>
      </c>
      <c r="AB1835">
        <f t="shared" si="360"/>
        <v>72</v>
      </c>
      <c r="AC1835">
        <f t="shared" si="361"/>
        <v>0</v>
      </c>
      <c r="AD1835">
        <f t="shared" si="362"/>
        <v>-100</v>
      </c>
      <c r="AE1835">
        <f t="shared" si="363"/>
        <v>172</v>
      </c>
      <c r="AF1835">
        <f t="shared" si="364"/>
        <v>72</v>
      </c>
    </row>
    <row r="1836" spans="1:32" x14ac:dyDescent="0.25">
      <c r="A1836" s="20">
        <v>0.53737139682615864</v>
      </c>
      <c r="B1836" s="20">
        <v>0.46078260074044708</v>
      </c>
      <c r="C1836" s="21">
        <f t="shared" ref="C1836:D1899" si="371">(100%/A1836)</f>
        <v>1.860910360890502</v>
      </c>
      <c r="D1836" s="22">
        <f t="shared" si="371"/>
        <v>2.1702208338445641</v>
      </c>
      <c r="E1836" s="127">
        <v>4.6650717703349276E-2</v>
      </c>
      <c r="F1836" s="7">
        <f t="shared" si="365"/>
        <v>1.0466507177033493</v>
      </c>
      <c r="G1836" s="7">
        <f t="shared" si="366"/>
        <v>1.7779669276622396</v>
      </c>
      <c r="H1836" s="7">
        <f t="shared" si="367"/>
        <v>2.0734909909646349</v>
      </c>
      <c r="I1836">
        <v>2.09</v>
      </c>
      <c r="J1836">
        <v>1.76</v>
      </c>
      <c r="K1836" s="7">
        <f t="shared" si="368"/>
        <v>2.1875</v>
      </c>
      <c r="L1836" s="7">
        <f t="shared" si="369"/>
        <v>1.8421052631578947</v>
      </c>
      <c r="M1836" s="24">
        <f t="shared" ref="M1836:N1899" si="372">(1/K1836)</f>
        <v>0.45714285714285713</v>
      </c>
      <c r="N1836" s="24">
        <f t="shared" si="372"/>
        <v>0.54285714285714282</v>
      </c>
      <c r="O1836" s="23">
        <f t="shared" ref="O1836:P1899" si="373">(I1836/G1836)</f>
        <v>1.1754999305572218</v>
      </c>
      <c r="P1836" s="23">
        <f t="shared" si="373"/>
        <v>0.84881005399556053</v>
      </c>
      <c r="Q1836" t="s">
        <v>334</v>
      </c>
      <c r="R1836" t="s">
        <v>400</v>
      </c>
      <c r="S1836" t="s">
        <v>136</v>
      </c>
      <c r="T1836" s="25" t="s">
        <v>161</v>
      </c>
      <c r="U1836" s="25" t="s">
        <v>155</v>
      </c>
      <c r="V1836" s="128" t="s">
        <v>603</v>
      </c>
      <c r="W1836" s="25" t="s">
        <v>150</v>
      </c>
      <c r="X1836" s="94">
        <v>4</v>
      </c>
      <c r="Y1836" s="23" t="str">
        <f t="shared" si="370"/>
        <v>Y</v>
      </c>
      <c r="Z1836">
        <v>100</v>
      </c>
      <c r="AA1836">
        <f t="shared" si="359"/>
        <v>209</v>
      </c>
      <c r="AB1836">
        <f t="shared" si="360"/>
        <v>109</v>
      </c>
      <c r="AC1836">
        <f t="shared" si="361"/>
        <v>209</v>
      </c>
      <c r="AD1836">
        <f t="shared" si="362"/>
        <v>109</v>
      </c>
      <c r="AE1836">
        <f t="shared" si="363"/>
        <v>0</v>
      </c>
      <c r="AF1836">
        <f t="shared" si="364"/>
        <v>-100</v>
      </c>
    </row>
    <row r="1837" spans="1:32" x14ac:dyDescent="0.25">
      <c r="A1837" s="20">
        <v>0.26112624304449067</v>
      </c>
      <c r="B1837" s="20">
        <v>0.73879431114698246</v>
      </c>
      <c r="C1837" s="21">
        <f t="shared" si="371"/>
        <v>3.8295653027475298</v>
      </c>
      <c r="D1837" s="22">
        <f t="shared" si="371"/>
        <v>1.353556713840276</v>
      </c>
      <c r="E1837" s="127">
        <v>2.5439286650930981E-2</v>
      </c>
      <c r="F1837" s="7">
        <f t="shared" si="365"/>
        <v>1.025439286650931</v>
      </c>
      <c r="G1837" s="7">
        <f t="shared" si="366"/>
        <v>3.7345607415284734</v>
      </c>
      <c r="H1837" s="7">
        <f t="shared" si="367"/>
        <v>1.3199774296350313</v>
      </c>
      <c r="I1837">
        <v>2.0499999999999998</v>
      </c>
      <c r="J1837">
        <v>1.86</v>
      </c>
      <c r="K1837" s="7">
        <f t="shared" si="368"/>
        <v>2.1021505376344085</v>
      </c>
      <c r="L1837" s="7">
        <f t="shared" si="369"/>
        <v>1.9073170731707316</v>
      </c>
      <c r="M1837" s="24">
        <f t="shared" si="372"/>
        <v>0.47570332480818417</v>
      </c>
      <c r="N1837" s="24">
        <f t="shared" si="372"/>
        <v>0.52429667519181589</v>
      </c>
      <c r="O1837" s="23">
        <f t="shared" si="373"/>
        <v>0.54892667220642932</v>
      </c>
      <c r="P1837" s="23">
        <f t="shared" si="373"/>
        <v>1.4091150032120496</v>
      </c>
      <c r="Q1837" t="s">
        <v>32</v>
      </c>
      <c r="R1837" t="s">
        <v>94</v>
      </c>
      <c r="S1837" t="s">
        <v>138</v>
      </c>
      <c r="T1837" s="25" t="s">
        <v>166</v>
      </c>
      <c r="U1837" s="25" t="s">
        <v>151</v>
      </c>
      <c r="V1837" s="128" t="s">
        <v>603</v>
      </c>
      <c r="W1837" s="25" t="s">
        <v>154</v>
      </c>
      <c r="X1837" s="94">
        <v>1</v>
      </c>
      <c r="Y1837" s="23" t="str">
        <f t="shared" si="370"/>
        <v>N</v>
      </c>
      <c r="Z1837">
        <v>100</v>
      </c>
      <c r="AA1837">
        <f t="shared" si="359"/>
        <v>186</v>
      </c>
      <c r="AB1837">
        <f t="shared" si="360"/>
        <v>86</v>
      </c>
      <c r="AC1837">
        <f t="shared" si="361"/>
        <v>0</v>
      </c>
      <c r="AD1837">
        <f t="shared" si="362"/>
        <v>-100</v>
      </c>
      <c r="AE1837">
        <f t="shared" si="363"/>
        <v>186</v>
      </c>
      <c r="AF1837">
        <f t="shared" si="364"/>
        <v>86</v>
      </c>
    </row>
    <row r="1838" spans="1:32" x14ac:dyDescent="0.25">
      <c r="A1838" s="20">
        <v>0.63541937083264588</v>
      </c>
      <c r="B1838" s="20">
        <v>0.36130822969849619</v>
      </c>
      <c r="C1838" s="21">
        <f t="shared" si="371"/>
        <v>1.5737637942790634</v>
      </c>
      <c r="D1838" s="22">
        <f t="shared" si="371"/>
        <v>2.7677199626326754</v>
      </c>
      <c r="E1838" s="127">
        <v>2.9760065904644417E-2</v>
      </c>
      <c r="F1838" s="7">
        <f t="shared" si="365"/>
        <v>1.0297600659046444</v>
      </c>
      <c r="G1838" s="7">
        <f t="shared" si="366"/>
        <v>1.5282820206243981</v>
      </c>
      <c r="H1838" s="7">
        <f t="shared" si="367"/>
        <v>2.6877328557125906</v>
      </c>
      <c r="I1838">
        <v>1.66</v>
      </c>
      <c r="J1838">
        <v>2.34</v>
      </c>
      <c r="K1838" s="7">
        <f t="shared" si="368"/>
        <v>1.7094017094017095</v>
      </c>
      <c r="L1838" s="7">
        <f t="shared" si="369"/>
        <v>2.4096385542168677</v>
      </c>
      <c r="M1838" s="24">
        <f t="shared" si="372"/>
        <v>0.58499999999999996</v>
      </c>
      <c r="N1838" s="24">
        <f t="shared" si="372"/>
        <v>0.41499999999999998</v>
      </c>
      <c r="O1838" s="23">
        <f t="shared" si="373"/>
        <v>1.0861869586882837</v>
      </c>
      <c r="P1838" s="23">
        <f t="shared" si="373"/>
        <v>0.87062224023734036</v>
      </c>
      <c r="Q1838" t="s">
        <v>31</v>
      </c>
      <c r="R1838" t="s">
        <v>85</v>
      </c>
      <c r="S1838" t="s">
        <v>138</v>
      </c>
      <c r="T1838" s="25" t="s">
        <v>166</v>
      </c>
      <c r="U1838" s="25" t="s">
        <v>150</v>
      </c>
      <c r="V1838" s="128" t="s">
        <v>603</v>
      </c>
      <c r="W1838" s="25" t="s">
        <v>170</v>
      </c>
      <c r="X1838" s="94">
        <v>2</v>
      </c>
      <c r="Y1838" s="23" t="str">
        <f t="shared" si="370"/>
        <v>N</v>
      </c>
      <c r="Z1838">
        <v>100</v>
      </c>
      <c r="AA1838">
        <f t="shared" si="359"/>
        <v>0</v>
      </c>
      <c r="AB1838">
        <f t="shared" si="360"/>
        <v>-100</v>
      </c>
      <c r="AC1838">
        <f t="shared" si="361"/>
        <v>0</v>
      </c>
      <c r="AD1838">
        <f t="shared" si="362"/>
        <v>-100</v>
      </c>
      <c r="AE1838">
        <f t="shared" si="363"/>
        <v>0</v>
      </c>
      <c r="AF1838">
        <f t="shared" si="364"/>
        <v>-100</v>
      </c>
    </row>
    <row r="1839" spans="1:32" x14ac:dyDescent="0.25">
      <c r="A1839" s="20">
        <v>0.670327890173677</v>
      </c>
      <c r="B1839" s="20">
        <v>0.32069598455960974</v>
      </c>
      <c r="C1839" s="21">
        <f t="shared" si="371"/>
        <v>1.4918072403953047</v>
      </c>
      <c r="D1839" s="22">
        <f t="shared" si="371"/>
        <v>3.1182180262507275</v>
      </c>
      <c r="E1839" s="127">
        <v>4.1666666666666741E-2</v>
      </c>
      <c r="F1839" s="7">
        <f t="shared" si="365"/>
        <v>1.0416666666666667</v>
      </c>
      <c r="G1839" s="7">
        <f t="shared" si="366"/>
        <v>1.4321349507794923</v>
      </c>
      <c r="H1839" s="7">
        <f t="shared" si="367"/>
        <v>2.9934893052006983</v>
      </c>
      <c r="I1839">
        <v>1.92</v>
      </c>
      <c r="J1839">
        <v>1.92</v>
      </c>
      <c r="K1839" s="7">
        <f t="shared" si="368"/>
        <v>2</v>
      </c>
      <c r="L1839" s="7">
        <f t="shared" si="369"/>
        <v>2</v>
      </c>
      <c r="M1839" s="24">
        <f t="shared" si="372"/>
        <v>0.5</v>
      </c>
      <c r="N1839" s="24">
        <f t="shared" si="372"/>
        <v>0.5</v>
      </c>
      <c r="O1839" s="23">
        <f t="shared" si="373"/>
        <v>1.3406557803473542</v>
      </c>
      <c r="P1839" s="23">
        <f t="shared" si="373"/>
        <v>0.64139196911921947</v>
      </c>
      <c r="Q1839" t="s">
        <v>34</v>
      </c>
      <c r="R1839" t="s">
        <v>9</v>
      </c>
      <c r="S1839" t="s">
        <v>139</v>
      </c>
      <c r="T1839" s="25" t="s">
        <v>160</v>
      </c>
      <c r="U1839" s="25" t="s">
        <v>162</v>
      </c>
      <c r="V1839" s="128" t="s">
        <v>603</v>
      </c>
      <c r="W1839" s="25" t="s">
        <v>392</v>
      </c>
      <c r="X1839" s="94">
        <v>6</v>
      </c>
      <c r="Y1839" s="23" t="str">
        <f t="shared" si="370"/>
        <v>Y</v>
      </c>
      <c r="Z1839">
        <v>100</v>
      </c>
      <c r="AA1839">
        <f t="shared" si="359"/>
        <v>192</v>
      </c>
      <c r="AB1839">
        <f t="shared" si="360"/>
        <v>92</v>
      </c>
      <c r="AC1839">
        <f t="shared" si="361"/>
        <v>192</v>
      </c>
      <c r="AD1839">
        <f t="shared" si="362"/>
        <v>92</v>
      </c>
      <c r="AE1839">
        <f t="shared" si="363"/>
        <v>0</v>
      </c>
      <c r="AF1839">
        <f t="shared" si="364"/>
        <v>-100</v>
      </c>
    </row>
    <row r="1840" spans="1:32" x14ac:dyDescent="0.25">
      <c r="A1840" s="20">
        <v>0.30880633862547724</v>
      </c>
      <c r="B1840" s="20">
        <v>0.6890340463021164</v>
      </c>
      <c r="C1840" s="21">
        <f t="shared" si="371"/>
        <v>3.2382754980065611</v>
      </c>
      <c r="D1840" s="22">
        <f t="shared" si="371"/>
        <v>1.451307094862387</v>
      </c>
      <c r="E1840" s="127">
        <v>4.5883940620782715E-2</v>
      </c>
      <c r="F1840" s="7">
        <f t="shared" si="365"/>
        <v>1.0458839406207827</v>
      </c>
      <c r="G1840" s="7">
        <f t="shared" si="366"/>
        <v>3.0962092180940153</v>
      </c>
      <c r="H1840" s="7">
        <f t="shared" si="367"/>
        <v>1.3876368481200372</v>
      </c>
      <c r="I1840">
        <v>2.4700000000000002</v>
      </c>
      <c r="J1840">
        <v>1.56</v>
      </c>
      <c r="K1840" s="7">
        <f t="shared" si="368"/>
        <v>2.5833333333333335</v>
      </c>
      <c r="L1840" s="7">
        <f t="shared" si="369"/>
        <v>1.631578947368421</v>
      </c>
      <c r="M1840" s="24">
        <f t="shared" si="372"/>
        <v>0.38709677419354838</v>
      </c>
      <c r="N1840" s="24">
        <f t="shared" si="372"/>
        <v>0.61290322580645162</v>
      </c>
      <c r="O1840" s="23">
        <f t="shared" si="373"/>
        <v>0.79774970811581625</v>
      </c>
      <c r="P1840" s="23">
        <f t="shared" si="373"/>
        <v>1.1242134439666109</v>
      </c>
      <c r="Q1840" t="s">
        <v>520</v>
      </c>
      <c r="R1840" t="s">
        <v>16</v>
      </c>
      <c r="S1840" t="s">
        <v>139</v>
      </c>
      <c r="T1840" s="25" t="s">
        <v>160</v>
      </c>
      <c r="U1840" s="25" t="s">
        <v>170</v>
      </c>
      <c r="V1840" s="128" t="s">
        <v>603</v>
      </c>
      <c r="W1840" s="25" t="s">
        <v>149</v>
      </c>
      <c r="X1840" s="94">
        <v>0</v>
      </c>
      <c r="Y1840" s="23" t="str">
        <f t="shared" si="370"/>
        <v>N</v>
      </c>
      <c r="Z1840">
        <v>100</v>
      </c>
      <c r="AA1840">
        <f t="shared" si="359"/>
        <v>156</v>
      </c>
      <c r="AB1840">
        <f t="shared" si="360"/>
        <v>56</v>
      </c>
      <c r="AC1840">
        <f t="shared" si="361"/>
        <v>0</v>
      </c>
      <c r="AD1840">
        <f t="shared" si="362"/>
        <v>-100</v>
      </c>
      <c r="AE1840">
        <f t="shared" si="363"/>
        <v>156</v>
      </c>
      <c r="AF1840">
        <f t="shared" si="364"/>
        <v>56</v>
      </c>
    </row>
    <row r="1841" spans="1:32" x14ac:dyDescent="0.25">
      <c r="A1841" s="20">
        <v>0.31727556444931282</v>
      </c>
      <c r="B1841" s="20">
        <v>0.68253673877808274</v>
      </c>
      <c r="C1841" s="21">
        <f t="shared" si="371"/>
        <v>3.1518342792508296</v>
      </c>
      <c r="D1841" s="22">
        <f t="shared" si="371"/>
        <v>1.4651225980747331</v>
      </c>
      <c r="E1841" s="127">
        <v>4.5168067226890818E-2</v>
      </c>
      <c r="F1841" s="7">
        <f t="shared" si="365"/>
        <v>1.0451680672268908</v>
      </c>
      <c r="G1841" s="7">
        <f t="shared" si="366"/>
        <v>3.0156243556249143</v>
      </c>
      <c r="H1841" s="7">
        <f t="shared" si="367"/>
        <v>1.4018057420775336</v>
      </c>
      <c r="I1841">
        <v>2.38</v>
      </c>
      <c r="J1841">
        <v>1.6</v>
      </c>
      <c r="K1841" s="7">
        <f t="shared" si="368"/>
        <v>2.4874999999999998</v>
      </c>
      <c r="L1841" s="7">
        <f t="shared" si="369"/>
        <v>1.6722689075630255</v>
      </c>
      <c r="M1841" s="24">
        <f t="shared" si="372"/>
        <v>0.4020100502512563</v>
      </c>
      <c r="N1841" s="24">
        <f t="shared" si="372"/>
        <v>0.59798994974874364</v>
      </c>
      <c r="O1841" s="23">
        <f t="shared" si="373"/>
        <v>0.78922296656766566</v>
      </c>
      <c r="P1841" s="23">
        <f t="shared" si="373"/>
        <v>1.1413849665280544</v>
      </c>
      <c r="Q1841" t="s">
        <v>13</v>
      </c>
      <c r="R1841" t="s">
        <v>35</v>
      </c>
      <c r="S1841" t="s">
        <v>139</v>
      </c>
      <c r="T1841" s="25" t="s">
        <v>166</v>
      </c>
      <c r="U1841" s="25" t="s">
        <v>151</v>
      </c>
      <c r="V1841" s="128" t="s">
        <v>603</v>
      </c>
      <c r="W1841" s="25" t="s">
        <v>150</v>
      </c>
      <c r="X1841" s="94">
        <v>4</v>
      </c>
      <c r="Y1841" s="23" t="str">
        <f t="shared" si="370"/>
        <v>Y</v>
      </c>
      <c r="Z1841">
        <v>100</v>
      </c>
      <c r="AA1841">
        <f t="shared" si="359"/>
        <v>0</v>
      </c>
      <c r="AB1841">
        <f t="shared" si="360"/>
        <v>-100</v>
      </c>
      <c r="AC1841">
        <f t="shared" si="361"/>
        <v>0</v>
      </c>
      <c r="AD1841">
        <f t="shared" si="362"/>
        <v>-100</v>
      </c>
      <c r="AE1841">
        <f t="shared" si="363"/>
        <v>0</v>
      </c>
      <c r="AF1841">
        <f t="shared" si="364"/>
        <v>-100</v>
      </c>
    </row>
    <row r="1842" spans="1:32" x14ac:dyDescent="0.25">
      <c r="A1842" s="20">
        <v>0.22702495516779764</v>
      </c>
      <c r="B1842" s="20">
        <v>0.77272729297272003</v>
      </c>
      <c r="C1842" s="21">
        <f t="shared" si="371"/>
        <v>4.4048021031911873</v>
      </c>
      <c r="D1842" s="22">
        <f t="shared" si="371"/>
        <v>1.2941176131529541</v>
      </c>
      <c r="E1842" s="127">
        <v>4.8728813559322015E-2</v>
      </c>
      <c r="F1842" s="7">
        <f t="shared" si="365"/>
        <v>1.048728813559322</v>
      </c>
      <c r="G1842" s="7">
        <f t="shared" si="366"/>
        <v>4.2001345307196774</v>
      </c>
      <c r="H1842" s="7">
        <f t="shared" si="367"/>
        <v>1.23398689577413</v>
      </c>
      <c r="I1842">
        <v>2.36</v>
      </c>
      <c r="J1842">
        <v>1.6</v>
      </c>
      <c r="K1842" s="7">
        <f t="shared" si="368"/>
        <v>2.4749999999999996</v>
      </c>
      <c r="L1842" s="7">
        <f t="shared" si="369"/>
        <v>1.6779661016949152</v>
      </c>
      <c r="M1842" s="24">
        <f t="shared" si="372"/>
        <v>0.40404040404040409</v>
      </c>
      <c r="N1842" s="24">
        <f t="shared" si="372"/>
        <v>0.59595959595959602</v>
      </c>
      <c r="O1842" s="23">
        <f t="shared" si="373"/>
        <v>0.56188676404029914</v>
      </c>
      <c r="P1842" s="23">
        <f t="shared" si="373"/>
        <v>1.2966102034626998</v>
      </c>
      <c r="Q1842" t="s">
        <v>84</v>
      </c>
      <c r="R1842" t="s">
        <v>20</v>
      </c>
      <c r="S1842" t="s">
        <v>139</v>
      </c>
      <c r="T1842" s="25" t="s">
        <v>161</v>
      </c>
      <c r="U1842" s="25" t="s">
        <v>152</v>
      </c>
      <c r="V1842" s="128" t="s">
        <v>603</v>
      </c>
      <c r="W1842" s="25" t="s">
        <v>154</v>
      </c>
      <c r="X1842" s="94">
        <v>1</v>
      </c>
      <c r="Y1842" s="23" t="str">
        <f t="shared" si="370"/>
        <v>N</v>
      </c>
      <c r="Z1842">
        <v>100</v>
      </c>
      <c r="AA1842">
        <f t="shared" si="359"/>
        <v>160</v>
      </c>
      <c r="AB1842">
        <f t="shared" si="360"/>
        <v>60</v>
      </c>
      <c r="AC1842">
        <f t="shared" si="361"/>
        <v>0</v>
      </c>
      <c r="AD1842">
        <f t="shared" si="362"/>
        <v>-100</v>
      </c>
      <c r="AE1842">
        <f t="shared" si="363"/>
        <v>160</v>
      </c>
      <c r="AF1842">
        <f t="shared" si="364"/>
        <v>60</v>
      </c>
    </row>
    <row r="1843" spans="1:32" x14ac:dyDescent="0.25">
      <c r="A1843" s="20">
        <v>0.52380856345063509</v>
      </c>
      <c r="B1843" s="20">
        <v>0.47453512484214055</v>
      </c>
      <c r="C1843" s="21">
        <f t="shared" si="371"/>
        <v>1.9090944092483175</v>
      </c>
      <c r="D1843" s="22">
        <f t="shared" si="371"/>
        <v>2.1073255648518354</v>
      </c>
      <c r="E1843" s="127">
        <v>4.658924042183954E-2</v>
      </c>
      <c r="F1843" s="7">
        <f t="shared" si="365"/>
        <v>1.0465892404218395</v>
      </c>
      <c r="G1843" s="7">
        <f t="shared" si="366"/>
        <v>1.8241104872039728</v>
      </c>
      <c r="H1843" s="7">
        <f t="shared" si="367"/>
        <v>2.0135173222327931</v>
      </c>
      <c r="I1843">
        <v>2.27</v>
      </c>
      <c r="J1843">
        <v>1.65</v>
      </c>
      <c r="K1843" s="7">
        <f t="shared" si="368"/>
        <v>2.375757575757576</v>
      </c>
      <c r="L1843" s="7">
        <f t="shared" si="369"/>
        <v>1.7268722466960351</v>
      </c>
      <c r="M1843" s="24">
        <f t="shared" si="372"/>
        <v>0.42091836734693872</v>
      </c>
      <c r="N1843" s="24">
        <f t="shared" si="372"/>
        <v>0.57908163265306123</v>
      </c>
      <c r="O1843" s="23">
        <f t="shared" si="373"/>
        <v>1.244442162864539</v>
      </c>
      <c r="P1843" s="23">
        <f t="shared" si="373"/>
        <v>0.81946153717233072</v>
      </c>
      <c r="Q1843" t="s">
        <v>8</v>
      </c>
      <c r="R1843" t="s">
        <v>11</v>
      </c>
      <c r="S1843" t="s">
        <v>139</v>
      </c>
      <c r="T1843" s="25" t="s">
        <v>161</v>
      </c>
      <c r="U1843" s="25" t="s">
        <v>155</v>
      </c>
      <c r="V1843" s="128" t="s">
        <v>603</v>
      </c>
      <c r="W1843" s="25" t="s">
        <v>162</v>
      </c>
      <c r="X1843" s="94">
        <v>3</v>
      </c>
      <c r="Y1843" s="23" t="str">
        <f t="shared" si="370"/>
        <v>Y</v>
      </c>
      <c r="Z1843">
        <v>100</v>
      </c>
      <c r="AA1843">
        <f t="shared" si="359"/>
        <v>227</v>
      </c>
      <c r="AB1843">
        <f t="shared" si="360"/>
        <v>127</v>
      </c>
      <c r="AC1843">
        <f t="shared" si="361"/>
        <v>227</v>
      </c>
      <c r="AD1843">
        <f t="shared" si="362"/>
        <v>127</v>
      </c>
      <c r="AE1843">
        <f t="shared" si="363"/>
        <v>0</v>
      </c>
      <c r="AF1843">
        <f t="shared" si="364"/>
        <v>-100</v>
      </c>
    </row>
    <row r="1844" spans="1:32" x14ac:dyDescent="0.25">
      <c r="A1844" s="20">
        <v>0.35565093046614665</v>
      </c>
      <c r="B1844" s="20">
        <v>0.6441052603582359</v>
      </c>
      <c r="C1844" s="21">
        <f t="shared" si="371"/>
        <v>2.8117457718705081</v>
      </c>
      <c r="D1844" s="22">
        <f t="shared" si="371"/>
        <v>1.5525412716608213</v>
      </c>
      <c r="E1844" s="127">
        <v>4.7232888483123459E-2</v>
      </c>
      <c r="F1844" s="7">
        <f t="shared" si="365"/>
        <v>1.0472328884831235</v>
      </c>
      <c r="G1844" s="7">
        <f t="shared" si="366"/>
        <v>2.6849288279546051</v>
      </c>
      <c r="H1844" s="7">
        <f t="shared" si="367"/>
        <v>1.4825176794338628</v>
      </c>
      <c r="I1844">
        <v>2.23</v>
      </c>
      <c r="J1844">
        <v>1.67</v>
      </c>
      <c r="K1844" s="7">
        <f t="shared" si="368"/>
        <v>2.3353293413173652</v>
      </c>
      <c r="L1844" s="7">
        <f t="shared" si="369"/>
        <v>1.7488789237668161</v>
      </c>
      <c r="M1844" s="24">
        <f t="shared" si="372"/>
        <v>0.42820512820512818</v>
      </c>
      <c r="N1844" s="24">
        <f t="shared" si="372"/>
        <v>0.57179487179487176</v>
      </c>
      <c r="O1844" s="23">
        <f t="shared" si="373"/>
        <v>0.83056205318441434</v>
      </c>
      <c r="P1844" s="23">
        <f t="shared" si="373"/>
        <v>1.1264621145278564</v>
      </c>
      <c r="Q1844" t="s">
        <v>10</v>
      </c>
      <c r="R1844" t="s">
        <v>33</v>
      </c>
      <c r="S1844" t="s">
        <v>139</v>
      </c>
      <c r="T1844" s="25" t="s">
        <v>166</v>
      </c>
      <c r="U1844" s="25" t="s">
        <v>151</v>
      </c>
      <c r="V1844" s="128" t="s">
        <v>603</v>
      </c>
      <c r="W1844" s="25" t="s">
        <v>154</v>
      </c>
      <c r="X1844" s="94">
        <v>1</v>
      </c>
      <c r="Y1844" s="23" t="str">
        <f t="shared" si="370"/>
        <v>N</v>
      </c>
      <c r="Z1844">
        <v>100</v>
      </c>
      <c r="AA1844">
        <f t="shared" si="359"/>
        <v>167</v>
      </c>
      <c r="AB1844">
        <f t="shared" si="360"/>
        <v>67</v>
      </c>
      <c r="AC1844">
        <f t="shared" si="361"/>
        <v>0</v>
      </c>
      <c r="AD1844">
        <f t="shared" si="362"/>
        <v>-100</v>
      </c>
      <c r="AE1844">
        <f t="shared" si="363"/>
        <v>167</v>
      </c>
      <c r="AF1844">
        <f t="shared" si="364"/>
        <v>67</v>
      </c>
    </row>
    <row r="1845" spans="1:32" x14ac:dyDescent="0.25">
      <c r="A1845" s="20">
        <v>0.2386077974877073</v>
      </c>
      <c r="B1845" s="20">
        <v>0.7611899783888374</v>
      </c>
      <c r="C1845" s="21">
        <f t="shared" si="371"/>
        <v>4.1909778746921225</v>
      </c>
      <c r="D1845" s="22">
        <f t="shared" si="371"/>
        <v>1.3137324825487544</v>
      </c>
      <c r="E1845" s="127">
        <v>4.8468439772787697E-2</v>
      </c>
      <c r="F1845" s="7">
        <f t="shared" si="365"/>
        <v>1.0484684397727877</v>
      </c>
      <c r="G1845" s="7">
        <f t="shared" si="366"/>
        <v>3.9972379861050888</v>
      </c>
      <c r="H1845" s="7">
        <f t="shared" si="367"/>
        <v>1.2530014568997916</v>
      </c>
      <c r="I1845">
        <v>2.34</v>
      </c>
      <c r="J1845">
        <v>1.61</v>
      </c>
      <c r="K1845" s="7">
        <f t="shared" si="368"/>
        <v>2.4534161490683233</v>
      </c>
      <c r="L1845" s="7">
        <f t="shared" si="369"/>
        <v>1.6880341880341883</v>
      </c>
      <c r="M1845" s="24">
        <f t="shared" si="372"/>
        <v>0.40759493670886071</v>
      </c>
      <c r="N1845" s="24">
        <f t="shared" si="372"/>
        <v>0.59240506329113918</v>
      </c>
      <c r="O1845" s="23">
        <f t="shared" si="373"/>
        <v>0.58540422364996514</v>
      </c>
      <c r="P1845" s="23">
        <f t="shared" si="373"/>
        <v>1.2849147071093625</v>
      </c>
      <c r="Q1845" t="s">
        <v>521</v>
      </c>
      <c r="R1845" t="s">
        <v>18</v>
      </c>
      <c r="S1845" t="s">
        <v>139</v>
      </c>
      <c r="T1845" s="25" t="s">
        <v>166</v>
      </c>
      <c r="U1845" s="25" t="s">
        <v>151</v>
      </c>
      <c r="V1845" s="128" t="s">
        <v>603</v>
      </c>
      <c r="W1845" s="25" t="s">
        <v>163</v>
      </c>
      <c r="X1845" s="94">
        <v>3</v>
      </c>
      <c r="Y1845" s="23" t="str">
        <f t="shared" si="370"/>
        <v>Y</v>
      </c>
      <c r="Z1845">
        <v>100</v>
      </c>
      <c r="AA1845">
        <f t="shared" si="359"/>
        <v>0</v>
      </c>
      <c r="AB1845">
        <f t="shared" si="360"/>
        <v>-100</v>
      </c>
      <c r="AC1845">
        <f t="shared" si="361"/>
        <v>0</v>
      </c>
      <c r="AD1845">
        <f t="shared" si="362"/>
        <v>-100</v>
      </c>
      <c r="AE1845">
        <f t="shared" si="363"/>
        <v>0</v>
      </c>
      <c r="AF1845">
        <f t="shared" si="364"/>
        <v>-100</v>
      </c>
    </row>
    <row r="1846" spans="1:32" x14ac:dyDescent="0.25">
      <c r="A1846" s="20">
        <v>0.27422005691477419</v>
      </c>
      <c r="B1846" s="20">
        <v>0.72561466546995368</v>
      </c>
      <c r="C1846" s="21">
        <f t="shared" si="371"/>
        <v>3.646706266678347</v>
      </c>
      <c r="D1846" s="22">
        <f t="shared" si="371"/>
        <v>1.3781419361919003</v>
      </c>
      <c r="E1846" s="127">
        <v>5.1413375357037383E-2</v>
      </c>
      <c r="F1846" s="7">
        <f t="shared" si="365"/>
        <v>1.0514133753570374</v>
      </c>
      <c r="G1846" s="7">
        <f t="shared" si="366"/>
        <v>3.4683848923264877</v>
      </c>
      <c r="H1846" s="7">
        <f t="shared" si="367"/>
        <v>1.3107517637617201</v>
      </c>
      <c r="I1846">
        <v>2.84</v>
      </c>
      <c r="J1846">
        <v>1.43</v>
      </c>
      <c r="K1846" s="7">
        <f t="shared" si="368"/>
        <v>2.9860139860139858</v>
      </c>
      <c r="L1846" s="7">
        <f t="shared" si="369"/>
        <v>1.5035211267605635</v>
      </c>
      <c r="M1846" s="24">
        <f t="shared" si="372"/>
        <v>0.33489461358313821</v>
      </c>
      <c r="N1846" s="24">
        <f t="shared" si="372"/>
        <v>0.66510538641686179</v>
      </c>
      <c r="O1846" s="23">
        <f t="shared" si="373"/>
        <v>0.81882492519306693</v>
      </c>
      <c r="P1846" s="23">
        <f t="shared" si="373"/>
        <v>1.0909769794213742</v>
      </c>
      <c r="Q1846" t="s">
        <v>14</v>
      </c>
      <c r="R1846" t="s">
        <v>15</v>
      </c>
      <c r="S1846" t="s">
        <v>139</v>
      </c>
      <c r="T1846" s="25" t="s">
        <v>166</v>
      </c>
      <c r="U1846" s="25" t="s">
        <v>151</v>
      </c>
      <c r="V1846" s="128" t="s">
        <v>603</v>
      </c>
      <c r="W1846" s="25" t="s">
        <v>152</v>
      </c>
      <c r="X1846" s="94">
        <v>1</v>
      </c>
      <c r="Y1846" s="23" t="str">
        <f t="shared" si="370"/>
        <v>N</v>
      </c>
      <c r="Z1846">
        <v>100</v>
      </c>
      <c r="AA1846">
        <f t="shared" si="359"/>
        <v>143</v>
      </c>
      <c r="AB1846">
        <f t="shared" si="360"/>
        <v>43</v>
      </c>
      <c r="AC1846">
        <f t="shared" si="361"/>
        <v>0</v>
      </c>
      <c r="AD1846">
        <f t="shared" si="362"/>
        <v>-100</v>
      </c>
      <c r="AE1846">
        <f t="shared" si="363"/>
        <v>143</v>
      </c>
      <c r="AF1846">
        <f t="shared" si="364"/>
        <v>43</v>
      </c>
    </row>
    <row r="1847" spans="1:32" x14ac:dyDescent="0.25">
      <c r="A1847" s="20">
        <v>0.36635784564398682</v>
      </c>
      <c r="B1847" s="20">
        <v>0.63291608438653413</v>
      </c>
      <c r="C1847" s="21">
        <f t="shared" si="371"/>
        <v>2.7295716794114013</v>
      </c>
      <c r="D1847" s="22">
        <f t="shared" si="371"/>
        <v>1.5799882870242883</v>
      </c>
      <c r="E1847" s="127">
        <v>4.6437320268399196E-2</v>
      </c>
      <c r="F1847" s="7">
        <f t="shared" si="365"/>
        <v>1.0464373202683992</v>
      </c>
      <c r="G1847" s="7">
        <f t="shared" si="366"/>
        <v>2.6084425952156383</v>
      </c>
      <c r="H1847" s="7">
        <f t="shared" si="367"/>
        <v>1.5098737940835667</v>
      </c>
      <c r="I1847">
        <v>2.29</v>
      </c>
      <c r="J1847">
        <v>1.64</v>
      </c>
      <c r="K1847" s="7">
        <f t="shared" si="368"/>
        <v>2.3963414634146343</v>
      </c>
      <c r="L1847" s="7">
        <f t="shared" si="369"/>
        <v>1.7161572052401746</v>
      </c>
      <c r="M1847" s="24">
        <f t="shared" si="372"/>
        <v>0.41730279898218825</v>
      </c>
      <c r="N1847" s="24">
        <f t="shared" si="372"/>
        <v>0.58269720101781175</v>
      </c>
      <c r="O1847" s="23">
        <f t="shared" si="373"/>
        <v>0.877918495963944</v>
      </c>
      <c r="P1847" s="23">
        <f t="shared" si="373"/>
        <v>1.0861834985323489</v>
      </c>
      <c r="Q1847" t="s">
        <v>19</v>
      </c>
      <c r="R1847" t="s">
        <v>12</v>
      </c>
      <c r="S1847" t="s">
        <v>139</v>
      </c>
      <c r="T1847" s="25" t="s">
        <v>166</v>
      </c>
      <c r="U1847" s="25" t="s">
        <v>151</v>
      </c>
      <c r="V1847" s="128" t="s">
        <v>603</v>
      </c>
      <c r="W1847" s="25" t="s">
        <v>178</v>
      </c>
      <c r="X1847" s="94">
        <v>4</v>
      </c>
      <c r="Y1847" s="23" t="str">
        <f t="shared" si="370"/>
        <v>Y</v>
      </c>
      <c r="Z1847">
        <v>100</v>
      </c>
      <c r="AA1847">
        <f t="shared" si="359"/>
        <v>0</v>
      </c>
      <c r="AB1847">
        <f t="shared" si="360"/>
        <v>-100</v>
      </c>
      <c r="AC1847">
        <f t="shared" si="361"/>
        <v>0</v>
      </c>
      <c r="AD1847">
        <f t="shared" si="362"/>
        <v>-100</v>
      </c>
      <c r="AE1847">
        <f t="shared" si="363"/>
        <v>0</v>
      </c>
      <c r="AF1847">
        <f t="shared" si="364"/>
        <v>-100</v>
      </c>
    </row>
    <row r="1848" spans="1:32" x14ac:dyDescent="0.25">
      <c r="A1848" s="20">
        <v>0.4095458860700717</v>
      </c>
      <c r="B1848" s="20">
        <v>0.58988031985396461</v>
      </c>
      <c r="C1848" s="21">
        <f t="shared" si="371"/>
        <v>2.4417288367753347</v>
      </c>
      <c r="D1848" s="22">
        <f t="shared" si="371"/>
        <v>1.6952591336621772</v>
      </c>
      <c r="E1848" s="127">
        <v>5.6301111344097432E-2</v>
      </c>
      <c r="F1848" s="7">
        <f t="shared" si="365"/>
        <v>1.0563011113440974</v>
      </c>
      <c r="G1848" s="7">
        <f t="shared" si="366"/>
        <v>2.3115840838871602</v>
      </c>
      <c r="H1848" s="7">
        <f t="shared" si="367"/>
        <v>1.6049014011781482</v>
      </c>
      <c r="I1848">
        <v>2.5099999999999998</v>
      </c>
      <c r="J1848">
        <v>1.52</v>
      </c>
      <c r="K1848" s="7">
        <f t="shared" si="368"/>
        <v>2.6513157894736845</v>
      </c>
      <c r="L1848" s="7">
        <f t="shared" si="369"/>
        <v>1.605577689243028</v>
      </c>
      <c r="M1848" s="24">
        <f t="shared" si="372"/>
        <v>0.37717121588089325</v>
      </c>
      <c r="N1848" s="24">
        <f t="shared" si="372"/>
        <v>0.62282878411910669</v>
      </c>
      <c r="O1848" s="23">
        <f t="shared" si="373"/>
        <v>1.0858354742515719</v>
      </c>
      <c r="P1848" s="23">
        <f t="shared" si="373"/>
        <v>0.94709868088106686</v>
      </c>
      <c r="Q1848" t="s">
        <v>570</v>
      </c>
      <c r="R1848" t="s">
        <v>569</v>
      </c>
      <c r="S1848" t="s">
        <v>370</v>
      </c>
      <c r="T1848" s="25" t="s">
        <v>166</v>
      </c>
      <c r="U1848" s="25" t="s">
        <v>151</v>
      </c>
      <c r="V1848" s="128" t="s">
        <v>603</v>
      </c>
      <c r="W1848" s="25" t="s">
        <v>152</v>
      </c>
      <c r="X1848" s="94">
        <v>1</v>
      </c>
      <c r="Y1848" s="23" t="str">
        <f t="shared" si="370"/>
        <v>N</v>
      </c>
      <c r="Z1848">
        <v>100</v>
      </c>
      <c r="AA1848">
        <f t="shared" si="359"/>
        <v>0</v>
      </c>
      <c r="AB1848">
        <f t="shared" si="360"/>
        <v>-100</v>
      </c>
      <c r="AC1848">
        <f t="shared" si="361"/>
        <v>0</v>
      </c>
      <c r="AD1848">
        <f t="shared" si="362"/>
        <v>-100</v>
      </c>
      <c r="AE1848">
        <f t="shared" si="363"/>
        <v>152</v>
      </c>
      <c r="AF1848">
        <f t="shared" si="364"/>
        <v>52</v>
      </c>
    </row>
    <row r="1849" spans="1:32" x14ac:dyDescent="0.25">
      <c r="A1849" s="20">
        <v>0</v>
      </c>
      <c r="B1849" s="20">
        <v>1</v>
      </c>
      <c r="C1849" s="21" t="e">
        <f t="shared" si="371"/>
        <v>#DIV/0!</v>
      </c>
      <c r="D1849" s="22">
        <f t="shared" si="371"/>
        <v>1</v>
      </c>
      <c r="E1849" s="127">
        <v>5.2894073314676771E-2</v>
      </c>
      <c r="F1849" s="7">
        <f t="shared" si="365"/>
        <v>1.0528940733146768</v>
      </c>
      <c r="G1849" s="7" t="e">
        <f t="shared" si="366"/>
        <v>#DIV/0!</v>
      </c>
      <c r="H1849" s="7">
        <f t="shared" si="367"/>
        <v>0.94976315789473686</v>
      </c>
      <c r="I1849">
        <v>1.93</v>
      </c>
      <c r="J1849">
        <v>1.87</v>
      </c>
      <c r="K1849" s="7">
        <f t="shared" si="368"/>
        <v>2.0320855614973259</v>
      </c>
      <c r="L1849" s="7">
        <f t="shared" si="369"/>
        <v>1.9689119170984457</v>
      </c>
      <c r="M1849" s="24">
        <f t="shared" si="372"/>
        <v>0.49210526315789482</v>
      </c>
      <c r="N1849" s="24">
        <f t="shared" si="372"/>
        <v>0.50789473684210529</v>
      </c>
      <c r="O1849" s="23" t="e">
        <f t="shared" si="373"/>
        <v>#DIV/0!</v>
      </c>
      <c r="P1849" s="23">
        <f t="shared" si="373"/>
        <v>1.9689119170984457</v>
      </c>
      <c r="Q1849" t="s">
        <v>369</v>
      </c>
      <c r="R1849" t="s">
        <v>574</v>
      </c>
      <c r="S1849" t="s">
        <v>370</v>
      </c>
      <c r="T1849" s="25" t="s">
        <v>166</v>
      </c>
      <c r="U1849" s="25" t="s">
        <v>149</v>
      </c>
      <c r="V1849" s="128" t="s">
        <v>603</v>
      </c>
      <c r="W1849" s="25" t="s">
        <v>175</v>
      </c>
      <c r="X1849" s="94">
        <v>5</v>
      </c>
      <c r="Y1849" s="23" t="str">
        <f t="shared" si="370"/>
        <v>Y</v>
      </c>
      <c r="Z1849">
        <v>100</v>
      </c>
      <c r="AA1849" t="e">
        <f t="shared" si="359"/>
        <v>#DIV/0!</v>
      </c>
      <c r="AB1849" t="e">
        <f t="shared" si="360"/>
        <v>#DIV/0!</v>
      </c>
      <c r="AC1849">
        <f t="shared" si="361"/>
        <v>0</v>
      </c>
      <c r="AD1849">
        <f t="shared" si="362"/>
        <v>-100</v>
      </c>
      <c r="AE1849">
        <f t="shared" si="363"/>
        <v>0</v>
      </c>
      <c r="AF1849">
        <f t="shared" si="364"/>
        <v>-100</v>
      </c>
    </row>
    <row r="1850" spans="1:32" x14ac:dyDescent="0.25">
      <c r="A1850" s="20">
        <v>0.55493355794525456</v>
      </c>
      <c r="B1850" s="20">
        <v>0.44309310210530034</v>
      </c>
      <c r="C1850" s="21">
        <f t="shared" si="371"/>
        <v>1.8020175310764901</v>
      </c>
      <c r="D1850" s="22">
        <f t="shared" si="371"/>
        <v>2.2568620347476132</v>
      </c>
      <c r="E1850" s="127">
        <v>2.4150034051024338E-2</v>
      </c>
      <c r="F1850" s="7">
        <f t="shared" si="365"/>
        <v>1.0241500340510243</v>
      </c>
      <c r="G1850" s="7">
        <f t="shared" si="366"/>
        <v>1.7595249437707987</v>
      </c>
      <c r="H1850" s="7">
        <f t="shared" si="367"/>
        <v>2.2036439581226177</v>
      </c>
      <c r="I1850">
        <v>1.89</v>
      </c>
      <c r="J1850">
        <v>2.02</v>
      </c>
      <c r="K1850" s="7">
        <f t="shared" si="368"/>
        <v>1.9356435643564358</v>
      </c>
      <c r="L1850" s="7">
        <f t="shared" si="369"/>
        <v>2.0687830687830693</v>
      </c>
      <c r="M1850" s="24">
        <f t="shared" si="372"/>
        <v>0.51662404092071612</v>
      </c>
      <c r="N1850" s="24">
        <f t="shared" si="372"/>
        <v>0.48337595907928377</v>
      </c>
      <c r="O1850" s="23">
        <f t="shared" si="373"/>
        <v>1.0741535700821512</v>
      </c>
      <c r="P1850" s="23">
        <f t="shared" si="373"/>
        <v>0.91666350753001313</v>
      </c>
      <c r="Q1850" t="s">
        <v>103</v>
      </c>
      <c r="R1850" t="s">
        <v>289</v>
      </c>
      <c r="S1850" t="s">
        <v>140</v>
      </c>
      <c r="T1850" s="25" t="s">
        <v>161</v>
      </c>
      <c r="U1850" s="25" t="s">
        <v>155</v>
      </c>
      <c r="V1850" s="128" t="s">
        <v>603</v>
      </c>
      <c r="W1850" s="25" t="s">
        <v>162</v>
      </c>
      <c r="X1850" s="94">
        <v>3</v>
      </c>
      <c r="Y1850" s="23" t="str">
        <f t="shared" si="370"/>
        <v>Y</v>
      </c>
      <c r="Z1850">
        <v>100</v>
      </c>
      <c r="AA1850">
        <f t="shared" si="359"/>
        <v>189</v>
      </c>
      <c r="AB1850">
        <f t="shared" si="360"/>
        <v>89</v>
      </c>
      <c r="AC1850">
        <f t="shared" si="361"/>
        <v>189</v>
      </c>
      <c r="AD1850">
        <f t="shared" si="362"/>
        <v>89</v>
      </c>
      <c r="AE1850">
        <f t="shared" si="363"/>
        <v>0</v>
      </c>
      <c r="AF1850">
        <f t="shared" si="364"/>
        <v>-100</v>
      </c>
    </row>
    <row r="1851" spans="1:32" x14ac:dyDescent="0.25">
      <c r="A1851" s="20">
        <v>0.49270407469759081</v>
      </c>
      <c r="B1851" s="20">
        <v>0.5058147148517449</v>
      </c>
      <c r="C1851" s="21">
        <f t="shared" si="371"/>
        <v>2.0296158512871534</v>
      </c>
      <c r="D1851" s="22">
        <f t="shared" si="371"/>
        <v>1.9770085184119279</v>
      </c>
      <c r="E1851" s="127">
        <v>3.002070393374745E-2</v>
      </c>
      <c r="F1851" s="7">
        <f t="shared" si="365"/>
        <v>1.0300207039337475</v>
      </c>
      <c r="G1851" s="7">
        <f t="shared" si="366"/>
        <v>1.9704612184355679</v>
      </c>
      <c r="H1851" s="7">
        <f t="shared" si="367"/>
        <v>1.9193871646089671</v>
      </c>
      <c r="I1851">
        <v>1.68</v>
      </c>
      <c r="J1851">
        <v>2.2999999999999998</v>
      </c>
      <c r="K1851" s="7">
        <f t="shared" si="368"/>
        <v>1.7304347826086957</v>
      </c>
      <c r="L1851" s="7">
        <f t="shared" si="369"/>
        <v>2.3690476190476191</v>
      </c>
      <c r="M1851" s="24">
        <f t="shared" si="372"/>
        <v>0.57788944723618085</v>
      </c>
      <c r="N1851" s="24">
        <f t="shared" si="372"/>
        <v>0.42211055276381909</v>
      </c>
      <c r="O1851" s="23">
        <f t="shared" si="373"/>
        <v>0.85259226838974411</v>
      </c>
      <c r="P1851" s="23">
        <f t="shared" si="373"/>
        <v>1.1982991458987766</v>
      </c>
      <c r="Q1851" t="s">
        <v>108</v>
      </c>
      <c r="R1851" t="s">
        <v>102</v>
      </c>
      <c r="S1851" t="s">
        <v>140</v>
      </c>
      <c r="T1851" s="25" t="s">
        <v>161</v>
      </c>
      <c r="U1851" s="25" t="s">
        <v>155</v>
      </c>
      <c r="V1851" s="128" t="s">
        <v>603</v>
      </c>
      <c r="W1851" s="25" t="s">
        <v>165</v>
      </c>
      <c r="X1851" s="94">
        <v>4</v>
      </c>
      <c r="Y1851" s="23" t="str">
        <f t="shared" si="370"/>
        <v>Y</v>
      </c>
      <c r="Z1851">
        <v>100</v>
      </c>
      <c r="AA1851">
        <f t="shared" si="359"/>
        <v>0</v>
      </c>
      <c r="AB1851">
        <f t="shared" si="360"/>
        <v>-100</v>
      </c>
      <c r="AC1851">
        <f t="shared" si="361"/>
        <v>0</v>
      </c>
      <c r="AD1851">
        <f t="shared" si="362"/>
        <v>-100</v>
      </c>
      <c r="AE1851">
        <f t="shared" si="363"/>
        <v>0</v>
      </c>
      <c r="AF1851">
        <f t="shared" si="364"/>
        <v>-100</v>
      </c>
    </row>
    <row r="1852" spans="1:32" x14ac:dyDescent="0.25">
      <c r="A1852" s="20">
        <v>0.42764911450424908</v>
      </c>
      <c r="B1852" s="20">
        <v>0.57178208387680773</v>
      </c>
      <c r="C1852" s="21">
        <f t="shared" si="371"/>
        <v>2.3383656509127744</v>
      </c>
      <c r="D1852" s="22">
        <f t="shared" si="371"/>
        <v>1.7489180374799103</v>
      </c>
      <c r="E1852" s="127">
        <v>2.8166139401979873E-2</v>
      </c>
      <c r="F1852" s="7">
        <f t="shared" si="365"/>
        <v>1.0281661394019799</v>
      </c>
      <c r="G1852" s="7">
        <f t="shared" si="366"/>
        <v>2.2743071973493074</v>
      </c>
      <c r="H1852" s="7">
        <f t="shared" si="367"/>
        <v>1.7010072306963413</v>
      </c>
      <c r="I1852">
        <v>1.64</v>
      </c>
      <c r="J1852">
        <v>2.39</v>
      </c>
      <c r="K1852" s="7">
        <f t="shared" si="368"/>
        <v>1.6861924686192469</v>
      </c>
      <c r="L1852" s="7">
        <f t="shared" si="369"/>
        <v>2.4573170731707319</v>
      </c>
      <c r="M1852" s="24">
        <f t="shared" si="372"/>
        <v>0.59305210918114148</v>
      </c>
      <c r="N1852" s="24">
        <f t="shared" si="372"/>
        <v>0.40694789081885852</v>
      </c>
      <c r="O1852" s="23">
        <f t="shared" si="373"/>
        <v>0.72109871608875487</v>
      </c>
      <c r="P1852" s="23">
        <f t="shared" si="373"/>
        <v>1.4050498768436193</v>
      </c>
      <c r="Q1852" t="s">
        <v>105</v>
      </c>
      <c r="R1852" t="s">
        <v>37</v>
      </c>
      <c r="S1852" t="s">
        <v>140</v>
      </c>
      <c r="T1852" s="25" t="s">
        <v>166</v>
      </c>
      <c r="U1852" s="25" t="s">
        <v>151</v>
      </c>
      <c r="V1852" s="128" t="s">
        <v>603</v>
      </c>
      <c r="W1852" s="25" t="s">
        <v>168</v>
      </c>
      <c r="X1852" s="94">
        <v>5</v>
      </c>
      <c r="Y1852" s="23" t="str">
        <f t="shared" si="370"/>
        <v>Y</v>
      </c>
      <c r="Z1852">
        <v>100</v>
      </c>
      <c r="AA1852">
        <f t="shared" si="359"/>
        <v>0</v>
      </c>
      <c r="AB1852">
        <f t="shared" si="360"/>
        <v>-100</v>
      </c>
      <c r="AC1852">
        <f t="shared" si="361"/>
        <v>0</v>
      </c>
      <c r="AD1852">
        <f t="shared" si="362"/>
        <v>-100</v>
      </c>
      <c r="AE1852">
        <f t="shared" si="363"/>
        <v>0</v>
      </c>
      <c r="AF1852">
        <f t="shared" si="364"/>
        <v>-100</v>
      </c>
    </row>
    <row r="1853" spans="1:32" x14ac:dyDescent="0.25">
      <c r="A1853" s="20">
        <v>0.39185357878798277</v>
      </c>
      <c r="B1853" s="20">
        <v>0.60709402389313616</v>
      </c>
      <c r="C1853" s="21">
        <f t="shared" si="371"/>
        <v>2.5519736302856697</v>
      </c>
      <c r="D1853" s="22">
        <f t="shared" si="371"/>
        <v>1.6471913091604162</v>
      </c>
      <c r="E1853" s="127">
        <v>2.8828352287754377E-2</v>
      </c>
      <c r="F1853" s="7">
        <f t="shared" si="365"/>
        <v>1.0288283522877544</v>
      </c>
      <c r="G1853" s="7">
        <f t="shared" si="366"/>
        <v>2.4804658858894908</v>
      </c>
      <c r="H1853" s="7">
        <f t="shared" si="367"/>
        <v>1.6010360771042507</v>
      </c>
      <c r="I1853">
        <v>1.9</v>
      </c>
      <c r="J1853">
        <v>1.99</v>
      </c>
      <c r="K1853" s="7">
        <f t="shared" si="368"/>
        <v>1.9547738693467331</v>
      </c>
      <c r="L1853" s="7">
        <f t="shared" si="369"/>
        <v>2.0473684210526311</v>
      </c>
      <c r="M1853" s="24">
        <f t="shared" si="372"/>
        <v>0.51156812339331637</v>
      </c>
      <c r="N1853" s="24">
        <f t="shared" si="372"/>
        <v>0.48843187660668391</v>
      </c>
      <c r="O1853" s="23">
        <f t="shared" si="373"/>
        <v>0.76598513642474997</v>
      </c>
      <c r="P1853" s="23">
        <f t="shared" si="373"/>
        <v>1.2429451331285786</v>
      </c>
      <c r="Q1853" t="s">
        <v>50</v>
      </c>
      <c r="R1853" t="s">
        <v>46</v>
      </c>
      <c r="S1853" t="s">
        <v>141</v>
      </c>
      <c r="T1853" s="25" t="s">
        <v>161</v>
      </c>
      <c r="U1853" s="25" t="s">
        <v>155</v>
      </c>
      <c r="V1853" s="128" t="s">
        <v>603</v>
      </c>
      <c r="W1853" s="25" t="s">
        <v>151</v>
      </c>
      <c r="X1853" s="94">
        <v>2</v>
      </c>
      <c r="Y1853" s="23" t="str">
        <f t="shared" si="370"/>
        <v>N</v>
      </c>
      <c r="Z1853">
        <v>100</v>
      </c>
      <c r="AA1853">
        <f t="shared" si="359"/>
        <v>199</v>
      </c>
      <c r="AB1853">
        <f t="shared" si="360"/>
        <v>99</v>
      </c>
      <c r="AC1853">
        <f t="shared" si="361"/>
        <v>0</v>
      </c>
      <c r="AD1853">
        <f t="shared" si="362"/>
        <v>-100</v>
      </c>
      <c r="AE1853">
        <f t="shared" si="363"/>
        <v>199</v>
      </c>
      <c r="AF1853">
        <f t="shared" si="364"/>
        <v>99</v>
      </c>
    </row>
    <row r="1854" spans="1:32" x14ac:dyDescent="0.25">
      <c r="A1854" s="20">
        <v>0.66894318673123376</v>
      </c>
      <c r="B1854" s="20">
        <v>0.32639579898630056</v>
      </c>
      <c r="C1854" s="21">
        <f t="shared" si="371"/>
        <v>1.4948952614144455</v>
      </c>
      <c r="D1854" s="22">
        <f t="shared" si="371"/>
        <v>3.063764923156906</v>
      </c>
      <c r="E1854" s="127">
        <v>2.8828352287754377E-2</v>
      </c>
      <c r="F1854" s="7">
        <f t="shared" si="365"/>
        <v>1.0288283522877544</v>
      </c>
      <c r="G1854" s="7">
        <f t="shared" si="366"/>
        <v>1.4530074507475628</v>
      </c>
      <c r="H1854" s="7">
        <f t="shared" si="367"/>
        <v>2.9779164972895278</v>
      </c>
      <c r="I1854">
        <v>1.9</v>
      </c>
      <c r="J1854">
        <v>1.99</v>
      </c>
      <c r="K1854" s="7">
        <f t="shared" si="368"/>
        <v>1.9547738693467331</v>
      </c>
      <c r="L1854" s="7">
        <f t="shared" si="369"/>
        <v>2.0473684210526311</v>
      </c>
      <c r="M1854" s="24">
        <f t="shared" si="372"/>
        <v>0.51156812339331637</v>
      </c>
      <c r="N1854" s="24">
        <f t="shared" si="372"/>
        <v>0.48843187660668391</v>
      </c>
      <c r="O1854" s="23">
        <f t="shared" si="373"/>
        <v>1.3076326614997482</v>
      </c>
      <c r="P1854" s="23">
        <f t="shared" si="373"/>
        <v>0.66825245160879421</v>
      </c>
      <c r="Q1854" t="s">
        <v>39</v>
      </c>
      <c r="R1854" t="s">
        <v>47</v>
      </c>
      <c r="S1854" t="s">
        <v>141</v>
      </c>
      <c r="T1854" s="25" t="s">
        <v>166</v>
      </c>
      <c r="U1854" s="25" t="s">
        <v>150</v>
      </c>
      <c r="V1854" s="128" t="s">
        <v>603</v>
      </c>
      <c r="W1854" s="25" t="s">
        <v>162</v>
      </c>
      <c r="X1854" s="94">
        <v>3</v>
      </c>
      <c r="Y1854" s="23" t="str">
        <f t="shared" si="370"/>
        <v>Y</v>
      </c>
      <c r="Z1854">
        <v>100</v>
      </c>
      <c r="AA1854">
        <f t="shared" si="359"/>
        <v>190</v>
      </c>
      <c r="AB1854">
        <f t="shared" si="360"/>
        <v>90</v>
      </c>
      <c r="AC1854">
        <f t="shared" si="361"/>
        <v>190</v>
      </c>
      <c r="AD1854">
        <f t="shared" si="362"/>
        <v>90</v>
      </c>
      <c r="AE1854">
        <f t="shared" si="363"/>
        <v>0</v>
      </c>
      <c r="AF1854">
        <f t="shared" si="364"/>
        <v>-100</v>
      </c>
    </row>
    <row r="1855" spans="1:32" x14ac:dyDescent="0.25">
      <c r="A1855" s="20">
        <v>0.50897320707610028</v>
      </c>
      <c r="B1855" s="20">
        <v>0.48906944776625516</v>
      </c>
      <c r="C1855" s="21">
        <f t="shared" si="371"/>
        <v>1.964739962923987</v>
      </c>
      <c r="D1855" s="22">
        <f t="shared" si="371"/>
        <v>2.0446993869016694</v>
      </c>
      <c r="E1855" s="127">
        <v>3.5577975284917462E-2</v>
      </c>
      <c r="F1855" s="7">
        <f t="shared" si="365"/>
        <v>1.0355779752849175</v>
      </c>
      <c r="G1855" s="7">
        <f t="shared" si="366"/>
        <v>1.8972400049194076</v>
      </c>
      <c r="H1855" s="7">
        <f t="shared" si="367"/>
        <v>1.9744523693052796</v>
      </c>
      <c r="I1855">
        <v>2.0699999999999998</v>
      </c>
      <c r="J1855">
        <v>1.81</v>
      </c>
      <c r="K1855" s="7">
        <f t="shared" si="368"/>
        <v>2.1436464088397789</v>
      </c>
      <c r="L1855" s="7">
        <f t="shared" si="369"/>
        <v>1.8743961352657006</v>
      </c>
      <c r="M1855" s="24">
        <f t="shared" si="372"/>
        <v>0.46649484536082475</v>
      </c>
      <c r="N1855" s="24">
        <f t="shared" si="372"/>
        <v>0.53350515463917525</v>
      </c>
      <c r="O1855" s="23">
        <f t="shared" si="373"/>
        <v>1.0910585875443475</v>
      </c>
      <c r="P1855" s="23">
        <f t="shared" si="373"/>
        <v>0.91670988276959908</v>
      </c>
      <c r="Q1855" t="s">
        <v>21</v>
      </c>
      <c r="R1855" t="s">
        <v>558</v>
      </c>
      <c r="S1855" t="s">
        <v>141</v>
      </c>
      <c r="T1855" s="25" t="s">
        <v>161</v>
      </c>
      <c r="U1855" s="25" t="s">
        <v>155</v>
      </c>
      <c r="V1855" s="128" t="s">
        <v>603</v>
      </c>
      <c r="W1855" s="25" t="s">
        <v>178</v>
      </c>
      <c r="X1855" s="94">
        <v>4</v>
      </c>
      <c r="Y1855" s="23" t="str">
        <f t="shared" si="370"/>
        <v>Y</v>
      </c>
      <c r="Z1855">
        <v>100</v>
      </c>
      <c r="AA1855">
        <f t="shared" si="359"/>
        <v>206.99999999999997</v>
      </c>
      <c r="AB1855">
        <f t="shared" si="360"/>
        <v>106.99999999999997</v>
      </c>
      <c r="AC1855">
        <f t="shared" si="361"/>
        <v>206.99999999999997</v>
      </c>
      <c r="AD1855">
        <f t="shared" si="362"/>
        <v>106.99999999999997</v>
      </c>
      <c r="AE1855">
        <f t="shared" si="363"/>
        <v>0</v>
      </c>
      <c r="AF1855">
        <f t="shared" si="364"/>
        <v>-100</v>
      </c>
    </row>
    <row r="1856" spans="1:32" x14ac:dyDescent="0.25">
      <c r="A1856" s="20">
        <v>0.43116023025392319</v>
      </c>
      <c r="B1856" s="20">
        <v>0.56824905221580302</v>
      </c>
      <c r="C1856" s="21">
        <f t="shared" si="371"/>
        <v>2.3193233740761992</v>
      </c>
      <c r="D1856" s="22">
        <f t="shared" si="371"/>
        <v>1.7597917604977045</v>
      </c>
      <c r="E1856" s="127">
        <v>3.19069743563416E-2</v>
      </c>
      <c r="F1856" s="7">
        <f t="shared" si="365"/>
        <v>1.0319069743563416</v>
      </c>
      <c r="G1856" s="7">
        <f t="shared" si="366"/>
        <v>2.2476089722359824</v>
      </c>
      <c r="H1856" s="7">
        <f t="shared" si="367"/>
        <v>1.7053782988484845</v>
      </c>
      <c r="I1856">
        <v>2.39</v>
      </c>
      <c r="J1856">
        <v>1.63</v>
      </c>
      <c r="K1856" s="7">
        <f t="shared" si="368"/>
        <v>2.4662576687116564</v>
      </c>
      <c r="L1856" s="7">
        <f t="shared" si="369"/>
        <v>1.6820083682008367</v>
      </c>
      <c r="M1856" s="24">
        <f t="shared" si="372"/>
        <v>0.40547263681592038</v>
      </c>
      <c r="N1856" s="24">
        <f t="shared" si="372"/>
        <v>0.59452736318407962</v>
      </c>
      <c r="O1856" s="23">
        <f t="shared" si="373"/>
        <v>1.0633522243072215</v>
      </c>
      <c r="P1856" s="23">
        <f t="shared" si="373"/>
        <v>0.95579966104917491</v>
      </c>
      <c r="Q1856" t="s">
        <v>49</v>
      </c>
      <c r="R1856" t="s">
        <v>48</v>
      </c>
      <c r="S1856" t="s">
        <v>141</v>
      </c>
      <c r="T1856" s="25" t="s">
        <v>166</v>
      </c>
      <c r="U1856" s="25" t="s">
        <v>151</v>
      </c>
      <c r="V1856" s="128" t="s">
        <v>603</v>
      </c>
      <c r="W1856" s="25" t="s">
        <v>152</v>
      </c>
      <c r="X1856" s="94">
        <v>1</v>
      </c>
      <c r="Y1856" s="23" t="str">
        <f t="shared" si="370"/>
        <v>N</v>
      </c>
      <c r="Z1856">
        <v>100</v>
      </c>
      <c r="AA1856">
        <f t="shared" si="359"/>
        <v>0</v>
      </c>
      <c r="AB1856">
        <f t="shared" si="360"/>
        <v>-100</v>
      </c>
      <c r="AC1856">
        <f t="shared" si="361"/>
        <v>0</v>
      </c>
      <c r="AD1856">
        <f t="shared" si="362"/>
        <v>-100</v>
      </c>
      <c r="AE1856">
        <f t="shared" si="363"/>
        <v>163</v>
      </c>
      <c r="AF1856">
        <f t="shared" si="364"/>
        <v>63</v>
      </c>
    </row>
    <row r="1857" spans="1:32" x14ac:dyDescent="0.25">
      <c r="A1857" s="20">
        <v>0.2632934465328684</v>
      </c>
      <c r="B1857" s="20">
        <v>0.73654438983492454</v>
      </c>
      <c r="C1857" s="21">
        <f t="shared" si="371"/>
        <v>3.7980436397803179</v>
      </c>
      <c r="D1857" s="22">
        <f t="shared" si="371"/>
        <v>1.3576914219985052</v>
      </c>
      <c r="E1857" s="127">
        <v>3.5245772087877381E-2</v>
      </c>
      <c r="F1857" s="7">
        <f t="shared" si="365"/>
        <v>1.0352457720878774</v>
      </c>
      <c r="G1857" s="7">
        <f t="shared" si="366"/>
        <v>3.668736199830545</v>
      </c>
      <c r="H1857" s="7">
        <f t="shared" si="367"/>
        <v>1.3114677293106172</v>
      </c>
      <c r="I1857">
        <v>2.2200000000000002</v>
      </c>
      <c r="J1857">
        <v>1.71</v>
      </c>
      <c r="K1857" s="7">
        <f t="shared" si="368"/>
        <v>2.2982456140350882</v>
      </c>
      <c r="L1857" s="7">
        <f t="shared" si="369"/>
        <v>1.7702702702702702</v>
      </c>
      <c r="M1857" s="24">
        <f t="shared" si="372"/>
        <v>0.43511450381679379</v>
      </c>
      <c r="N1857" s="24">
        <f t="shared" si="372"/>
        <v>0.56488549618320616</v>
      </c>
      <c r="O1857" s="23">
        <f t="shared" si="373"/>
        <v>0.60511300869834672</v>
      </c>
      <c r="P1857" s="23">
        <f t="shared" si="373"/>
        <v>1.3038826360591231</v>
      </c>
      <c r="Q1857" t="s">
        <v>45</v>
      </c>
      <c r="R1857" t="s">
        <v>434</v>
      </c>
      <c r="S1857" t="s">
        <v>141</v>
      </c>
      <c r="T1857" s="25" t="s">
        <v>166</v>
      </c>
      <c r="U1857" s="25" t="s">
        <v>151</v>
      </c>
      <c r="V1857" s="128" t="s">
        <v>603</v>
      </c>
      <c r="W1857" s="25" t="s">
        <v>151</v>
      </c>
      <c r="X1857" s="94">
        <v>2</v>
      </c>
      <c r="Y1857" s="23" t="str">
        <f t="shared" si="370"/>
        <v>N</v>
      </c>
      <c r="Z1857">
        <v>100</v>
      </c>
      <c r="AA1857">
        <f t="shared" si="359"/>
        <v>171</v>
      </c>
      <c r="AB1857">
        <f t="shared" si="360"/>
        <v>71</v>
      </c>
      <c r="AC1857">
        <f t="shared" si="361"/>
        <v>0</v>
      </c>
      <c r="AD1857">
        <f t="shared" si="362"/>
        <v>-100</v>
      </c>
      <c r="AE1857">
        <f t="shared" si="363"/>
        <v>171</v>
      </c>
      <c r="AF1857">
        <f t="shared" si="364"/>
        <v>71</v>
      </c>
    </row>
    <row r="1858" spans="1:32" x14ac:dyDescent="0.25">
      <c r="A1858" s="20">
        <v>0.73216373068482665</v>
      </c>
      <c r="B1858" s="20">
        <v>0.24168659905401782</v>
      </c>
      <c r="C1858" s="21">
        <f t="shared" si="371"/>
        <v>1.3658147188807805</v>
      </c>
      <c r="D1858" s="22">
        <f t="shared" si="371"/>
        <v>4.137589770860636</v>
      </c>
      <c r="E1858" s="127">
        <v>2.844754653130277E-2</v>
      </c>
      <c r="F1858" s="7">
        <f t="shared" si="365"/>
        <v>1.0284475465313028</v>
      </c>
      <c r="G1858" s="7">
        <f t="shared" si="366"/>
        <v>1.3280353708726644</v>
      </c>
      <c r="H1858" s="7">
        <f t="shared" si="367"/>
        <v>4.0231412723144659</v>
      </c>
      <c r="I1858">
        <v>1.97</v>
      </c>
      <c r="J1858">
        <v>1.92</v>
      </c>
      <c r="K1858" s="7">
        <f t="shared" si="368"/>
        <v>2.0260416666666665</v>
      </c>
      <c r="L1858" s="7">
        <f t="shared" si="369"/>
        <v>1.9746192893401013</v>
      </c>
      <c r="M1858" s="24">
        <f t="shared" si="372"/>
        <v>0.49357326478149105</v>
      </c>
      <c r="N1858" s="24">
        <f t="shared" si="372"/>
        <v>0.50642673521850901</v>
      </c>
      <c r="O1858" s="23">
        <f t="shared" si="373"/>
        <v>1.4833942251895704</v>
      </c>
      <c r="P1858" s="23">
        <f t="shared" si="373"/>
        <v>0.47723902046707062</v>
      </c>
      <c r="Q1858" t="s">
        <v>555</v>
      </c>
      <c r="R1858" t="s">
        <v>42</v>
      </c>
      <c r="S1858" t="s">
        <v>141</v>
      </c>
      <c r="T1858" s="25" t="s">
        <v>161</v>
      </c>
      <c r="U1858" s="25" t="s">
        <v>178</v>
      </c>
      <c r="V1858" s="128" t="s">
        <v>603</v>
      </c>
      <c r="W1858" s="25" t="s">
        <v>154</v>
      </c>
      <c r="X1858" s="94">
        <v>1</v>
      </c>
      <c r="Y1858" s="23" t="str">
        <f t="shared" si="370"/>
        <v>N</v>
      </c>
      <c r="Z1858">
        <v>100</v>
      </c>
      <c r="AA1858">
        <f t="shared" si="359"/>
        <v>0</v>
      </c>
      <c r="AB1858">
        <f t="shared" si="360"/>
        <v>-100</v>
      </c>
      <c r="AC1858">
        <f t="shared" si="361"/>
        <v>0</v>
      </c>
      <c r="AD1858">
        <f t="shared" si="362"/>
        <v>-100</v>
      </c>
      <c r="AE1858">
        <f t="shared" si="363"/>
        <v>0</v>
      </c>
      <c r="AF1858">
        <f t="shared" si="364"/>
        <v>-100</v>
      </c>
    </row>
    <row r="1859" spans="1:32" x14ac:dyDescent="0.25">
      <c r="A1859" s="20">
        <v>0.30368204128960352</v>
      </c>
      <c r="B1859" s="20">
        <v>0.69580316858517477</v>
      </c>
      <c r="C1859" s="21">
        <f t="shared" si="371"/>
        <v>3.2929178022955905</v>
      </c>
      <c r="D1859" s="22">
        <f t="shared" si="371"/>
        <v>1.4371880513757502</v>
      </c>
      <c r="E1859" s="127">
        <v>3.3225814910969431E-2</v>
      </c>
      <c r="F1859" s="7">
        <f t="shared" si="365"/>
        <v>1.0332258149109694</v>
      </c>
      <c r="G1859" s="7">
        <f t="shared" si="366"/>
        <v>3.1870262577395372</v>
      </c>
      <c r="H1859" s="7">
        <f t="shared" si="367"/>
        <v>1.3909718772363322</v>
      </c>
      <c r="I1859">
        <v>2.23</v>
      </c>
      <c r="J1859">
        <v>1.71</v>
      </c>
      <c r="K1859" s="7">
        <f t="shared" si="368"/>
        <v>2.3040935672514617</v>
      </c>
      <c r="L1859" s="7">
        <f t="shared" si="369"/>
        <v>1.7668161434977576</v>
      </c>
      <c r="M1859" s="24">
        <f t="shared" si="372"/>
        <v>0.43401015228426398</v>
      </c>
      <c r="N1859" s="24">
        <f t="shared" si="372"/>
        <v>0.56598984771573613</v>
      </c>
      <c r="O1859" s="23">
        <f t="shared" si="373"/>
        <v>0.69971183782516833</v>
      </c>
      <c r="P1859" s="23">
        <f t="shared" si="373"/>
        <v>1.2293562709531787</v>
      </c>
      <c r="Q1859" t="s">
        <v>560</v>
      </c>
      <c r="R1859" t="s">
        <v>559</v>
      </c>
      <c r="S1859" t="s">
        <v>141</v>
      </c>
      <c r="T1859" s="25" t="s">
        <v>166</v>
      </c>
      <c r="U1859" s="25" t="s">
        <v>151</v>
      </c>
      <c r="V1859" s="128" t="s">
        <v>603</v>
      </c>
      <c r="W1859" s="25" t="s">
        <v>170</v>
      </c>
      <c r="X1859" s="94">
        <v>2</v>
      </c>
      <c r="Y1859" s="23" t="str">
        <f t="shared" si="370"/>
        <v>N</v>
      </c>
      <c r="Z1859">
        <v>100</v>
      </c>
      <c r="AA1859">
        <f t="shared" si="359"/>
        <v>171</v>
      </c>
      <c r="AB1859">
        <f t="shared" si="360"/>
        <v>71</v>
      </c>
      <c r="AC1859">
        <f t="shared" si="361"/>
        <v>0</v>
      </c>
      <c r="AD1859">
        <f t="shared" si="362"/>
        <v>-100</v>
      </c>
      <c r="AE1859">
        <f t="shared" si="363"/>
        <v>171</v>
      </c>
      <c r="AF1859">
        <f t="shared" si="364"/>
        <v>71</v>
      </c>
    </row>
    <row r="1860" spans="1:32" x14ac:dyDescent="0.25">
      <c r="A1860" s="20">
        <v>0.48441187032453048</v>
      </c>
      <c r="B1860" s="20">
        <v>0.50702965621418117</v>
      </c>
      <c r="C1860" s="21">
        <f t="shared" si="371"/>
        <v>2.0643589913064115</v>
      </c>
      <c r="D1860" s="22">
        <f t="shared" si="371"/>
        <v>1.9722712226867785</v>
      </c>
      <c r="E1860" s="127">
        <v>4.2986425339366363E-2</v>
      </c>
      <c r="F1860" s="7">
        <f t="shared" si="365"/>
        <v>1.0429864253393664</v>
      </c>
      <c r="G1860" s="7">
        <f t="shared" si="366"/>
        <v>1.9792769504499654</v>
      </c>
      <c r="H1860" s="7">
        <f t="shared" si="367"/>
        <v>1.8909845562419874</v>
      </c>
      <c r="I1860">
        <v>1.36</v>
      </c>
      <c r="J1860">
        <v>3.25</v>
      </c>
      <c r="K1860" s="7">
        <f t="shared" si="368"/>
        <v>1.4184615384615384</v>
      </c>
      <c r="L1860" s="7">
        <f t="shared" si="369"/>
        <v>3.3897058823529407</v>
      </c>
      <c r="M1860" s="24">
        <f t="shared" si="372"/>
        <v>0.70498915401301521</v>
      </c>
      <c r="N1860" s="24">
        <f t="shared" si="372"/>
        <v>0.29501084598698485</v>
      </c>
      <c r="O1860" s="23">
        <f t="shared" si="373"/>
        <v>0.68711960682956474</v>
      </c>
      <c r="P1860" s="23">
        <f t="shared" si="373"/>
        <v>1.7186814081965991</v>
      </c>
      <c r="Q1860" t="s">
        <v>426</v>
      </c>
      <c r="R1860" t="s">
        <v>408</v>
      </c>
      <c r="S1860" t="s">
        <v>409</v>
      </c>
      <c r="T1860" s="25" t="s">
        <v>160</v>
      </c>
      <c r="U1860" s="25" t="s">
        <v>170</v>
      </c>
      <c r="V1860" s="128" t="s">
        <v>603</v>
      </c>
      <c r="W1860" s="25" t="s">
        <v>150</v>
      </c>
      <c r="X1860" s="94">
        <v>4</v>
      </c>
      <c r="Y1860" s="23" t="str">
        <f t="shared" si="370"/>
        <v>Y</v>
      </c>
      <c r="Z1860">
        <v>100</v>
      </c>
      <c r="AA1860">
        <f t="shared" ref="AA1860:AA1923" si="374">IF(AND(O1860&gt;1,Y1860="Y"),Z1860*I1860,IF(AND(P1860&gt;1,Y1860="N"),Z1860*J1860,0))</f>
        <v>0</v>
      </c>
      <c r="AB1860">
        <f t="shared" ref="AB1860:AB1923" si="375">AA1860-Z1860</f>
        <v>-100</v>
      </c>
      <c r="AC1860">
        <f t="shared" ref="AC1860:AC1923" si="376">IF(AND(A1860 &gt; 50%,Y1860 = "Y"),Z1860*I1860,0)</f>
        <v>0</v>
      </c>
      <c r="AD1860">
        <f t="shared" ref="AD1860:AD1923" si="377">AC1860-Z1860</f>
        <v>-100</v>
      </c>
      <c r="AE1860">
        <f t="shared" ref="AE1860:AE1923" si="378">IF(AND(B1860 &gt; 50%,Y1860 = "N"),Z1860*J1860,0)</f>
        <v>0</v>
      </c>
      <c r="AF1860">
        <f t="shared" ref="AF1860:AF1923" si="379">AE1860-Z1860</f>
        <v>-100</v>
      </c>
    </row>
    <row r="1861" spans="1:32" x14ac:dyDescent="0.25">
      <c r="A1861" s="20">
        <v>0.13425284010704561</v>
      </c>
      <c r="B1861" s="20">
        <v>0.86571796612002672</v>
      </c>
      <c r="C1861" s="21">
        <f t="shared" si="371"/>
        <v>7.4486319932051845</v>
      </c>
      <c r="D1861" s="22">
        <f t="shared" si="371"/>
        <v>1.1551106008366654</v>
      </c>
      <c r="E1861" s="127">
        <v>3.0955227846419575E-2</v>
      </c>
      <c r="F1861" s="7">
        <f t="shared" si="365"/>
        <v>1.0309552278464196</v>
      </c>
      <c r="G1861" s="7">
        <f t="shared" si="366"/>
        <v>7.2249810583576579</v>
      </c>
      <c r="H1861" s="7">
        <f t="shared" si="367"/>
        <v>1.1204275119197913</v>
      </c>
      <c r="I1861">
        <v>1.93</v>
      </c>
      <c r="J1861">
        <v>1.95</v>
      </c>
      <c r="K1861" s="7">
        <f t="shared" si="368"/>
        <v>1.9897435897435898</v>
      </c>
      <c r="L1861" s="7">
        <f t="shared" si="369"/>
        <v>2.0103626943005182</v>
      </c>
      <c r="M1861" s="24">
        <f t="shared" si="372"/>
        <v>0.50257731958762886</v>
      </c>
      <c r="N1861" s="24">
        <f t="shared" si="372"/>
        <v>0.49742268041237114</v>
      </c>
      <c r="O1861" s="23">
        <f t="shared" si="373"/>
        <v>0.26712872800786508</v>
      </c>
      <c r="P1861" s="23">
        <f t="shared" si="373"/>
        <v>1.7404071028734216</v>
      </c>
      <c r="Q1861" t="s">
        <v>535</v>
      </c>
      <c r="R1861" t="s">
        <v>411</v>
      </c>
      <c r="S1861" t="s">
        <v>409</v>
      </c>
      <c r="T1861" s="25" t="s">
        <v>160</v>
      </c>
      <c r="U1861" s="25" t="s">
        <v>154</v>
      </c>
      <c r="V1861" s="128" t="s">
        <v>603</v>
      </c>
      <c r="W1861" s="25" t="s">
        <v>447</v>
      </c>
      <c r="X1861" s="94">
        <v>6</v>
      </c>
      <c r="Y1861" s="23" t="str">
        <f t="shared" si="370"/>
        <v>Y</v>
      </c>
      <c r="Z1861">
        <v>100</v>
      </c>
      <c r="AA1861">
        <f t="shared" si="374"/>
        <v>0</v>
      </c>
      <c r="AB1861">
        <f t="shared" si="375"/>
        <v>-100</v>
      </c>
      <c r="AC1861">
        <f t="shared" si="376"/>
        <v>0</v>
      </c>
      <c r="AD1861">
        <f t="shared" si="377"/>
        <v>-100</v>
      </c>
      <c r="AE1861">
        <f t="shared" si="378"/>
        <v>0</v>
      </c>
      <c r="AF1861">
        <f t="shared" si="379"/>
        <v>-100</v>
      </c>
    </row>
    <row r="1862" spans="1:32" x14ac:dyDescent="0.25">
      <c r="A1862" s="20">
        <v>0.50293548446629488</v>
      </c>
      <c r="B1862" s="20">
        <v>0.49557450946592374</v>
      </c>
      <c r="C1862" s="21">
        <f t="shared" si="371"/>
        <v>1.9883265963251333</v>
      </c>
      <c r="D1862" s="22">
        <f t="shared" si="371"/>
        <v>2.0178600410212608</v>
      </c>
      <c r="E1862" s="127">
        <v>4.5618789521228553E-2</v>
      </c>
      <c r="F1862" s="7">
        <f t="shared" si="365"/>
        <v>1.0456187895212286</v>
      </c>
      <c r="G1862" s="7">
        <f t="shared" si="366"/>
        <v>1.9015788700923737</v>
      </c>
      <c r="H1862" s="7">
        <f t="shared" si="367"/>
        <v>1.9298238146095341</v>
      </c>
      <c r="I1862">
        <v>1.35</v>
      </c>
      <c r="J1862">
        <v>3.28</v>
      </c>
      <c r="K1862" s="7">
        <f t="shared" si="368"/>
        <v>1.4115853658536586</v>
      </c>
      <c r="L1862" s="7">
        <f t="shared" si="369"/>
        <v>3.4296296296296296</v>
      </c>
      <c r="M1862" s="24">
        <f t="shared" si="372"/>
        <v>0.70842332613390924</v>
      </c>
      <c r="N1862" s="24">
        <f t="shared" si="372"/>
        <v>0.29157667386609071</v>
      </c>
      <c r="O1862" s="23">
        <f t="shared" si="373"/>
        <v>0.70993636984114183</v>
      </c>
      <c r="P1862" s="23">
        <f t="shared" si="373"/>
        <v>1.6996370213535013</v>
      </c>
      <c r="Q1862" t="s">
        <v>427</v>
      </c>
      <c r="R1862" t="s">
        <v>430</v>
      </c>
      <c r="S1862" t="s">
        <v>409</v>
      </c>
      <c r="T1862" s="25" t="s">
        <v>161</v>
      </c>
      <c r="U1862" s="25" t="s">
        <v>155</v>
      </c>
      <c r="V1862" s="128" t="s">
        <v>603</v>
      </c>
      <c r="W1862" s="25" t="s">
        <v>153</v>
      </c>
      <c r="X1862" s="94">
        <v>2</v>
      </c>
      <c r="Y1862" s="23" t="str">
        <f t="shared" si="370"/>
        <v>N</v>
      </c>
      <c r="Z1862">
        <v>100</v>
      </c>
      <c r="AA1862">
        <f t="shared" si="374"/>
        <v>328</v>
      </c>
      <c r="AB1862">
        <f t="shared" si="375"/>
        <v>228</v>
      </c>
      <c r="AC1862">
        <f t="shared" si="376"/>
        <v>0</v>
      </c>
      <c r="AD1862">
        <f t="shared" si="377"/>
        <v>-100</v>
      </c>
      <c r="AE1862">
        <f t="shared" si="378"/>
        <v>0</v>
      </c>
      <c r="AF1862">
        <f t="shared" si="379"/>
        <v>-100</v>
      </c>
    </row>
    <row r="1863" spans="1:32" x14ac:dyDescent="0.25">
      <c r="A1863" s="20">
        <v>0.86738225282841097</v>
      </c>
      <c r="B1863" s="20">
        <v>7.8948413073571491E-2</v>
      </c>
      <c r="C1863" s="21">
        <f t="shared" si="371"/>
        <v>1.1528942363521288</v>
      </c>
      <c r="D1863" s="22">
        <f t="shared" si="371"/>
        <v>12.666499060191454</v>
      </c>
      <c r="E1863" s="127">
        <v>3.1594187910440219E-2</v>
      </c>
      <c r="F1863" s="7">
        <f t="shared" si="365"/>
        <v>1.0315941879104402</v>
      </c>
      <c r="G1863" s="7">
        <f t="shared" si="366"/>
        <v>1.1175850444518203</v>
      </c>
      <c r="H1863" s="7">
        <f t="shared" si="367"/>
        <v>12.278567685465788</v>
      </c>
      <c r="I1863">
        <v>1.66</v>
      </c>
      <c r="J1863">
        <v>2.33</v>
      </c>
      <c r="K1863" s="7">
        <f t="shared" si="368"/>
        <v>1.7124463519313307</v>
      </c>
      <c r="L1863" s="7">
        <f t="shared" si="369"/>
        <v>2.4036144578313259</v>
      </c>
      <c r="M1863" s="24">
        <f t="shared" si="372"/>
        <v>0.58395989974937335</v>
      </c>
      <c r="N1863" s="24">
        <f t="shared" si="372"/>
        <v>0.41604010025062649</v>
      </c>
      <c r="O1863" s="23">
        <f t="shared" si="373"/>
        <v>1.4853455745859916</v>
      </c>
      <c r="P1863" s="23">
        <f t="shared" si="373"/>
        <v>0.18976154708647611</v>
      </c>
      <c r="Q1863" t="s">
        <v>428</v>
      </c>
      <c r="R1863" t="s">
        <v>546</v>
      </c>
      <c r="S1863" t="s">
        <v>409</v>
      </c>
      <c r="T1863" s="25" t="s">
        <v>166</v>
      </c>
      <c r="U1863" s="25" t="s">
        <v>169</v>
      </c>
      <c r="V1863" s="128" t="s">
        <v>603</v>
      </c>
      <c r="W1863" s="25" t="s">
        <v>154</v>
      </c>
      <c r="X1863" s="94">
        <v>1</v>
      </c>
      <c r="Y1863" s="23" t="str">
        <f t="shared" si="370"/>
        <v>N</v>
      </c>
      <c r="Z1863">
        <v>100</v>
      </c>
      <c r="AA1863">
        <f t="shared" si="374"/>
        <v>0</v>
      </c>
      <c r="AB1863">
        <f t="shared" si="375"/>
        <v>-100</v>
      </c>
      <c r="AC1863">
        <f t="shared" si="376"/>
        <v>0</v>
      </c>
      <c r="AD1863">
        <f t="shared" si="377"/>
        <v>-100</v>
      </c>
      <c r="AE1863">
        <f t="shared" si="378"/>
        <v>0</v>
      </c>
      <c r="AF1863">
        <f t="shared" si="379"/>
        <v>-100</v>
      </c>
    </row>
    <row r="1864" spans="1:32" x14ac:dyDescent="0.25">
      <c r="A1864" s="20">
        <v>0.69106422295235981</v>
      </c>
      <c r="B1864" s="20">
        <v>0.27845059777197806</v>
      </c>
      <c r="C1864" s="21">
        <f t="shared" si="371"/>
        <v>1.4470435117127129</v>
      </c>
      <c r="D1864" s="22">
        <f t="shared" si="371"/>
        <v>3.5913013223943429</v>
      </c>
      <c r="E1864" s="127">
        <v>4.4790327954686182E-2</v>
      </c>
      <c r="F1864" s="7">
        <f t="shared" si="365"/>
        <v>1.0447903279546862</v>
      </c>
      <c r="G1864" s="7">
        <f t="shared" si="366"/>
        <v>1.3850085256297213</v>
      </c>
      <c r="H1864" s="7">
        <f t="shared" si="367"/>
        <v>3.4373416620584392</v>
      </c>
      <c r="I1864">
        <v>1.41</v>
      </c>
      <c r="J1864">
        <v>2.98</v>
      </c>
      <c r="K1864" s="7">
        <f t="shared" si="368"/>
        <v>1.4731543624161074</v>
      </c>
      <c r="L1864" s="7">
        <f t="shared" si="369"/>
        <v>3.1134751773049647</v>
      </c>
      <c r="M1864" s="24">
        <f t="shared" si="372"/>
        <v>0.67881548974943051</v>
      </c>
      <c r="N1864" s="24">
        <f t="shared" si="372"/>
        <v>0.32118451025056943</v>
      </c>
      <c r="O1864" s="23">
        <f t="shared" si="373"/>
        <v>1.0180442747519665</v>
      </c>
      <c r="P1864" s="23">
        <f t="shared" si="373"/>
        <v>0.86694902426878284</v>
      </c>
      <c r="Q1864" t="s">
        <v>431</v>
      </c>
      <c r="R1864" t="s">
        <v>413</v>
      </c>
      <c r="S1864" t="s">
        <v>409</v>
      </c>
      <c r="T1864" s="25" t="s">
        <v>160</v>
      </c>
      <c r="U1864" s="25" t="s">
        <v>165</v>
      </c>
      <c r="V1864" s="128" t="s">
        <v>603</v>
      </c>
      <c r="W1864" s="25" t="s">
        <v>165</v>
      </c>
      <c r="X1864" s="94">
        <v>4</v>
      </c>
      <c r="Y1864" s="23" t="str">
        <f t="shared" si="370"/>
        <v>Y</v>
      </c>
      <c r="Z1864">
        <v>100</v>
      </c>
      <c r="AA1864">
        <f t="shared" si="374"/>
        <v>141</v>
      </c>
      <c r="AB1864">
        <f t="shared" si="375"/>
        <v>41</v>
      </c>
      <c r="AC1864">
        <f t="shared" si="376"/>
        <v>141</v>
      </c>
      <c r="AD1864">
        <f t="shared" si="377"/>
        <v>41</v>
      </c>
      <c r="AE1864">
        <f t="shared" si="378"/>
        <v>0</v>
      </c>
      <c r="AF1864">
        <f t="shared" si="379"/>
        <v>-100</v>
      </c>
    </row>
    <row r="1865" spans="1:32" x14ac:dyDescent="0.25">
      <c r="A1865" s="20">
        <v>0.25524827564558217</v>
      </c>
      <c r="B1865" s="20">
        <v>0.74450696651417647</v>
      </c>
      <c r="C1865" s="21">
        <f t="shared" si="371"/>
        <v>3.9177541845121882</v>
      </c>
      <c r="D1865" s="22">
        <f t="shared" si="371"/>
        <v>1.3431707760668194</v>
      </c>
      <c r="E1865" s="127">
        <v>3.0955227846419575E-2</v>
      </c>
      <c r="F1865" s="7">
        <f t="shared" si="365"/>
        <v>1.0309552278464196</v>
      </c>
      <c r="G1865" s="7">
        <f t="shared" si="366"/>
        <v>3.8001205859308298</v>
      </c>
      <c r="H1865" s="7">
        <f t="shared" si="367"/>
        <v>1.302841034981308</v>
      </c>
      <c r="I1865">
        <v>1.95</v>
      </c>
      <c r="J1865">
        <v>1.93</v>
      </c>
      <c r="K1865" s="7">
        <f t="shared" si="368"/>
        <v>2.0103626943005182</v>
      </c>
      <c r="L1865" s="7">
        <f t="shared" si="369"/>
        <v>1.9897435897435898</v>
      </c>
      <c r="M1865" s="24">
        <f t="shared" si="372"/>
        <v>0.49742268041237114</v>
      </c>
      <c r="N1865" s="24">
        <f t="shared" si="372"/>
        <v>0.50257731958762886</v>
      </c>
      <c r="O1865" s="23">
        <f t="shared" si="373"/>
        <v>0.51314161114241386</v>
      </c>
      <c r="P1865" s="23">
        <f t="shared" si="373"/>
        <v>1.4813779641410281</v>
      </c>
      <c r="Q1865" t="s">
        <v>59</v>
      </c>
      <c r="R1865" t="s">
        <v>60</v>
      </c>
      <c r="S1865" t="s">
        <v>143</v>
      </c>
      <c r="T1865" s="25" t="s">
        <v>166</v>
      </c>
      <c r="U1865" s="25" t="s">
        <v>151</v>
      </c>
      <c r="V1865" s="128" t="s">
        <v>603</v>
      </c>
      <c r="W1865" s="25" t="s">
        <v>163</v>
      </c>
      <c r="X1865" s="94">
        <v>3</v>
      </c>
      <c r="Y1865" s="23" t="str">
        <f t="shared" si="370"/>
        <v>Y</v>
      </c>
      <c r="Z1865">
        <v>100</v>
      </c>
      <c r="AA1865">
        <f t="shared" si="374"/>
        <v>0</v>
      </c>
      <c r="AB1865">
        <f t="shared" si="375"/>
        <v>-100</v>
      </c>
      <c r="AC1865">
        <f t="shared" si="376"/>
        <v>0</v>
      </c>
      <c r="AD1865">
        <f t="shared" si="377"/>
        <v>-100</v>
      </c>
      <c r="AE1865">
        <f t="shared" si="378"/>
        <v>0</v>
      </c>
      <c r="AF1865">
        <f t="shared" si="379"/>
        <v>-100</v>
      </c>
    </row>
    <row r="1866" spans="1:32" x14ac:dyDescent="0.25">
      <c r="A1866" s="20">
        <v>0.66409295168808735</v>
      </c>
      <c r="B1866" s="20">
        <v>0.31328180855449494</v>
      </c>
      <c r="C1866" s="21">
        <f t="shared" si="371"/>
        <v>1.5058133013730317</v>
      </c>
      <c r="D1866" s="22">
        <f t="shared" si="371"/>
        <v>3.192014259027911</v>
      </c>
      <c r="E1866" s="127">
        <v>3.3495866016535869E-2</v>
      </c>
      <c r="F1866" s="7">
        <f t="shared" si="365"/>
        <v>1.0334958660165359</v>
      </c>
      <c r="G1866" s="7">
        <f t="shared" si="366"/>
        <v>1.4570095061695572</v>
      </c>
      <c r="H1866" s="7">
        <f t="shared" si="367"/>
        <v>3.0885602584276222</v>
      </c>
      <c r="I1866">
        <v>1.78</v>
      </c>
      <c r="J1866">
        <v>2.12</v>
      </c>
      <c r="K1866" s="7">
        <f t="shared" si="368"/>
        <v>1.8396226415094339</v>
      </c>
      <c r="L1866" s="7">
        <f t="shared" si="369"/>
        <v>2.191011235955056</v>
      </c>
      <c r="M1866" s="24">
        <f t="shared" si="372"/>
        <v>0.54358974358974366</v>
      </c>
      <c r="N1866" s="24">
        <f t="shared" si="372"/>
        <v>0.45641025641025645</v>
      </c>
      <c r="O1866" s="23">
        <f t="shared" si="373"/>
        <v>1.2216804299922359</v>
      </c>
      <c r="P1866" s="23">
        <f t="shared" si="373"/>
        <v>0.68640396256321923</v>
      </c>
      <c r="Q1866" t="s">
        <v>54</v>
      </c>
      <c r="R1866" t="s">
        <v>131</v>
      </c>
      <c r="S1866" t="s">
        <v>143</v>
      </c>
      <c r="T1866" s="25" t="s">
        <v>161</v>
      </c>
      <c r="U1866" s="25" t="s">
        <v>178</v>
      </c>
      <c r="V1866" s="128" t="s">
        <v>603</v>
      </c>
      <c r="W1866" s="25" t="s">
        <v>153</v>
      </c>
      <c r="X1866" s="94">
        <v>2</v>
      </c>
      <c r="Y1866" s="23" t="str">
        <f t="shared" si="370"/>
        <v>N</v>
      </c>
      <c r="Z1866">
        <v>100</v>
      </c>
      <c r="AA1866">
        <f t="shared" si="374"/>
        <v>0</v>
      </c>
      <c r="AB1866">
        <f t="shared" si="375"/>
        <v>-100</v>
      </c>
      <c r="AC1866">
        <f t="shared" si="376"/>
        <v>0</v>
      </c>
      <c r="AD1866">
        <f t="shared" si="377"/>
        <v>-100</v>
      </c>
      <c r="AE1866">
        <f t="shared" si="378"/>
        <v>0</v>
      </c>
      <c r="AF1866">
        <f t="shared" si="379"/>
        <v>-100</v>
      </c>
    </row>
    <row r="1867" spans="1:32" x14ac:dyDescent="0.25">
      <c r="A1867" s="20">
        <v>0.17488088876496419</v>
      </c>
      <c r="B1867" s="20">
        <v>0.82487719758314249</v>
      </c>
      <c r="C1867" s="21">
        <f t="shared" si="371"/>
        <v>5.7181777097666551</v>
      </c>
      <c r="D1867" s="22">
        <f t="shared" si="371"/>
        <v>1.2123016649386846</v>
      </c>
      <c r="E1867" s="127">
        <v>2.891515407344869E-2</v>
      </c>
      <c r="F1867" s="7">
        <f t="shared" si="365"/>
        <v>1.0289151540734487</v>
      </c>
      <c r="G1867" s="7">
        <f t="shared" si="366"/>
        <v>5.5574822541280842</v>
      </c>
      <c r="H1867" s="7">
        <f t="shared" si="367"/>
        <v>1.1782328796881001</v>
      </c>
      <c r="I1867">
        <v>1.84</v>
      </c>
      <c r="J1867">
        <v>2.06</v>
      </c>
      <c r="K1867" s="7">
        <f t="shared" si="368"/>
        <v>1.8932038834951457</v>
      </c>
      <c r="L1867" s="7">
        <f t="shared" si="369"/>
        <v>2.1195652173913042</v>
      </c>
      <c r="M1867" s="24">
        <f t="shared" si="372"/>
        <v>0.52820512820512822</v>
      </c>
      <c r="N1867" s="24">
        <f t="shared" si="372"/>
        <v>0.47179487179487184</v>
      </c>
      <c r="O1867" s="23">
        <f t="shared" si="373"/>
        <v>0.33108517775891277</v>
      </c>
      <c r="P1867" s="23">
        <f t="shared" si="373"/>
        <v>1.7483810166164433</v>
      </c>
      <c r="Q1867" t="s">
        <v>53</v>
      </c>
      <c r="R1867" t="s">
        <v>266</v>
      </c>
      <c r="S1867" t="s">
        <v>143</v>
      </c>
      <c r="T1867" s="25" t="s">
        <v>160</v>
      </c>
      <c r="U1867" s="25" t="s">
        <v>154</v>
      </c>
      <c r="V1867" s="128" t="s">
        <v>603</v>
      </c>
      <c r="W1867" s="25" t="s">
        <v>151</v>
      </c>
      <c r="X1867" s="94">
        <v>2</v>
      </c>
      <c r="Y1867" s="23" t="str">
        <f t="shared" si="370"/>
        <v>N</v>
      </c>
      <c r="Z1867">
        <v>100</v>
      </c>
      <c r="AA1867">
        <f t="shared" si="374"/>
        <v>206</v>
      </c>
      <c r="AB1867">
        <f t="shared" si="375"/>
        <v>106</v>
      </c>
      <c r="AC1867">
        <f t="shared" si="376"/>
        <v>0</v>
      </c>
      <c r="AD1867">
        <f t="shared" si="377"/>
        <v>-100</v>
      </c>
      <c r="AE1867">
        <f t="shared" si="378"/>
        <v>206</v>
      </c>
      <c r="AF1867">
        <f t="shared" si="379"/>
        <v>106</v>
      </c>
    </row>
    <row r="1868" spans="1:32" x14ac:dyDescent="0.25">
      <c r="A1868" s="20">
        <v>0.51858280729934514</v>
      </c>
      <c r="B1868" s="20">
        <v>0.47839399053854914</v>
      </c>
      <c r="C1868" s="21">
        <f t="shared" si="371"/>
        <v>1.9283323433103385</v>
      </c>
      <c r="D1868" s="22">
        <f t="shared" si="371"/>
        <v>2.0903272611644974</v>
      </c>
      <c r="E1868" s="127">
        <v>3.1333648244370904E-2</v>
      </c>
      <c r="F1868" s="7">
        <f t="shared" si="365"/>
        <v>1.0313336482443709</v>
      </c>
      <c r="G1868" s="7">
        <f t="shared" si="366"/>
        <v>1.8697463682998414</v>
      </c>
      <c r="H1868" s="7">
        <f t="shared" si="367"/>
        <v>2.0268196084970569</v>
      </c>
      <c r="I1868">
        <v>2.19</v>
      </c>
      <c r="J1868">
        <v>1.74</v>
      </c>
      <c r="K1868" s="7">
        <f t="shared" si="368"/>
        <v>2.2586206896551722</v>
      </c>
      <c r="L1868" s="7">
        <f t="shared" si="369"/>
        <v>1.7945205479452053</v>
      </c>
      <c r="M1868" s="24">
        <f t="shared" si="372"/>
        <v>0.44274809160305351</v>
      </c>
      <c r="N1868" s="24">
        <f t="shared" si="372"/>
        <v>0.5572519083969466</v>
      </c>
      <c r="O1868" s="23">
        <f t="shared" si="373"/>
        <v>1.1712818578657622</v>
      </c>
      <c r="P1868" s="23">
        <f t="shared" si="373"/>
        <v>0.85848784603493078</v>
      </c>
      <c r="Q1868" t="s">
        <v>55</v>
      </c>
      <c r="R1868" t="s">
        <v>57</v>
      </c>
      <c r="S1868" t="s">
        <v>143</v>
      </c>
      <c r="T1868" s="25" t="s">
        <v>161</v>
      </c>
      <c r="U1868" s="25" t="s">
        <v>155</v>
      </c>
      <c r="V1868" s="128" t="s">
        <v>603</v>
      </c>
      <c r="W1868" s="25" t="s">
        <v>172</v>
      </c>
      <c r="X1868" s="94">
        <v>5</v>
      </c>
      <c r="Y1868" s="23" t="str">
        <f t="shared" si="370"/>
        <v>Y</v>
      </c>
      <c r="Z1868">
        <v>100</v>
      </c>
      <c r="AA1868">
        <f t="shared" si="374"/>
        <v>219</v>
      </c>
      <c r="AB1868">
        <f t="shared" si="375"/>
        <v>119</v>
      </c>
      <c r="AC1868">
        <f t="shared" si="376"/>
        <v>219</v>
      </c>
      <c r="AD1868">
        <f t="shared" si="377"/>
        <v>119</v>
      </c>
      <c r="AE1868">
        <f t="shared" si="378"/>
        <v>0</v>
      </c>
      <c r="AF1868">
        <f t="shared" si="379"/>
        <v>-100</v>
      </c>
    </row>
    <row r="1869" spans="1:32" x14ac:dyDescent="0.25">
      <c r="A1869" s="20">
        <v>0.15757389421596793</v>
      </c>
      <c r="B1869" s="20">
        <v>0.84240419261557542</v>
      </c>
      <c r="C1869" s="21">
        <f t="shared" si="371"/>
        <v>6.3462288913759917</v>
      </c>
      <c r="D1869" s="22">
        <f t="shared" si="371"/>
        <v>1.187078612340599</v>
      </c>
      <c r="E1869" s="127">
        <v>3.4266348688339443E-2</v>
      </c>
      <c r="F1869" s="7">
        <f t="shared" si="365"/>
        <v>1.0342663486883394</v>
      </c>
      <c r="G1869" s="7">
        <f t="shared" si="366"/>
        <v>6.135971550678704</v>
      </c>
      <c r="H1869" s="7">
        <f t="shared" si="367"/>
        <v>1.1477494301598969</v>
      </c>
      <c r="I1869">
        <v>2.57</v>
      </c>
      <c r="J1869">
        <v>1.55</v>
      </c>
      <c r="K1869" s="7">
        <f t="shared" si="368"/>
        <v>2.6580645161290324</v>
      </c>
      <c r="L1869" s="7">
        <f t="shared" si="369"/>
        <v>1.6031128404669261</v>
      </c>
      <c r="M1869" s="24">
        <f t="shared" si="372"/>
        <v>0.37621359223300971</v>
      </c>
      <c r="N1869" s="24">
        <f t="shared" si="372"/>
        <v>0.62378640776699024</v>
      </c>
      <c r="O1869" s="23">
        <f t="shared" si="373"/>
        <v>0.41884157688373413</v>
      </c>
      <c r="P1869" s="23">
        <f t="shared" si="373"/>
        <v>1.3504689780452028</v>
      </c>
      <c r="Q1869" t="s">
        <v>58</v>
      </c>
      <c r="R1869" t="s">
        <v>132</v>
      </c>
      <c r="S1869" t="s">
        <v>143</v>
      </c>
      <c r="T1869" s="25" t="s">
        <v>166</v>
      </c>
      <c r="U1869" s="25" t="s">
        <v>151</v>
      </c>
      <c r="V1869" s="128" t="s">
        <v>603</v>
      </c>
      <c r="W1869" s="25" t="s">
        <v>163</v>
      </c>
      <c r="X1869" s="94">
        <v>3</v>
      </c>
      <c r="Y1869" s="23" t="str">
        <f t="shared" si="370"/>
        <v>Y</v>
      </c>
      <c r="Z1869">
        <v>100</v>
      </c>
      <c r="AA1869">
        <f t="shared" si="374"/>
        <v>0</v>
      </c>
      <c r="AB1869">
        <f t="shared" si="375"/>
        <v>-100</v>
      </c>
      <c r="AC1869">
        <f t="shared" si="376"/>
        <v>0</v>
      </c>
      <c r="AD1869">
        <f t="shared" si="377"/>
        <v>-100</v>
      </c>
      <c r="AE1869">
        <f t="shared" si="378"/>
        <v>0</v>
      </c>
      <c r="AF1869">
        <f t="shared" si="379"/>
        <v>-100</v>
      </c>
    </row>
    <row r="1870" spans="1:32" x14ac:dyDescent="0.25">
      <c r="A1870" s="20">
        <v>0.32669631777119229</v>
      </c>
      <c r="B1870" s="20">
        <v>0.67287658838960096</v>
      </c>
      <c r="C1870" s="21">
        <f t="shared" si="371"/>
        <v>3.0609466516863781</v>
      </c>
      <c r="D1870" s="22">
        <f t="shared" si="371"/>
        <v>1.4861566255311471</v>
      </c>
      <c r="E1870" s="127">
        <v>3.2580136626379375E-2</v>
      </c>
      <c r="F1870" s="7">
        <f t="shared" si="365"/>
        <v>1.0325801366263794</v>
      </c>
      <c r="G1870" s="7">
        <f t="shared" si="366"/>
        <v>2.9643671644575966</v>
      </c>
      <c r="H1870" s="7">
        <f t="shared" si="367"/>
        <v>1.4392651696619709</v>
      </c>
      <c r="I1870">
        <v>2.2000000000000002</v>
      </c>
      <c r="J1870">
        <v>1.73</v>
      </c>
      <c r="K1870" s="7">
        <f t="shared" si="368"/>
        <v>2.2716763005780347</v>
      </c>
      <c r="L1870" s="7">
        <f t="shared" si="369"/>
        <v>1.7863636363636364</v>
      </c>
      <c r="M1870" s="24">
        <f t="shared" si="372"/>
        <v>0.44020356234096691</v>
      </c>
      <c r="N1870" s="24">
        <f t="shared" si="372"/>
        <v>0.55979643765903309</v>
      </c>
      <c r="O1870" s="23">
        <f t="shared" si="373"/>
        <v>0.74214828256692822</v>
      </c>
      <c r="P1870" s="23">
        <f t="shared" si="373"/>
        <v>1.2020022692596053</v>
      </c>
      <c r="Q1870" t="s">
        <v>271</v>
      </c>
      <c r="R1870" t="s">
        <v>111</v>
      </c>
      <c r="S1870" t="s">
        <v>143</v>
      </c>
      <c r="T1870" s="25" t="s">
        <v>166</v>
      </c>
      <c r="U1870" s="25" t="s">
        <v>151</v>
      </c>
      <c r="V1870" s="128" t="s">
        <v>603</v>
      </c>
      <c r="W1870" s="25" t="s">
        <v>162</v>
      </c>
      <c r="X1870" s="94">
        <v>3</v>
      </c>
      <c r="Y1870" s="23" t="str">
        <f t="shared" si="370"/>
        <v>Y</v>
      </c>
      <c r="Z1870">
        <v>100</v>
      </c>
      <c r="AA1870">
        <f t="shared" si="374"/>
        <v>0</v>
      </c>
      <c r="AB1870">
        <f t="shared" si="375"/>
        <v>-100</v>
      </c>
      <c r="AC1870">
        <f t="shared" si="376"/>
        <v>0</v>
      </c>
      <c r="AD1870">
        <f t="shared" si="377"/>
        <v>-100</v>
      </c>
      <c r="AE1870">
        <f t="shared" si="378"/>
        <v>0</v>
      </c>
      <c r="AF1870">
        <f t="shared" si="379"/>
        <v>-100</v>
      </c>
    </row>
    <row r="1871" spans="1:32" x14ac:dyDescent="0.25">
      <c r="A1871" s="20">
        <v>0.36285346744759001</v>
      </c>
      <c r="B1871" s="20">
        <v>0.63688836680457006</v>
      </c>
      <c r="C1871" s="21">
        <f t="shared" si="371"/>
        <v>2.7559334268851612</v>
      </c>
      <c r="D1871" s="22">
        <f t="shared" si="371"/>
        <v>1.5701338760782408</v>
      </c>
      <c r="E1871" s="127">
        <v>5.6067588325652729E-2</v>
      </c>
      <c r="F1871" s="7">
        <f t="shared" si="365"/>
        <v>1.0560675883256527</v>
      </c>
      <c r="G1871" s="7">
        <f t="shared" si="366"/>
        <v>2.609618415857804</v>
      </c>
      <c r="H1871" s="7">
        <f t="shared" si="367"/>
        <v>1.4867740412028143</v>
      </c>
      <c r="I1871">
        <v>2.17</v>
      </c>
      <c r="J1871">
        <v>1.68</v>
      </c>
      <c r="K1871" s="7">
        <f t="shared" si="368"/>
        <v>2.2916666666666665</v>
      </c>
      <c r="L1871" s="7">
        <f t="shared" si="369"/>
        <v>1.7741935483870965</v>
      </c>
      <c r="M1871" s="24">
        <f t="shared" si="372"/>
        <v>0.4363636363636364</v>
      </c>
      <c r="N1871" s="24">
        <f t="shared" si="372"/>
        <v>0.56363636363636371</v>
      </c>
      <c r="O1871" s="23">
        <f t="shared" si="373"/>
        <v>0.83153919623406025</v>
      </c>
      <c r="P1871" s="23">
        <f t="shared" si="373"/>
        <v>1.1299632314274628</v>
      </c>
      <c r="Q1871" t="s">
        <v>267</v>
      </c>
      <c r="R1871" t="s">
        <v>270</v>
      </c>
      <c r="S1871" t="s">
        <v>262</v>
      </c>
      <c r="T1871" s="25" t="s">
        <v>166</v>
      </c>
      <c r="U1871" s="25" t="s">
        <v>151</v>
      </c>
      <c r="V1871" s="128" t="s">
        <v>603</v>
      </c>
      <c r="W1871" s="25" t="s">
        <v>162</v>
      </c>
      <c r="X1871" s="94">
        <v>3</v>
      </c>
      <c r="Y1871" s="23" t="str">
        <f t="shared" si="370"/>
        <v>Y</v>
      </c>
      <c r="Z1871">
        <v>100</v>
      </c>
      <c r="AA1871">
        <f t="shared" si="374"/>
        <v>0</v>
      </c>
      <c r="AB1871">
        <f t="shared" si="375"/>
        <v>-100</v>
      </c>
      <c r="AC1871">
        <f t="shared" si="376"/>
        <v>0</v>
      </c>
      <c r="AD1871">
        <f t="shared" si="377"/>
        <v>-100</v>
      </c>
      <c r="AE1871">
        <f t="shared" si="378"/>
        <v>0</v>
      </c>
      <c r="AF1871">
        <f t="shared" si="379"/>
        <v>-100</v>
      </c>
    </row>
    <row r="1872" spans="1:32" x14ac:dyDescent="0.25">
      <c r="A1872" s="20">
        <v>0.4454881881749696</v>
      </c>
      <c r="B1872" s="20">
        <v>0.5508456543753868</v>
      </c>
      <c r="C1872" s="21">
        <f t="shared" si="371"/>
        <v>2.2447284272489862</v>
      </c>
      <c r="D1872" s="22">
        <f t="shared" si="371"/>
        <v>1.8153905582388898</v>
      </c>
      <c r="E1872" s="127">
        <v>5.5423399775790916E-2</v>
      </c>
      <c r="F1872" s="7">
        <f t="shared" si="365"/>
        <v>1.0554233997757909</v>
      </c>
      <c r="G1872" s="7">
        <f t="shared" si="366"/>
        <v>2.1268511080253152</v>
      </c>
      <c r="H1872" s="7">
        <f t="shared" si="367"/>
        <v>1.7200590385096093</v>
      </c>
      <c r="I1872">
        <v>2.19</v>
      </c>
      <c r="J1872">
        <v>1.67</v>
      </c>
      <c r="K1872" s="7">
        <f t="shared" si="368"/>
        <v>2.3113772455089823</v>
      </c>
      <c r="L1872" s="7">
        <f t="shared" si="369"/>
        <v>1.7625570776255708</v>
      </c>
      <c r="M1872" s="24">
        <f t="shared" si="372"/>
        <v>0.43264248704663211</v>
      </c>
      <c r="N1872" s="24">
        <f t="shared" si="372"/>
        <v>0.56735751295336789</v>
      </c>
      <c r="O1872" s="23">
        <f t="shared" si="373"/>
        <v>1.0296912612906484</v>
      </c>
      <c r="P1872" s="23">
        <f t="shared" si="373"/>
        <v>0.97089690679862695</v>
      </c>
      <c r="Q1872" t="s">
        <v>264</v>
      </c>
      <c r="R1872" t="s">
        <v>110</v>
      </c>
      <c r="S1872" t="s">
        <v>262</v>
      </c>
      <c r="T1872" s="25" t="s">
        <v>160</v>
      </c>
      <c r="U1872" s="25" t="s">
        <v>162</v>
      </c>
      <c r="V1872" s="128" t="s">
        <v>603</v>
      </c>
      <c r="W1872" s="25" t="s">
        <v>150</v>
      </c>
      <c r="X1872" s="94">
        <v>4</v>
      </c>
      <c r="Y1872" s="23" t="str">
        <f t="shared" si="370"/>
        <v>Y</v>
      </c>
      <c r="Z1872">
        <v>100</v>
      </c>
      <c r="AA1872">
        <f t="shared" si="374"/>
        <v>219</v>
      </c>
      <c r="AB1872">
        <f t="shared" si="375"/>
        <v>119</v>
      </c>
      <c r="AC1872">
        <f t="shared" si="376"/>
        <v>0</v>
      </c>
      <c r="AD1872">
        <f t="shared" si="377"/>
        <v>-100</v>
      </c>
      <c r="AE1872">
        <f t="shared" si="378"/>
        <v>0</v>
      </c>
      <c r="AF1872">
        <f t="shared" si="379"/>
        <v>-100</v>
      </c>
    </row>
    <row r="1873" spans="1:32" x14ac:dyDescent="0.25">
      <c r="A1873" s="20">
        <v>0.16720203569315478</v>
      </c>
      <c r="B1873" s="20">
        <v>0.83274829106817427</v>
      </c>
      <c r="C1873" s="21">
        <f t="shared" si="371"/>
        <v>5.9807884267340876</v>
      </c>
      <c r="D1873" s="22">
        <f t="shared" si="371"/>
        <v>1.2008430527276019</v>
      </c>
      <c r="E1873" s="127">
        <v>5.8201058201058142E-2</v>
      </c>
      <c r="F1873" s="7">
        <f t="shared" si="365"/>
        <v>1.0582010582010581</v>
      </c>
      <c r="G1873" s="7">
        <f t="shared" si="366"/>
        <v>5.6518450632637132</v>
      </c>
      <c r="H1873" s="7">
        <f t="shared" si="367"/>
        <v>1.1347966848275839</v>
      </c>
      <c r="I1873">
        <v>2.16</v>
      </c>
      <c r="J1873">
        <v>1.68</v>
      </c>
      <c r="K1873" s="7">
        <f t="shared" si="368"/>
        <v>2.2857142857142856</v>
      </c>
      <c r="L1873" s="7">
        <f t="shared" si="369"/>
        <v>1.7777777777777777</v>
      </c>
      <c r="M1873" s="24">
        <f t="shared" si="372"/>
        <v>0.4375</v>
      </c>
      <c r="N1873" s="24">
        <f t="shared" si="372"/>
        <v>0.5625</v>
      </c>
      <c r="O1873" s="23">
        <f t="shared" si="373"/>
        <v>0.38217608158435379</v>
      </c>
      <c r="P1873" s="23">
        <f t="shared" si="373"/>
        <v>1.4804414063434208</v>
      </c>
      <c r="Q1873" t="s">
        <v>269</v>
      </c>
      <c r="R1873" t="s">
        <v>268</v>
      </c>
      <c r="S1873" t="s">
        <v>262</v>
      </c>
      <c r="T1873" s="25" t="s">
        <v>160</v>
      </c>
      <c r="U1873" s="25" t="s">
        <v>154</v>
      </c>
      <c r="V1873" s="128" t="s">
        <v>603</v>
      </c>
      <c r="W1873" s="25" t="s">
        <v>170</v>
      </c>
      <c r="X1873" s="94">
        <v>2</v>
      </c>
      <c r="Y1873" s="23" t="str">
        <f t="shared" si="370"/>
        <v>N</v>
      </c>
      <c r="Z1873">
        <v>100</v>
      </c>
      <c r="AA1873">
        <f t="shared" si="374"/>
        <v>168</v>
      </c>
      <c r="AB1873">
        <f t="shared" si="375"/>
        <v>68</v>
      </c>
      <c r="AC1873">
        <f t="shared" si="376"/>
        <v>0</v>
      </c>
      <c r="AD1873">
        <f t="shared" si="377"/>
        <v>-100</v>
      </c>
      <c r="AE1873">
        <f t="shared" si="378"/>
        <v>168</v>
      </c>
      <c r="AF1873">
        <f t="shared" si="379"/>
        <v>68</v>
      </c>
    </row>
    <row r="1874" spans="1:32" x14ac:dyDescent="0.25">
      <c r="A1874" s="20">
        <v>0.59678131052216388</v>
      </c>
      <c r="B1874" s="20">
        <v>0.39712589389741682</v>
      </c>
      <c r="C1874" s="21">
        <f t="shared" si="371"/>
        <v>1.6756556922418249</v>
      </c>
      <c r="D1874" s="22">
        <f t="shared" si="371"/>
        <v>2.5180931673478688</v>
      </c>
      <c r="E1874" s="127">
        <v>5.6503581602456165E-2</v>
      </c>
      <c r="F1874" s="7">
        <f t="shared" si="365"/>
        <v>1.0565035816024562</v>
      </c>
      <c r="G1874" s="7">
        <f t="shared" si="366"/>
        <v>1.5860388184394674</v>
      </c>
      <c r="H1874" s="7">
        <f t="shared" si="367"/>
        <v>2.3834213259632691</v>
      </c>
      <c r="I1874">
        <v>2.09</v>
      </c>
      <c r="J1874">
        <v>1.73</v>
      </c>
      <c r="K1874" s="7">
        <f t="shared" si="368"/>
        <v>2.2080924855491331</v>
      </c>
      <c r="L1874" s="7">
        <f t="shared" si="369"/>
        <v>1.8277511961722492</v>
      </c>
      <c r="M1874" s="24">
        <f t="shared" si="372"/>
        <v>0.45287958115183241</v>
      </c>
      <c r="N1874" s="24">
        <f t="shared" si="372"/>
        <v>0.54712041884816742</v>
      </c>
      <c r="O1874" s="23">
        <f t="shared" si="373"/>
        <v>1.317748327280154</v>
      </c>
      <c r="P1874" s="23">
        <f t="shared" si="373"/>
        <v>0.72584732760197723</v>
      </c>
      <c r="Q1874" t="s">
        <v>261</v>
      </c>
      <c r="R1874" t="s">
        <v>265</v>
      </c>
      <c r="S1874" t="s">
        <v>262</v>
      </c>
      <c r="T1874" s="25" t="s">
        <v>160</v>
      </c>
      <c r="U1874" s="25" t="s">
        <v>162</v>
      </c>
      <c r="V1874" s="128" t="s">
        <v>603</v>
      </c>
      <c r="W1874" s="25" t="s">
        <v>162</v>
      </c>
      <c r="X1874" s="94">
        <v>3</v>
      </c>
      <c r="Y1874" s="23" t="str">
        <f t="shared" si="370"/>
        <v>Y</v>
      </c>
      <c r="Z1874">
        <v>100</v>
      </c>
      <c r="AA1874">
        <f t="shared" si="374"/>
        <v>209</v>
      </c>
      <c r="AB1874">
        <f t="shared" si="375"/>
        <v>109</v>
      </c>
      <c r="AC1874">
        <f t="shared" si="376"/>
        <v>209</v>
      </c>
      <c r="AD1874">
        <f t="shared" si="377"/>
        <v>109</v>
      </c>
      <c r="AE1874">
        <f t="shared" si="378"/>
        <v>0</v>
      </c>
      <c r="AF1874">
        <f t="shared" si="379"/>
        <v>-100</v>
      </c>
    </row>
    <row r="1875" spans="1:32" x14ac:dyDescent="0.25">
      <c r="A1875" s="20">
        <v>0.61719052805836128</v>
      </c>
      <c r="B1875" s="20">
        <v>0.37703895850502045</v>
      </c>
      <c r="C1875" s="21">
        <f t="shared" si="371"/>
        <v>1.620245215275631</v>
      </c>
      <c r="D1875" s="22">
        <f t="shared" si="371"/>
        <v>2.652245815565196</v>
      </c>
      <c r="E1875" s="127">
        <v>5.5475103041104923E-2</v>
      </c>
      <c r="F1875" s="7">
        <f t="shared" si="365"/>
        <v>1.0554751030411049</v>
      </c>
      <c r="G1875" s="7">
        <f t="shared" si="366"/>
        <v>1.5350861527735453</v>
      </c>
      <c r="H1875" s="7">
        <f t="shared" si="367"/>
        <v>2.5128454550215058</v>
      </c>
      <c r="I1875">
        <v>1.88</v>
      </c>
      <c r="J1875">
        <v>1.91</v>
      </c>
      <c r="K1875" s="7">
        <f t="shared" si="368"/>
        <v>1.9842931937172772</v>
      </c>
      <c r="L1875" s="7">
        <f t="shared" si="369"/>
        <v>2.0159574468085104</v>
      </c>
      <c r="M1875" s="24">
        <f t="shared" si="372"/>
        <v>0.50395778364116106</v>
      </c>
      <c r="N1875" s="24">
        <f t="shared" si="372"/>
        <v>0.49604221635883911</v>
      </c>
      <c r="O1875" s="23">
        <f t="shared" si="373"/>
        <v>1.2246869640529785</v>
      </c>
      <c r="P1875" s="23">
        <f t="shared" si="373"/>
        <v>0.76009449613512081</v>
      </c>
      <c r="Q1875" t="s">
        <v>260</v>
      </c>
      <c r="R1875" t="s">
        <v>62</v>
      </c>
      <c r="S1875" t="s">
        <v>144</v>
      </c>
      <c r="T1875" s="25" t="s">
        <v>161</v>
      </c>
      <c r="U1875" s="25" t="s">
        <v>155</v>
      </c>
      <c r="V1875" s="128" t="s">
        <v>603</v>
      </c>
      <c r="W1875" s="25" t="s">
        <v>275</v>
      </c>
      <c r="X1875" s="94">
        <v>6</v>
      </c>
      <c r="Y1875" s="23" t="str">
        <f t="shared" si="370"/>
        <v>Y</v>
      </c>
      <c r="Z1875">
        <v>100</v>
      </c>
      <c r="AA1875">
        <f t="shared" si="374"/>
        <v>188</v>
      </c>
      <c r="AB1875">
        <f t="shared" si="375"/>
        <v>88</v>
      </c>
      <c r="AC1875">
        <f t="shared" si="376"/>
        <v>188</v>
      </c>
      <c r="AD1875">
        <f t="shared" si="377"/>
        <v>88</v>
      </c>
      <c r="AE1875">
        <f t="shared" si="378"/>
        <v>0</v>
      </c>
      <c r="AF1875">
        <f t="shared" si="379"/>
        <v>-100</v>
      </c>
    </row>
    <row r="1876" spans="1:32" x14ac:dyDescent="0.25">
      <c r="A1876" s="20">
        <v>0.6621450867190003</v>
      </c>
      <c r="B1876" s="20">
        <v>0.33388752109118969</v>
      </c>
      <c r="C1876" s="21">
        <f t="shared" si="371"/>
        <v>1.5102430268796632</v>
      </c>
      <c r="D1876" s="22">
        <f t="shared" si="371"/>
        <v>2.9950205887655352</v>
      </c>
      <c r="E1876" s="127">
        <v>6.4971751412429501E-2</v>
      </c>
      <c r="F1876" s="7">
        <f t="shared" ref="F1876:F1939" si="380">(E1876/100%) + 1</f>
        <v>1.0649717514124295</v>
      </c>
      <c r="G1876" s="7">
        <f t="shared" ref="G1876:G1939" si="381">C1876/F1876</f>
        <v>1.4181061843909832</v>
      </c>
      <c r="H1876" s="7">
        <f t="shared" ref="H1876:H1939" si="382">D1876/F1876</f>
        <v>2.8123004997957541</v>
      </c>
      <c r="I1876">
        <v>1.77</v>
      </c>
      <c r="J1876">
        <v>2</v>
      </c>
      <c r="K1876" s="7">
        <f t="shared" ref="K1876:K1939" si="383">(I1876*F1876)</f>
        <v>1.8850000000000002</v>
      </c>
      <c r="L1876" s="7">
        <f t="shared" ref="L1876:L1939" si="384">(J1876*F1876)</f>
        <v>2.129943502824859</v>
      </c>
      <c r="M1876" s="24">
        <f t="shared" si="372"/>
        <v>0.53050397877984079</v>
      </c>
      <c r="N1876" s="24">
        <f t="shared" si="372"/>
        <v>0.4694960212201591</v>
      </c>
      <c r="O1876" s="23">
        <f t="shared" si="373"/>
        <v>1.2481434884653158</v>
      </c>
      <c r="P1876" s="23">
        <f t="shared" si="373"/>
        <v>0.71116155622247756</v>
      </c>
      <c r="Q1876" t="s">
        <v>274</v>
      </c>
      <c r="R1876" t="s">
        <v>61</v>
      </c>
      <c r="S1876" t="s">
        <v>144</v>
      </c>
      <c r="T1876" s="25" t="s">
        <v>166</v>
      </c>
      <c r="U1876" s="25" t="s">
        <v>150</v>
      </c>
      <c r="V1876" s="128" t="s">
        <v>603</v>
      </c>
      <c r="W1876" s="25" t="s">
        <v>451</v>
      </c>
      <c r="X1876" s="94">
        <v>5</v>
      </c>
      <c r="Y1876" s="23" t="str">
        <f t="shared" ref="Y1876:Y1939" si="385">IF(X1876 &gt;= 3,"Y","N")</f>
        <v>Y</v>
      </c>
      <c r="Z1876">
        <v>100</v>
      </c>
      <c r="AA1876">
        <f t="shared" si="374"/>
        <v>177</v>
      </c>
      <c r="AB1876">
        <f t="shared" si="375"/>
        <v>77</v>
      </c>
      <c r="AC1876">
        <f t="shared" si="376"/>
        <v>177</v>
      </c>
      <c r="AD1876">
        <f t="shared" si="377"/>
        <v>77</v>
      </c>
      <c r="AE1876">
        <f t="shared" si="378"/>
        <v>0</v>
      </c>
      <c r="AF1876">
        <f t="shared" si="379"/>
        <v>-100</v>
      </c>
    </row>
    <row r="1877" spans="1:32" x14ac:dyDescent="0.25">
      <c r="A1877" s="20">
        <v>0.29021521908046727</v>
      </c>
      <c r="B1877" s="20">
        <v>0.70893826348199429</v>
      </c>
      <c r="C1877" s="21">
        <f t="shared" si="371"/>
        <v>3.4457186744666632</v>
      </c>
      <c r="D1877" s="22">
        <f t="shared" si="371"/>
        <v>1.4105600607427196</v>
      </c>
      <c r="E1877" s="127">
        <v>5.6652169064347113E-2</v>
      </c>
      <c r="F1877" s="7">
        <f t="shared" si="380"/>
        <v>1.0566521690643471</v>
      </c>
      <c r="G1877" s="7">
        <f t="shared" si="381"/>
        <v>3.2609772405216431</v>
      </c>
      <c r="H1877" s="7">
        <f t="shared" si="382"/>
        <v>1.3349331994385187</v>
      </c>
      <c r="I1877">
        <v>1.96</v>
      </c>
      <c r="J1877">
        <v>1.83</v>
      </c>
      <c r="K1877" s="7">
        <f t="shared" si="383"/>
        <v>2.0710382513661205</v>
      </c>
      <c r="L1877" s="7">
        <f t="shared" si="384"/>
        <v>1.9336734693877553</v>
      </c>
      <c r="M1877" s="24">
        <f t="shared" si="372"/>
        <v>0.48284960422163581</v>
      </c>
      <c r="N1877" s="24">
        <f t="shared" si="372"/>
        <v>0.51715039577836408</v>
      </c>
      <c r="O1877" s="23">
        <f t="shared" si="373"/>
        <v>0.60104681984424646</v>
      </c>
      <c r="P1877" s="23">
        <f t="shared" si="373"/>
        <v>1.3708551115289584</v>
      </c>
      <c r="Q1877" t="s">
        <v>494</v>
      </c>
      <c r="R1877" t="s">
        <v>340</v>
      </c>
      <c r="S1877" t="s">
        <v>144</v>
      </c>
      <c r="T1877" s="25" t="s">
        <v>161</v>
      </c>
      <c r="U1877" s="25" t="s">
        <v>152</v>
      </c>
      <c r="V1877" s="128" t="s">
        <v>603</v>
      </c>
      <c r="W1877" s="25" t="s">
        <v>163</v>
      </c>
      <c r="X1877" s="94">
        <v>3</v>
      </c>
      <c r="Y1877" s="23" t="str">
        <f t="shared" si="385"/>
        <v>Y</v>
      </c>
      <c r="Z1877">
        <v>100</v>
      </c>
      <c r="AA1877">
        <f t="shared" si="374"/>
        <v>0</v>
      </c>
      <c r="AB1877">
        <f t="shared" si="375"/>
        <v>-100</v>
      </c>
      <c r="AC1877">
        <f t="shared" si="376"/>
        <v>0</v>
      </c>
      <c r="AD1877">
        <f t="shared" si="377"/>
        <v>-100</v>
      </c>
      <c r="AE1877">
        <f t="shared" si="378"/>
        <v>0</v>
      </c>
      <c r="AF1877">
        <f t="shared" si="379"/>
        <v>-100</v>
      </c>
    </row>
    <row r="1878" spans="1:32" x14ac:dyDescent="0.25">
      <c r="A1878" s="20">
        <v>0.23156166758495725</v>
      </c>
      <c r="B1878" s="20">
        <v>0.76838619630917426</v>
      </c>
      <c r="C1878" s="21">
        <f t="shared" si="371"/>
        <v>4.318504053064447</v>
      </c>
      <c r="D1878" s="22">
        <f t="shared" si="371"/>
        <v>1.3014288970876198</v>
      </c>
      <c r="E1878" s="127">
        <v>5.555555555555558E-2</v>
      </c>
      <c r="F1878" s="7">
        <f t="shared" si="380"/>
        <v>1.0555555555555556</v>
      </c>
      <c r="G1878" s="7">
        <f t="shared" si="381"/>
        <v>4.0912143660610552</v>
      </c>
      <c r="H1878" s="7">
        <f t="shared" si="382"/>
        <v>1.2329326393461661</v>
      </c>
      <c r="I1878">
        <v>1.8</v>
      </c>
      <c r="J1878">
        <v>2</v>
      </c>
      <c r="K1878" s="7">
        <f t="shared" si="383"/>
        <v>1.9000000000000001</v>
      </c>
      <c r="L1878" s="7">
        <f t="shared" si="384"/>
        <v>2.1111111111111112</v>
      </c>
      <c r="M1878" s="24">
        <f t="shared" si="372"/>
        <v>0.52631578947368418</v>
      </c>
      <c r="N1878" s="24">
        <f t="shared" si="372"/>
        <v>0.47368421052631576</v>
      </c>
      <c r="O1878" s="23">
        <f t="shared" si="373"/>
        <v>0.43996716841141875</v>
      </c>
      <c r="P1878" s="23">
        <f t="shared" si="373"/>
        <v>1.6221486366527011</v>
      </c>
      <c r="Q1878" t="s">
        <v>276</v>
      </c>
      <c r="R1878" t="s">
        <v>278</v>
      </c>
      <c r="S1878" t="s">
        <v>144</v>
      </c>
      <c r="T1878" s="25" t="s">
        <v>166</v>
      </c>
      <c r="U1878" s="25" t="s">
        <v>151</v>
      </c>
      <c r="V1878" s="128" t="s">
        <v>603</v>
      </c>
      <c r="W1878" s="25" t="s">
        <v>447</v>
      </c>
      <c r="X1878" s="94">
        <v>6</v>
      </c>
      <c r="Y1878" s="23" t="str">
        <f t="shared" si="385"/>
        <v>Y</v>
      </c>
      <c r="Z1878">
        <v>100</v>
      </c>
      <c r="AA1878">
        <f t="shared" si="374"/>
        <v>0</v>
      </c>
      <c r="AB1878">
        <f t="shared" si="375"/>
        <v>-100</v>
      </c>
      <c r="AC1878">
        <f t="shared" si="376"/>
        <v>0</v>
      </c>
      <c r="AD1878">
        <f t="shared" si="377"/>
        <v>-100</v>
      </c>
      <c r="AE1878">
        <f t="shared" si="378"/>
        <v>0</v>
      </c>
      <c r="AF1878">
        <f t="shared" si="379"/>
        <v>-100</v>
      </c>
    </row>
    <row r="1879" spans="1:32" x14ac:dyDescent="0.25">
      <c r="A1879" s="20">
        <v>0.32278678698903557</v>
      </c>
      <c r="B1879" s="20">
        <v>0.67703556158282663</v>
      </c>
      <c r="C1879" s="21">
        <f t="shared" si="371"/>
        <v>3.0980202421791447</v>
      </c>
      <c r="D1879" s="22">
        <f t="shared" si="371"/>
        <v>1.4770272888799547</v>
      </c>
      <c r="E1879" s="127">
        <v>8.4529505582137343E-2</v>
      </c>
      <c r="F1879" s="7">
        <f t="shared" si="380"/>
        <v>1.0845295055821373</v>
      </c>
      <c r="G1879" s="7">
        <f t="shared" si="381"/>
        <v>2.856556899774005</v>
      </c>
      <c r="H1879" s="7">
        <f t="shared" si="382"/>
        <v>1.3619060443054873</v>
      </c>
      <c r="I1879">
        <v>1.65</v>
      </c>
      <c r="J1879">
        <v>2.09</v>
      </c>
      <c r="K1879" s="7">
        <f t="shared" si="383"/>
        <v>1.7894736842105265</v>
      </c>
      <c r="L1879" s="7">
        <f t="shared" si="384"/>
        <v>2.2666666666666671</v>
      </c>
      <c r="M1879" s="24">
        <f t="shared" si="372"/>
        <v>0.55882352941176461</v>
      </c>
      <c r="N1879" s="24">
        <f t="shared" si="372"/>
        <v>0.44117647058823523</v>
      </c>
      <c r="O1879" s="23">
        <f t="shared" si="373"/>
        <v>0.57761846092774793</v>
      </c>
      <c r="P1879" s="23">
        <f t="shared" si="373"/>
        <v>1.5346139395877405</v>
      </c>
      <c r="Q1879" t="s">
        <v>272</v>
      </c>
      <c r="R1879" t="s">
        <v>493</v>
      </c>
      <c r="S1879" t="s">
        <v>144</v>
      </c>
      <c r="T1879" s="25" t="s">
        <v>166</v>
      </c>
      <c r="U1879" s="25" t="s">
        <v>151</v>
      </c>
      <c r="V1879" s="128" t="s">
        <v>603</v>
      </c>
      <c r="W1879" s="25" t="s">
        <v>163</v>
      </c>
      <c r="X1879" s="94">
        <v>3</v>
      </c>
      <c r="Y1879" s="23" t="str">
        <f t="shared" si="385"/>
        <v>Y</v>
      </c>
      <c r="Z1879">
        <v>100</v>
      </c>
      <c r="AA1879">
        <f t="shared" si="374"/>
        <v>0</v>
      </c>
      <c r="AB1879">
        <f t="shared" si="375"/>
        <v>-100</v>
      </c>
      <c r="AC1879">
        <f t="shared" si="376"/>
        <v>0</v>
      </c>
      <c r="AD1879">
        <f t="shared" si="377"/>
        <v>-100</v>
      </c>
      <c r="AE1879">
        <f t="shared" si="378"/>
        <v>0</v>
      </c>
      <c r="AF1879">
        <f t="shared" si="379"/>
        <v>-100</v>
      </c>
    </row>
    <row r="1880" spans="1:32" x14ac:dyDescent="0.25">
      <c r="A1880" s="20">
        <v>0.38113212500899696</v>
      </c>
      <c r="B1880" s="20">
        <v>0.61769548878345526</v>
      </c>
      <c r="C1880" s="21">
        <f t="shared" si="371"/>
        <v>2.6237620352165121</v>
      </c>
      <c r="D1880" s="22">
        <f t="shared" si="371"/>
        <v>1.6189206788113175</v>
      </c>
      <c r="E1880" s="127">
        <v>6.2517521726941361E-2</v>
      </c>
      <c r="F1880" s="7">
        <f t="shared" si="380"/>
        <v>1.0625175217269414</v>
      </c>
      <c r="G1880" s="7">
        <f t="shared" si="381"/>
        <v>2.4693823692921635</v>
      </c>
      <c r="H1880" s="7">
        <f t="shared" si="382"/>
        <v>1.5236649238311266</v>
      </c>
      <c r="I1880">
        <v>1.74</v>
      </c>
      <c r="J1880">
        <v>2.0499999999999998</v>
      </c>
      <c r="K1880" s="7">
        <f t="shared" si="383"/>
        <v>1.8487804878048779</v>
      </c>
      <c r="L1880" s="7">
        <f t="shared" si="384"/>
        <v>2.1781609195402294</v>
      </c>
      <c r="M1880" s="24">
        <f t="shared" si="372"/>
        <v>0.54089709762532989</v>
      </c>
      <c r="N1880" s="24">
        <f t="shared" si="372"/>
        <v>0.45910290237467027</v>
      </c>
      <c r="O1880" s="23">
        <f t="shared" si="373"/>
        <v>0.70462963599224315</v>
      </c>
      <c r="P1880" s="23">
        <f t="shared" si="373"/>
        <v>1.3454401738444226</v>
      </c>
      <c r="Q1880" t="s">
        <v>339</v>
      </c>
      <c r="R1880" t="s">
        <v>341</v>
      </c>
      <c r="S1880" t="s">
        <v>145</v>
      </c>
      <c r="T1880" s="25" t="s">
        <v>161</v>
      </c>
      <c r="U1880" s="25" t="s">
        <v>155</v>
      </c>
      <c r="V1880" s="128" t="s">
        <v>603</v>
      </c>
      <c r="W1880" s="25" t="s">
        <v>170</v>
      </c>
      <c r="X1880" s="94">
        <v>2</v>
      </c>
      <c r="Y1880" s="23" t="str">
        <f t="shared" si="385"/>
        <v>N</v>
      </c>
      <c r="Z1880">
        <v>100</v>
      </c>
      <c r="AA1880">
        <f t="shared" si="374"/>
        <v>204.99999999999997</v>
      </c>
      <c r="AB1880">
        <f t="shared" si="375"/>
        <v>104.99999999999997</v>
      </c>
      <c r="AC1880">
        <f t="shared" si="376"/>
        <v>0</v>
      </c>
      <c r="AD1880">
        <f t="shared" si="377"/>
        <v>-100</v>
      </c>
      <c r="AE1880">
        <f t="shared" si="378"/>
        <v>204.99999999999997</v>
      </c>
      <c r="AF1880">
        <f t="shared" si="379"/>
        <v>104.99999999999997</v>
      </c>
    </row>
    <row r="1881" spans="1:32" x14ac:dyDescent="0.25">
      <c r="A1881" s="20">
        <v>0.4322111142381822</v>
      </c>
      <c r="B1881" s="20">
        <v>0.56726449530226219</v>
      </c>
      <c r="C1881" s="21">
        <f t="shared" si="371"/>
        <v>2.3136841396654173</v>
      </c>
      <c r="D1881" s="22">
        <f t="shared" si="371"/>
        <v>1.7628460943376305</v>
      </c>
      <c r="E1881" s="127">
        <v>5.8230683090705337E-2</v>
      </c>
      <c r="F1881" s="7">
        <f t="shared" si="380"/>
        <v>1.0582306830907053</v>
      </c>
      <c r="G1881" s="7">
        <f t="shared" si="381"/>
        <v>2.1863703034086961</v>
      </c>
      <c r="H1881" s="7">
        <f t="shared" si="382"/>
        <v>1.6658429230089993</v>
      </c>
      <c r="I1881">
        <v>1.88</v>
      </c>
      <c r="J1881">
        <v>1.9</v>
      </c>
      <c r="K1881" s="7">
        <f t="shared" si="383"/>
        <v>1.9894736842105258</v>
      </c>
      <c r="L1881" s="7">
        <f t="shared" si="384"/>
        <v>2.0106382978723398</v>
      </c>
      <c r="M1881" s="24">
        <f t="shared" si="372"/>
        <v>0.50264550264550278</v>
      </c>
      <c r="N1881" s="24">
        <f t="shared" si="372"/>
        <v>0.49735449735449749</v>
      </c>
      <c r="O1881" s="23">
        <f t="shared" si="373"/>
        <v>0.85987263780017287</v>
      </c>
      <c r="P1881" s="23">
        <f t="shared" si="373"/>
        <v>1.1405637192779523</v>
      </c>
      <c r="Q1881" t="s">
        <v>342</v>
      </c>
      <c r="R1881" t="s">
        <v>344</v>
      </c>
      <c r="S1881" t="s">
        <v>145</v>
      </c>
      <c r="T1881" s="25" t="s">
        <v>166</v>
      </c>
      <c r="U1881" s="25" t="s">
        <v>151</v>
      </c>
      <c r="V1881" s="128" t="s">
        <v>603</v>
      </c>
      <c r="W1881" s="25" t="s">
        <v>153</v>
      </c>
      <c r="X1881" s="94">
        <v>2</v>
      </c>
      <c r="Y1881" s="23" t="str">
        <f t="shared" si="385"/>
        <v>N</v>
      </c>
      <c r="Z1881">
        <v>100</v>
      </c>
      <c r="AA1881">
        <f t="shared" si="374"/>
        <v>190</v>
      </c>
      <c r="AB1881">
        <f t="shared" si="375"/>
        <v>90</v>
      </c>
      <c r="AC1881">
        <f t="shared" si="376"/>
        <v>0</v>
      </c>
      <c r="AD1881">
        <f t="shared" si="377"/>
        <v>-100</v>
      </c>
      <c r="AE1881">
        <f t="shared" si="378"/>
        <v>190</v>
      </c>
      <c r="AF1881">
        <f t="shared" si="379"/>
        <v>90</v>
      </c>
    </row>
    <row r="1882" spans="1:32" x14ac:dyDescent="0.25">
      <c r="A1882" s="20">
        <v>0.3438582730678455</v>
      </c>
      <c r="B1882" s="20">
        <v>0.65501517661921427</v>
      </c>
      <c r="C1882" s="21">
        <f t="shared" si="371"/>
        <v>2.9081749032186099</v>
      </c>
      <c r="D1882" s="22">
        <f t="shared" si="371"/>
        <v>1.5266821833982311</v>
      </c>
      <c r="E1882" s="127">
        <v>8.163265306122458E-2</v>
      </c>
      <c r="F1882" s="7">
        <f t="shared" si="380"/>
        <v>1.0816326530612246</v>
      </c>
      <c r="G1882" s="7">
        <f t="shared" si="381"/>
        <v>2.688690004862488</v>
      </c>
      <c r="H1882" s="7">
        <f t="shared" si="382"/>
        <v>1.4114608865379872</v>
      </c>
      <c r="I1882">
        <v>1.75</v>
      </c>
      <c r="J1882">
        <v>1.96</v>
      </c>
      <c r="K1882" s="7">
        <f t="shared" si="383"/>
        <v>1.892857142857143</v>
      </c>
      <c r="L1882" s="7">
        <f t="shared" si="384"/>
        <v>2.12</v>
      </c>
      <c r="M1882" s="24">
        <f t="shared" si="372"/>
        <v>0.52830188679245282</v>
      </c>
      <c r="N1882" s="24">
        <f t="shared" si="372"/>
        <v>0.47169811320754712</v>
      </c>
      <c r="O1882" s="23">
        <f t="shared" si="373"/>
        <v>0.65087458830699341</v>
      </c>
      <c r="P1882" s="23">
        <f t="shared" si="373"/>
        <v>1.3886321744327343</v>
      </c>
      <c r="Q1882" t="s">
        <v>277</v>
      </c>
      <c r="R1882" t="s">
        <v>63</v>
      </c>
      <c r="S1882" t="s">
        <v>145</v>
      </c>
      <c r="T1882" s="25" t="s">
        <v>161</v>
      </c>
      <c r="U1882" s="25" t="s">
        <v>155</v>
      </c>
      <c r="V1882" s="128" t="s">
        <v>603</v>
      </c>
      <c r="W1882" s="25" t="s">
        <v>170</v>
      </c>
      <c r="X1882" s="94">
        <v>2</v>
      </c>
      <c r="Y1882" s="23" t="str">
        <f t="shared" si="385"/>
        <v>N</v>
      </c>
      <c r="Z1882">
        <v>100</v>
      </c>
      <c r="AA1882">
        <f t="shared" si="374"/>
        <v>196</v>
      </c>
      <c r="AB1882">
        <f t="shared" si="375"/>
        <v>96</v>
      </c>
      <c r="AC1882">
        <f t="shared" si="376"/>
        <v>0</v>
      </c>
      <c r="AD1882">
        <f t="shared" si="377"/>
        <v>-100</v>
      </c>
      <c r="AE1882">
        <f t="shared" si="378"/>
        <v>196</v>
      </c>
      <c r="AF1882">
        <f t="shared" si="379"/>
        <v>96</v>
      </c>
    </row>
    <row r="1883" spans="1:32" x14ac:dyDescent="0.25">
      <c r="A1883" s="20">
        <v>0.20640849902361619</v>
      </c>
      <c r="B1883" s="20">
        <v>0.79354664650054141</v>
      </c>
      <c r="C1883" s="21">
        <f t="shared" si="371"/>
        <v>4.8447617454239866</v>
      </c>
      <c r="D1883" s="22">
        <f t="shared" si="371"/>
        <v>1.2601653657159242</v>
      </c>
      <c r="E1883" s="127">
        <v>5.4501054501054469E-2</v>
      </c>
      <c r="F1883" s="7">
        <f t="shared" si="380"/>
        <v>1.0545010545010545</v>
      </c>
      <c r="G1883" s="7">
        <f t="shared" si="381"/>
        <v>4.5943640594236523</v>
      </c>
      <c r="H1883" s="7">
        <f t="shared" si="382"/>
        <v>1.1950347136562907</v>
      </c>
      <c r="I1883">
        <v>1.82</v>
      </c>
      <c r="J1883">
        <v>1.98</v>
      </c>
      <c r="K1883" s="7">
        <f t="shared" si="383"/>
        <v>1.9191919191919191</v>
      </c>
      <c r="L1883" s="7">
        <f t="shared" si="384"/>
        <v>2.087912087912088</v>
      </c>
      <c r="M1883" s="24">
        <f t="shared" si="372"/>
        <v>0.52105263157894743</v>
      </c>
      <c r="N1883" s="24">
        <f t="shared" si="372"/>
        <v>0.47894736842105262</v>
      </c>
      <c r="O1883" s="23">
        <f t="shared" si="373"/>
        <v>0.39613752337865732</v>
      </c>
      <c r="P1883" s="23">
        <f t="shared" si="373"/>
        <v>1.656855635550581</v>
      </c>
      <c r="Q1883" t="s">
        <v>345</v>
      </c>
      <c r="R1883" t="s">
        <v>346</v>
      </c>
      <c r="S1883" t="s">
        <v>145</v>
      </c>
      <c r="T1883" s="25" t="s">
        <v>166</v>
      </c>
      <c r="U1883" s="25" t="s">
        <v>151</v>
      </c>
      <c r="V1883" s="128" t="s">
        <v>603</v>
      </c>
      <c r="W1883" s="25" t="s">
        <v>151</v>
      </c>
      <c r="X1883" s="94">
        <v>2</v>
      </c>
      <c r="Y1883" s="23" t="str">
        <f t="shared" si="385"/>
        <v>N</v>
      </c>
      <c r="Z1883">
        <v>100</v>
      </c>
      <c r="AA1883">
        <f t="shared" si="374"/>
        <v>198</v>
      </c>
      <c r="AB1883">
        <f t="shared" si="375"/>
        <v>98</v>
      </c>
      <c r="AC1883">
        <f t="shared" si="376"/>
        <v>0</v>
      </c>
      <c r="AD1883">
        <f t="shared" si="377"/>
        <v>-100</v>
      </c>
      <c r="AE1883">
        <f t="shared" si="378"/>
        <v>198</v>
      </c>
      <c r="AF1883">
        <f t="shared" si="379"/>
        <v>98</v>
      </c>
    </row>
    <row r="1884" spans="1:32" x14ac:dyDescent="0.25">
      <c r="A1884" s="20">
        <v>0.47689866213456072</v>
      </c>
      <c r="B1884" s="20">
        <v>0.52150809084390026</v>
      </c>
      <c r="C1884" s="21">
        <f t="shared" si="371"/>
        <v>2.0968815377339896</v>
      </c>
      <c r="D1884" s="22">
        <f t="shared" si="371"/>
        <v>1.917515792289642</v>
      </c>
      <c r="E1884" s="127">
        <v>3.0953261807867838E-2</v>
      </c>
      <c r="F1884" s="7">
        <f t="shared" si="380"/>
        <v>1.0309532618078678</v>
      </c>
      <c r="G1884" s="7">
        <f t="shared" si="381"/>
        <v>2.0339249269718804</v>
      </c>
      <c r="H1884" s="7">
        <f t="shared" si="382"/>
        <v>1.859944444937405</v>
      </c>
      <c r="I1884">
        <v>2.65</v>
      </c>
      <c r="J1884">
        <v>1.53</v>
      </c>
      <c r="K1884" s="7">
        <f t="shared" si="383"/>
        <v>2.7320261437908497</v>
      </c>
      <c r="L1884" s="7">
        <f t="shared" si="384"/>
        <v>1.5773584905660378</v>
      </c>
      <c r="M1884" s="24">
        <f t="shared" si="372"/>
        <v>0.36602870813397126</v>
      </c>
      <c r="N1884" s="24">
        <f t="shared" si="372"/>
        <v>0.63397129186602863</v>
      </c>
      <c r="O1884" s="23">
        <f t="shared" si="373"/>
        <v>1.3028996128904993</v>
      </c>
      <c r="P1884" s="23">
        <f t="shared" si="373"/>
        <v>0.82260521499151074</v>
      </c>
      <c r="Q1884" t="s">
        <v>68</v>
      </c>
      <c r="R1884" t="s">
        <v>117</v>
      </c>
      <c r="S1884" t="s">
        <v>146</v>
      </c>
      <c r="T1884" s="25" t="s">
        <v>160</v>
      </c>
      <c r="U1884" s="25" t="s">
        <v>162</v>
      </c>
      <c r="V1884" s="128" t="s">
        <v>603</v>
      </c>
      <c r="W1884" s="25" t="s">
        <v>149</v>
      </c>
      <c r="X1884" s="94">
        <v>0</v>
      </c>
      <c r="Y1884" s="23" t="str">
        <f t="shared" si="385"/>
        <v>N</v>
      </c>
      <c r="Z1884">
        <v>100</v>
      </c>
      <c r="AA1884">
        <f t="shared" si="374"/>
        <v>0</v>
      </c>
      <c r="AB1884">
        <f t="shared" si="375"/>
        <v>-100</v>
      </c>
      <c r="AC1884">
        <f t="shared" si="376"/>
        <v>0</v>
      </c>
      <c r="AD1884">
        <f t="shared" si="377"/>
        <v>-100</v>
      </c>
      <c r="AE1884">
        <f t="shared" si="378"/>
        <v>153</v>
      </c>
      <c r="AF1884">
        <f t="shared" si="379"/>
        <v>53</v>
      </c>
    </row>
    <row r="1885" spans="1:32" x14ac:dyDescent="0.25">
      <c r="A1885" s="20">
        <v>0.40043956771287714</v>
      </c>
      <c r="B1885" s="20">
        <v>0.59915786477556721</v>
      </c>
      <c r="C1885" s="21">
        <f t="shared" si="371"/>
        <v>2.4972557175394297</v>
      </c>
      <c r="D1885" s="22">
        <f t="shared" si="371"/>
        <v>1.6690092190888297</v>
      </c>
      <c r="E1885" s="127">
        <v>2.3185220076411994E-2</v>
      </c>
      <c r="F1885" s="7">
        <f t="shared" si="380"/>
        <v>1.023185220076412</v>
      </c>
      <c r="G1885" s="7">
        <f t="shared" si="381"/>
        <v>2.4406682861905815</v>
      </c>
      <c r="H1885" s="7">
        <f t="shared" si="382"/>
        <v>1.6311897262982231</v>
      </c>
      <c r="I1885">
        <v>1.98</v>
      </c>
      <c r="J1885">
        <v>1.93</v>
      </c>
      <c r="K1885" s="7">
        <f t="shared" si="383"/>
        <v>2.0259067357512959</v>
      </c>
      <c r="L1885" s="7">
        <f t="shared" si="384"/>
        <v>1.9747474747474751</v>
      </c>
      <c r="M1885" s="24">
        <f t="shared" si="372"/>
        <v>0.49360613810741677</v>
      </c>
      <c r="N1885" s="24">
        <f t="shared" si="372"/>
        <v>0.50639386189258306</v>
      </c>
      <c r="O1885" s="23">
        <f t="shared" si="373"/>
        <v>0.81125321749085488</v>
      </c>
      <c r="P1885" s="23">
        <f t="shared" si="373"/>
        <v>1.1831854804406405</v>
      </c>
      <c r="Q1885" t="s">
        <v>69</v>
      </c>
      <c r="R1885" t="s">
        <v>383</v>
      </c>
      <c r="S1885" t="s">
        <v>146</v>
      </c>
      <c r="T1885" s="25" t="s">
        <v>166</v>
      </c>
      <c r="U1885" s="25" t="s">
        <v>151</v>
      </c>
      <c r="V1885" s="128" t="s">
        <v>603</v>
      </c>
      <c r="W1885" s="25" t="s">
        <v>154</v>
      </c>
      <c r="X1885" s="94">
        <v>1</v>
      </c>
      <c r="Y1885" s="23" t="str">
        <f t="shared" si="385"/>
        <v>N</v>
      </c>
      <c r="Z1885">
        <v>100</v>
      </c>
      <c r="AA1885">
        <f t="shared" si="374"/>
        <v>193</v>
      </c>
      <c r="AB1885">
        <f t="shared" si="375"/>
        <v>93</v>
      </c>
      <c r="AC1885">
        <f t="shared" si="376"/>
        <v>0</v>
      </c>
      <c r="AD1885">
        <f t="shared" si="377"/>
        <v>-100</v>
      </c>
      <c r="AE1885">
        <f t="shared" si="378"/>
        <v>193</v>
      </c>
      <c r="AF1885">
        <f t="shared" si="379"/>
        <v>93</v>
      </c>
    </row>
    <row r="1886" spans="1:32" x14ac:dyDescent="0.25">
      <c r="A1886" s="20">
        <v>0.55049918529566766</v>
      </c>
      <c r="B1886" s="20">
        <v>0.43920269280141011</v>
      </c>
      <c r="C1886" s="21">
        <f t="shared" si="371"/>
        <v>1.8165331152359652</v>
      </c>
      <c r="D1886" s="22">
        <f t="shared" si="371"/>
        <v>2.2768530712359727</v>
      </c>
      <c r="E1886" s="127">
        <v>4.102564102564088E-2</v>
      </c>
      <c r="F1886" s="7">
        <f t="shared" si="380"/>
        <v>1.0410256410256409</v>
      </c>
      <c r="G1886" s="7">
        <f t="shared" si="381"/>
        <v>1.744945603305484</v>
      </c>
      <c r="H1886" s="7">
        <f t="shared" si="382"/>
        <v>2.187124871384309</v>
      </c>
      <c r="I1886">
        <v>2.5</v>
      </c>
      <c r="J1886">
        <v>1.56</v>
      </c>
      <c r="K1886" s="7">
        <f t="shared" si="383"/>
        <v>2.6025641025641022</v>
      </c>
      <c r="L1886" s="7">
        <f t="shared" si="384"/>
        <v>1.6239999999999999</v>
      </c>
      <c r="M1886" s="24">
        <f t="shared" si="372"/>
        <v>0.38423645320197047</v>
      </c>
      <c r="N1886" s="24">
        <f t="shared" si="372"/>
        <v>0.61576354679802958</v>
      </c>
      <c r="O1886" s="23">
        <f t="shared" si="373"/>
        <v>1.4327094181412887</v>
      </c>
      <c r="P1886" s="23">
        <f t="shared" si="373"/>
        <v>0.71326517310948989</v>
      </c>
      <c r="Q1886" t="s">
        <v>543</v>
      </c>
      <c r="R1886" t="s">
        <v>353</v>
      </c>
      <c r="S1886" t="s">
        <v>349</v>
      </c>
      <c r="T1886" s="25" t="s">
        <v>160</v>
      </c>
      <c r="U1886" s="25" t="s">
        <v>162</v>
      </c>
      <c r="V1886" s="128" t="s">
        <v>603</v>
      </c>
      <c r="W1886" s="25" t="s">
        <v>172</v>
      </c>
      <c r="X1886" s="94">
        <v>5</v>
      </c>
      <c r="Y1886" s="23" t="str">
        <f t="shared" si="385"/>
        <v>Y</v>
      </c>
      <c r="Z1886">
        <v>100</v>
      </c>
      <c r="AA1886">
        <f t="shared" si="374"/>
        <v>250</v>
      </c>
      <c r="AB1886">
        <f t="shared" si="375"/>
        <v>150</v>
      </c>
      <c r="AC1886">
        <f t="shared" si="376"/>
        <v>250</v>
      </c>
      <c r="AD1886">
        <f t="shared" si="377"/>
        <v>150</v>
      </c>
      <c r="AE1886">
        <f t="shared" si="378"/>
        <v>0</v>
      </c>
      <c r="AF1886">
        <f t="shared" si="379"/>
        <v>-100</v>
      </c>
    </row>
    <row r="1887" spans="1:32" x14ac:dyDescent="0.25">
      <c r="A1887" s="20">
        <v>0.25921170347463768</v>
      </c>
      <c r="B1887" s="20">
        <v>0.74039790950758233</v>
      </c>
      <c r="C1887" s="21">
        <f t="shared" si="371"/>
        <v>3.8578505005575261</v>
      </c>
      <c r="D1887" s="22">
        <f t="shared" si="371"/>
        <v>1.3506250992322111</v>
      </c>
      <c r="E1887" s="127">
        <v>4.2510121457489891E-2</v>
      </c>
      <c r="F1887" s="7">
        <f t="shared" si="380"/>
        <v>1.0425101214574899</v>
      </c>
      <c r="G1887" s="7">
        <f t="shared" si="381"/>
        <v>3.700540091796928</v>
      </c>
      <c r="H1887" s="7">
        <f t="shared" si="382"/>
        <v>1.2955510660596354</v>
      </c>
      <c r="I1887">
        <v>2.6</v>
      </c>
      <c r="J1887">
        <v>1.52</v>
      </c>
      <c r="K1887" s="7">
        <f t="shared" si="383"/>
        <v>2.7105263157894739</v>
      </c>
      <c r="L1887" s="7">
        <f t="shared" si="384"/>
        <v>1.5846153846153848</v>
      </c>
      <c r="M1887" s="24">
        <f t="shared" si="372"/>
        <v>0.3689320388349514</v>
      </c>
      <c r="N1887" s="24">
        <f t="shared" si="372"/>
        <v>0.63106796116504849</v>
      </c>
      <c r="O1887" s="23">
        <f t="shared" si="373"/>
        <v>0.70260014362862322</v>
      </c>
      <c r="P1887" s="23">
        <f t="shared" si="373"/>
        <v>1.1732459181427843</v>
      </c>
      <c r="Q1887" t="s">
        <v>388</v>
      </c>
      <c r="R1887" t="s">
        <v>23</v>
      </c>
      <c r="S1887" t="s">
        <v>349</v>
      </c>
      <c r="T1887" s="25" t="s">
        <v>160</v>
      </c>
      <c r="U1887" s="25" t="s">
        <v>154</v>
      </c>
      <c r="V1887" s="128" t="s">
        <v>603</v>
      </c>
      <c r="W1887" s="25" t="s">
        <v>178</v>
      </c>
      <c r="X1887" s="94">
        <v>4</v>
      </c>
      <c r="Y1887" s="23" t="str">
        <f t="shared" si="385"/>
        <v>Y</v>
      </c>
      <c r="Z1887">
        <v>100</v>
      </c>
      <c r="AA1887">
        <f t="shared" si="374"/>
        <v>0</v>
      </c>
      <c r="AB1887">
        <f t="shared" si="375"/>
        <v>-100</v>
      </c>
      <c r="AC1887">
        <f t="shared" si="376"/>
        <v>0</v>
      </c>
      <c r="AD1887">
        <f t="shared" si="377"/>
        <v>-100</v>
      </c>
      <c r="AE1887">
        <f t="shared" si="378"/>
        <v>0</v>
      </c>
      <c r="AF1887">
        <f t="shared" si="379"/>
        <v>-100</v>
      </c>
    </row>
    <row r="1888" spans="1:32" x14ac:dyDescent="0.25">
      <c r="A1888" s="20">
        <v>0.34459946043392681</v>
      </c>
      <c r="B1888" s="20">
        <v>0.65481248351193155</v>
      </c>
      <c r="C1888" s="21">
        <f t="shared" si="371"/>
        <v>2.901919807827845</v>
      </c>
      <c r="D1888" s="22">
        <f t="shared" si="371"/>
        <v>1.5271547583160556</v>
      </c>
      <c r="E1888" s="127">
        <v>4.4434026149919204E-2</v>
      </c>
      <c r="F1888" s="7">
        <f t="shared" si="380"/>
        <v>1.0444340261499192</v>
      </c>
      <c r="G1888" s="7">
        <f t="shared" si="381"/>
        <v>2.7784615736095333</v>
      </c>
      <c r="H1888" s="7">
        <f t="shared" si="382"/>
        <v>1.4621840346829587</v>
      </c>
      <c r="I1888">
        <v>2.4300000000000002</v>
      </c>
      <c r="J1888">
        <v>1.58</v>
      </c>
      <c r="K1888" s="7">
        <f t="shared" si="383"/>
        <v>2.537974683544304</v>
      </c>
      <c r="L1888" s="7">
        <f t="shared" si="384"/>
        <v>1.6502057613168724</v>
      </c>
      <c r="M1888" s="24">
        <f t="shared" si="372"/>
        <v>0.3940149625935162</v>
      </c>
      <c r="N1888" s="24">
        <f t="shared" si="372"/>
        <v>0.6059850374064838</v>
      </c>
      <c r="O1888" s="23">
        <f t="shared" si="373"/>
        <v>0.87458470654433329</v>
      </c>
      <c r="P1888" s="23">
        <f t="shared" si="373"/>
        <v>1.080575332873599</v>
      </c>
      <c r="Q1888" t="s">
        <v>377</v>
      </c>
      <c r="R1888" t="s">
        <v>376</v>
      </c>
      <c r="S1888" t="s">
        <v>349</v>
      </c>
      <c r="T1888" s="25" t="s">
        <v>166</v>
      </c>
      <c r="U1888" s="25" t="s">
        <v>151</v>
      </c>
      <c r="V1888" s="128" t="s">
        <v>603</v>
      </c>
      <c r="W1888" s="25" t="s">
        <v>162</v>
      </c>
      <c r="X1888" s="94">
        <v>3</v>
      </c>
      <c r="Y1888" s="23" t="str">
        <f t="shared" si="385"/>
        <v>Y</v>
      </c>
      <c r="Z1888">
        <v>100</v>
      </c>
      <c r="AA1888">
        <f t="shared" si="374"/>
        <v>0</v>
      </c>
      <c r="AB1888">
        <f t="shared" si="375"/>
        <v>-100</v>
      </c>
      <c r="AC1888">
        <f t="shared" si="376"/>
        <v>0</v>
      </c>
      <c r="AD1888">
        <f t="shared" si="377"/>
        <v>-100</v>
      </c>
      <c r="AE1888">
        <f t="shared" si="378"/>
        <v>0</v>
      </c>
      <c r="AF1888">
        <f t="shared" si="379"/>
        <v>-100</v>
      </c>
    </row>
    <row r="1889" spans="1:32" x14ac:dyDescent="0.25">
      <c r="A1889" s="20">
        <v>0.25576613612181287</v>
      </c>
      <c r="B1889" s="20">
        <v>0.74416052015535283</v>
      </c>
      <c r="C1889" s="21">
        <f t="shared" si="371"/>
        <v>3.9098217424832713</v>
      </c>
      <c r="D1889" s="22">
        <f t="shared" si="371"/>
        <v>1.3437960936052311</v>
      </c>
      <c r="E1889" s="127">
        <v>4.1198501872659055E-2</v>
      </c>
      <c r="F1889" s="7">
        <f t="shared" si="380"/>
        <v>1.0411985018726591</v>
      </c>
      <c r="G1889" s="7">
        <f t="shared" si="381"/>
        <v>3.7551165656224228</v>
      </c>
      <c r="H1889" s="7">
        <f t="shared" si="382"/>
        <v>1.2906243057287652</v>
      </c>
      <c r="I1889">
        <v>2.67</v>
      </c>
      <c r="J1889">
        <v>1.5</v>
      </c>
      <c r="K1889" s="7">
        <f t="shared" si="383"/>
        <v>2.78</v>
      </c>
      <c r="L1889" s="7">
        <f t="shared" si="384"/>
        <v>1.5617977528089886</v>
      </c>
      <c r="M1889" s="24">
        <f t="shared" si="372"/>
        <v>0.35971223021582738</v>
      </c>
      <c r="N1889" s="24">
        <f t="shared" si="372"/>
        <v>0.64028776978417279</v>
      </c>
      <c r="O1889" s="23">
        <f t="shared" si="373"/>
        <v>0.71102985841863975</v>
      </c>
      <c r="P1889" s="23">
        <f t="shared" si="373"/>
        <v>1.1622282281077982</v>
      </c>
      <c r="Q1889" t="s">
        <v>379</v>
      </c>
      <c r="R1889" t="s">
        <v>354</v>
      </c>
      <c r="S1889" t="s">
        <v>349</v>
      </c>
      <c r="T1889" s="25" t="s">
        <v>166</v>
      </c>
      <c r="U1889" s="25" t="s">
        <v>151</v>
      </c>
      <c r="V1889" s="128" t="s">
        <v>603</v>
      </c>
      <c r="W1889" s="25" t="s">
        <v>151</v>
      </c>
      <c r="X1889" s="94">
        <v>2</v>
      </c>
      <c r="Y1889" s="23" t="str">
        <f t="shared" si="385"/>
        <v>N</v>
      </c>
      <c r="Z1889">
        <v>100</v>
      </c>
      <c r="AA1889">
        <f t="shared" si="374"/>
        <v>150</v>
      </c>
      <c r="AB1889">
        <f t="shared" si="375"/>
        <v>50</v>
      </c>
      <c r="AC1889">
        <f t="shared" si="376"/>
        <v>0</v>
      </c>
      <c r="AD1889">
        <f t="shared" si="377"/>
        <v>-100</v>
      </c>
      <c r="AE1889">
        <f t="shared" si="378"/>
        <v>150</v>
      </c>
      <c r="AF1889">
        <f t="shared" si="379"/>
        <v>50</v>
      </c>
    </row>
    <row r="1890" spans="1:32" x14ac:dyDescent="0.25">
      <c r="A1890" s="20">
        <v>0.11877394341287943</v>
      </c>
      <c r="B1890" s="20">
        <v>0.88119709523379697</v>
      </c>
      <c r="C1890" s="21">
        <f t="shared" si="371"/>
        <v>8.419355047628768</v>
      </c>
      <c r="D1890" s="22">
        <f t="shared" si="371"/>
        <v>1.1348199005747772</v>
      </c>
      <c r="E1890" s="127">
        <v>4.2741828768029677E-2</v>
      </c>
      <c r="F1890" s="7">
        <f t="shared" si="380"/>
        <v>1.0427418287680297</v>
      </c>
      <c r="G1890" s="7">
        <f t="shared" si="381"/>
        <v>8.0742469663617502</v>
      </c>
      <c r="H1890" s="7">
        <f t="shared" si="382"/>
        <v>1.0883038056654304</v>
      </c>
      <c r="I1890">
        <v>2.29</v>
      </c>
      <c r="J1890">
        <v>1.65</v>
      </c>
      <c r="K1890" s="7">
        <f t="shared" si="383"/>
        <v>2.3878787878787882</v>
      </c>
      <c r="L1890" s="7">
        <f t="shared" si="384"/>
        <v>1.7205240174672489</v>
      </c>
      <c r="M1890" s="24">
        <f t="shared" si="372"/>
        <v>0.41878172588832485</v>
      </c>
      <c r="N1890" s="24">
        <f t="shared" si="372"/>
        <v>0.58121827411167515</v>
      </c>
      <c r="O1890" s="23">
        <f t="shared" si="373"/>
        <v>0.28361778002833027</v>
      </c>
      <c r="P1890" s="23">
        <f t="shared" si="373"/>
        <v>1.5161207664721223</v>
      </c>
      <c r="Q1890" t="s">
        <v>390</v>
      </c>
      <c r="R1890" t="s">
        <v>351</v>
      </c>
      <c r="S1890" t="s">
        <v>349</v>
      </c>
      <c r="T1890" s="25" t="s">
        <v>160</v>
      </c>
      <c r="U1890" s="25" t="s">
        <v>154</v>
      </c>
      <c r="V1890" s="128" t="s">
        <v>603</v>
      </c>
      <c r="W1890" s="25" t="s">
        <v>154</v>
      </c>
      <c r="X1890" s="94">
        <v>1</v>
      </c>
      <c r="Y1890" s="23" t="str">
        <f t="shared" si="385"/>
        <v>N</v>
      </c>
      <c r="Z1890">
        <v>100</v>
      </c>
      <c r="AA1890">
        <f t="shared" si="374"/>
        <v>165</v>
      </c>
      <c r="AB1890">
        <f t="shared" si="375"/>
        <v>65</v>
      </c>
      <c r="AC1890">
        <f t="shared" si="376"/>
        <v>0</v>
      </c>
      <c r="AD1890">
        <f t="shared" si="377"/>
        <v>-100</v>
      </c>
      <c r="AE1890">
        <f t="shared" si="378"/>
        <v>165</v>
      </c>
      <c r="AF1890">
        <f t="shared" si="379"/>
        <v>65</v>
      </c>
    </row>
    <row r="1891" spans="1:32" x14ac:dyDescent="0.25">
      <c r="A1891" s="20">
        <v>7.2964391106712781E-2</v>
      </c>
      <c r="B1891" s="20">
        <v>0.927034083484232</v>
      </c>
      <c r="C1891" s="21">
        <f t="shared" si="371"/>
        <v>13.705315494752332</v>
      </c>
      <c r="D1891" s="22">
        <f t="shared" si="371"/>
        <v>1.0787089901177394</v>
      </c>
      <c r="E1891" s="127">
        <v>3.3495866016535869E-2</v>
      </c>
      <c r="F1891" s="7">
        <f t="shared" si="380"/>
        <v>1.0334958660165359</v>
      </c>
      <c r="G1891" s="7">
        <f t="shared" si="381"/>
        <v>13.261122705383949</v>
      </c>
      <c r="H1891" s="7">
        <f t="shared" si="382"/>
        <v>1.0437477551559748</v>
      </c>
      <c r="I1891">
        <v>2.12</v>
      </c>
      <c r="J1891">
        <v>1.78</v>
      </c>
      <c r="K1891" s="7">
        <f t="shared" si="383"/>
        <v>2.191011235955056</v>
      </c>
      <c r="L1891" s="7">
        <f t="shared" si="384"/>
        <v>1.8396226415094339</v>
      </c>
      <c r="M1891" s="24">
        <f t="shared" si="372"/>
        <v>0.45641025641025645</v>
      </c>
      <c r="N1891" s="24">
        <f t="shared" si="372"/>
        <v>0.54358974358974366</v>
      </c>
      <c r="O1891" s="23">
        <f t="shared" si="373"/>
        <v>0.15986580073942688</v>
      </c>
      <c r="P1891" s="23">
        <f t="shared" si="373"/>
        <v>1.7053928894285397</v>
      </c>
      <c r="Q1891" t="s">
        <v>550</v>
      </c>
      <c r="R1891" t="s">
        <v>77</v>
      </c>
      <c r="S1891" t="s">
        <v>147</v>
      </c>
      <c r="T1891" s="25" t="s">
        <v>166</v>
      </c>
      <c r="U1891" s="25" t="s">
        <v>149</v>
      </c>
      <c r="V1891" s="128" t="s">
        <v>603</v>
      </c>
      <c r="W1891" s="25" t="s">
        <v>170</v>
      </c>
      <c r="X1891" s="94">
        <v>2</v>
      </c>
      <c r="Y1891" s="23" t="str">
        <f t="shared" si="385"/>
        <v>N</v>
      </c>
      <c r="Z1891">
        <v>100</v>
      </c>
      <c r="AA1891">
        <f t="shared" si="374"/>
        <v>178</v>
      </c>
      <c r="AB1891">
        <f t="shared" si="375"/>
        <v>78</v>
      </c>
      <c r="AC1891">
        <f t="shared" si="376"/>
        <v>0</v>
      </c>
      <c r="AD1891">
        <f t="shared" si="377"/>
        <v>-100</v>
      </c>
      <c r="AE1891">
        <f t="shared" si="378"/>
        <v>178</v>
      </c>
      <c r="AF1891">
        <f t="shared" si="379"/>
        <v>78</v>
      </c>
    </row>
    <row r="1892" spans="1:32" x14ac:dyDescent="0.25">
      <c r="A1892" s="20">
        <v>0.1624852225691453</v>
      </c>
      <c r="B1892" s="20">
        <v>0.83748241178369465</v>
      </c>
      <c r="C1892" s="21">
        <f t="shared" si="371"/>
        <v>6.1544058234246615</v>
      </c>
      <c r="D1892" s="22">
        <f t="shared" si="371"/>
        <v>1.1940549269209972</v>
      </c>
      <c r="E1892" s="127">
        <v>3.0736618971912932E-2</v>
      </c>
      <c r="F1892" s="7">
        <f t="shared" si="380"/>
        <v>1.0307366189719129</v>
      </c>
      <c r="G1892" s="7">
        <f t="shared" si="381"/>
        <v>5.9708811253482459</v>
      </c>
      <c r="H1892" s="7">
        <f t="shared" si="382"/>
        <v>1.1584481476092146</v>
      </c>
      <c r="I1892">
        <v>2.04</v>
      </c>
      <c r="J1892">
        <v>1.85</v>
      </c>
      <c r="K1892" s="7">
        <f t="shared" si="383"/>
        <v>2.1027027027027025</v>
      </c>
      <c r="L1892" s="7">
        <f t="shared" si="384"/>
        <v>1.9068627450980391</v>
      </c>
      <c r="M1892" s="24">
        <f t="shared" si="372"/>
        <v>0.47557840616966585</v>
      </c>
      <c r="N1892" s="24">
        <f t="shared" si="372"/>
        <v>0.52442159383033427</v>
      </c>
      <c r="O1892" s="23">
        <f t="shared" si="373"/>
        <v>0.34165811664539192</v>
      </c>
      <c r="P1892" s="23">
        <f t="shared" si="373"/>
        <v>1.5969640107051821</v>
      </c>
      <c r="Q1892" t="s">
        <v>125</v>
      </c>
      <c r="R1892" t="s">
        <v>122</v>
      </c>
      <c r="S1892" t="s">
        <v>147</v>
      </c>
      <c r="T1892" s="25" t="s">
        <v>166</v>
      </c>
      <c r="U1892" s="25" t="s">
        <v>151</v>
      </c>
      <c r="V1892" s="128" t="s">
        <v>603</v>
      </c>
      <c r="W1892" s="25" t="s">
        <v>150</v>
      </c>
      <c r="X1892" s="94">
        <v>4</v>
      </c>
      <c r="Y1892" s="23" t="str">
        <f t="shared" si="385"/>
        <v>Y</v>
      </c>
      <c r="Z1892">
        <v>100</v>
      </c>
      <c r="AA1892">
        <f t="shared" si="374"/>
        <v>0</v>
      </c>
      <c r="AB1892">
        <f t="shared" si="375"/>
        <v>-100</v>
      </c>
      <c r="AC1892">
        <f t="shared" si="376"/>
        <v>0</v>
      </c>
      <c r="AD1892">
        <f t="shared" si="377"/>
        <v>-100</v>
      </c>
      <c r="AE1892">
        <f t="shared" si="378"/>
        <v>0</v>
      </c>
      <c r="AF1892">
        <f t="shared" si="379"/>
        <v>-100</v>
      </c>
    </row>
    <row r="1893" spans="1:32" x14ac:dyDescent="0.25">
      <c r="A1893" s="20">
        <v>0.28288837419280471</v>
      </c>
      <c r="B1893" s="20">
        <v>0.71523524647496128</v>
      </c>
      <c r="C1893" s="21">
        <f t="shared" si="371"/>
        <v>3.5349632265850643</v>
      </c>
      <c r="D1893" s="22">
        <f t="shared" si="371"/>
        <v>1.3981413876462361</v>
      </c>
      <c r="E1893" s="127">
        <v>3.3428240008436028E-2</v>
      </c>
      <c r="F1893" s="7">
        <f t="shared" si="380"/>
        <v>1.033428240008436</v>
      </c>
      <c r="G1893" s="7">
        <f t="shared" si="381"/>
        <v>3.4206179875210379</v>
      </c>
      <c r="H1893" s="7">
        <f t="shared" si="382"/>
        <v>1.3529157937805365</v>
      </c>
      <c r="I1893">
        <v>1.74</v>
      </c>
      <c r="J1893">
        <v>2.1800000000000002</v>
      </c>
      <c r="K1893" s="7">
        <f t="shared" si="383"/>
        <v>1.7981651376146788</v>
      </c>
      <c r="L1893" s="7">
        <f t="shared" si="384"/>
        <v>2.2528735632183907</v>
      </c>
      <c r="M1893" s="24">
        <f t="shared" si="372"/>
        <v>0.55612244897959184</v>
      </c>
      <c r="N1893" s="24">
        <f t="shared" si="372"/>
        <v>0.44387755102040816</v>
      </c>
      <c r="O1893" s="23">
        <f t="shared" si="373"/>
        <v>0.50868001230999738</v>
      </c>
      <c r="P1893" s="23">
        <f t="shared" si="373"/>
        <v>1.61133457826543</v>
      </c>
      <c r="Q1893" t="s">
        <v>548</v>
      </c>
      <c r="R1893" t="s">
        <v>78</v>
      </c>
      <c r="S1893" t="s">
        <v>147</v>
      </c>
      <c r="T1893" s="25" t="s">
        <v>160</v>
      </c>
      <c r="U1893" s="25" t="s">
        <v>170</v>
      </c>
      <c r="V1893" s="128" t="s">
        <v>603</v>
      </c>
      <c r="W1893" s="25" t="s">
        <v>153</v>
      </c>
      <c r="X1893" s="94">
        <v>2</v>
      </c>
      <c r="Y1893" s="23" t="str">
        <f t="shared" si="385"/>
        <v>N</v>
      </c>
      <c r="Z1893">
        <v>100</v>
      </c>
      <c r="AA1893">
        <f t="shared" si="374"/>
        <v>218.00000000000003</v>
      </c>
      <c r="AB1893">
        <f t="shared" si="375"/>
        <v>118.00000000000003</v>
      </c>
      <c r="AC1893">
        <f t="shared" si="376"/>
        <v>0</v>
      </c>
      <c r="AD1893">
        <f t="shared" si="377"/>
        <v>-100</v>
      </c>
      <c r="AE1893">
        <f t="shared" si="378"/>
        <v>218.00000000000003</v>
      </c>
      <c r="AF1893">
        <f t="shared" si="379"/>
        <v>118.00000000000003</v>
      </c>
    </row>
    <row r="1894" spans="1:32" x14ac:dyDescent="0.25">
      <c r="A1894" s="20">
        <v>0.39760719361878472</v>
      </c>
      <c r="B1894" s="20">
        <v>0.60197821774901494</v>
      </c>
      <c r="C1894" s="21">
        <f t="shared" si="371"/>
        <v>2.515045039549193</v>
      </c>
      <c r="D1894" s="22">
        <f t="shared" si="371"/>
        <v>1.6611896751668409</v>
      </c>
      <c r="E1894" s="127">
        <v>4.3478260869565188E-2</v>
      </c>
      <c r="F1894" s="7">
        <f t="shared" si="380"/>
        <v>1.0434782608695652</v>
      </c>
      <c r="G1894" s="7">
        <f t="shared" si="381"/>
        <v>2.4102514962346433</v>
      </c>
      <c r="H1894" s="7">
        <f t="shared" si="382"/>
        <v>1.5919734387015558</v>
      </c>
      <c r="I1894">
        <v>1.84</v>
      </c>
      <c r="J1894">
        <v>2</v>
      </c>
      <c r="K1894" s="7">
        <f t="shared" si="383"/>
        <v>1.92</v>
      </c>
      <c r="L1894" s="7">
        <f t="shared" si="384"/>
        <v>2.0869565217391304</v>
      </c>
      <c r="M1894" s="24">
        <f t="shared" si="372"/>
        <v>0.52083333333333337</v>
      </c>
      <c r="N1894" s="24">
        <f t="shared" si="372"/>
        <v>0.47916666666666669</v>
      </c>
      <c r="O1894" s="23">
        <f t="shared" si="373"/>
        <v>0.76340581174806665</v>
      </c>
      <c r="P1894" s="23">
        <f t="shared" si="373"/>
        <v>1.2563023674762053</v>
      </c>
      <c r="Q1894" t="s">
        <v>423</v>
      </c>
      <c r="R1894" t="s">
        <v>422</v>
      </c>
      <c r="S1894" t="s">
        <v>186</v>
      </c>
      <c r="T1894" s="25" t="s">
        <v>166</v>
      </c>
      <c r="U1894" s="25" t="s">
        <v>151</v>
      </c>
      <c r="V1894" s="128" t="s">
        <v>604</v>
      </c>
      <c r="W1894" s="25" t="s">
        <v>150</v>
      </c>
      <c r="X1894" s="94">
        <v>4</v>
      </c>
      <c r="Y1894" s="23" t="str">
        <f t="shared" si="385"/>
        <v>Y</v>
      </c>
      <c r="Z1894">
        <v>100</v>
      </c>
      <c r="AA1894">
        <f t="shared" si="374"/>
        <v>0</v>
      </c>
      <c r="AB1894">
        <f t="shared" si="375"/>
        <v>-100</v>
      </c>
      <c r="AC1894">
        <f t="shared" si="376"/>
        <v>0</v>
      </c>
      <c r="AD1894">
        <f t="shared" si="377"/>
        <v>-100</v>
      </c>
      <c r="AE1894">
        <f t="shared" si="378"/>
        <v>0</v>
      </c>
      <c r="AF1894">
        <f t="shared" si="379"/>
        <v>-100</v>
      </c>
    </row>
    <row r="1895" spans="1:32" x14ac:dyDescent="0.25">
      <c r="A1895" s="20">
        <v>0.66745456721898633</v>
      </c>
      <c r="B1895" s="20">
        <v>0.32842102338741758</v>
      </c>
      <c r="C1895" s="21">
        <f t="shared" si="371"/>
        <v>1.4982293164411118</v>
      </c>
      <c r="D1895" s="22">
        <f t="shared" si="371"/>
        <v>3.0448720660015818</v>
      </c>
      <c r="E1895" s="127">
        <v>4.9064787205204574E-2</v>
      </c>
      <c r="F1895" s="7">
        <f t="shared" si="380"/>
        <v>1.0490647872052046</v>
      </c>
      <c r="G1895" s="7">
        <f t="shared" si="381"/>
        <v>1.4281570925972253</v>
      </c>
      <c r="H1895" s="7">
        <f t="shared" si="382"/>
        <v>2.9024633207958233</v>
      </c>
      <c r="I1895">
        <v>1.7</v>
      </c>
      <c r="J1895">
        <v>2.17</v>
      </c>
      <c r="K1895" s="7">
        <f t="shared" si="383"/>
        <v>1.7834101382488476</v>
      </c>
      <c r="L1895" s="7">
        <f t="shared" si="384"/>
        <v>2.276470588235294</v>
      </c>
      <c r="M1895" s="24">
        <f t="shared" si="372"/>
        <v>0.56072351421188638</v>
      </c>
      <c r="N1895" s="24">
        <f t="shared" si="372"/>
        <v>0.43927648578811374</v>
      </c>
      <c r="O1895" s="23">
        <f t="shared" si="373"/>
        <v>1.1903452419988372</v>
      </c>
      <c r="P1895" s="23">
        <f t="shared" si="373"/>
        <v>0.74764080029959168</v>
      </c>
      <c r="Q1895" t="s">
        <v>419</v>
      </c>
      <c r="R1895" t="s">
        <v>417</v>
      </c>
      <c r="S1895" t="s">
        <v>186</v>
      </c>
      <c r="T1895" s="25" t="s">
        <v>166</v>
      </c>
      <c r="U1895" s="25" t="s">
        <v>150</v>
      </c>
      <c r="V1895" s="128" t="s">
        <v>604</v>
      </c>
      <c r="W1895" s="25" t="s">
        <v>152</v>
      </c>
      <c r="X1895" s="94">
        <v>1</v>
      </c>
      <c r="Y1895" s="23" t="str">
        <f t="shared" si="385"/>
        <v>N</v>
      </c>
      <c r="Z1895">
        <v>100</v>
      </c>
      <c r="AA1895">
        <f t="shared" si="374"/>
        <v>0</v>
      </c>
      <c r="AB1895">
        <f t="shared" si="375"/>
        <v>-100</v>
      </c>
      <c r="AC1895">
        <f t="shared" si="376"/>
        <v>0</v>
      </c>
      <c r="AD1895">
        <f t="shared" si="377"/>
        <v>-100</v>
      </c>
      <c r="AE1895">
        <f t="shared" si="378"/>
        <v>0</v>
      </c>
      <c r="AF1895">
        <f t="shared" si="379"/>
        <v>-100</v>
      </c>
    </row>
    <row r="1896" spans="1:32" x14ac:dyDescent="0.25">
      <c r="A1896" s="20">
        <v>0.38821264984440956</v>
      </c>
      <c r="B1896" s="20">
        <v>0.61145324866220852</v>
      </c>
      <c r="C1896" s="21">
        <f t="shared" si="371"/>
        <v>2.5759078185648678</v>
      </c>
      <c r="D1896" s="22">
        <f t="shared" si="371"/>
        <v>1.6354480120726946</v>
      </c>
      <c r="E1896" s="127">
        <v>4.4657097288676173E-2</v>
      </c>
      <c r="F1896" s="7">
        <f t="shared" si="380"/>
        <v>1.0446570972886762</v>
      </c>
      <c r="G1896" s="7">
        <f t="shared" si="381"/>
        <v>2.4657926751758357</v>
      </c>
      <c r="H1896" s="7">
        <f t="shared" si="382"/>
        <v>1.5655357306405795</v>
      </c>
      <c r="I1896">
        <v>1.65</v>
      </c>
      <c r="J1896">
        <v>2.2799999999999998</v>
      </c>
      <c r="K1896" s="7">
        <f t="shared" si="383"/>
        <v>1.7236842105263155</v>
      </c>
      <c r="L1896" s="7">
        <f t="shared" si="384"/>
        <v>2.3818181818181814</v>
      </c>
      <c r="M1896" s="24">
        <f t="shared" si="372"/>
        <v>0.58015267175572527</v>
      </c>
      <c r="N1896" s="24">
        <f t="shared" si="372"/>
        <v>0.4198473282442749</v>
      </c>
      <c r="O1896" s="23">
        <f t="shared" si="373"/>
        <v>0.66915601486339005</v>
      </c>
      <c r="P1896" s="23">
        <f t="shared" si="373"/>
        <v>1.4563704649954421</v>
      </c>
      <c r="Q1896" t="s">
        <v>398</v>
      </c>
      <c r="R1896" t="s">
        <v>280</v>
      </c>
      <c r="S1896" t="s">
        <v>186</v>
      </c>
      <c r="T1896" s="25" t="s">
        <v>166</v>
      </c>
      <c r="U1896" s="25" t="s">
        <v>151</v>
      </c>
      <c r="V1896" s="128" t="s">
        <v>604</v>
      </c>
      <c r="W1896" s="25" t="s">
        <v>170</v>
      </c>
      <c r="X1896" s="94">
        <v>2</v>
      </c>
      <c r="Y1896" s="23" t="str">
        <f t="shared" si="385"/>
        <v>N</v>
      </c>
      <c r="Z1896">
        <v>100</v>
      </c>
      <c r="AA1896">
        <f t="shared" si="374"/>
        <v>227.99999999999997</v>
      </c>
      <c r="AB1896">
        <f t="shared" si="375"/>
        <v>127.99999999999997</v>
      </c>
      <c r="AC1896">
        <f t="shared" si="376"/>
        <v>0</v>
      </c>
      <c r="AD1896">
        <f t="shared" si="377"/>
        <v>-100</v>
      </c>
      <c r="AE1896">
        <f t="shared" si="378"/>
        <v>227.99999999999997</v>
      </c>
      <c r="AF1896">
        <f t="shared" si="379"/>
        <v>127.99999999999997</v>
      </c>
    </row>
    <row r="1897" spans="1:32" x14ac:dyDescent="0.25">
      <c r="A1897" s="20">
        <v>0.48814033104369697</v>
      </c>
      <c r="B1897" s="20">
        <v>0.51030905020381534</v>
      </c>
      <c r="C1897" s="21">
        <f t="shared" si="371"/>
        <v>2.0485912275715705</v>
      </c>
      <c r="D1897" s="22">
        <f t="shared" si="371"/>
        <v>1.9595968356834041</v>
      </c>
      <c r="E1897" s="127">
        <v>4.6397365415770331E-2</v>
      </c>
      <c r="F1897" s="7">
        <f t="shared" si="380"/>
        <v>1.0463973654157703</v>
      </c>
      <c r="G1897" s="7">
        <f t="shared" si="381"/>
        <v>1.9577564845622422</v>
      </c>
      <c r="H1897" s="7">
        <f t="shared" si="382"/>
        <v>1.8727081130453609</v>
      </c>
      <c r="I1897">
        <v>1.63</v>
      </c>
      <c r="J1897">
        <v>2.31</v>
      </c>
      <c r="K1897" s="7">
        <f t="shared" si="383"/>
        <v>1.7056277056277056</v>
      </c>
      <c r="L1897" s="7">
        <f t="shared" si="384"/>
        <v>2.4171779141104297</v>
      </c>
      <c r="M1897" s="24">
        <f t="shared" si="372"/>
        <v>0.58629441624365486</v>
      </c>
      <c r="N1897" s="24">
        <f t="shared" si="372"/>
        <v>0.41370558375634514</v>
      </c>
      <c r="O1897" s="23">
        <f t="shared" si="373"/>
        <v>0.83258567286240959</v>
      </c>
      <c r="P1897" s="23">
        <f t="shared" si="373"/>
        <v>1.2335077655233329</v>
      </c>
      <c r="Q1897" t="s">
        <v>420</v>
      </c>
      <c r="R1897" t="s">
        <v>185</v>
      </c>
      <c r="S1897" t="s">
        <v>186</v>
      </c>
      <c r="T1897" s="25" t="s">
        <v>160</v>
      </c>
      <c r="U1897" s="25" t="s">
        <v>162</v>
      </c>
      <c r="V1897" s="128" t="s">
        <v>604</v>
      </c>
      <c r="W1897" s="25" t="s">
        <v>170</v>
      </c>
      <c r="X1897" s="94">
        <v>2</v>
      </c>
      <c r="Y1897" s="23" t="str">
        <f t="shared" si="385"/>
        <v>N</v>
      </c>
      <c r="Z1897">
        <v>100</v>
      </c>
      <c r="AA1897">
        <f t="shared" si="374"/>
        <v>231</v>
      </c>
      <c r="AB1897">
        <f t="shared" si="375"/>
        <v>131</v>
      </c>
      <c r="AC1897">
        <f t="shared" si="376"/>
        <v>0</v>
      </c>
      <c r="AD1897">
        <f t="shared" si="377"/>
        <v>-100</v>
      </c>
      <c r="AE1897">
        <f t="shared" si="378"/>
        <v>231</v>
      </c>
      <c r="AF1897">
        <f t="shared" si="379"/>
        <v>131</v>
      </c>
    </row>
    <row r="1898" spans="1:32" x14ac:dyDescent="0.25">
      <c r="A1898" s="20">
        <v>0.68873105292111847</v>
      </c>
      <c r="B1898" s="20">
        <v>0.30570982699893345</v>
      </c>
      <c r="C1898" s="21">
        <f t="shared" si="371"/>
        <v>1.4519455682427778</v>
      </c>
      <c r="D1898" s="22">
        <f t="shared" si="371"/>
        <v>3.2710757446586394</v>
      </c>
      <c r="E1898" s="127">
        <v>3.2030022691569071E-2</v>
      </c>
      <c r="F1898" s="7">
        <f t="shared" si="380"/>
        <v>1.0320300226915691</v>
      </c>
      <c r="G1898" s="7">
        <f t="shared" si="381"/>
        <v>1.4068830715370613</v>
      </c>
      <c r="H1898" s="7">
        <f t="shared" si="382"/>
        <v>3.1695548314840334</v>
      </c>
      <c r="I1898">
        <v>1.36</v>
      </c>
      <c r="J1898">
        <v>3.37</v>
      </c>
      <c r="K1898" s="7">
        <f t="shared" si="383"/>
        <v>1.4035608308605341</v>
      </c>
      <c r="L1898" s="7">
        <f t="shared" si="384"/>
        <v>3.4779411764705879</v>
      </c>
      <c r="M1898" s="24">
        <f t="shared" si="372"/>
        <v>0.71247357293868929</v>
      </c>
      <c r="N1898" s="24">
        <f t="shared" si="372"/>
        <v>0.28752642706131082</v>
      </c>
      <c r="O1898" s="23">
        <f t="shared" si="373"/>
        <v>0.96667592887741549</v>
      </c>
      <c r="P1898" s="23">
        <f t="shared" si="373"/>
        <v>1.0632407953712903</v>
      </c>
      <c r="Q1898" t="s">
        <v>307</v>
      </c>
      <c r="R1898" t="s">
        <v>357</v>
      </c>
      <c r="S1898" t="s">
        <v>305</v>
      </c>
      <c r="T1898" s="25" t="s">
        <v>166</v>
      </c>
      <c r="U1898" s="25" t="s">
        <v>150</v>
      </c>
      <c r="V1898" s="128" t="s">
        <v>604</v>
      </c>
      <c r="W1898" s="25" t="s">
        <v>329</v>
      </c>
      <c r="X1898" s="94">
        <v>6</v>
      </c>
      <c r="Y1898" s="23" t="str">
        <f t="shared" si="385"/>
        <v>Y</v>
      </c>
      <c r="Z1898">
        <v>100</v>
      </c>
      <c r="AA1898">
        <f t="shared" si="374"/>
        <v>0</v>
      </c>
      <c r="AB1898">
        <f t="shared" si="375"/>
        <v>-100</v>
      </c>
      <c r="AC1898">
        <f t="shared" si="376"/>
        <v>136</v>
      </c>
      <c r="AD1898">
        <f t="shared" si="377"/>
        <v>36</v>
      </c>
      <c r="AE1898">
        <f t="shared" si="378"/>
        <v>0</v>
      </c>
      <c r="AF1898">
        <f t="shared" si="379"/>
        <v>-100</v>
      </c>
    </row>
    <row r="1899" spans="1:32" x14ac:dyDescent="0.25">
      <c r="A1899" s="20">
        <v>0.34067377834963475</v>
      </c>
      <c r="B1899" s="20">
        <v>0.65893157889167497</v>
      </c>
      <c r="C1899" s="21">
        <f t="shared" si="371"/>
        <v>2.9353594657164845</v>
      </c>
      <c r="D1899" s="22">
        <f t="shared" si="371"/>
        <v>1.5176082495272167</v>
      </c>
      <c r="E1899" s="127">
        <v>3.1919317945518833E-2</v>
      </c>
      <c r="F1899" s="7">
        <f t="shared" si="380"/>
        <v>1.0319193179455188</v>
      </c>
      <c r="G1899" s="7">
        <f t="shared" si="381"/>
        <v>2.8445629562983523</v>
      </c>
      <c r="H1899" s="7">
        <f t="shared" si="382"/>
        <v>1.4706656064436041</v>
      </c>
      <c r="I1899">
        <v>2.29</v>
      </c>
      <c r="J1899">
        <v>1.68</v>
      </c>
      <c r="K1899" s="7">
        <f t="shared" si="383"/>
        <v>2.3630952380952381</v>
      </c>
      <c r="L1899" s="7">
        <f t="shared" si="384"/>
        <v>1.7336244541484715</v>
      </c>
      <c r="M1899" s="24">
        <f t="shared" si="372"/>
        <v>0.42317380352644834</v>
      </c>
      <c r="N1899" s="24">
        <f t="shared" si="372"/>
        <v>0.57682619647355171</v>
      </c>
      <c r="O1899" s="23">
        <f t="shared" si="373"/>
        <v>0.80504458336193463</v>
      </c>
      <c r="P1899" s="23">
        <f t="shared" si="373"/>
        <v>1.1423398987772706</v>
      </c>
      <c r="Q1899" t="s">
        <v>309</v>
      </c>
      <c r="R1899" t="s">
        <v>304</v>
      </c>
      <c r="S1899" t="s">
        <v>305</v>
      </c>
      <c r="T1899" s="25" t="s">
        <v>166</v>
      </c>
      <c r="U1899" s="25" t="s">
        <v>151</v>
      </c>
      <c r="V1899" s="128" t="s">
        <v>604</v>
      </c>
      <c r="W1899" s="25" t="s">
        <v>151</v>
      </c>
      <c r="X1899" s="94">
        <v>2</v>
      </c>
      <c r="Y1899" s="23" t="str">
        <f t="shared" si="385"/>
        <v>N</v>
      </c>
      <c r="Z1899">
        <v>100</v>
      </c>
      <c r="AA1899">
        <f t="shared" si="374"/>
        <v>168</v>
      </c>
      <c r="AB1899">
        <f t="shared" si="375"/>
        <v>68</v>
      </c>
      <c r="AC1899">
        <f t="shared" si="376"/>
        <v>0</v>
      </c>
      <c r="AD1899">
        <f t="shared" si="377"/>
        <v>-100</v>
      </c>
      <c r="AE1899">
        <f t="shared" si="378"/>
        <v>168</v>
      </c>
      <c r="AF1899">
        <f t="shared" si="379"/>
        <v>68</v>
      </c>
    </row>
    <row r="1900" spans="1:32" x14ac:dyDescent="0.25">
      <c r="A1900" s="20">
        <v>0.60251557719347792</v>
      </c>
      <c r="B1900" s="20">
        <v>0.39429124873030524</v>
      </c>
      <c r="C1900" s="21">
        <f t="shared" ref="C1900:D1950" si="386">(100%/A1900)</f>
        <v>1.6597081268139282</v>
      </c>
      <c r="D1900" s="22">
        <f t="shared" si="386"/>
        <v>2.5361962843968642</v>
      </c>
      <c r="E1900" s="127">
        <v>3.6282558021688338E-2</v>
      </c>
      <c r="F1900" s="7">
        <f t="shared" si="380"/>
        <v>1.0362825580216883</v>
      </c>
      <c r="G1900" s="7">
        <f t="shared" si="381"/>
        <v>1.6015980525450397</v>
      </c>
      <c r="H1900" s="7">
        <f t="shared" si="382"/>
        <v>2.4473984095984216</v>
      </c>
      <c r="I1900">
        <v>1.56</v>
      </c>
      <c r="J1900">
        <v>2.5299999999999998</v>
      </c>
      <c r="K1900" s="7">
        <f t="shared" si="383"/>
        <v>1.6166007905138338</v>
      </c>
      <c r="L1900" s="7">
        <f t="shared" si="384"/>
        <v>2.6217948717948714</v>
      </c>
      <c r="M1900" s="24">
        <f t="shared" ref="M1900:N1950" si="387">(1/K1900)</f>
        <v>0.61858190709046468</v>
      </c>
      <c r="N1900" s="24">
        <f t="shared" si="387"/>
        <v>0.38141809290953549</v>
      </c>
      <c r="O1900" s="23">
        <f t="shared" ref="O1900:P1950" si="388">(I1900/G1900)</f>
        <v>0.97402715838787535</v>
      </c>
      <c r="P1900" s="23">
        <f t="shared" si="388"/>
        <v>1.0337507739147105</v>
      </c>
      <c r="Q1900" t="s">
        <v>319</v>
      </c>
      <c r="R1900" t="s">
        <v>312</v>
      </c>
      <c r="S1900" t="s">
        <v>320</v>
      </c>
      <c r="T1900" s="25" t="s">
        <v>160</v>
      </c>
      <c r="U1900" s="25" t="s">
        <v>162</v>
      </c>
      <c r="V1900" s="128" t="s">
        <v>604</v>
      </c>
      <c r="W1900" s="25" t="s">
        <v>176</v>
      </c>
      <c r="X1900" s="94">
        <v>3</v>
      </c>
      <c r="Y1900" s="23" t="str">
        <f t="shared" si="385"/>
        <v>Y</v>
      </c>
      <c r="Z1900">
        <v>100</v>
      </c>
      <c r="AA1900">
        <f t="shared" si="374"/>
        <v>0</v>
      </c>
      <c r="AB1900">
        <f t="shared" si="375"/>
        <v>-100</v>
      </c>
      <c r="AC1900">
        <f t="shared" si="376"/>
        <v>156</v>
      </c>
      <c r="AD1900">
        <f t="shared" si="377"/>
        <v>56</v>
      </c>
      <c r="AE1900">
        <f t="shared" si="378"/>
        <v>0</v>
      </c>
      <c r="AF1900">
        <f t="shared" si="379"/>
        <v>-100</v>
      </c>
    </row>
    <row r="1901" spans="1:32" x14ac:dyDescent="0.25">
      <c r="A1901" s="20">
        <v>0.53098521691304446</v>
      </c>
      <c r="B1901" s="20">
        <v>0.46375705784725663</v>
      </c>
      <c r="C1901" s="21">
        <f t="shared" si="386"/>
        <v>1.8832916023795114</v>
      </c>
      <c r="D1901" s="22">
        <f t="shared" si="386"/>
        <v>2.1563014148872766</v>
      </c>
      <c r="E1901" s="127">
        <v>2.7217318200924545E-2</v>
      </c>
      <c r="F1901" s="7">
        <f t="shared" si="380"/>
        <v>1.0272173182009245</v>
      </c>
      <c r="G1901" s="7">
        <f t="shared" si="381"/>
        <v>1.8333915998203003</v>
      </c>
      <c r="H1901" s="7">
        <f t="shared" si="382"/>
        <v>2.0991676996488313</v>
      </c>
      <c r="I1901">
        <v>2.08</v>
      </c>
      <c r="J1901">
        <v>1.83</v>
      </c>
      <c r="K1901" s="7">
        <f t="shared" si="383"/>
        <v>2.136612021857923</v>
      </c>
      <c r="L1901" s="7">
        <f t="shared" si="384"/>
        <v>1.8798076923076921</v>
      </c>
      <c r="M1901" s="24">
        <f t="shared" si="387"/>
        <v>0.46803069053708451</v>
      </c>
      <c r="N1901" s="24">
        <f t="shared" si="387"/>
        <v>0.53196930946291565</v>
      </c>
      <c r="O1901" s="23">
        <f t="shared" si="388"/>
        <v>1.1345093978852479</v>
      </c>
      <c r="P1901" s="23">
        <f t="shared" si="388"/>
        <v>0.87177408470325635</v>
      </c>
      <c r="Q1901" t="s">
        <v>517</v>
      </c>
      <c r="R1901" t="s">
        <v>322</v>
      </c>
      <c r="S1901" t="s">
        <v>320</v>
      </c>
      <c r="T1901" s="25" t="s">
        <v>160</v>
      </c>
      <c r="U1901" s="25" t="s">
        <v>162</v>
      </c>
      <c r="V1901" s="128" t="s">
        <v>604</v>
      </c>
      <c r="W1901" s="25" t="s">
        <v>152</v>
      </c>
      <c r="X1901" s="94">
        <v>1</v>
      </c>
      <c r="Y1901" s="23" t="str">
        <f t="shared" si="385"/>
        <v>N</v>
      </c>
      <c r="Z1901">
        <v>100</v>
      </c>
      <c r="AA1901">
        <f t="shared" si="374"/>
        <v>0</v>
      </c>
      <c r="AB1901">
        <f t="shared" si="375"/>
        <v>-100</v>
      </c>
      <c r="AC1901">
        <f t="shared" si="376"/>
        <v>0</v>
      </c>
      <c r="AD1901">
        <f t="shared" si="377"/>
        <v>-100</v>
      </c>
      <c r="AE1901">
        <f t="shared" si="378"/>
        <v>0</v>
      </c>
      <c r="AF1901">
        <f t="shared" si="379"/>
        <v>-100</v>
      </c>
    </row>
    <row r="1902" spans="1:32" x14ac:dyDescent="0.25">
      <c r="A1902" s="20">
        <v>0.67384248044100792</v>
      </c>
      <c r="B1902" s="20">
        <v>0.31613279228535868</v>
      </c>
      <c r="C1902" s="21">
        <f t="shared" si="386"/>
        <v>1.4840263548619443</v>
      </c>
      <c r="D1902" s="22">
        <f t="shared" si="386"/>
        <v>3.1632276828066148</v>
      </c>
      <c r="E1902" s="127">
        <v>2.891515407344869E-2</v>
      </c>
      <c r="F1902" s="7">
        <f t="shared" si="380"/>
        <v>1.0289151540734487</v>
      </c>
      <c r="G1902" s="7">
        <f t="shared" si="381"/>
        <v>1.442321409094542</v>
      </c>
      <c r="H1902" s="7">
        <f t="shared" si="382"/>
        <v>3.0743328740795368</v>
      </c>
      <c r="I1902">
        <v>1.84</v>
      </c>
      <c r="J1902">
        <v>2.06</v>
      </c>
      <c r="K1902" s="7">
        <f t="shared" si="383"/>
        <v>1.8932038834951457</v>
      </c>
      <c r="L1902" s="7">
        <f t="shared" si="384"/>
        <v>2.1195652173913042</v>
      </c>
      <c r="M1902" s="24">
        <f t="shared" si="387"/>
        <v>0.52820512820512822</v>
      </c>
      <c r="N1902" s="24">
        <f t="shared" si="387"/>
        <v>0.47179487179487184</v>
      </c>
      <c r="O1902" s="23">
        <f t="shared" si="388"/>
        <v>1.2757212008349179</v>
      </c>
      <c r="P1902" s="23">
        <f t="shared" si="388"/>
        <v>0.6700640706048363</v>
      </c>
      <c r="Q1902" t="s">
        <v>519</v>
      </c>
      <c r="R1902" t="s">
        <v>367</v>
      </c>
      <c r="S1902" t="s">
        <v>320</v>
      </c>
      <c r="T1902" s="25" t="s">
        <v>161</v>
      </c>
      <c r="U1902" s="25" t="s">
        <v>155</v>
      </c>
      <c r="V1902" s="128" t="s">
        <v>604</v>
      </c>
      <c r="W1902" s="25" t="s">
        <v>151</v>
      </c>
      <c r="X1902" s="94">
        <v>2</v>
      </c>
      <c r="Y1902" s="23" t="str">
        <f t="shared" si="385"/>
        <v>N</v>
      </c>
      <c r="Z1902">
        <v>100</v>
      </c>
      <c r="AA1902">
        <f t="shared" si="374"/>
        <v>0</v>
      </c>
      <c r="AB1902">
        <f t="shared" si="375"/>
        <v>-100</v>
      </c>
      <c r="AC1902">
        <f t="shared" si="376"/>
        <v>0</v>
      </c>
      <c r="AD1902">
        <f t="shared" si="377"/>
        <v>-100</v>
      </c>
      <c r="AE1902">
        <f t="shared" si="378"/>
        <v>0</v>
      </c>
      <c r="AF1902">
        <f t="shared" si="379"/>
        <v>-100</v>
      </c>
    </row>
    <row r="1903" spans="1:32" x14ac:dyDescent="0.25">
      <c r="A1903" s="20">
        <v>0.5659893162958467</v>
      </c>
      <c r="B1903" s="20">
        <v>0.43163144936540659</v>
      </c>
      <c r="C1903" s="21">
        <f t="shared" si="386"/>
        <v>1.7668178024005188</v>
      </c>
      <c r="D1903" s="22">
        <f t="shared" si="386"/>
        <v>2.3167913308222108</v>
      </c>
      <c r="E1903" s="127">
        <v>2.5641025641025772E-2</v>
      </c>
      <c r="F1903" s="7">
        <f t="shared" si="380"/>
        <v>1.0256410256410258</v>
      </c>
      <c r="G1903" s="7">
        <f t="shared" si="381"/>
        <v>1.7226473573405057</v>
      </c>
      <c r="H1903" s="7">
        <f t="shared" si="382"/>
        <v>2.2588715475516552</v>
      </c>
      <c r="I1903">
        <v>1.95</v>
      </c>
      <c r="J1903">
        <v>1.95</v>
      </c>
      <c r="K1903" s="7">
        <f t="shared" si="383"/>
        <v>2</v>
      </c>
      <c r="L1903" s="7">
        <f t="shared" si="384"/>
        <v>2</v>
      </c>
      <c r="M1903" s="24">
        <f t="shared" si="387"/>
        <v>0.5</v>
      </c>
      <c r="N1903" s="24">
        <f t="shared" si="387"/>
        <v>0.5</v>
      </c>
      <c r="O1903" s="23">
        <f t="shared" si="388"/>
        <v>1.1319786325916934</v>
      </c>
      <c r="P1903" s="23">
        <f t="shared" si="388"/>
        <v>0.8632628987308133</v>
      </c>
      <c r="Q1903" t="s">
        <v>199</v>
      </c>
      <c r="R1903" t="s">
        <v>283</v>
      </c>
      <c r="S1903" t="s">
        <v>189</v>
      </c>
      <c r="T1903" s="25" t="s">
        <v>161</v>
      </c>
      <c r="U1903" s="25" t="s">
        <v>155</v>
      </c>
      <c r="V1903" s="128" t="s">
        <v>604</v>
      </c>
      <c r="W1903" s="25" t="s">
        <v>152</v>
      </c>
      <c r="X1903" s="94">
        <v>1</v>
      </c>
      <c r="Y1903" s="23" t="str">
        <f t="shared" si="385"/>
        <v>N</v>
      </c>
      <c r="Z1903">
        <v>100</v>
      </c>
      <c r="AA1903">
        <f t="shared" si="374"/>
        <v>0</v>
      </c>
      <c r="AB1903">
        <f t="shared" si="375"/>
        <v>-100</v>
      </c>
      <c r="AC1903">
        <f t="shared" si="376"/>
        <v>0</v>
      </c>
      <c r="AD1903">
        <f t="shared" si="377"/>
        <v>-100</v>
      </c>
      <c r="AE1903">
        <f t="shared" si="378"/>
        <v>0</v>
      </c>
      <c r="AF1903">
        <f t="shared" si="379"/>
        <v>-100</v>
      </c>
    </row>
    <row r="1904" spans="1:32" x14ac:dyDescent="0.25">
      <c r="A1904" s="20">
        <v>0.68469724796831322</v>
      </c>
      <c r="B1904" s="20">
        <v>0.30651599190796797</v>
      </c>
      <c r="C1904" s="21">
        <f t="shared" si="386"/>
        <v>1.4604995170745576</v>
      </c>
      <c r="D1904" s="22">
        <f t="shared" si="386"/>
        <v>3.2624725182373258</v>
      </c>
      <c r="E1904" s="127">
        <v>2.8676664035780064E-2</v>
      </c>
      <c r="F1904" s="7">
        <f t="shared" si="380"/>
        <v>1.0286766640357801</v>
      </c>
      <c r="G1904" s="7">
        <f t="shared" si="381"/>
        <v>1.4197848246548321</v>
      </c>
      <c r="H1904" s="7">
        <f t="shared" si="382"/>
        <v>3.171523795861912</v>
      </c>
      <c r="I1904">
        <v>1.81</v>
      </c>
      <c r="J1904">
        <v>2.1</v>
      </c>
      <c r="K1904" s="7">
        <f t="shared" si="383"/>
        <v>1.861904761904762</v>
      </c>
      <c r="L1904" s="7">
        <f t="shared" si="384"/>
        <v>2.160220994475138</v>
      </c>
      <c r="M1904" s="24">
        <f t="shared" si="387"/>
        <v>0.53708439897698212</v>
      </c>
      <c r="N1904" s="24">
        <f t="shared" si="387"/>
        <v>0.46291560102301793</v>
      </c>
      <c r="O1904" s="23">
        <f t="shared" si="388"/>
        <v>1.2748410664552878</v>
      </c>
      <c r="P1904" s="23">
        <f t="shared" si="388"/>
        <v>0.66214228086196392</v>
      </c>
      <c r="Q1904" t="s">
        <v>197</v>
      </c>
      <c r="R1904" t="s">
        <v>288</v>
      </c>
      <c r="S1904" t="s">
        <v>189</v>
      </c>
      <c r="T1904" s="25" t="s">
        <v>161</v>
      </c>
      <c r="U1904" s="25" t="s">
        <v>155</v>
      </c>
      <c r="V1904" s="128" t="s">
        <v>604</v>
      </c>
      <c r="W1904" s="25" t="s">
        <v>172</v>
      </c>
      <c r="X1904" s="94">
        <v>5</v>
      </c>
      <c r="Y1904" s="23" t="str">
        <f t="shared" si="385"/>
        <v>Y</v>
      </c>
      <c r="Z1904">
        <v>100</v>
      </c>
      <c r="AA1904">
        <f t="shared" si="374"/>
        <v>181</v>
      </c>
      <c r="AB1904">
        <f t="shared" si="375"/>
        <v>81</v>
      </c>
      <c r="AC1904">
        <f t="shared" si="376"/>
        <v>181</v>
      </c>
      <c r="AD1904">
        <f t="shared" si="377"/>
        <v>81</v>
      </c>
      <c r="AE1904">
        <f t="shared" si="378"/>
        <v>0</v>
      </c>
      <c r="AF1904">
        <f t="shared" si="379"/>
        <v>-100</v>
      </c>
    </row>
    <row r="1905" spans="1:32" x14ac:dyDescent="0.25">
      <c r="A1905" s="20">
        <v>0.26078768121650514</v>
      </c>
      <c r="B1905" s="20">
        <v>0.73913007201895808</v>
      </c>
      <c r="C1905" s="21">
        <f t="shared" si="386"/>
        <v>3.834536951037204</v>
      </c>
      <c r="D1905" s="22">
        <f t="shared" si="386"/>
        <v>1.3529418404915756</v>
      </c>
      <c r="E1905" s="127">
        <v>3.2156624061675743E-2</v>
      </c>
      <c r="F1905" s="7">
        <f t="shared" si="380"/>
        <v>1.0321566240616757</v>
      </c>
      <c r="G1905" s="7">
        <f t="shared" si="381"/>
        <v>3.7150727531523104</v>
      </c>
      <c r="H1905" s="7">
        <f t="shared" si="382"/>
        <v>1.310791220006482</v>
      </c>
      <c r="I1905">
        <v>2.48</v>
      </c>
      <c r="J1905">
        <v>1.59</v>
      </c>
      <c r="K1905" s="7">
        <f t="shared" si="383"/>
        <v>2.5597484276729556</v>
      </c>
      <c r="L1905" s="7">
        <f t="shared" si="384"/>
        <v>1.6411290322580645</v>
      </c>
      <c r="M1905" s="24">
        <f t="shared" si="387"/>
        <v>0.39066339066339073</v>
      </c>
      <c r="N1905" s="24">
        <f t="shared" si="387"/>
        <v>0.60933660933660938</v>
      </c>
      <c r="O1905" s="23">
        <f t="shared" si="388"/>
        <v>0.66755085695042515</v>
      </c>
      <c r="P1905" s="23">
        <f t="shared" si="388"/>
        <v>1.2130078198053063</v>
      </c>
      <c r="Q1905" t="s">
        <v>215</v>
      </c>
      <c r="R1905" t="s">
        <v>207</v>
      </c>
      <c r="S1905" t="s">
        <v>202</v>
      </c>
      <c r="T1905" s="25" t="s">
        <v>166</v>
      </c>
      <c r="U1905" s="25" t="s">
        <v>151</v>
      </c>
      <c r="V1905" s="128" t="s">
        <v>604</v>
      </c>
      <c r="W1905" s="25" t="s">
        <v>176</v>
      </c>
      <c r="X1905" s="94">
        <v>3</v>
      </c>
      <c r="Y1905" s="23" t="str">
        <f t="shared" si="385"/>
        <v>Y</v>
      </c>
      <c r="Z1905">
        <v>100</v>
      </c>
      <c r="AA1905">
        <f t="shared" si="374"/>
        <v>0</v>
      </c>
      <c r="AB1905">
        <f t="shared" si="375"/>
        <v>-100</v>
      </c>
      <c r="AC1905">
        <f t="shared" si="376"/>
        <v>0</v>
      </c>
      <c r="AD1905">
        <f t="shared" si="377"/>
        <v>-100</v>
      </c>
      <c r="AE1905">
        <f t="shared" si="378"/>
        <v>0</v>
      </c>
      <c r="AF1905">
        <f t="shared" si="379"/>
        <v>-100</v>
      </c>
    </row>
    <row r="1906" spans="1:32" x14ac:dyDescent="0.25">
      <c r="A1906" s="20">
        <v>0.4565488177336951</v>
      </c>
      <c r="B1906" s="20">
        <v>0.54238861436805919</v>
      </c>
      <c r="C1906" s="21">
        <f t="shared" si="386"/>
        <v>2.1903462700089609</v>
      </c>
      <c r="D1906" s="22">
        <f t="shared" si="386"/>
        <v>1.8436965185287066</v>
      </c>
      <c r="E1906" s="127">
        <v>2.5439286650930981E-2</v>
      </c>
      <c r="F1906" s="7">
        <f t="shared" si="380"/>
        <v>1.025439286650931</v>
      </c>
      <c r="G1906" s="7">
        <f t="shared" si="381"/>
        <v>2.1360077564051583</v>
      </c>
      <c r="H1906" s="7">
        <f t="shared" si="382"/>
        <v>1.7979577557928283</v>
      </c>
      <c r="I1906">
        <v>1.86</v>
      </c>
      <c r="J1906">
        <v>2.0499999999999998</v>
      </c>
      <c r="K1906" s="7">
        <f t="shared" si="383"/>
        <v>1.9073170731707316</v>
      </c>
      <c r="L1906" s="7">
        <f t="shared" si="384"/>
        <v>2.1021505376344085</v>
      </c>
      <c r="M1906" s="24">
        <f t="shared" si="387"/>
        <v>0.52429667519181589</v>
      </c>
      <c r="N1906" s="24">
        <f t="shared" si="387"/>
        <v>0.47570332480818417</v>
      </c>
      <c r="O1906" s="23">
        <f t="shared" si="388"/>
        <v>0.87078335479938918</v>
      </c>
      <c r="P1906" s="23">
        <f t="shared" si="388"/>
        <v>1.1401825173005975</v>
      </c>
      <c r="Q1906" t="s">
        <v>17</v>
      </c>
      <c r="R1906" t="s">
        <v>30</v>
      </c>
      <c r="S1906" t="s">
        <v>138</v>
      </c>
      <c r="T1906" s="25" t="s">
        <v>160</v>
      </c>
      <c r="U1906" s="25" t="s">
        <v>162</v>
      </c>
      <c r="V1906" s="128" t="s">
        <v>604</v>
      </c>
      <c r="W1906" s="25" t="s">
        <v>154</v>
      </c>
      <c r="X1906" s="94">
        <v>1</v>
      </c>
      <c r="Y1906" s="23" t="str">
        <f t="shared" si="385"/>
        <v>N</v>
      </c>
      <c r="Z1906">
        <v>100</v>
      </c>
      <c r="AA1906">
        <f t="shared" si="374"/>
        <v>204.99999999999997</v>
      </c>
      <c r="AB1906">
        <f t="shared" si="375"/>
        <v>104.99999999999997</v>
      </c>
      <c r="AC1906">
        <f t="shared" si="376"/>
        <v>0</v>
      </c>
      <c r="AD1906">
        <f t="shared" si="377"/>
        <v>-100</v>
      </c>
      <c r="AE1906">
        <f t="shared" si="378"/>
        <v>204.99999999999997</v>
      </c>
      <c r="AF1906">
        <f t="shared" si="379"/>
        <v>104.99999999999997</v>
      </c>
    </row>
    <row r="1907" spans="1:32" x14ac:dyDescent="0.25">
      <c r="A1907" s="20">
        <v>0.34710361741275192</v>
      </c>
      <c r="B1907" s="20">
        <v>0.65266644458519751</v>
      </c>
      <c r="C1907" s="21">
        <f t="shared" si="386"/>
        <v>2.8809840918795966</v>
      </c>
      <c r="D1907" s="22">
        <f t="shared" si="386"/>
        <v>1.5321762108293318</v>
      </c>
      <c r="E1907" s="127">
        <v>3.1144781144781142E-2</v>
      </c>
      <c r="F1907" s="7">
        <f t="shared" si="380"/>
        <v>1.0311447811447811</v>
      </c>
      <c r="G1907" s="7">
        <f t="shared" si="381"/>
        <v>2.7939666131860905</v>
      </c>
      <c r="H1907" s="7">
        <f t="shared" si="382"/>
        <v>1.4858982354818335</v>
      </c>
      <c r="I1907">
        <v>2.16</v>
      </c>
      <c r="J1907">
        <v>1.76</v>
      </c>
      <c r="K1907" s="7">
        <f t="shared" si="383"/>
        <v>2.2272727272727275</v>
      </c>
      <c r="L1907" s="7">
        <f t="shared" si="384"/>
        <v>1.8148148148148149</v>
      </c>
      <c r="M1907" s="24">
        <f t="shared" si="387"/>
        <v>0.44897959183673464</v>
      </c>
      <c r="N1907" s="24">
        <f t="shared" si="387"/>
        <v>0.55102040816326525</v>
      </c>
      <c r="O1907" s="23">
        <f t="shared" si="388"/>
        <v>0.77309442060112932</v>
      </c>
      <c r="P1907" s="23">
        <f t="shared" si="388"/>
        <v>1.1844687327657288</v>
      </c>
      <c r="Q1907" t="s">
        <v>91</v>
      </c>
      <c r="R1907" t="s">
        <v>86</v>
      </c>
      <c r="S1907" t="s">
        <v>138</v>
      </c>
      <c r="T1907" s="25" t="s">
        <v>166</v>
      </c>
      <c r="U1907" s="25" t="s">
        <v>151</v>
      </c>
      <c r="V1907" s="128" t="s">
        <v>604</v>
      </c>
      <c r="W1907" s="25" t="s">
        <v>151</v>
      </c>
      <c r="X1907" s="94">
        <v>2</v>
      </c>
      <c r="Y1907" s="23" t="str">
        <f t="shared" si="385"/>
        <v>N</v>
      </c>
      <c r="Z1907">
        <v>100</v>
      </c>
      <c r="AA1907">
        <f t="shared" si="374"/>
        <v>176</v>
      </c>
      <c r="AB1907">
        <f t="shared" si="375"/>
        <v>76</v>
      </c>
      <c r="AC1907">
        <f t="shared" si="376"/>
        <v>0</v>
      </c>
      <c r="AD1907">
        <f t="shared" si="377"/>
        <v>-100</v>
      </c>
      <c r="AE1907">
        <f t="shared" si="378"/>
        <v>176</v>
      </c>
      <c r="AF1907">
        <f t="shared" si="379"/>
        <v>76</v>
      </c>
    </row>
    <row r="1908" spans="1:32" x14ac:dyDescent="0.25">
      <c r="A1908" s="20">
        <v>0.68919692741041338</v>
      </c>
      <c r="B1908" s="20">
        <v>0.30575993242980781</v>
      </c>
      <c r="C1908" s="21">
        <f t="shared" si="386"/>
        <v>1.4509641007213965</v>
      </c>
      <c r="D1908" s="22">
        <f t="shared" si="386"/>
        <v>3.2705397075843687</v>
      </c>
      <c r="E1908" s="127">
        <v>2.9239766081871288E-2</v>
      </c>
      <c r="F1908" s="7">
        <f t="shared" si="380"/>
        <v>1.0292397660818713</v>
      </c>
      <c r="G1908" s="7">
        <f t="shared" si="381"/>
        <v>1.4097435296781751</v>
      </c>
      <c r="H1908" s="7">
        <f t="shared" si="382"/>
        <v>3.177626647709813</v>
      </c>
      <c r="I1908">
        <v>2.25</v>
      </c>
      <c r="J1908">
        <v>1.71</v>
      </c>
      <c r="K1908" s="7">
        <f t="shared" si="383"/>
        <v>2.3157894736842106</v>
      </c>
      <c r="L1908" s="7">
        <f t="shared" si="384"/>
        <v>1.7599999999999998</v>
      </c>
      <c r="M1908" s="24">
        <f t="shared" si="387"/>
        <v>0.43181818181818182</v>
      </c>
      <c r="N1908" s="24">
        <f t="shared" si="387"/>
        <v>0.56818181818181823</v>
      </c>
      <c r="O1908" s="23">
        <f t="shared" si="388"/>
        <v>1.5960349897925361</v>
      </c>
      <c r="P1908" s="23">
        <f t="shared" si="388"/>
        <v>0.53813748107646175</v>
      </c>
      <c r="Q1908" t="s">
        <v>82</v>
      </c>
      <c r="R1908" t="s">
        <v>29</v>
      </c>
      <c r="S1908" t="s">
        <v>138</v>
      </c>
      <c r="T1908" s="25" t="s">
        <v>166</v>
      </c>
      <c r="U1908" s="25" t="s">
        <v>150</v>
      </c>
      <c r="V1908" s="128" t="s">
        <v>604</v>
      </c>
      <c r="W1908" s="25" t="s">
        <v>151</v>
      </c>
      <c r="X1908" s="94">
        <v>2</v>
      </c>
      <c r="Y1908" s="23" t="str">
        <f t="shared" si="385"/>
        <v>N</v>
      </c>
      <c r="Z1908">
        <v>100</v>
      </c>
      <c r="AA1908">
        <f t="shared" si="374"/>
        <v>0</v>
      </c>
      <c r="AB1908">
        <f t="shared" si="375"/>
        <v>-100</v>
      </c>
      <c r="AC1908">
        <f t="shared" si="376"/>
        <v>0</v>
      </c>
      <c r="AD1908">
        <f t="shared" si="377"/>
        <v>-100</v>
      </c>
      <c r="AE1908">
        <f t="shared" si="378"/>
        <v>0</v>
      </c>
      <c r="AF1908">
        <f t="shared" si="379"/>
        <v>-100</v>
      </c>
    </row>
    <row r="1909" spans="1:32" x14ac:dyDescent="0.25">
      <c r="A1909" s="20">
        <v>0.34687507211065299</v>
      </c>
      <c r="B1909" s="20">
        <v>0.65255762982492305</v>
      </c>
      <c r="C1909" s="21">
        <f t="shared" si="386"/>
        <v>2.8828822835703813</v>
      </c>
      <c r="D1909" s="22">
        <f t="shared" si="386"/>
        <v>1.5324317030333297</v>
      </c>
      <c r="E1909" s="127">
        <v>3.0144167758846541E-2</v>
      </c>
      <c r="F1909" s="7">
        <f t="shared" si="380"/>
        <v>1.0301441677588465</v>
      </c>
      <c r="G1909" s="7">
        <f t="shared" si="381"/>
        <v>2.798523132778882</v>
      </c>
      <c r="H1909" s="7">
        <f t="shared" si="382"/>
        <v>1.48758955396238</v>
      </c>
      <c r="I1909">
        <v>2.1800000000000002</v>
      </c>
      <c r="J1909">
        <v>1.75</v>
      </c>
      <c r="K1909" s="7">
        <f t="shared" si="383"/>
        <v>2.2457142857142856</v>
      </c>
      <c r="L1909" s="7">
        <f t="shared" si="384"/>
        <v>1.8027522935779814</v>
      </c>
      <c r="M1909" s="24">
        <f t="shared" si="387"/>
        <v>0.44529262086513999</v>
      </c>
      <c r="N1909" s="24">
        <f t="shared" si="387"/>
        <v>0.55470737913486012</v>
      </c>
      <c r="O1909" s="23">
        <f t="shared" si="388"/>
        <v>0.77898230479706643</v>
      </c>
      <c r="P1909" s="23">
        <f t="shared" si="388"/>
        <v>1.1763997638586914</v>
      </c>
      <c r="Q1909" t="s">
        <v>26</v>
      </c>
      <c r="R1909" t="s">
        <v>93</v>
      </c>
      <c r="S1909" t="s">
        <v>138</v>
      </c>
      <c r="T1909" s="25" t="s">
        <v>166</v>
      </c>
      <c r="U1909" s="25" t="s">
        <v>151</v>
      </c>
      <c r="V1909" s="128" t="s">
        <v>604</v>
      </c>
      <c r="W1909" s="25" t="s">
        <v>163</v>
      </c>
      <c r="X1909" s="94">
        <v>3</v>
      </c>
      <c r="Y1909" s="23" t="str">
        <f t="shared" si="385"/>
        <v>Y</v>
      </c>
      <c r="Z1909">
        <v>100</v>
      </c>
      <c r="AA1909">
        <f t="shared" si="374"/>
        <v>0</v>
      </c>
      <c r="AB1909">
        <f t="shared" si="375"/>
        <v>-100</v>
      </c>
      <c r="AC1909">
        <f t="shared" si="376"/>
        <v>0</v>
      </c>
      <c r="AD1909">
        <f t="shared" si="377"/>
        <v>-100</v>
      </c>
      <c r="AE1909">
        <f t="shared" si="378"/>
        <v>0</v>
      </c>
      <c r="AF1909">
        <f t="shared" si="379"/>
        <v>-100</v>
      </c>
    </row>
    <row r="1910" spans="1:32" x14ac:dyDescent="0.25">
      <c r="A1910" s="20">
        <v>0.4132880371627396</v>
      </c>
      <c r="B1910" s="20">
        <v>0.58620853610898838</v>
      </c>
      <c r="C1910" s="21">
        <f t="shared" si="386"/>
        <v>2.419619998839289</v>
      </c>
      <c r="D1910" s="22">
        <f t="shared" si="386"/>
        <v>1.7058775817861498</v>
      </c>
      <c r="E1910" s="127">
        <v>2.6072772238153963E-2</v>
      </c>
      <c r="F1910" s="7">
        <f t="shared" si="380"/>
        <v>1.026072772238154</v>
      </c>
      <c r="G1910" s="7">
        <f t="shared" si="381"/>
        <v>2.3581368342533988</v>
      </c>
      <c r="H1910" s="7">
        <f t="shared" si="382"/>
        <v>1.6625307950284558</v>
      </c>
      <c r="I1910">
        <v>1.91</v>
      </c>
      <c r="J1910">
        <v>1.99</v>
      </c>
      <c r="K1910" s="7">
        <f t="shared" si="383"/>
        <v>1.959798994974874</v>
      </c>
      <c r="L1910" s="7">
        <f t="shared" si="384"/>
        <v>2.0418848167539263</v>
      </c>
      <c r="M1910" s="24">
        <f t="shared" si="387"/>
        <v>0.51025641025641033</v>
      </c>
      <c r="N1910" s="24">
        <f t="shared" si="387"/>
        <v>0.48974358974358984</v>
      </c>
      <c r="O1910" s="23">
        <f t="shared" si="388"/>
        <v>0.80996147986667544</v>
      </c>
      <c r="P1910" s="23">
        <f t="shared" si="388"/>
        <v>1.1969703093324893</v>
      </c>
      <c r="Q1910" t="s">
        <v>90</v>
      </c>
      <c r="R1910" t="s">
        <v>88</v>
      </c>
      <c r="S1910" t="s">
        <v>138</v>
      </c>
      <c r="T1910" s="25" t="s">
        <v>166</v>
      </c>
      <c r="U1910" s="25" t="s">
        <v>151</v>
      </c>
      <c r="V1910" s="128" t="s">
        <v>604</v>
      </c>
      <c r="W1910" s="25" t="s">
        <v>226</v>
      </c>
      <c r="X1910" s="94">
        <v>6</v>
      </c>
      <c r="Y1910" s="23" t="str">
        <f t="shared" si="385"/>
        <v>Y</v>
      </c>
      <c r="Z1910">
        <v>100</v>
      </c>
      <c r="AA1910">
        <f t="shared" si="374"/>
        <v>0</v>
      </c>
      <c r="AB1910">
        <f t="shared" si="375"/>
        <v>-100</v>
      </c>
      <c r="AC1910">
        <f t="shared" si="376"/>
        <v>0</v>
      </c>
      <c r="AD1910">
        <f t="shared" si="377"/>
        <v>-100</v>
      </c>
      <c r="AE1910">
        <f t="shared" si="378"/>
        <v>0</v>
      </c>
      <c r="AF1910">
        <f t="shared" si="379"/>
        <v>-100</v>
      </c>
    </row>
    <row r="1911" spans="1:32" x14ac:dyDescent="0.25">
      <c r="A1911" s="20">
        <v>0.72534012596934039</v>
      </c>
      <c r="B1911" s="20">
        <v>0.26770119968717559</v>
      </c>
      <c r="C1911" s="21">
        <f t="shared" si="386"/>
        <v>1.3786635596143337</v>
      </c>
      <c r="D1911" s="22">
        <f t="shared" si="386"/>
        <v>3.7355081007054061</v>
      </c>
      <c r="E1911" s="127">
        <v>2.982584211075201E-2</v>
      </c>
      <c r="F1911" s="7">
        <f t="shared" si="380"/>
        <v>1.029825842110752</v>
      </c>
      <c r="G1911" s="7">
        <f t="shared" si="381"/>
        <v>1.3387346706979084</v>
      </c>
      <c r="H1911" s="7">
        <f t="shared" si="382"/>
        <v>3.6273202205229502</v>
      </c>
      <c r="I1911">
        <v>1.72</v>
      </c>
      <c r="J1911">
        <v>2.23</v>
      </c>
      <c r="K1911" s="7">
        <f t="shared" si="383"/>
        <v>1.7713004484304935</v>
      </c>
      <c r="L1911" s="7">
        <f t="shared" si="384"/>
        <v>2.2965116279069768</v>
      </c>
      <c r="M1911" s="24">
        <f t="shared" si="387"/>
        <v>0.56455696202531636</v>
      </c>
      <c r="N1911" s="24">
        <f t="shared" si="387"/>
        <v>0.43544303797468353</v>
      </c>
      <c r="O1911" s="23">
        <f t="shared" si="388"/>
        <v>1.2847952903941231</v>
      </c>
      <c r="P1911" s="23">
        <f t="shared" si="388"/>
        <v>0.61477891788624639</v>
      </c>
      <c r="Q1911" t="s">
        <v>83</v>
      </c>
      <c r="R1911" t="s">
        <v>27</v>
      </c>
      <c r="S1911" t="s">
        <v>138</v>
      </c>
      <c r="T1911" s="25" t="s">
        <v>166</v>
      </c>
      <c r="U1911" s="25" t="s">
        <v>150</v>
      </c>
      <c r="V1911" s="128" t="s">
        <v>604</v>
      </c>
      <c r="W1911" s="25" t="s">
        <v>154</v>
      </c>
      <c r="X1911" s="94">
        <v>1</v>
      </c>
      <c r="Y1911" s="23" t="str">
        <f t="shared" si="385"/>
        <v>N</v>
      </c>
      <c r="Z1911">
        <v>100</v>
      </c>
      <c r="AA1911">
        <f t="shared" si="374"/>
        <v>0</v>
      </c>
      <c r="AB1911">
        <f t="shared" si="375"/>
        <v>-100</v>
      </c>
      <c r="AC1911">
        <f t="shared" si="376"/>
        <v>0</v>
      </c>
      <c r="AD1911">
        <f t="shared" si="377"/>
        <v>-100</v>
      </c>
      <c r="AE1911">
        <f t="shared" si="378"/>
        <v>0</v>
      </c>
      <c r="AF1911">
        <f t="shared" si="379"/>
        <v>-100</v>
      </c>
    </row>
    <row r="1912" spans="1:32" x14ac:dyDescent="0.25">
      <c r="A1912" s="20">
        <v>0.63933753682204442</v>
      </c>
      <c r="B1912" s="20">
        <v>0.34715056429631774</v>
      </c>
      <c r="C1912" s="21">
        <f t="shared" si="386"/>
        <v>1.5641190175860795</v>
      </c>
      <c r="D1912" s="22">
        <f t="shared" si="386"/>
        <v>2.8805944821867802</v>
      </c>
      <c r="E1912" s="127">
        <v>2.6897414512093487E-2</v>
      </c>
      <c r="F1912" s="7">
        <f t="shared" si="380"/>
        <v>1.0268974145120935</v>
      </c>
      <c r="G1912" s="7">
        <f t="shared" si="381"/>
        <v>1.5231502148919465</v>
      </c>
      <c r="H1912" s="7">
        <f t="shared" si="382"/>
        <v>2.8051433779833088</v>
      </c>
      <c r="I1912">
        <v>1.76</v>
      </c>
      <c r="J1912">
        <v>2.1800000000000002</v>
      </c>
      <c r="K1912" s="7">
        <f t="shared" si="383"/>
        <v>1.8073394495412844</v>
      </c>
      <c r="L1912" s="7">
        <f t="shared" si="384"/>
        <v>2.2386363636363638</v>
      </c>
      <c r="M1912" s="24">
        <f t="shared" si="387"/>
        <v>0.5532994923857868</v>
      </c>
      <c r="N1912" s="24">
        <f t="shared" si="387"/>
        <v>0.44670050761421315</v>
      </c>
      <c r="O1912" s="23">
        <f t="shared" si="388"/>
        <v>1.1554999518710345</v>
      </c>
      <c r="P1912" s="23">
        <f t="shared" si="388"/>
        <v>0.77714387689062059</v>
      </c>
      <c r="Q1912" t="s">
        <v>28</v>
      </c>
      <c r="R1912" t="s">
        <v>92</v>
      </c>
      <c r="S1912" t="s">
        <v>138</v>
      </c>
      <c r="T1912" s="25" t="s">
        <v>160</v>
      </c>
      <c r="U1912" s="25" t="s">
        <v>162</v>
      </c>
      <c r="V1912" s="128" t="s">
        <v>604</v>
      </c>
      <c r="W1912" s="25" t="s">
        <v>175</v>
      </c>
      <c r="X1912" s="94">
        <v>5</v>
      </c>
      <c r="Y1912" s="23" t="str">
        <f t="shared" si="385"/>
        <v>Y</v>
      </c>
      <c r="Z1912">
        <v>100</v>
      </c>
      <c r="AA1912">
        <f t="shared" si="374"/>
        <v>176</v>
      </c>
      <c r="AB1912">
        <f t="shared" si="375"/>
        <v>76</v>
      </c>
      <c r="AC1912">
        <f t="shared" si="376"/>
        <v>176</v>
      </c>
      <c r="AD1912">
        <f t="shared" si="377"/>
        <v>76</v>
      </c>
      <c r="AE1912">
        <f t="shared" si="378"/>
        <v>0</v>
      </c>
      <c r="AF1912">
        <f t="shared" si="379"/>
        <v>-100</v>
      </c>
    </row>
    <row r="1913" spans="1:32" x14ac:dyDescent="0.25">
      <c r="A1913" s="20">
        <v>0.45478586988985858</v>
      </c>
      <c r="B1913" s="20">
        <v>0.54087564297044088</v>
      </c>
      <c r="C1913" s="21">
        <f t="shared" si="386"/>
        <v>2.1988370048572157</v>
      </c>
      <c r="D1913" s="22">
        <f t="shared" si="386"/>
        <v>1.8488538224943705</v>
      </c>
      <c r="E1913" s="127">
        <v>5.8549293843411565E-2</v>
      </c>
      <c r="F1913" s="7">
        <f t="shared" si="380"/>
        <v>1.0585492938434116</v>
      </c>
      <c r="G1913" s="7">
        <f t="shared" si="381"/>
        <v>2.0772173933191285</v>
      </c>
      <c r="H1913" s="7">
        <f t="shared" si="382"/>
        <v>1.7465920890481144</v>
      </c>
      <c r="I1913">
        <v>2.21</v>
      </c>
      <c r="J1913">
        <v>1.65</v>
      </c>
      <c r="K1913" s="7">
        <f t="shared" si="383"/>
        <v>2.3393939393939394</v>
      </c>
      <c r="L1913" s="7">
        <f t="shared" si="384"/>
        <v>1.746606334841629</v>
      </c>
      <c r="M1913" s="24">
        <f t="shared" si="387"/>
        <v>0.42746113989637308</v>
      </c>
      <c r="N1913" s="24">
        <f t="shared" si="387"/>
        <v>0.57253886010362698</v>
      </c>
      <c r="O1913" s="23">
        <f t="shared" si="388"/>
        <v>1.063923307742336</v>
      </c>
      <c r="P1913" s="23">
        <f t="shared" si="388"/>
        <v>0.94469682437371127</v>
      </c>
      <c r="Q1913" t="s">
        <v>371</v>
      </c>
      <c r="R1913" t="s">
        <v>577</v>
      </c>
      <c r="S1913" t="s">
        <v>370</v>
      </c>
      <c r="T1913" s="25" t="s">
        <v>160</v>
      </c>
      <c r="U1913" s="25" t="s">
        <v>162</v>
      </c>
      <c r="V1913" s="128" t="s">
        <v>604</v>
      </c>
      <c r="W1913" s="25" t="s">
        <v>155</v>
      </c>
      <c r="X1913" s="94">
        <v>3</v>
      </c>
      <c r="Y1913" s="23" t="str">
        <f t="shared" si="385"/>
        <v>Y</v>
      </c>
      <c r="Z1913">
        <v>100</v>
      </c>
      <c r="AA1913">
        <f t="shared" si="374"/>
        <v>221</v>
      </c>
      <c r="AB1913">
        <f t="shared" si="375"/>
        <v>121</v>
      </c>
      <c r="AC1913">
        <f t="shared" si="376"/>
        <v>0</v>
      </c>
      <c r="AD1913">
        <f t="shared" si="377"/>
        <v>-100</v>
      </c>
      <c r="AE1913">
        <f t="shared" si="378"/>
        <v>0</v>
      </c>
      <c r="AF1913">
        <f t="shared" si="379"/>
        <v>-100</v>
      </c>
    </row>
    <row r="1914" spans="1:32" x14ac:dyDescent="0.25">
      <c r="A1914" s="20">
        <v>0.40016663355848997</v>
      </c>
      <c r="B1914" s="20">
        <v>0.59920466354967017</v>
      </c>
      <c r="C1914" s="21">
        <f t="shared" si="386"/>
        <v>2.4989589739341325</v>
      </c>
      <c r="D1914" s="22">
        <f t="shared" si="386"/>
        <v>1.6688788669901706</v>
      </c>
      <c r="E1914" s="127">
        <v>5.5481874447391721E-2</v>
      </c>
      <c r="F1914" s="7">
        <f t="shared" si="380"/>
        <v>1.0554818744473917</v>
      </c>
      <c r="G1914" s="7">
        <f t="shared" si="381"/>
        <v>2.3676000833671234</v>
      </c>
      <c r="H1914" s="7">
        <f t="shared" si="382"/>
        <v>1.5811535066520486</v>
      </c>
      <c r="I1914">
        <v>1.74</v>
      </c>
      <c r="J1914">
        <v>2.08</v>
      </c>
      <c r="K1914" s="7">
        <f t="shared" si="383"/>
        <v>1.8365384615384617</v>
      </c>
      <c r="L1914" s="7">
        <f t="shared" si="384"/>
        <v>2.195402298850575</v>
      </c>
      <c r="M1914" s="24">
        <f t="shared" si="387"/>
        <v>0.54450261780104703</v>
      </c>
      <c r="N1914" s="24">
        <f t="shared" si="387"/>
        <v>0.4554973821989528</v>
      </c>
      <c r="O1914" s="23">
        <f t="shared" si="388"/>
        <v>0.73492141355453444</v>
      </c>
      <c r="P1914" s="23">
        <f t="shared" si="388"/>
        <v>1.3154952958389312</v>
      </c>
      <c r="Q1914" t="s">
        <v>372</v>
      </c>
      <c r="R1914" t="s">
        <v>386</v>
      </c>
      <c r="S1914" t="s">
        <v>370</v>
      </c>
      <c r="T1914" s="25" t="s">
        <v>166</v>
      </c>
      <c r="U1914" s="25" t="s">
        <v>151</v>
      </c>
      <c r="V1914" s="128" t="s">
        <v>604</v>
      </c>
      <c r="W1914" s="25" t="s">
        <v>433</v>
      </c>
      <c r="X1914" s="94">
        <v>8</v>
      </c>
      <c r="Y1914" s="23" t="str">
        <f t="shared" si="385"/>
        <v>Y</v>
      </c>
      <c r="Z1914">
        <v>100</v>
      </c>
      <c r="AA1914">
        <f t="shared" si="374"/>
        <v>0</v>
      </c>
      <c r="AB1914">
        <f t="shared" si="375"/>
        <v>-100</v>
      </c>
      <c r="AC1914">
        <f t="shared" si="376"/>
        <v>0</v>
      </c>
      <c r="AD1914">
        <f t="shared" si="377"/>
        <v>-100</v>
      </c>
      <c r="AE1914">
        <f t="shared" si="378"/>
        <v>0</v>
      </c>
      <c r="AF1914">
        <f t="shared" si="379"/>
        <v>-100</v>
      </c>
    </row>
    <row r="1915" spans="1:32" x14ac:dyDescent="0.25">
      <c r="A1915" s="20">
        <v>0.49357165953982984</v>
      </c>
      <c r="B1915" s="20">
        <v>0.5044923399461585</v>
      </c>
      <c r="C1915" s="21">
        <f t="shared" si="386"/>
        <v>2.0260482559560389</v>
      </c>
      <c r="D1915" s="22">
        <f t="shared" si="386"/>
        <v>1.9821906515106338</v>
      </c>
      <c r="E1915" s="127">
        <v>5.5328998126308981E-2</v>
      </c>
      <c r="F1915" s="7">
        <f t="shared" si="380"/>
        <v>1.055328998126309</v>
      </c>
      <c r="G1915" s="7">
        <f t="shared" si="381"/>
        <v>1.9198261959570901</v>
      </c>
      <c r="H1915" s="7">
        <f t="shared" si="382"/>
        <v>1.8782679667003632</v>
      </c>
      <c r="I1915">
        <v>1.72</v>
      </c>
      <c r="J1915">
        <v>2.11</v>
      </c>
      <c r="K1915" s="7">
        <f t="shared" si="383"/>
        <v>1.8151658767772514</v>
      </c>
      <c r="L1915" s="7">
        <f t="shared" si="384"/>
        <v>2.226744186046512</v>
      </c>
      <c r="M1915" s="24">
        <f t="shared" si="387"/>
        <v>0.55091383812010442</v>
      </c>
      <c r="N1915" s="24">
        <f t="shared" si="387"/>
        <v>0.44908616187989547</v>
      </c>
      <c r="O1915" s="23">
        <f t="shared" si="388"/>
        <v>0.89591443414101823</v>
      </c>
      <c r="P1915" s="23">
        <f t="shared" si="388"/>
        <v>1.1233753848801087</v>
      </c>
      <c r="Q1915" t="s">
        <v>374</v>
      </c>
      <c r="R1915" t="s">
        <v>575</v>
      </c>
      <c r="S1915" t="s">
        <v>370</v>
      </c>
      <c r="T1915" s="25" t="s">
        <v>160</v>
      </c>
      <c r="U1915" s="25" t="s">
        <v>162</v>
      </c>
      <c r="V1915" s="128" t="s">
        <v>604</v>
      </c>
      <c r="W1915" s="25" t="s">
        <v>176</v>
      </c>
      <c r="X1915" s="94">
        <v>3</v>
      </c>
      <c r="Y1915" s="23" t="str">
        <f t="shared" si="385"/>
        <v>Y</v>
      </c>
      <c r="Z1915">
        <v>100</v>
      </c>
      <c r="AA1915">
        <f t="shared" si="374"/>
        <v>0</v>
      </c>
      <c r="AB1915">
        <f t="shared" si="375"/>
        <v>-100</v>
      </c>
      <c r="AC1915">
        <f t="shared" si="376"/>
        <v>0</v>
      </c>
      <c r="AD1915">
        <f t="shared" si="377"/>
        <v>-100</v>
      </c>
      <c r="AE1915">
        <f t="shared" si="378"/>
        <v>0</v>
      </c>
      <c r="AF1915">
        <f t="shared" si="379"/>
        <v>-100</v>
      </c>
    </row>
    <row r="1916" spans="1:32" x14ac:dyDescent="0.25">
      <c r="A1916" s="20">
        <v>0.48898541662762396</v>
      </c>
      <c r="B1916" s="20">
        <v>0.50366070115820483</v>
      </c>
      <c r="C1916" s="21">
        <f t="shared" si="386"/>
        <v>2.0450507642879825</v>
      </c>
      <c r="D1916" s="22">
        <f t="shared" si="386"/>
        <v>1.9854636220384605</v>
      </c>
      <c r="E1916" s="127">
        <v>5.0744622173193532E-2</v>
      </c>
      <c r="F1916" s="7">
        <f t="shared" si="380"/>
        <v>1.0507446221731935</v>
      </c>
      <c r="G1916" s="7">
        <f t="shared" si="381"/>
        <v>1.9462871578236811</v>
      </c>
      <c r="H1916" s="7">
        <f t="shared" si="382"/>
        <v>1.8895777148324038</v>
      </c>
      <c r="I1916">
        <v>1.96</v>
      </c>
      <c r="J1916">
        <v>1.85</v>
      </c>
      <c r="K1916" s="7">
        <f t="shared" si="383"/>
        <v>2.0594594594594593</v>
      </c>
      <c r="L1916" s="7">
        <f t="shared" si="384"/>
        <v>1.943877551020408</v>
      </c>
      <c r="M1916" s="24">
        <f t="shared" si="387"/>
        <v>0.48556430446194232</v>
      </c>
      <c r="N1916" s="24">
        <f t="shared" si="387"/>
        <v>0.51443569553805779</v>
      </c>
      <c r="O1916" s="23">
        <f t="shared" si="388"/>
        <v>1.007045641811485</v>
      </c>
      <c r="P1916" s="23">
        <f t="shared" si="388"/>
        <v>0.97905473031263279</v>
      </c>
      <c r="Q1916" t="s">
        <v>573</v>
      </c>
      <c r="R1916" t="s">
        <v>373</v>
      </c>
      <c r="S1916" t="s">
        <v>370</v>
      </c>
      <c r="T1916" s="25" t="s">
        <v>161</v>
      </c>
      <c r="U1916" s="25" t="s">
        <v>153</v>
      </c>
      <c r="V1916" s="128" t="s">
        <v>604</v>
      </c>
      <c r="W1916" s="25" t="s">
        <v>155</v>
      </c>
      <c r="X1916" s="94">
        <v>3</v>
      </c>
      <c r="Y1916" s="23" t="str">
        <f t="shared" si="385"/>
        <v>Y</v>
      </c>
      <c r="Z1916">
        <v>100</v>
      </c>
      <c r="AA1916">
        <f t="shared" si="374"/>
        <v>196</v>
      </c>
      <c r="AB1916">
        <f t="shared" si="375"/>
        <v>96</v>
      </c>
      <c r="AC1916">
        <f t="shared" si="376"/>
        <v>0</v>
      </c>
      <c r="AD1916">
        <f t="shared" si="377"/>
        <v>-100</v>
      </c>
      <c r="AE1916">
        <f t="shared" si="378"/>
        <v>0</v>
      </c>
      <c r="AF1916">
        <f t="shared" si="379"/>
        <v>-100</v>
      </c>
    </row>
    <row r="1917" spans="1:32" x14ac:dyDescent="0.25">
      <c r="A1917" s="20">
        <v>0.40147930915395774</v>
      </c>
      <c r="B1917" s="20">
        <v>0.59809945577465795</v>
      </c>
      <c r="C1917" s="21">
        <f t="shared" si="386"/>
        <v>2.4907883848542838</v>
      </c>
      <c r="D1917" s="22">
        <f t="shared" si="386"/>
        <v>1.6719627318583676</v>
      </c>
      <c r="E1917" s="127">
        <v>2.8676664035780064E-2</v>
      </c>
      <c r="F1917" s="7">
        <f t="shared" si="380"/>
        <v>1.0286766640357801</v>
      </c>
      <c r="G1917" s="7">
        <f t="shared" si="381"/>
        <v>2.4213520846115428</v>
      </c>
      <c r="H1917" s="7">
        <f t="shared" si="382"/>
        <v>1.6253530291032368</v>
      </c>
      <c r="I1917">
        <v>1.81</v>
      </c>
      <c r="J1917">
        <v>2.1</v>
      </c>
      <c r="K1917" s="7">
        <f t="shared" si="383"/>
        <v>1.861904761904762</v>
      </c>
      <c r="L1917" s="7">
        <f t="shared" si="384"/>
        <v>2.160220994475138</v>
      </c>
      <c r="M1917" s="24">
        <f t="shared" si="387"/>
        <v>0.53708439897698212</v>
      </c>
      <c r="N1917" s="24">
        <f t="shared" si="387"/>
        <v>0.46291560102301793</v>
      </c>
      <c r="O1917" s="23">
        <f t="shared" si="388"/>
        <v>0.74751623751998797</v>
      </c>
      <c r="P1917" s="23">
        <f t="shared" si="388"/>
        <v>1.2920270011485704</v>
      </c>
      <c r="Q1917" t="s">
        <v>100</v>
      </c>
      <c r="R1917" t="s">
        <v>38</v>
      </c>
      <c r="S1917" t="s">
        <v>140</v>
      </c>
      <c r="T1917" s="25" t="s">
        <v>166</v>
      </c>
      <c r="U1917" s="25" t="s">
        <v>151</v>
      </c>
      <c r="V1917" s="128" t="s">
        <v>604</v>
      </c>
      <c r="W1917" s="25" t="s">
        <v>165</v>
      </c>
      <c r="X1917" s="94">
        <v>4</v>
      </c>
      <c r="Y1917" s="23" t="str">
        <f t="shared" si="385"/>
        <v>Y</v>
      </c>
      <c r="Z1917">
        <v>100</v>
      </c>
      <c r="AA1917">
        <f t="shared" si="374"/>
        <v>0</v>
      </c>
      <c r="AB1917">
        <f t="shared" si="375"/>
        <v>-100</v>
      </c>
      <c r="AC1917">
        <f t="shared" si="376"/>
        <v>0</v>
      </c>
      <c r="AD1917">
        <f t="shared" si="377"/>
        <v>-100</v>
      </c>
      <c r="AE1917">
        <f t="shared" si="378"/>
        <v>0</v>
      </c>
      <c r="AF1917">
        <f t="shared" si="379"/>
        <v>-100</v>
      </c>
    </row>
    <row r="1918" spans="1:32" x14ac:dyDescent="0.25">
      <c r="A1918" s="20">
        <v>0.65748487086557039</v>
      </c>
      <c r="B1918" s="20">
        <v>0.33834901421649233</v>
      </c>
      <c r="C1918" s="21">
        <f t="shared" si="386"/>
        <v>1.5209475446689942</v>
      </c>
      <c r="D1918" s="22">
        <f t="shared" si="386"/>
        <v>2.9555280434780604</v>
      </c>
      <c r="E1918" s="127">
        <v>3.5253227408142962E-2</v>
      </c>
      <c r="F1918" s="7">
        <f t="shared" si="380"/>
        <v>1.035253227408143</v>
      </c>
      <c r="G1918" s="7">
        <f t="shared" si="381"/>
        <v>1.4691550863133593</v>
      </c>
      <c r="H1918" s="7">
        <f t="shared" si="382"/>
        <v>2.8548841628608219</v>
      </c>
      <c r="I1918">
        <v>1.52</v>
      </c>
      <c r="J1918">
        <v>2.65</v>
      </c>
      <c r="K1918" s="7">
        <f t="shared" si="383"/>
        <v>1.5735849056603772</v>
      </c>
      <c r="L1918" s="7">
        <f t="shared" si="384"/>
        <v>2.7434210526315788</v>
      </c>
      <c r="M1918" s="24">
        <f t="shared" si="387"/>
        <v>0.63549160671462834</v>
      </c>
      <c r="N1918" s="24">
        <f t="shared" si="387"/>
        <v>0.36450839328537171</v>
      </c>
      <c r="O1918" s="23">
        <f t="shared" si="388"/>
        <v>1.034608268494124</v>
      </c>
      <c r="P1918" s="23">
        <f t="shared" si="388"/>
        <v>0.92823380873866645</v>
      </c>
      <c r="Q1918" t="s">
        <v>43</v>
      </c>
      <c r="R1918" t="s">
        <v>106</v>
      </c>
      <c r="S1918" t="s">
        <v>140</v>
      </c>
      <c r="T1918" s="25" t="s">
        <v>166</v>
      </c>
      <c r="U1918" s="25" t="s">
        <v>150</v>
      </c>
      <c r="V1918" s="128" t="s">
        <v>604</v>
      </c>
      <c r="W1918" s="25" t="s">
        <v>167</v>
      </c>
      <c r="X1918" s="94">
        <v>5</v>
      </c>
      <c r="Y1918" s="23" t="str">
        <f t="shared" si="385"/>
        <v>Y</v>
      </c>
      <c r="Z1918">
        <v>100</v>
      </c>
      <c r="AA1918">
        <f t="shared" si="374"/>
        <v>152</v>
      </c>
      <c r="AB1918">
        <f t="shared" si="375"/>
        <v>52</v>
      </c>
      <c r="AC1918">
        <f t="shared" si="376"/>
        <v>152</v>
      </c>
      <c r="AD1918">
        <f t="shared" si="377"/>
        <v>52</v>
      </c>
      <c r="AE1918">
        <f t="shared" si="378"/>
        <v>0</v>
      </c>
      <c r="AF1918">
        <f t="shared" si="379"/>
        <v>-100</v>
      </c>
    </row>
    <row r="1919" spans="1:32" x14ac:dyDescent="0.25">
      <c r="A1919" s="20">
        <v>0.64713031637204665</v>
      </c>
      <c r="B1919" s="20">
        <v>0.34848891554381883</v>
      </c>
      <c r="C1919" s="21">
        <f t="shared" si="386"/>
        <v>1.5452838086866607</v>
      </c>
      <c r="D1919" s="22">
        <f t="shared" si="386"/>
        <v>2.8695317279733117</v>
      </c>
      <c r="E1919" s="127">
        <v>2.8485132531375301E-2</v>
      </c>
      <c r="F1919" s="7">
        <f t="shared" si="380"/>
        <v>1.0284851325313753</v>
      </c>
      <c r="G1919" s="7">
        <f t="shared" si="381"/>
        <v>1.5024853153524023</v>
      </c>
      <c r="H1919" s="7">
        <f t="shared" si="382"/>
        <v>2.7900565960643799</v>
      </c>
      <c r="I1919">
        <v>1.73</v>
      </c>
      <c r="J1919">
        <v>2.2200000000000002</v>
      </c>
      <c r="K1919" s="7">
        <f t="shared" si="383"/>
        <v>1.7792792792792793</v>
      </c>
      <c r="L1919" s="7">
        <f t="shared" si="384"/>
        <v>2.2832369942196533</v>
      </c>
      <c r="M1919" s="24">
        <f t="shared" si="387"/>
        <v>0.5620253164556962</v>
      </c>
      <c r="N1919" s="24">
        <f t="shared" si="387"/>
        <v>0.43797468354430374</v>
      </c>
      <c r="O1919" s="23">
        <f t="shared" si="388"/>
        <v>1.1514255629142272</v>
      </c>
      <c r="P1919" s="23">
        <f t="shared" si="388"/>
        <v>0.79568278404513559</v>
      </c>
      <c r="Q1919" t="s">
        <v>99</v>
      </c>
      <c r="R1919" t="s">
        <v>104</v>
      </c>
      <c r="S1919" t="s">
        <v>140</v>
      </c>
      <c r="T1919" s="25" t="s">
        <v>161</v>
      </c>
      <c r="U1919" s="25" t="s">
        <v>155</v>
      </c>
      <c r="V1919" s="128" t="s">
        <v>604</v>
      </c>
      <c r="W1919" s="25" t="s">
        <v>150</v>
      </c>
      <c r="X1919" s="94">
        <v>4</v>
      </c>
      <c r="Y1919" s="23" t="str">
        <f t="shared" si="385"/>
        <v>Y</v>
      </c>
      <c r="Z1919">
        <v>100</v>
      </c>
      <c r="AA1919">
        <f t="shared" si="374"/>
        <v>173</v>
      </c>
      <c r="AB1919">
        <f t="shared" si="375"/>
        <v>73</v>
      </c>
      <c r="AC1919">
        <f t="shared" si="376"/>
        <v>173</v>
      </c>
      <c r="AD1919">
        <f t="shared" si="377"/>
        <v>73</v>
      </c>
      <c r="AE1919">
        <f t="shared" si="378"/>
        <v>0</v>
      </c>
      <c r="AF1919">
        <f t="shared" si="379"/>
        <v>-100</v>
      </c>
    </row>
    <row r="1920" spans="1:32" x14ac:dyDescent="0.25">
      <c r="A1920" s="20">
        <v>0.17311475249269076</v>
      </c>
      <c r="B1920" s="20">
        <v>0.82686351128403768</v>
      </c>
      <c r="C1920" s="21">
        <f t="shared" si="386"/>
        <v>5.7765152050933493</v>
      </c>
      <c r="D1920" s="22">
        <f t="shared" si="386"/>
        <v>1.2093894413687434</v>
      </c>
      <c r="E1920" s="127">
        <v>2.3345896147403788E-2</v>
      </c>
      <c r="F1920" s="7">
        <f t="shared" si="380"/>
        <v>1.0233458961474038</v>
      </c>
      <c r="G1920" s="7">
        <f t="shared" si="381"/>
        <v>5.6447338351971013</v>
      </c>
      <c r="H1920" s="7">
        <f t="shared" si="382"/>
        <v>1.181799278153886</v>
      </c>
      <c r="I1920">
        <v>1.99</v>
      </c>
      <c r="J1920">
        <v>1.92</v>
      </c>
      <c r="K1920" s="7">
        <f t="shared" si="383"/>
        <v>2.0364583333333335</v>
      </c>
      <c r="L1920" s="7">
        <f t="shared" si="384"/>
        <v>1.9648241206030153</v>
      </c>
      <c r="M1920" s="24">
        <f t="shared" si="387"/>
        <v>0.49104859335038359</v>
      </c>
      <c r="N1920" s="24">
        <f t="shared" si="387"/>
        <v>0.50895140664961636</v>
      </c>
      <c r="O1920" s="23">
        <f t="shared" si="388"/>
        <v>0.35254098033667758</v>
      </c>
      <c r="P1920" s="23">
        <f t="shared" si="388"/>
        <v>1.6246413714173809</v>
      </c>
      <c r="Q1920" t="s">
        <v>101</v>
      </c>
      <c r="R1920" t="s">
        <v>97</v>
      </c>
      <c r="S1920" t="s">
        <v>140</v>
      </c>
      <c r="T1920" s="25" t="s">
        <v>166</v>
      </c>
      <c r="U1920" s="25" t="s">
        <v>151</v>
      </c>
      <c r="V1920" s="128" t="s">
        <v>604</v>
      </c>
      <c r="W1920" s="25" t="s">
        <v>151</v>
      </c>
      <c r="X1920" s="94">
        <v>2</v>
      </c>
      <c r="Y1920" s="23" t="str">
        <f t="shared" si="385"/>
        <v>N</v>
      </c>
      <c r="Z1920">
        <v>100</v>
      </c>
      <c r="AA1920">
        <f t="shared" si="374"/>
        <v>192</v>
      </c>
      <c r="AB1920">
        <f t="shared" si="375"/>
        <v>92</v>
      </c>
      <c r="AC1920">
        <f t="shared" si="376"/>
        <v>0</v>
      </c>
      <c r="AD1920">
        <f t="shared" si="377"/>
        <v>-100</v>
      </c>
      <c r="AE1920">
        <f t="shared" si="378"/>
        <v>192</v>
      </c>
      <c r="AF1920">
        <f t="shared" si="379"/>
        <v>92</v>
      </c>
    </row>
    <row r="1921" spans="1:32" x14ac:dyDescent="0.25">
      <c r="A1921" s="20">
        <v>0.70319413375846196</v>
      </c>
      <c r="B1921" s="20">
        <v>0.27189926756645588</v>
      </c>
      <c r="C1921" s="21">
        <f t="shared" si="386"/>
        <v>1.4220823980074426</v>
      </c>
      <c r="D1921" s="22">
        <f t="shared" si="386"/>
        <v>3.6778326361456135</v>
      </c>
      <c r="E1921" s="127">
        <v>2.9239766081871288E-2</v>
      </c>
      <c r="F1921" s="7">
        <f t="shared" si="380"/>
        <v>1.0292397660818713</v>
      </c>
      <c r="G1921" s="7">
        <f t="shared" si="381"/>
        <v>1.3816823298822312</v>
      </c>
      <c r="H1921" s="7">
        <f t="shared" si="382"/>
        <v>3.5733487544369313</v>
      </c>
      <c r="I1921">
        <v>1.71</v>
      </c>
      <c r="J1921">
        <v>2.25</v>
      </c>
      <c r="K1921" s="7">
        <f t="shared" si="383"/>
        <v>1.7599999999999998</v>
      </c>
      <c r="L1921" s="7">
        <f t="shared" si="384"/>
        <v>2.3157894736842106</v>
      </c>
      <c r="M1921" s="24">
        <f t="shared" si="387"/>
        <v>0.56818181818181823</v>
      </c>
      <c r="N1921" s="24">
        <f t="shared" si="387"/>
        <v>0.43181818181818182</v>
      </c>
      <c r="O1921" s="23">
        <f t="shared" si="388"/>
        <v>1.2376216754148932</v>
      </c>
      <c r="P1921" s="23">
        <f t="shared" si="388"/>
        <v>0.62966146173284521</v>
      </c>
      <c r="Q1921" t="s">
        <v>109</v>
      </c>
      <c r="R1921" t="s">
        <v>96</v>
      </c>
      <c r="S1921" t="s">
        <v>140</v>
      </c>
      <c r="T1921" s="25" t="s">
        <v>160</v>
      </c>
      <c r="U1921" s="25" t="s">
        <v>165</v>
      </c>
      <c r="V1921" s="128" t="s">
        <v>604</v>
      </c>
      <c r="W1921" s="25" t="s">
        <v>154</v>
      </c>
      <c r="X1921" s="94">
        <v>1</v>
      </c>
      <c r="Y1921" s="23" t="str">
        <f t="shared" si="385"/>
        <v>N</v>
      </c>
      <c r="Z1921">
        <v>100</v>
      </c>
      <c r="AA1921">
        <f t="shared" si="374"/>
        <v>0</v>
      </c>
      <c r="AB1921">
        <f t="shared" si="375"/>
        <v>-100</v>
      </c>
      <c r="AC1921">
        <f t="shared" si="376"/>
        <v>0</v>
      </c>
      <c r="AD1921">
        <f t="shared" si="377"/>
        <v>-100</v>
      </c>
      <c r="AE1921">
        <f t="shared" si="378"/>
        <v>0</v>
      </c>
      <c r="AF1921">
        <f t="shared" si="379"/>
        <v>-100</v>
      </c>
    </row>
    <row r="1922" spans="1:32" x14ac:dyDescent="0.25">
      <c r="A1922" s="20">
        <v>0.65113467465304165</v>
      </c>
      <c r="B1922" s="20">
        <v>0.33404455162897462</v>
      </c>
      <c r="C1922" s="21">
        <f t="shared" si="386"/>
        <v>1.5357805979736094</v>
      </c>
      <c r="D1922" s="22">
        <f t="shared" si="386"/>
        <v>2.9936126637105169</v>
      </c>
      <c r="E1922" s="127">
        <v>2.8049575994781417E-2</v>
      </c>
      <c r="F1922" s="7">
        <f t="shared" si="380"/>
        <v>1.0280495759947814</v>
      </c>
      <c r="G1922" s="7">
        <f t="shared" si="381"/>
        <v>1.4938779547547865</v>
      </c>
      <c r="H1922" s="7">
        <f t="shared" si="382"/>
        <v>2.9119341456016641</v>
      </c>
      <c r="I1922">
        <v>1.75</v>
      </c>
      <c r="J1922">
        <v>2.19</v>
      </c>
      <c r="K1922" s="7">
        <f t="shared" si="383"/>
        <v>1.7990867579908674</v>
      </c>
      <c r="L1922" s="7">
        <f t="shared" si="384"/>
        <v>2.2514285714285713</v>
      </c>
      <c r="M1922" s="24">
        <f t="shared" si="387"/>
        <v>0.55583756345177671</v>
      </c>
      <c r="N1922" s="24">
        <f t="shared" si="387"/>
        <v>0.44416243654822335</v>
      </c>
      <c r="O1922" s="23">
        <f t="shared" si="388"/>
        <v>1.171447770836979</v>
      </c>
      <c r="P1922" s="23">
        <f t="shared" si="388"/>
        <v>0.75207744766751994</v>
      </c>
      <c r="Q1922" t="s">
        <v>41</v>
      </c>
      <c r="R1922" t="s">
        <v>107</v>
      </c>
      <c r="S1922" t="s">
        <v>140</v>
      </c>
      <c r="T1922" s="25" t="s">
        <v>160</v>
      </c>
      <c r="U1922" s="25" t="s">
        <v>165</v>
      </c>
      <c r="V1922" s="128" t="s">
        <v>604</v>
      </c>
      <c r="W1922" s="25" t="s">
        <v>154</v>
      </c>
      <c r="X1922" s="94">
        <v>1</v>
      </c>
      <c r="Y1922" s="23" t="str">
        <f t="shared" si="385"/>
        <v>N</v>
      </c>
      <c r="Z1922">
        <v>100</v>
      </c>
      <c r="AA1922">
        <f t="shared" si="374"/>
        <v>0</v>
      </c>
      <c r="AB1922">
        <f t="shared" si="375"/>
        <v>-100</v>
      </c>
      <c r="AC1922">
        <f t="shared" si="376"/>
        <v>0</v>
      </c>
      <c r="AD1922">
        <f t="shared" si="377"/>
        <v>-100</v>
      </c>
      <c r="AE1922">
        <f t="shared" si="378"/>
        <v>0</v>
      </c>
      <c r="AF1922">
        <f t="shared" si="379"/>
        <v>-100</v>
      </c>
    </row>
    <row r="1923" spans="1:32" x14ac:dyDescent="0.25">
      <c r="A1923" s="20">
        <v>0.46800724324491438</v>
      </c>
      <c r="B1923" s="20">
        <v>0.53033213006330926</v>
      </c>
      <c r="C1923" s="21">
        <f t="shared" si="386"/>
        <v>2.1367190667104414</v>
      </c>
      <c r="D1923" s="22">
        <f t="shared" si="386"/>
        <v>1.8856108150200581</v>
      </c>
      <c r="E1923" s="127">
        <v>2.9539874871307603E-2</v>
      </c>
      <c r="F1923" s="7">
        <f t="shared" si="380"/>
        <v>1.0295398748713076</v>
      </c>
      <c r="G1923" s="7">
        <f t="shared" si="381"/>
        <v>2.0754116657963646</v>
      </c>
      <c r="H1923" s="7">
        <f t="shared" si="382"/>
        <v>1.8315082893275594</v>
      </c>
      <c r="I1923">
        <v>2.0699999999999998</v>
      </c>
      <c r="J1923">
        <v>1.83</v>
      </c>
      <c r="K1923" s="7">
        <f t="shared" si="383"/>
        <v>2.1311475409836067</v>
      </c>
      <c r="L1923" s="7">
        <f t="shared" si="384"/>
        <v>1.8840579710144929</v>
      </c>
      <c r="M1923" s="24">
        <f t="shared" si="387"/>
        <v>0.46923076923076917</v>
      </c>
      <c r="N1923" s="24">
        <f t="shared" si="387"/>
        <v>0.53076923076923077</v>
      </c>
      <c r="O1923" s="23">
        <f t="shared" si="388"/>
        <v>0.99739248560391602</v>
      </c>
      <c r="P1923" s="23">
        <f t="shared" si="388"/>
        <v>0.99917647693087264</v>
      </c>
      <c r="Q1923" t="s">
        <v>44</v>
      </c>
      <c r="R1923" t="s">
        <v>98</v>
      </c>
      <c r="S1923" t="s">
        <v>141</v>
      </c>
      <c r="T1923" s="25" t="s">
        <v>160</v>
      </c>
      <c r="U1923" s="25" t="s">
        <v>162</v>
      </c>
      <c r="V1923" s="128" t="s">
        <v>604</v>
      </c>
      <c r="W1923" s="25" t="s">
        <v>151</v>
      </c>
      <c r="X1923" s="94">
        <v>2</v>
      </c>
      <c r="Y1923" s="23" t="str">
        <f t="shared" si="385"/>
        <v>N</v>
      </c>
      <c r="Z1923">
        <v>100</v>
      </c>
      <c r="AA1923">
        <f t="shared" si="374"/>
        <v>0</v>
      </c>
      <c r="AB1923">
        <f t="shared" si="375"/>
        <v>-100</v>
      </c>
      <c r="AC1923">
        <f t="shared" si="376"/>
        <v>0</v>
      </c>
      <c r="AD1923">
        <f t="shared" si="377"/>
        <v>-100</v>
      </c>
      <c r="AE1923">
        <f t="shared" si="378"/>
        <v>183</v>
      </c>
      <c r="AF1923">
        <f t="shared" si="379"/>
        <v>83</v>
      </c>
    </row>
    <row r="1924" spans="1:32" x14ac:dyDescent="0.25">
      <c r="A1924" s="20">
        <v>0.39622475207002855</v>
      </c>
      <c r="B1924" s="20">
        <v>0.60106352829288778</v>
      </c>
      <c r="C1924" s="21">
        <f t="shared" si="386"/>
        <v>2.5238201166777703</v>
      </c>
      <c r="D1924" s="22">
        <f t="shared" si="386"/>
        <v>1.6637176486820831</v>
      </c>
      <c r="E1924" s="127">
        <v>2.9100529100529293E-2</v>
      </c>
      <c r="F1924" s="7">
        <f t="shared" si="380"/>
        <v>1.0291005291005293</v>
      </c>
      <c r="G1924" s="7">
        <f t="shared" si="381"/>
        <v>2.452452452710018</v>
      </c>
      <c r="H1924" s="7">
        <f t="shared" si="382"/>
        <v>1.6166716483337462</v>
      </c>
      <c r="I1924">
        <v>2</v>
      </c>
      <c r="J1924">
        <v>1.89</v>
      </c>
      <c r="K1924" s="7">
        <f t="shared" si="383"/>
        <v>2.0582010582010586</v>
      </c>
      <c r="L1924" s="7">
        <f t="shared" si="384"/>
        <v>1.9450000000000003</v>
      </c>
      <c r="M1924" s="24">
        <f t="shared" si="387"/>
        <v>0.48586118251928012</v>
      </c>
      <c r="N1924" s="24">
        <f t="shared" si="387"/>
        <v>0.51413881748071977</v>
      </c>
      <c r="O1924" s="23">
        <f t="shared" si="388"/>
        <v>0.81551020399598473</v>
      </c>
      <c r="P1924" s="23">
        <f t="shared" si="388"/>
        <v>1.1690685625296668</v>
      </c>
      <c r="Q1924" t="s">
        <v>40</v>
      </c>
      <c r="R1924" t="s">
        <v>51</v>
      </c>
      <c r="S1924" t="s">
        <v>141</v>
      </c>
      <c r="T1924" s="25" t="s">
        <v>161</v>
      </c>
      <c r="U1924" s="25" t="s">
        <v>153</v>
      </c>
      <c r="V1924" s="128" t="s">
        <v>604</v>
      </c>
      <c r="W1924" s="25" t="s">
        <v>149</v>
      </c>
      <c r="X1924" s="94">
        <v>0</v>
      </c>
      <c r="Y1924" s="23" t="str">
        <f t="shared" si="385"/>
        <v>N</v>
      </c>
      <c r="Z1924">
        <v>100</v>
      </c>
      <c r="AA1924">
        <f t="shared" ref="AA1924:AA1987" si="389">IF(AND(O1924&gt;1,Y1924="Y"),Z1924*I1924,IF(AND(P1924&gt;1,Y1924="N"),Z1924*J1924,0))</f>
        <v>189</v>
      </c>
      <c r="AB1924">
        <f t="shared" ref="AB1924:AB1987" si="390">AA1924-Z1924</f>
        <v>89</v>
      </c>
      <c r="AC1924">
        <f t="shared" ref="AC1924:AC1987" si="391">IF(AND(A1924 &gt; 50%,Y1924 = "Y"),Z1924*I1924,0)</f>
        <v>0</v>
      </c>
      <c r="AD1924">
        <f t="shared" ref="AD1924:AD1987" si="392">AC1924-Z1924</f>
        <v>-100</v>
      </c>
      <c r="AE1924">
        <f t="shared" ref="AE1924:AE1987" si="393">IF(AND(B1924 &gt; 50%,Y1924 = "N"),Z1924*J1924,0)</f>
        <v>189</v>
      </c>
      <c r="AF1924">
        <f t="shared" ref="AF1924:AF1987" si="394">AE1924-Z1924</f>
        <v>89</v>
      </c>
    </row>
    <row r="1925" spans="1:32" x14ac:dyDescent="0.25">
      <c r="A1925" s="20">
        <v>0.2940052500980822</v>
      </c>
      <c r="B1925" s="20">
        <v>0.70570722006019704</v>
      </c>
      <c r="C1925" s="21">
        <f t="shared" si="386"/>
        <v>3.401299805586441</v>
      </c>
      <c r="D1925" s="22">
        <f t="shared" si="386"/>
        <v>1.4170182358552315</v>
      </c>
      <c r="E1925" s="127">
        <v>2.9808863239265015E-2</v>
      </c>
      <c r="F1925" s="7">
        <f t="shared" si="380"/>
        <v>1.029808863239265</v>
      </c>
      <c r="G1925" s="7">
        <f t="shared" si="381"/>
        <v>3.3028457289517283</v>
      </c>
      <c r="H1925" s="7">
        <f t="shared" si="382"/>
        <v>1.3760012041438436</v>
      </c>
      <c r="I1925">
        <v>2.02</v>
      </c>
      <c r="J1925">
        <v>1.87</v>
      </c>
      <c r="K1925" s="7">
        <f t="shared" si="383"/>
        <v>2.0802139037433154</v>
      </c>
      <c r="L1925" s="7">
        <f t="shared" si="384"/>
        <v>1.9257425742574257</v>
      </c>
      <c r="M1925" s="24">
        <f t="shared" si="387"/>
        <v>0.48071979434447304</v>
      </c>
      <c r="N1925" s="24">
        <f t="shared" si="387"/>
        <v>0.51928020565552702</v>
      </c>
      <c r="O1925" s="23">
        <f t="shared" si="388"/>
        <v>0.61159380902756133</v>
      </c>
      <c r="P1925" s="23">
        <f t="shared" si="388"/>
        <v>1.3590104386307755</v>
      </c>
      <c r="Q1925" t="s">
        <v>407</v>
      </c>
      <c r="R1925" t="s">
        <v>442</v>
      </c>
      <c r="S1925" t="s">
        <v>141</v>
      </c>
      <c r="T1925" s="25" t="s">
        <v>166</v>
      </c>
      <c r="U1925" s="25" t="s">
        <v>151</v>
      </c>
      <c r="V1925" s="128" t="s">
        <v>604</v>
      </c>
      <c r="W1925" s="25" t="s">
        <v>149</v>
      </c>
      <c r="X1925" s="94">
        <v>0</v>
      </c>
      <c r="Y1925" s="23" t="str">
        <f t="shared" si="385"/>
        <v>N</v>
      </c>
      <c r="Z1925">
        <v>100</v>
      </c>
      <c r="AA1925">
        <f t="shared" si="389"/>
        <v>187</v>
      </c>
      <c r="AB1925">
        <f t="shared" si="390"/>
        <v>87</v>
      </c>
      <c r="AC1925">
        <f t="shared" si="391"/>
        <v>0</v>
      </c>
      <c r="AD1925">
        <f t="shared" si="392"/>
        <v>-100</v>
      </c>
      <c r="AE1925">
        <f t="shared" si="393"/>
        <v>187</v>
      </c>
      <c r="AF1925">
        <f t="shared" si="394"/>
        <v>87</v>
      </c>
    </row>
    <row r="1926" spans="1:32" x14ac:dyDescent="0.25">
      <c r="A1926" s="20">
        <v>0.50135766769814738</v>
      </c>
      <c r="B1926" s="20">
        <v>0.49583712291658621</v>
      </c>
      <c r="C1926" s="21">
        <f t="shared" si="386"/>
        <v>1.9945840353678812</v>
      </c>
      <c r="D1926" s="22">
        <f t="shared" si="386"/>
        <v>2.0167913086415439</v>
      </c>
      <c r="E1926" s="127">
        <v>3.3444121312837582E-2</v>
      </c>
      <c r="F1926" s="7">
        <f t="shared" si="380"/>
        <v>1.0334441213128376</v>
      </c>
      <c r="G1926" s="7">
        <f t="shared" si="381"/>
        <v>1.9300356876906493</v>
      </c>
      <c r="H1926" s="7">
        <f t="shared" si="382"/>
        <v>1.9515242934272146</v>
      </c>
      <c r="I1926">
        <v>1.66</v>
      </c>
      <c r="J1926">
        <v>2.3199999999999998</v>
      </c>
      <c r="K1926" s="7">
        <f t="shared" si="383"/>
        <v>1.7155172413793103</v>
      </c>
      <c r="L1926" s="7">
        <f t="shared" si="384"/>
        <v>2.3975903614457832</v>
      </c>
      <c r="M1926" s="24">
        <f t="shared" si="387"/>
        <v>0.58291457286432158</v>
      </c>
      <c r="N1926" s="24">
        <f t="shared" si="387"/>
        <v>0.41708542713567837</v>
      </c>
      <c r="O1926" s="23">
        <f t="shared" si="388"/>
        <v>0.86008772303389069</v>
      </c>
      <c r="P1926" s="23">
        <f t="shared" si="388"/>
        <v>1.1888143067518151</v>
      </c>
      <c r="Q1926" t="s">
        <v>414</v>
      </c>
      <c r="R1926" t="s">
        <v>415</v>
      </c>
      <c r="S1926" t="s">
        <v>409</v>
      </c>
      <c r="T1926" s="25" t="s">
        <v>160</v>
      </c>
      <c r="U1926" s="25" t="s">
        <v>162</v>
      </c>
      <c r="V1926" s="128" t="s">
        <v>604</v>
      </c>
      <c r="W1926" s="25" t="s">
        <v>226</v>
      </c>
      <c r="X1926" s="94">
        <v>6</v>
      </c>
      <c r="Y1926" s="23" t="str">
        <f t="shared" si="385"/>
        <v>Y</v>
      </c>
      <c r="Z1926">
        <v>100</v>
      </c>
      <c r="AA1926">
        <f t="shared" si="389"/>
        <v>0</v>
      </c>
      <c r="AB1926">
        <f t="shared" si="390"/>
        <v>-100</v>
      </c>
      <c r="AC1926">
        <f t="shared" si="391"/>
        <v>166</v>
      </c>
      <c r="AD1926">
        <f t="shared" si="392"/>
        <v>66</v>
      </c>
      <c r="AE1926">
        <f t="shared" si="393"/>
        <v>0</v>
      </c>
      <c r="AF1926">
        <f t="shared" si="394"/>
        <v>-100</v>
      </c>
    </row>
    <row r="1927" spans="1:32" x14ac:dyDescent="0.25">
      <c r="A1927" s="20">
        <v>0.10587800132303506</v>
      </c>
      <c r="B1927" s="20">
        <v>0.89411750692836922</v>
      </c>
      <c r="C1927" s="21">
        <f t="shared" si="386"/>
        <v>9.4448326139911529</v>
      </c>
      <c r="D1927" s="22">
        <f t="shared" si="386"/>
        <v>1.1184212279159784</v>
      </c>
      <c r="E1927" s="127">
        <v>3.2542336890162948E-2</v>
      </c>
      <c r="F1927" s="7">
        <f t="shared" si="380"/>
        <v>1.0325423368901629</v>
      </c>
      <c r="G1927" s="7">
        <f t="shared" si="381"/>
        <v>9.147162568110609</v>
      </c>
      <c r="H1927" s="7">
        <f t="shared" si="382"/>
        <v>1.0831722709641793</v>
      </c>
      <c r="I1927">
        <v>1.82</v>
      </c>
      <c r="J1927">
        <v>2.0699999999999998</v>
      </c>
      <c r="K1927" s="7">
        <f t="shared" si="383"/>
        <v>1.8792270531400965</v>
      </c>
      <c r="L1927" s="7">
        <f t="shared" si="384"/>
        <v>2.1373626373626373</v>
      </c>
      <c r="M1927" s="24">
        <f t="shared" si="387"/>
        <v>0.53213367609254503</v>
      </c>
      <c r="N1927" s="24">
        <f t="shared" si="387"/>
        <v>0.46786632390745503</v>
      </c>
      <c r="O1927" s="23">
        <f t="shared" si="388"/>
        <v>0.19896880441865045</v>
      </c>
      <c r="P1927" s="23">
        <f t="shared" si="388"/>
        <v>1.9110533527205249</v>
      </c>
      <c r="Q1927" t="s">
        <v>540</v>
      </c>
      <c r="R1927" t="s">
        <v>412</v>
      </c>
      <c r="S1927" t="s">
        <v>409</v>
      </c>
      <c r="T1927" s="25" t="s">
        <v>166</v>
      </c>
      <c r="U1927" s="25" t="s">
        <v>151</v>
      </c>
      <c r="V1927" s="128" t="s">
        <v>604</v>
      </c>
      <c r="W1927" s="25" t="s">
        <v>152</v>
      </c>
      <c r="X1927" s="94">
        <v>1</v>
      </c>
      <c r="Y1927" s="23" t="str">
        <f t="shared" si="385"/>
        <v>N</v>
      </c>
      <c r="Z1927">
        <v>100</v>
      </c>
      <c r="AA1927">
        <f t="shared" si="389"/>
        <v>206.99999999999997</v>
      </c>
      <c r="AB1927">
        <f t="shared" si="390"/>
        <v>106.99999999999997</v>
      </c>
      <c r="AC1927">
        <f t="shared" si="391"/>
        <v>0</v>
      </c>
      <c r="AD1927">
        <f t="shared" si="392"/>
        <v>-100</v>
      </c>
      <c r="AE1927">
        <f t="shared" si="393"/>
        <v>206.99999999999997</v>
      </c>
      <c r="AF1927">
        <f t="shared" si="394"/>
        <v>106.99999999999997</v>
      </c>
    </row>
    <row r="1928" spans="1:32" x14ac:dyDescent="0.25">
      <c r="A1928" s="20">
        <v>0.59360045905067249</v>
      </c>
      <c r="B1928" s="20">
        <v>0.40422490624366825</v>
      </c>
      <c r="C1928" s="21">
        <f t="shared" si="386"/>
        <v>1.6846348158141087</v>
      </c>
      <c r="D1928" s="22">
        <f t="shared" si="386"/>
        <v>2.4738703245494635</v>
      </c>
      <c r="E1928" s="127">
        <v>2.844754653130277E-2</v>
      </c>
      <c r="F1928" s="7">
        <f t="shared" si="380"/>
        <v>1.0284475465313028</v>
      </c>
      <c r="G1928" s="7">
        <f t="shared" si="381"/>
        <v>1.6380366908316928</v>
      </c>
      <c r="H1928" s="7">
        <f t="shared" si="382"/>
        <v>2.4054414178858332</v>
      </c>
      <c r="I1928">
        <v>1.97</v>
      </c>
      <c r="J1928">
        <v>1.92</v>
      </c>
      <c r="K1928" s="7">
        <f t="shared" si="383"/>
        <v>2.0260416666666665</v>
      </c>
      <c r="L1928" s="7">
        <f t="shared" si="384"/>
        <v>1.9746192893401013</v>
      </c>
      <c r="M1928" s="24">
        <f t="shared" si="387"/>
        <v>0.49357326478149105</v>
      </c>
      <c r="N1928" s="24">
        <f t="shared" si="387"/>
        <v>0.50642673521850901</v>
      </c>
      <c r="O1928" s="23">
        <f t="shared" si="388"/>
        <v>1.2026592633891229</v>
      </c>
      <c r="P1928" s="23">
        <f t="shared" si="388"/>
        <v>0.79819029710044131</v>
      </c>
      <c r="Q1928" t="s">
        <v>425</v>
      </c>
      <c r="R1928" t="s">
        <v>416</v>
      </c>
      <c r="S1928" t="s">
        <v>409</v>
      </c>
      <c r="T1928" s="25" t="s">
        <v>166</v>
      </c>
      <c r="U1928" s="25" t="s">
        <v>150</v>
      </c>
      <c r="V1928" s="128" t="s">
        <v>604</v>
      </c>
      <c r="W1928" s="25" t="s">
        <v>151</v>
      </c>
      <c r="X1928" s="94">
        <v>2</v>
      </c>
      <c r="Y1928" s="23" t="str">
        <f t="shared" si="385"/>
        <v>N</v>
      </c>
      <c r="Z1928">
        <v>100</v>
      </c>
      <c r="AA1928">
        <f t="shared" si="389"/>
        <v>0</v>
      </c>
      <c r="AB1928">
        <f t="shared" si="390"/>
        <v>-100</v>
      </c>
      <c r="AC1928">
        <f t="shared" si="391"/>
        <v>0</v>
      </c>
      <c r="AD1928">
        <f t="shared" si="392"/>
        <v>-100</v>
      </c>
      <c r="AE1928">
        <f t="shared" si="393"/>
        <v>0</v>
      </c>
      <c r="AF1928">
        <f t="shared" si="394"/>
        <v>-100</v>
      </c>
    </row>
    <row r="1929" spans="1:32" x14ac:dyDescent="0.25">
      <c r="A1929" s="20">
        <v>0.53912852598113536</v>
      </c>
      <c r="B1929" s="20">
        <v>0.4586295578875611</v>
      </c>
      <c r="C1929" s="21">
        <f t="shared" si="386"/>
        <v>1.8548452767921075</v>
      </c>
      <c r="D1929" s="22">
        <f t="shared" si="386"/>
        <v>2.1804089658023367</v>
      </c>
      <c r="E1929" s="127">
        <v>3.4391534391534417E-2</v>
      </c>
      <c r="F1929" s="7">
        <f t="shared" si="380"/>
        <v>1.0343915343915344</v>
      </c>
      <c r="G1929" s="7">
        <f t="shared" si="381"/>
        <v>1.7931752292261296</v>
      </c>
      <c r="H1929" s="7">
        <f t="shared" si="382"/>
        <v>2.1079145500595478</v>
      </c>
      <c r="I1929">
        <v>1.75</v>
      </c>
      <c r="J1929">
        <v>2.16</v>
      </c>
      <c r="K1929" s="7">
        <f t="shared" si="383"/>
        <v>1.8101851851851851</v>
      </c>
      <c r="L1929" s="7">
        <f t="shared" si="384"/>
        <v>2.2342857142857144</v>
      </c>
      <c r="M1929" s="24">
        <f t="shared" si="387"/>
        <v>0.55242966751918166</v>
      </c>
      <c r="N1929" s="24">
        <f t="shared" si="387"/>
        <v>0.4475703324808184</v>
      </c>
      <c r="O1929" s="23">
        <f t="shared" si="388"/>
        <v>0.9759224706417774</v>
      </c>
      <c r="P1929" s="23">
        <f t="shared" si="388"/>
        <v>1.0247094693373511</v>
      </c>
      <c r="Q1929" t="s">
        <v>410</v>
      </c>
      <c r="R1929" t="s">
        <v>429</v>
      </c>
      <c r="S1929" t="s">
        <v>409</v>
      </c>
      <c r="T1929" s="25" t="s">
        <v>160</v>
      </c>
      <c r="U1929" s="25" t="s">
        <v>162</v>
      </c>
      <c r="V1929" s="128" t="s">
        <v>604</v>
      </c>
      <c r="W1929" s="25" t="s">
        <v>151</v>
      </c>
      <c r="X1929" s="94">
        <v>2</v>
      </c>
      <c r="Y1929" s="23" t="str">
        <f t="shared" si="385"/>
        <v>N</v>
      </c>
      <c r="Z1929">
        <v>100</v>
      </c>
      <c r="AA1929">
        <f t="shared" si="389"/>
        <v>216</v>
      </c>
      <c r="AB1929">
        <f t="shared" si="390"/>
        <v>116</v>
      </c>
      <c r="AC1929">
        <f t="shared" si="391"/>
        <v>0</v>
      </c>
      <c r="AD1929">
        <f t="shared" si="392"/>
        <v>-100</v>
      </c>
      <c r="AE1929">
        <f t="shared" si="393"/>
        <v>0</v>
      </c>
      <c r="AF1929">
        <f t="shared" si="394"/>
        <v>-100</v>
      </c>
    </row>
    <row r="1930" spans="1:32" x14ac:dyDescent="0.25">
      <c r="A1930" s="20">
        <v>0.60242046073176436</v>
      </c>
      <c r="B1930" s="20">
        <v>0.38965262940245543</v>
      </c>
      <c r="C1930" s="21">
        <f t="shared" si="386"/>
        <v>1.6599701789432799</v>
      </c>
      <c r="D1930" s="22">
        <f t="shared" si="386"/>
        <v>2.5663884304682645</v>
      </c>
      <c r="E1930" s="127">
        <v>3.002070393374745E-2</v>
      </c>
      <c r="F1930" s="7">
        <f t="shared" si="380"/>
        <v>1.0300207039337475</v>
      </c>
      <c r="G1930" s="7">
        <f t="shared" si="381"/>
        <v>1.6115891385519683</v>
      </c>
      <c r="H1930" s="7">
        <f t="shared" si="382"/>
        <v>2.4915891696807471</v>
      </c>
      <c r="I1930">
        <v>2.2999999999999998</v>
      </c>
      <c r="J1930">
        <v>1.68</v>
      </c>
      <c r="K1930" s="7">
        <f t="shared" si="383"/>
        <v>2.3690476190476191</v>
      </c>
      <c r="L1930" s="7">
        <f t="shared" si="384"/>
        <v>1.7304347826086957</v>
      </c>
      <c r="M1930" s="24">
        <f t="shared" si="387"/>
        <v>0.42211055276381909</v>
      </c>
      <c r="N1930" s="24">
        <f t="shared" si="387"/>
        <v>0.57788944723618085</v>
      </c>
      <c r="O1930" s="23">
        <f t="shared" si="388"/>
        <v>1.4271627581621558</v>
      </c>
      <c r="P1930" s="23">
        <f t="shared" si="388"/>
        <v>0.67426846305294474</v>
      </c>
      <c r="Q1930" t="s">
        <v>350</v>
      </c>
      <c r="R1930" t="s">
        <v>65</v>
      </c>
      <c r="S1930" t="s">
        <v>146</v>
      </c>
      <c r="T1930" s="25" t="s">
        <v>160</v>
      </c>
      <c r="U1930" s="25" t="s">
        <v>162</v>
      </c>
      <c r="V1930" s="128" t="s">
        <v>604</v>
      </c>
      <c r="W1930" s="25" t="s">
        <v>162</v>
      </c>
      <c r="X1930" s="94">
        <v>3</v>
      </c>
      <c r="Y1930" s="23" t="str">
        <f t="shared" si="385"/>
        <v>Y</v>
      </c>
      <c r="Z1930">
        <v>100</v>
      </c>
      <c r="AA1930">
        <f t="shared" si="389"/>
        <v>229.99999999999997</v>
      </c>
      <c r="AB1930">
        <f t="shared" si="390"/>
        <v>129.99999999999997</v>
      </c>
      <c r="AC1930">
        <f t="shared" si="391"/>
        <v>229.99999999999997</v>
      </c>
      <c r="AD1930">
        <f t="shared" si="392"/>
        <v>129.99999999999997</v>
      </c>
      <c r="AE1930">
        <f t="shared" si="393"/>
        <v>0</v>
      </c>
      <c r="AF1930">
        <f t="shared" si="394"/>
        <v>-100</v>
      </c>
    </row>
    <row r="1931" spans="1:32" x14ac:dyDescent="0.25">
      <c r="A1931" s="20">
        <v>0.62290302577260026</v>
      </c>
      <c r="B1931" s="20">
        <v>0.37321642357964085</v>
      </c>
      <c r="C1931" s="21">
        <f t="shared" si="386"/>
        <v>1.6053863260010306</v>
      </c>
      <c r="D1931" s="22">
        <f t="shared" si="386"/>
        <v>2.6794104889829682</v>
      </c>
      <c r="E1931" s="127">
        <v>2.813852813852824E-2</v>
      </c>
      <c r="F1931" s="7">
        <f t="shared" si="380"/>
        <v>1.0281385281385282</v>
      </c>
      <c r="G1931" s="7">
        <f t="shared" si="381"/>
        <v>1.5614494370788969</v>
      </c>
      <c r="H1931" s="7">
        <f t="shared" si="382"/>
        <v>2.6060792545476446</v>
      </c>
      <c r="I1931">
        <v>2.31</v>
      </c>
      <c r="J1931">
        <v>1.68</v>
      </c>
      <c r="K1931" s="7">
        <f t="shared" si="383"/>
        <v>2.3750000000000004</v>
      </c>
      <c r="L1931" s="7">
        <f t="shared" si="384"/>
        <v>1.7272727272727273</v>
      </c>
      <c r="M1931" s="24">
        <f t="shared" si="387"/>
        <v>0.42105263157894729</v>
      </c>
      <c r="N1931" s="24">
        <f t="shared" si="387"/>
        <v>0.57894736842105265</v>
      </c>
      <c r="O1931" s="23">
        <f t="shared" si="388"/>
        <v>1.4793946862099259</v>
      </c>
      <c r="P1931" s="23">
        <f t="shared" si="388"/>
        <v>0.64464654981937963</v>
      </c>
      <c r="Q1931" t="s">
        <v>112</v>
      </c>
      <c r="R1931" t="s">
        <v>72</v>
      </c>
      <c r="S1931" t="s">
        <v>146</v>
      </c>
      <c r="T1931" s="25" t="s">
        <v>161</v>
      </c>
      <c r="U1931" s="25" t="s">
        <v>155</v>
      </c>
      <c r="V1931" s="128" t="s">
        <v>604</v>
      </c>
      <c r="W1931" s="25" t="s">
        <v>152</v>
      </c>
      <c r="X1931" s="94">
        <v>1</v>
      </c>
      <c r="Y1931" s="23" t="str">
        <f t="shared" si="385"/>
        <v>N</v>
      </c>
      <c r="Z1931">
        <v>100</v>
      </c>
      <c r="AA1931">
        <f t="shared" si="389"/>
        <v>0</v>
      </c>
      <c r="AB1931">
        <f t="shared" si="390"/>
        <v>-100</v>
      </c>
      <c r="AC1931">
        <f t="shared" si="391"/>
        <v>0</v>
      </c>
      <c r="AD1931">
        <f t="shared" si="392"/>
        <v>-100</v>
      </c>
      <c r="AE1931">
        <f t="shared" si="393"/>
        <v>0</v>
      </c>
      <c r="AF1931">
        <f t="shared" si="394"/>
        <v>-100</v>
      </c>
    </row>
    <row r="1932" spans="1:32" x14ac:dyDescent="0.25">
      <c r="A1932" s="20">
        <v>0.41954047884684859</v>
      </c>
      <c r="B1932" s="20">
        <v>0.57960038187414264</v>
      </c>
      <c r="C1932" s="21">
        <f t="shared" si="386"/>
        <v>2.3835602293933729</v>
      </c>
      <c r="D1932" s="22">
        <f t="shared" si="386"/>
        <v>1.7253266755389147</v>
      </c>
      <c r="E1932" s="127">
        <v>2.3828227284629522E-2</v>
      </c>
      <c r="F1932" s="7">
        <f t="shared" si="380"/>
        <v>1.0238282272846295</v>
      </c>
      <c r="G1932" s="7">
        <f t="shared" si="381"/>
        <v>2.328086065486775</v>
      </c>
      <c r="H1932" s="7">
        <f t="shared" si="382"/>
        <v>1.6851720137808479</v>
      </c>
      <c r="I1932">
        <v>2.0099999999999998</v>
      </c>
      <c r="J1932">
        <v>1.9</v>
      </c>
      <c r="K1932" s="7">
        <f t="shared" si="383"/>
        <v>2.0578947368421052</v>
      </c>
      <c r="L1932" s="7">
        <f t="shared" si="384"/>
        <v>1.9452736318407959</v>
      </c>
      <c r="M1932" s="24">
        <f t="shared" si="387"/>
        <v>0.48593350383631717</v>
      </c>
      <c r="N1932" s="24">
        <f t="shared" si="387"/>
        <v>0.51406649616368294</v>
      </c>
      <c r="O1932" s="23">
        <f t="shared" si="388"/>
        <v>0.86337014331114637</v>
      </c>
      <c r="P1932" s="23">
        <f t="shared" si="388"/>
        <v>1.1274813398646257</v>
      </c>
      <c r="Q1932" t="s">
        <v>71</v>
      </c>
      <c r="R1932" t="s">
        <v>70</v>
      </c>
      <c r="S1932" t="s">
        <v>146</v>
      </c>
      <c r="T1932" s="25" t="s">
        <v>166</v>
      </c>
      <c r="U1932" s="25" t="s">
        <v>151</v>
      </c>
      <c r="V1932" s="128" t="s">
        <v>604</v>
      </c>
      <c r="W1932" s="25" t="s">
        <v>155</v>
      </c>
      <c r="X1932" s="94">
        <v>3</v>
      </c>
      <c r="Y1932" s="23" t="str">
        <f t="shared" si="385"/>
        <v>Y</v>
      </c>
      <c r="Z1932">
        <v>100</v>
      </c>
      <c r="AA1932">
        <f t="shared" si="389"/>
        <v>0</v>
      </c>
      <c r="AB1932">
        <f t="shared" si="390"/>
        <v>-100</v>
      </c>
      <c r="AC1932">
        <f t="shared" si="391"/>
        <v>0</v>
      </c>
      <c r="AD1932">
        <f t="shared" si="392"/>
        <v>-100</v>
      </c>
      <c r="AE1932">
        <f t="shared" si="393"/>
        <v>0</v>
      </c>
      <c r="AF1932">
        <f t="shared" si="394"/>
        <v>-100</v>
      </c>
    </row>
    <row r="1933" spans="1:32" x14ac:dyDescent="0.25">
      <c r="A1933" s="20">
        <v>0.65022097328536066</v>
      </c>
      <c r="B1933" s="20">
        <v>0.33018307436144767</v>
      </c>
      <c r="C1933" s="21">
        <f t="shared" si="386"/>
        <v>1.537938702511112</v>
      </c>
      <c r="D1933" s="22">
        <f t="shared" si="386"/>
        <v>3.0286228388112693</v>
      </c>
      <c r="E1933" s="127">
        <v>2.982584211075201E-2</v>
      </c>
      <c r="F1933" s="7">
        <f t="shared" si="380"/>
        <v>1.029825842110752</v>
      </c>
      <c r="G1933" s="7">
        <f t="shared" si="381"/>
        <v>1.493396882873828</v>
      </c>
      <c r="H1933" s="7">
        <f t="shared" si="382"/>
        <v>2.9409077874796212</v>
      </c>
      <c r="I1933">
        <v>1.72</v>
      </c>
      <c r="J1933">
        <v>2.23</v>
      </c>
      <c r="K1933" s="7">
        <f t="shared" si="383"/>
        <v>1.7713004484304935</v>
      </c>
      <c r="L1933" s="7">
        <f t="shared" si="384"/>
        <v>2.2965116279069768</v>
      </c>
      <c r="M1933" s="24">
        <f t="shared" si="387"/>
        <v>0.56455696202531636</v>
      </c>
      <c r="N1933" s="24">
        <f t="shared" si="387"/>
        <v>0.43544303797468353</v>
      </c>
      <c r="O1933" s="23">
        <f t="shared" si="388"/>
        <v>1.1517367015592712</v>
      </c>
      <c r="P1933" s="23">
        <f t="shared" si="388"/>
        <v>0.75826926960913854</v>
      </c>
      <c r="Q1933" t="s">
        <v>66</v>
      </c>
      <c r="R1933" t="s">
        <v>67</v>
      </c>
      <c r="S1933" t="s">
        <v>146</v>
      </c>
      <c r="T1933" s="25" t="s">
        <v>160</v>
      </c>
      <c r="U1933" s="25" t="s">
        <v>165</v>
      </c>
      <c r="V1933" s="128" t="s">
        <v>604</v>
      </c>
      <c r="W1933" s="25" t="s">
        <v>165</v>
      </c>
      <c r="X1933" s="94">
        <v>4</v>
      </c>
      <c r="Y1933" s="23" t="str">
        <f t="shared" si="385"/>
        <v>Y</v>
      </c>
      <c r="Z1933">
        <v>100</v>
      </c>
      <c r="AA1933">
        <f t="shared" si="389"/>
        <v>172</v>
      </c>
      <c r="AB1933">
        <f t="shared" si="390"/>
        <v>72</v>
      </c>
      <c r="AC1933">
        <f t="shared" si="391"/>
        <v>172</v>
      </c>
      <c r="AD1933">
        <f t="shared" si="392"/>
        <v>72</v>
      </c>
      <c r="AE1933">
        <f t="shared" si="393"/>
        <v>0</v>
      </c>
      <c r="AF1933">
        <f t="shared" si="394"/>
        <v>-100</v>
      </c>
    </row>
    <row r="1934" spans="1:32" x14ac:dyDescent="0.25">
      <c r="A1934" s="20">
        <v>0.25700688360089935</v>
      </c>
      <c r="B1934" s="20">
        <v>0.74277250712845322</v>
      </c>
      <c r="C1934" s="21">
        <f t="shared" si="386"/>
        <v>3.8909463668408169</v>
      </c>
      <c r="D1934" s="22">
        <f t="shared" si="386"/>
        <v>1.3463072345878608</v>
      </c>
      <c r="E1934" s="127">
        <v>4.4657097288676173E-2</v>
      </c>
      <c r="F1934" s="7">
        <f t="shared" si="380"/>
        <v>1.0446570972886762</v>
      </c>
      <c r="G1934" s="7">
        <f t="shared" si="381"/>
        <v>3.7246158351285379</v>
      </c>
      <c r="H1934" s="7">
        <f t="shared" si="382"/>
        <v>1.2887551695978454</v>
      </c>
      <c r="I1934">
        <v>2.2799999999999998</v>
      </c>
      <c r="J1934">
        <v>1.65</v>
      </c>
      <c r="K1934" s="7">
        <f t="shared" si="383"/>
        <v>2.3818181818181814</v>
      </c>
      <c r="L1934" s="7">
        <f t="shared" si="384"/>
        <v>1.7236842105263155</v>
      </c>
      <c r="M1934" s="24">
        <f t="shared" si="387"/>
        <v>0.4198473282442749</v>
      </c>
      <c r="N1934" s="24">
        <f t="shared" si="387"/>
        <v>0.58015267175572527</v>
      </c>
      <c r="O1934" s="23">
        <f t="shared" si="388"/>
        <v>0.61214366821305111</v>
      </c>
      <c r="P1934" s="23">
        <f t="shared" si="388"/>
        <v>1.28030524255036</v>
      </c>
      <c r="Q1934" t="s">
        <v>536</v>
      </c>
      <c r="R1934" t="s">
        <v>352</v>
      </c>
      <c r="S1934" t="s">
        <v>349</v>
      </c>
      <c r="T1934" s="25" t="s">
        <v>166</v>
      </c>
      <c r="U1934" s="25" t="s">
        <v>151</v>
      </c>
      <c r="V1934" s="128" t="s">
        <v>604</v>
      </c>
      <c r="W1934" s="25" t="s">
        <v>153</v>
      </c>
      <c r="X1934" s="94">
        <v>2</v>
      </c>
      <c r="Y1934" s="23" t="str">
        <f t="shared" si="385"/>
        <v>N</v>
      </c>
      <c r="Z1934">
        <v>100</v>
      </c>
      <c r="AA1934">
        <f t="shared" si="389"/>
        <v>165</v>
      </c>
      <c r="AB1934">
        <f t="shared" si="390"/>
        <v>65</v>
      </c>
      <c r="AC1934">
        <f t="shared" si="391"/>
        <v>0</v>
      </c>
      <c r="AD1934">
        <f t="shared" si="392"/>
        <v>-100</v>
      </c>
      <c r="AE1934">
        <f t="shared" si="393"/>
        <v>165</v>
      </c>
      <c r="AF1934">
        <f t="shared" si="394"/>
        <v>65</v>
      </c>
    </row>
    <row r="1935" spans="1:32" x14ac:dyDescent="0.25">
      <c r="A1935" s="20">
        <v>0.2734744139956492</v>
      </c>
      <c r="B1935" s="20">
        <v>0.72589792554450083</v>
      </c>
      <c r="C1935" s="21">
        <f t="shared" si="386"/>
        <v>3.6566492103934425</v>
      </c>
      <c r="D1935" s="22">
        <f t="shared" si="386"/>
        <v>1.3776041572923541</v>
      </c>
      <c r="E1935" s="127">
        <v>4.2479792511268322E-2</v>
      </c>
      <c r="F1935" s="7">
        <f t="shared" si="380"/>
        <v>1.0424797925112683</v>
      </c>
      <c r="G1935" s="7">
        <f t="shared" si="381"/>
        <v>3.5076451713129173</v>
      </c>
      <c r="H1935" s="7">
        <f t="shared" si="382"/>
        <v>1.3214684516558275</v>
      </c>
      <c r="I1935">
        <v>2.63</v>
      </c>
      <c r="J1935">
        <v>1.51</v>
      </c>
      <c r="K1935" s="7">
        <f t="shared" si="383"/>
        <v>2.7417218543046356</v>
      </c>
      <c r="L1935" s="7">
        <f t="shared" si="384"/>
        <v>1.5741444866920151</v>
      </c>
      <c r="M1935" s="24">
        <f t="shared" si="387"/>
        <v>0.36473429951690822</v>
      </c>
      <c r="N1935" s="24">
        <f t="shared" si="387"/>
        <v>0.63526570048309183</v>
      </c>
      <c r="O1935" s="23">
        <f t="shared" si="388"/>
        <v>0.74979077744502487</v>
      </c>
      <c r="P1935" s="23">
        <f t="shared" si="388"/>
        <v>1.1426682173970468</v>
      </c>
      <c r="Q1935" t="s">
        <v>348</v>
      </c>
      <c r="R1935" t="s">
        <v>73</v>
      </c>
      <c r="S1935" t="s">
        <v>349</v>
      </c>
      <c r="T1935" s="25" t="s">
        <v>160</v>
      </c>
      <c r="U1935" s="25" t="s">
        <v>154</v>
      </c>
      <c r="V1935" s="128" t="s">
        <v>604</v>
      </c>
      <c r="W1935" s="25" t="s">
        <v>153</v>
      </c>
      <c r="X1935" s="94">
        <v>2</v>
      </c>
      <c r="Y1935" s="23" t="str">
        <f t="shared" si="385"/>
        <v>N</v>
      </c>
      <c r="Z1935">
        <v>100</v>
      </c>
      <c r="AA1935">
        <f t="shared" si="389"/>
        <v>151</v>
      </c>
      <c r="AB1935">
        <f t="shared" si="390"/>
        <v>51</v>
      </c>
      <c r="AC1935">
        <f t="shared" si="391"/>
        <v>0</v>
      </c>
      <c r="AD1935">
        <f t="shared" si="392"/>
        <v>-100</v>
      </c>
      <c r="AE1935">
        <f t="shared" si="393"/>
        <v>151</v>
      </c>
      <c r="AF1935">
        <f t="shared" si="394"/>
        <v>51</v>
      </c>
    </row>
    <row r="1936" spans="1:32" x14ac:dyDescent="0.25">
      <c r="A1936" s="20">
        <v>0.17003364443128047</v>
      </c>
      <c r="B1936" s="20">
        <v>0.82974845942139186</v>
      </c>
      <c r="C1936" s="21">
        <f t="shared" si="386"/>
        <v>5.8811890043570321</v>
      </c>
      <c r="D1936" s="22">
        <f t="shared" si="386"/>
        <v>1.2051845214600694</v>
      </c>
      <c r="E1936" s="127">
        <v>4.3995122942491527E-2</v>
      </c>
      <c r="F1936" s="7">
        <f t="shared" si="380"/>
        <v>1.0439951229424915</v>
      </c>
      <c r="G1936" s="7">
        <f t="shared" si="381"/>
        <v>5.633349117360769</v>
      </c>
      <c r="H1936" s="7">
        <f t="shared" si="382"/>
        <v>1.1543966968574211</v>
      </c>
      <c r="I1936">
        <v>2.59</v>
      </c>
      <c r="J1936">
        <v>1.52</v>
      </c>
      <c r="K1936" s="7">
        <f t="shared" si="383"/>
        <v>2.7039473684210531</v>
      </c>
      <c r="L1936" s="7">
        <f t="shared" si="384"/>
        <v>1.586872586872587</v>
      </c>
      <c r="M1936" s="24">
        <f t="shared" si="387"/>
        <v>0.36982968369829677</v>
      </c>
      <c r="N1936" s="24">
        <f t="shared" si="387"/>
        <v>0.63017031630170306</v>
      </c>
      <c r="O1936" s="23">
        <f t="shared" si="388"/>
        <v>0.45976202540300182</v>
      </c>
      <c r="P1936" s="23">
        <f t="shared" si="388"/>
        <v>1.3167050842555681</v>
      </c>
      <c r="Q1936" t="s">
        <v>547</v>
      </c>
      <c r="R1936" t="s">
        <v>389</v>
      </c>
      <c r="S1936" t="s">
        <v>349</v>
      </c>
      <c r="T1936" s="25" t="s">
        <v>160</v>
      </c>
      <c r="U1936" s="25" t="s">
        <v>154</v>
      </c>
      <c r="V1936" s="128" t="s">
        <v>604</v>
      </c>
      <c r="W1936" s="25" t="s">
        <v>151</v>
      </c>
      <c r="X1936" s="94">
        <v>2</v>
      </c>
      <c r="Y1936" s="23" t="str">
        <f t="shared" si="385"/>
        <v>N</v>
      </c>
      <c r="Z1936">
        <v>100</v>
      </c>
      <c r="AA1936">
        <f t="shared" si="389"/>
        <v>152</v>
      </c>
      <c r="AB1936">
        <f t="shared" si="390"/>
        <v>52</v>
      </c>
      <c r="AC1936">
        <f t="shared" si="391"/>
        <v>0</v>
      </c>
      <c r="AD1936">
        <f t="shared" si="392"/>
        <v>-100</v>
      </c>
      <c r="AE1936">
        <f t="shared" si="393"/>
        <v>152</v>
      </c>
      <c r="AF1936">
        <f t="shared" si="394"/>
        <v>52</v>
      </c>
    </row>
    <row r="1937" spans="1:32" x14ac:dyDescent="0.25">
      <c r="A1937" s="20">
        <v>0.204451667022918</v>
      </c>
      <c r="B1937" s="20">
        <v>0.79547580690178799</v>
      </c>
      <c r="C1937" s="21">
        <f t="shared" si="386"/>
        <v>4.891131554764506</v>
      </c>
      <c r="D1937" s="22">
        <f t="shared" si="386"/>
        <v>1.257109256276179</v>
      </c>
      <c r="E1937" s="127">
        <v>4.2510121457489891E-2</v>
      </c>
      <c r="F1937" s="7">
        <f t="shared" si="380"/>
        <v>1.0425101214574899</v>
      </c>
      <c r="G1937" s="7">
        <f t="shared" si="381"/>
        <v>4.6916873554440119</v>
      </c>
      <c r="H1937" s="7">
        <f t="shared" si="382"/>
        <v>1.2058484904862765</v>
      </c>
      <c r="I1937">
        <v>2.6</v>
      </c>
      <c r="J1937">
        <v>1.52</v>
      </c>
      <c r="K1937" s="7">
        <f t="shared" si="383"/>
        <v>2.7105263157894739</v>
      </c>
      <c r="L1937" s="7">
        <f t="shared" si="384"/>
        <v>1.5846153846153848</v>
      </c>
      <c r="M1937" s="24">
        <f t="shared" si="387"/>
        <v>0.3689320388349514</v>
      </c>
      <c r="N1937" s="24">
        <f t="shared" si="387"/>
        <v>0.63106796116504849</v>
      </c>
      <c r="O1937" s="23">
        <f t="shared" si="388"/>
        <v>0.55417162377264617</v>
      </c>
      <c r="P1937" s="23">
        <f t="shared" si="388"/>
        <v>1.2605232017059103</v>
      </c>
      <c r="Q1937" t="s">
        <v>542</v>
      </c>
      <c r="R1937" t="s">
        <v>382</v>
      </c>
      <c r="S1937" t="s">
        <v>349</v>
      </c>
      <c r="T1937" s="25" t="s">
        <v>166</v>
      </c>
      <c r="U1937" s="25" t="s">
        <v>151</v>
      </c>
      <c r="V1937" s="128" t="s">
        <v>604</v>
      </c>
      <c r="W1937" s="25" t="s">
        <v>151</v>
      </c>
      <c r="X1937" s="94">
        <v>2</v>
      </c>
      <c r="Y1937" s="23" t="str">
        <f t="shared" si="385"/>
        <v>N</v>
      </c>
      <c r="Z1937">
        <v>100</v>
      </c>
      <c r="AA1937">
        <f t="shared" si="389"/>
        <v>152</v>
      </c>
      <c r="AB1937">
        <f t="shared" si="390"/>
        <v>52</v>
      </c>
      <c r="AC1937">
        <f t="shared" si="391"/>
        <v>0</v>
      </c>
      <c r="AD1937">
        <f t="shared" si="392"/>
        <v>-100</v>
      </c>
      <c r="AE1937">
        <f t="shared" si="393"/>
        <v>152</v>
      </c>
      <c r="AF1937">
        <f t="shared" si="394"/>
        <v>52</v>
      </c>
    </row>
    <row r="1938" spans="1:32" x14ac:dyDescent="0.25">
      <c r="A1938" s="20">
        <v>0.51459130173061052</v>
      </c>
      <c r="B1938" s="20">
        <v>0.48430419500359528</v>
      </c>
      <c r="C1938" s="21">
        <f t="shared" si="386"/>
        <v>1.9432897459341467</v>
      </c>
      <c r="D1938" s="22">
        <f t="shared" si="386"/>
        <v>2.0648179601099188</v>
      </c>
      <c r="E1938" s="127">
        <v>4.26320667284521E-2</v>
      </c>
      <c r="F1938" s="7">
        <f t="shared" si="380"/>
        <v>1.0426320667284521</v>
      </c>
      <c r="G1938" s="7">
        <f t="shared" si="381"/>
        <v>1.8638307874337285</v>
      </c>
      <c r="H1938" s="7">
        <f t="shared" si="382"/>
        <v>1.9803898479632025</v>
      </c>
      <c r="I1938">
        <v>2.4900000000000002</v>
      </c>
      <c r="J1938">
        <v>1.56</v>
      </c>
      <c r="K1938" s="7">
        <f t="shared" si="383"/>
        <v>2.5961538461538458</v>
      </c>
      <c r="L1938" s="7">
        <f t="shared" si="384"/>
        <v>1.6265060240963853</v>
      </c>
      <c r="M1938" s="24">
        <f t="shared" si="387"/>
        <v>0.38518518518518524</v>
      </c>
      <c r="N1938" s="24">
        <f t="shared" si="387"/>
        <v>0.61481481481481493</v>
      </c>
      <c r="O1938" s="23">
        <f t="shared" si="388"/>
        <v>1.3359581871852388</v>
      </c>
      <c r="P1938" s="23">
        <f t="shared" si="388"/>
        <v>0.78772369066849823</v>
      </c>
      <c r="Q1938" t="s">
        <v>381</v>
      </c>
      <c r="R1938" t="s">
        <v>347</v>
      </c>
      <c r="S1938" t="s">
        <v>349</v>
      </c>
      <c r="T1938" s="25" t="s">
        <v>166</v>
      </c>
      <c r="U1938" s="25" t="s">
        <v>151</v>
      </c>
      <c r="V1938" s="128" t="s">
        <v>604</v>
      </c>
      <c r="W1938" s="25" t="s">
        <v>149</v>
      </c>
      <c r="X1938" s="94">
        <v>0</v>
      </c>
      <c r="Y1938" s="23" t="str">
        <f t="shared" si="385"/>
        <v>N</v>
      </c>
      <c r="Z1938">
        <v>100</v>
      </c>
      <c r="AA1938">
        <f t="shared" si="389"/>
        <v>0</v>
      </c>
      <c r="AB1938">
        <f t="shared" si="390"/>
        <v>-100</v>
      </c>
      <c r="AC1938">
        <f t="shared" si="391"/>
        <v>0</v>
      </c>
      <c r="AD1938">
        <f t="shared" si="392"/>
        <v>-100</v>
      </c>
      <c r="AE1938">
        <f t="shared" si="393"/>
        <v>0</v>
      </c>
      <c r="AF1938">
        <f t="shared" si="394"/>
        <v>-100</v>
      </c>
    </row>
    <row r="1939" spans="1:32" x14ac:dyDescent="0.25">
      <c r="A1939" s="20">
        <v>0.48875726528972668</v>
      </c>
      <c r="B1939" s="20">
        <v>0.51034478494023316</v>
      </c>
      <c r="C1939" s="21">
        <f t="shared" si="386"/>
        <v>2.0460053916686389</v>
      </c>
      <c r="D1939" s="22">
        <f t="shared" si="386"/>
        <v>1.9594596231978949</v>
      </c>
      <c r="E1939" s="127">
        <v>3.0955227846419575E-2</v>
      </c>
      <c r="F1939" s="7">
        <f t="shared" si="380"/>
        <v>1.0309552278464196</v>
      </c>
      <c r="G1939" s="7">
        <f t="shared" si="381"/>
        <v>1.9845724978208563</v>
      </c>
      <c r="H1939" s="7">
        <f t="shared" si="382"/>
        <v>1.9006253329652776</v>
      </c>
      <c r="I1939">
        <v>1.93</v>
      </c>
      <c r="J1939">
        <v>1.95</v>
      </c>
      <c r="K1939" s="7">
        <f t="shared" si="383"/>
        <v>1.9897435897435898</v>
      </c>
      <c r="L1939" s="7">
        <f t="shared" si="384"/>
        <v>2.0103626943005182</v>
      </c>
      <c r="M1939" s="24">
        <f t="shared" si="387"/>
        <v>0.50257731958762886</v>
      </c>
      <c r="N1939" s="24">
        <f t="shared" si="387"/>
        <v>0.49742268041237114</v>
      </c>
      <c r="O1939" s="23">
        <f t="shared" si="388"/>
        <v>0.97250163555084068</v>
      </c>
      <c r="P1939" s="23">
        <f t="shared" si="388"/>
        <v>1.0259781168746658</v>
      </c>
      <c r="Q1939" t="s">
        <v>79</v>
      </c>
      <c r="R1939" t="s">
        <v>74</v>
      </c>
      <c r="S1939" t="s">
        <v>147</v>
      </c>
      <c r="T1939" s="25" t="s">
        <v>166</v>
      </c>
      <c r="U1939" s="25" t="s">
        <v>151</v>
      </c>
      <c r="V1939" s="128" t="s">
        <v>604</v>
      </c>
      <c r="W1939" s="25" t="s">
        <v>155</v>
      </c>
      <c r="X1939" s="94">
        <v>3</v>
      </c>
      <c r="Y1939" s="23" t="str">
        <f t="shared" si="385"/>
        <v>Y</v>
      </c>
      <c r="Z1939">
        <v>100</v>
      </c>
      <c r="AA1939">
        <f t="shared" si="389"/>
        <v>0</v>
      </c>
      <c r="AB1939">
        <f t="shared" si="390"/>
        <v>-100</v>
      </c>
      <c r="AC1939">
        <f t="shared" si="391"/>
        <v>0</v>
      </c>
      <c r="AD1939">
        <f t="shared" si="392"/>
        <v>-100</v>
      </c>
      <c r="AE1939">
        <f t="shared" si="393"/>
        <v>0</v>
      </c>
      <c r="AF1939">
        <f t="shared" si="394"/>
        <v>-100</v>
      </c>
    </row>
    <row r="1940" spans="1:32" x14ac:dyDescent="0.25">
      <c r="A1940" s="20">
        <v>0.5347663755143951</v>
      </c>
      <c r="B1940" s="20">
        <v>0.45740772225126197</v>
      </c>
      <c r="C1940" s="21">
        <f t="shared" si="386"/>
        <v>1.8699754617857074</v>
      </c>
      <c r="D1940" s="22">
        <f t="shared" si="386"/>
        <v>2.1862333129799736</v>
      </c>
      <c r="E1940" s="127">
        <v>3.5577975284917462E-2</v>
      </c>
      <c r="F1940" s="7">
        <f t="shared" ref="F1940:F2003" si="395">(E1940/100%) + 1</f>
        <v>1.0355779752849175</v>
      </c>
      <c r="G1940" s="7">
        <f t="shared" ref="G1940:G2003" si="396">C1940/F1940</f>
        <v>1.8057312017197189</v>
      </c>
      <c r="H1940" s="7">
        <f t="shared" ref="H1940:H2003" si="397">D1940/F1940</f>
        <v>2.1111238025108419</v>
      </c>
      <c r="I1940">
        <v>1.81</v>
      </c>
      <c r="J1940">
        <v>2.0699999999999998</v>
      </c>
      <c r="K1940" s="7">
        <f t="shared" ref="K1940:K2003" si="398">(I1940*F1940)</f>
        <v>1.8743961352657006</v>
      </c>
      <c r="L1940" s="7">
        <f t="shared" ref="L1940:L2003" si="399">(J1940*F1940)</f>
        <v>2.1436464088397789</v>
      </c>
      <c r="M1940" s="24">
        <f t="shared" si="387"/>
        <v>0.53350515463917525</v>
      </c>
      <c r="N1940" s="24">
        <f t="shared" si="387"/>
        <v>0.46649484536082475</v>
      </c>
      <c r="O1940" s="23">
        <f t="shared" si="388"/>
        <v>1.0023640275342287</v>
      </c>
      <c r="P1940" s="23">
        <f t="shared" si="388"/>
        <v>0.98052042117950078</v>
      </c>
      <c r="Q1940" t="s">
        <v>544</v>
      </c>
      <c r="R1940" t="s">
        <v>279</v>
      </c>
      <c r="S1940" t="s">
        <v>147</v>
      </c>
      <c r="T1940" s="25" t="s">
        <v>160</v>
      </c>
      <c r="U1940" s="25" t="s">
        <v>162</v>
      </c>
      <c r="V1940" s="128" t="s">
        <v>604</v>
      </c>
      <c r="W1940" s="25" t="s">
        <v>152</v>
      </c>
      <c r="X1940" s="94">
        <v>1</v>
      </c>
      <c r="Y1940" s="23" t="str">
        <f t="shared" ref="Y1940:Y2003" si="400">IF(X1940 &gt;= 3,"Y","N")</f>
        <v>N</v>
      </c>
      <c r="Z1940">
        <v>100</v>
      </c>
      <c r="AA1940">
        <f t="shared" si="389"/>
        <v>0</v>
      </c>
      <c r="AB1940">
        <f t="shared" si="390"/>
        <v>-100</v>
      </c>
      <c r="AC1940">
        <f t="shared" si="391"/>
        <v>0</v>
      </c>
      <c r="AD1940">
        <f t="shared" si="392"/>
        <v>-100</v>
      </c>
      <c r="AE1940">
        <f t="shared" si="393"/>
        <v>0</v>
      </c>
      <c r="AF1940">
        <f t="shared" si="394"/>
        <v>-100</v>
      </c>
    </row>
    <row r="1941" spans="1:32" x14ac:dyDescent="0.25">
      <c r="A1941" s="20">
        <v>0.55794830021910125</v>
      </c>
      <c r="B1941" s="20">
        <v>0.43511471632637944</v>
      </c>
      <c r="C1941" s="21">
        <f t="shared" si="386"/>
        <v>1.7922807536241423</v>
      </c>
      <c r="D1941" s="22">
        <f t="shared" si="386"/>
        <v>2.2982444915742639</v>
      </c>
      <c r="E1941" s="127">
        <v>3.2592867166194583E-2</v>
      </c>
      <c r="F1941" s="7">
        <f t="shared" si="395"/>
        <v>1.0325928671661946</v>
      </c>
      <c r="G1941" s="7">
        <f t="shared" si="396"/>
        <v>1.7357090200930827</v>
      </c>
      <c r="H1941" s="7">
        <f t="shared" si="397"/>
        <v>2.22570246672483</v>
      </c>
      <c r="I1941">
        <v>1.79</v>
      </c>
      <c r="J1941">
        <v>2.11</v>
      </c>
      <c r="K1941" s="7">
        <f t="shared" si="398"/>
        <v>1.8483412322274884</v>
      </c>
      <c r="L1941" s="7">
        <f t="shared" si="399"/>
        <v>2.1787709497206706</v>
      </c>
      <c r="M1941" s="24">
        <f t="shared" si="387"/>
        <v>0.54102564102564099</v>
      </c>
      <c r="N1941" s="24">
        <f t="shared" si="387"/>
        <v>0.4589743589743589</v>
      </c>
      <c r="O1941" s="23">
        <f t="shared" si="388"/>
        <v>1.0312788487462061</v>
      </c>
      <c r="P1941" s="23">
        <f t="shared" si="388"/>
        <v>0.9480153037278658</v>
      </c>
      <c r="Q1941" t="s">
        <v>24</v>
      </c>
      <c r="R1941" t="s">
        <v>124</v>
      </c>
      <c r="S1941" t="s">
        <v>147</v>
      </c>
      <c r="T1941" s="25" t="s">
        <v>160</v>
      </c>
      <c r="U1941" s="25" t="s">
        <v>162</v>
      </c>
      <c r="V1941" s="128" t="s">
        <v>604</v>
      </c>
      <c r="W1941" s="25" t="s">
        <v>154</v>
      </c>
      <c r="X1941" s="94">
        <v>1</v>
      </c>
      <c r="Y1941" s="23" t="str">
        <f t="shared" si="400"/>
        <v>N</v>
      </c>
      <c r="Z1941">
        <v>100</v>
      </c>
      <c r="AA1941">
        <f t="shared" si="389"/>
        <v>0</v>
      </c>
      <c r="AB1941">
        <f t="shared" si="390"/>
        <v>-100</v>
      </c>
      <c r="AC1941">
        <f t="shared" si="391"/>
        <v>0</v>
      </c>
      <c r="AD1941">
        <f t="shared" si="392"/>
        <v>-100</v>
      </c>
      <c r="AE1941">
        <f t="shared" si="393"/>
        <v>0</v>
      </c>
      <c r="AF1941">
        <f t="shared" si="394"/>
        <v>-100</v>
      </c>
    </row>
    <row r="1942" spans="1:32" x14ac:dyDescent="0.25">
      <c r="A1942" s="20">
        <v>0.50226057875044616</v>
      </c>
      <c r="B1942" s="20">
        <v>0.49427341903619071</v>
      </c>
      <c r="C1942" s="21">
        <f t="shared" si="386"/>
        <v>1.9909983827276663</v>
      </c>
      <c r="D1942" s="22">
        <f t="shared" si="386"/>
        <v>2.0231717132391052</v>
      </c>
      <c r="E1942" s="127">
        <v>2.8345418589321048E-2</v>
      </c>
      <c r="F1942" s="7">
        <f t="shared" si="395"/>
        <v>1.028345418589321</v>
      </c>
      <c r="G1942" s="7">
        <f t="shared" si="396"/>
        <v>1.9361182991011985</v>
      </c>
      <c r="H1942" s="7">
        <f t="shared" si="397"/>
        <v>1.9674048006305913</v>
      </c>
      <c r="I1942">
        <v>1.85</v>
      </c>
      <c r="J1942">
        <v>2.0499999999999998</v>
      </c>
      <c r="K1942" s="7">
        <f t="shared" si="398"/>
        <v>1.902439024390244</v>
      </c>
      <c r="L1942" s="7">
        <f t="shared" si="399"/>
        <v>2.1081081081081079</v>
      </c>
      <c r="M1942" s="24">
        <f t="shared" si="387"/>
        <v>0.52564102564102555</v>
      </c>
      <c r="N1942" s="24">
        <f t="shared" si="387"/>
        <v>0.47435897435897439</v>
      </c>
      <c r="O1942" s="23">
        <f t="shared" si="388"/>
        <v>0.95552012542767817</v>
      </c>
      <c r="P1942" s="23">
        <f t="shared" si="388"/>
        <v>1.04198180229251</v>
      </c>
      <c r="Q1942" t="s">
        <v>76</v>
      </c>
      <c r="R1942" t="s">
        <v>81</v>
      </c>
      <c r="S1942" t="s">
        <v>147</v>
      </c>
      <c r="T1942" s="25" t="s">
        <v>161</v>
      </c>
      <c r="U1942" s="25" t="s">
        <v>155</v>
      </c>
      <c r="V1942" s="128" t="s">
        <v>604</v>
      </c>
      <c r="W1942" s="25" t="s">
        <v>165</v>
      </c>
      <c r="X1942" s="94">
        <v>4</v>
      </c>
      <c r="Y1942" s="23" t="str">
        <f t="shared" si="400"/>
        <v>Y</v>
      </c>
      <c r="Z1942">
        <v>100</v>
      </c>
      <c r="AA1942">
        <f t="shared" si="389"/>
        <v>0</v>
      </c>
      <c r="AB1942">
        <f t="shared" si="390"/>
        <v>-100</v>
      </c>
      <c r="AC1942">
        <f t="shared" si="391"/>
        <v>185</v>
      </c>
      <c r="AD1942">
        <f t="shared" si="392"/>
        <v>85</v>
      </c>
      <c r="AE1942">
        <f t="shared" si="393"/>
        <v>0</v>
      </c>
      <c r="AF1942">
        <f t="shared" si="394"/>
        <v>-100</v>
      </c>
    </row>
    <row r="1943" spans="1:32" x14ac:dyDescent="0.25">
      <c r="A1943" s="20">
        <v>0.47512760529351655</v>
      </c>
      <c r="B1943" s="20">
        <v>0.52312089801646044</v>
      </c>
      <c r="C1943" s="21">
        <f t="shared" si="386"/>
        <v>2.1046977461607108</v>
      </c>
      <c r="D1943" s="22">
        <f t="shared" si="386"/>
        <v>1.9116039978363359</v>
      </c>
      <c r="E1943" s="127">
        <v>2.5748928223876311E-2</v>
      </c>
      <c r="F1943" s="7">
        <f t="shared" si="395"/>
        <v>1.0257489282238763</v>
      </c>
      <c r="G1943" s="7">
        <f t="shared" si="396"/>
        <v>2.0518644360711895</v>
      </c>
      <c r="H1943" s="7">
        <f t="shared" si="397"/>
        <v>1.8636178359419315</v>
      </c>
      <c r="I1943">
        <v>1.97</v>
      </c>
      <c r="J1943">
        <v>1.93</v>
      </c>
      <c r="K1943" s="7">
        <f t="shared" si="398"/>
        <v>2.0207253886010363</v>
      </c>
      <c r="L1943" s="7">
        <f t="shared" si="399"/>
        <v>1.9796954314720812</v>
      </c>
      <c r="M1943" s="24">
        <f t="shared" si="387"/>
        <v>0.49487179487179483</v>
      </c>
      <c r="N1943" s="24">
        <f t="shared" si="387"/>
        <v>0.50512820512820511</v>
      </c>
      <c r="O1943" s="23">
        <f t="shared" si="388"/>
        <v>0.96010241484182079</v>
      </c>
      <c r="P1943" s="23">
        <f t="shared" si="388"/>
        <v>1.0356200519107592</v>
      </c>
      <c r="Q1943" t="s">
        <v>194</v>
      </c>
      <c r="R1943" t="s">
        <v>191</v>
      </c>
      <c r="S1943" t="s">
        <v>189</v>
      </c>
      <c r="T1943" s="25" t="s">
        <v>160</v>
      </c>
      <c r="U1943" s="25" t="s">
        <v>162</v>
      </c>
      <c r="V1943" s="128" t="s">
        <v>605</v>
      </c>
      <c r="W1943" s="25" t="s">
        <v>150</v>
      </c>
      <c r="X1943" s="94">
        <v>4</v>
      </c>
      <c r="Y1943" s="23" t="str">
        <f t="shared" si="400"/>
        <v>Y</v>
      </c>
      <c r="Z1943">
        <v>100</v>
      </c>
      <c r="AA1943">
        <f t="shared" si="389"/>
        <v>0</v>
      </c>
      <c r="AB1943">
        <f t="shared" si="390"/>
        <v>-100</v>
      </c>
      <c r="AC1943">
        <f t="shared" si="391"/>
        <v>0</v>
      </c>
      <c r="AD1943">
        <f t="shared" si="392"/>
        <v>-100</v>
      </c>
      <c r="AE1943">
        <f t="shared" si="393"/>
        <v>0</v>
      </c>
      <c r="AF1943">
        <f t="shared" si="394"/>
        <v>-100</v>
      </c>
    </row>
    <row r="1944" spans="1:32" x14ac:dyDescent="0.25">
      <c r="A1944" s="20">
        <v>0.36733918097014734</v>
      </c>
      <c r="B1944" s="20">
        <v>0.6323822697694782</v>
      </c>
      <c r="C1944" s="21">
        <f t="shared" si="386"/>
        <v>2.7222797126050851</v>
      </c>
      <c r="D1944" s="22">
        <f t="shared" si="386"/>
        <v>1.5813220069634926</v>
      </c>
      <c r="E1944" s="127">
        <v>4.6894803548795938E-2</v>
      </c>
      <c r="F1944" s="7">
        <f t="shared" si="395"/>
        <v>1.0468948035487959</v>
      </c>
      <c r="G1944" s="7">
        <f t="shared" si="396"/>
        <v>2.6003374010235012</v>
      </c>
      <c r="H1944" s="7">
        <f t="shared" si="397"/>
        <v>1.510487970331956</v>
      </c>
      <c r="I1944">
        <v>2.63</v>
      </c>
      <c r="J1944">
        <v>1.5</v>
      </c>
      <c r="K1944" s="7">
        <f t="shared" si="398"/>
        <v>2.7533333333333334</v>
      </c>
      <c r="L1944" s="7">
        <f t="shared" si="399"/>
        <v>1.5703422053231939</v>
      </c>
      <c r="M1944" s="24">
        <f t="shared" si="387"/>
        <v>0.36319612590799033</v>
      </c>
      <c r="N1944" s="24">
        <f t="shared" si="387"/>
        <v>0.63680387409200967</v>
      </c>
      <c r="O1944" s="23">
        <f t="shared" si="388"/>
        <v>1.0114072116044723</v>
      </c>
      <c r="P1944" s="23">
        <f t="shared" si="388"/>
        <v>0.99305656811708931</v>
      </c>
      <c r="Q1944" t="s">
        <v>89</v>
      </c>
      <c r="R1944" t="s">
        <v>7</v>
      </c>
      <c r="S1944" t="s">
        <v>139</v>
      </c>
      <c r="T1944" s="25" t="s">
        <v>166</v>
      </c>
      <c r="U1944" s="25" t="s">
        <v>151</v>
      </c>
      <c r="V1944" s="128" t="s">
        <v>605</v>
      </c>
      <c r="W1944" s="25" t="s">
        <v>153</v>
      </c>
      <c r="X1944" s="94">
        <v>2</v>
      </c>
      <c r="Y1944" s="23" t="str">
        <f t="shared" si="400"/>
        <v>N</v>
      </c>
      <c r="Z1944">
        <v>100</v>
      </c>
      <c r="AA1944">
        <f t="shared" si="389"/>
        <v>0</v>
      </c>
      <c r="AB1944">
        <f t="shared" si="390"/>
        <v>-100</v>
      </c>
      <c r="AC1944">
        <f t="shared" si="391"/>
        <v>0</v>
      </c>
      <c r="AD1944">
        <f t="shared" si="392"/>
        <v>-100</v>
      </c>
      <c r="AE1944">
        <f t="shared" si="393"/>
        <v>150</v>
      </c>
      <c r="AF1944">
        <f t="shared" si="394"/>
        <v>50</v>
      </c>
    </row>
    <row r="1945" spans="1:32" x14ac:dyDescent="0.25">
      <c r="A1945" s="20">
        <v>0.29112893350182112</v>
      </c>
      <c r="B1945" s="20">
        <v>0.70806451097710932</v>
      </c>
      <c r="C1945" s="21">
        <f t="shared" si="386"/>
        <v>3.4349042122731666</v>
      </c>
      <c r="D1945" s="22">
        <f t="shared" si="386"/>
        <v>1.4123006936472891</v>
      </c>
      <c r="E1945" s="127">
        <v>5.7241325697701573E-2</v>
      </c>
      <c r="F1945" s="7">
        <f t="shared" si="395"/>
        <v>1.0572413256977016</v>
      </c>
      <c r="G1945" s="7">
        <f t="shared" si="396"/>
        <v>3.2489310896037686</v>
      </c>
      <c r="H1945" s="7">
        <f t="shared" si="397"/>
        <v>1.3358356879544737</v>
      </c>
      <c r="I1945">
        <v>2.59</v>
      </c>
      <c r="J1945">
        <v>1.49</v>
      </c>
      <c r="K1945" s="7">
        <f t="shared" si="398"/>
        <v>2.738255033557047</v>
      </c>
      <c r="L1945" s="7">
        <f t="shared" si="399"/>
        <v>1.5752895752895753</v>
      </c>
      <c r="M1945" s="24">
        <f t="shared" si="387"/>
        <v>0.36519607843137253</v>
      </c>
      <c r="N1945" s="24">
        <f t="shared" si="387"/>
        <v>0.63480392156862742</v>
      </c>
      <c r="O1945" s="23">
        <f t="shared" si="388"/>
        <v>0.79718526757545649</v>
      </c>
      <c r="P1945" s="23">
        <f t="shared" si="388"/>
        <v>1.1154066427747515</v>
      </c>
      <c r="Q1945" t="s">
        <v>572</v>
      </c>
      <c r="R1945" t="s">
        <v>387</v>
      </c>
      <c r="S1945" t="s">
        <v>370</v>
      </c>
      <c r="T1945" s="25" t="s">
        <v>161</v>
      </c>
      <c r="U1945" s="25" t="s">
        <v>152</v>
      </c>
      <c r="V1945" s="128" t="s">
        <v>605</v>
      </c>
      <c r="W1945" s="25" t="s">
        <v>152</v>
      </c>
      <c r="X1945" s="94">
        <v>1</v>
      </c>
      <c r="Y1945" s="23" t="str">
        <f t="shared" si="400"/>
        <v>N</v>
      </c>
      <c r="Z1945">
        <v>100</v>
      </c>
      <c r="AA1945">
        <f t="shared" si="389"/>
        <v>149</v>
      </c>
      <c r="AB1945">
        <f t="shared" si="390"/>
        <v>49</v>
      </c>
      <c r="AC1945">
        <f t="shared" si="391"/>
        <v>0</v>
      </c>
      <c r="AD1945">
        <f t="shared" si="392"/>
        <v>-100</v>
      </c>
      <c r="AE1945">
        <f t="shared" si="393"/>
        <v>149</v>
      </c>
      <c r="AF1945">
        <f t="shared" si="394"/>
        <v>49</v>
      </c>
    </row>
    <row r="1946" spans="1:32" x14ac:dyDescent="0.25">
      <c r="A1946" s="20">
        <v>0.58888790027261706</v>
      </c>
      <c r="B1946" s="20">
        <v>0.40616457365152164</v>
      </c>
      <c r="C1946" s="21">
        <f t="shared" si="386"/>
        <v>1.6981160583144341</v>
      </c>
      <c r="D1946" s="22">
        <f t="shared" si="386"/>
        <v>2.4620561833095107</v>
      </c>
      <c r="E1946" s="127">
        <v>2.5748928223876311E-2</v>
      </c>
      <c r="F1946" s="7">
        <f t="shared" si="395"/>
        <v>1.0257489282238763</v>
      </c>
      <c r="G1946" s="7">
        <f t="shared" si="396"/>
        <v>1.6554889911070025</v>
      </c>
      <c r="H1946" s="7">
        <f t="shared" si="397"/>
        <v>2.4002522601438692</v>
      </c>
      <c r="I1946">
        <v>1.93</v>
      </c>
      <c r="J1946">
        <v>1.97</v>
      </c>
      <c r="K1946" s="7">
        <f t="shared" si="398"/>
        <v>1.9796954314720812</v>
      </c>
      <c r="L1946" s="7">
        <f t="shared" si="399"/>
        <v>2.0207253886010363</v>
      </c>
      <c r="M1946" s="24">
        <f t="shared" si="387"/>
        <v>0.50512820512820511</v>
      </c>
      <c r="N1946" s="24">
        <f t="shared" si="387"/>
        <v>0.49487179487179483</v>
      </c>
      <c r="O1946" s="23">
        <f t="shared" si="388"/>
        <v>1.1658186858188864</v>
      </c>
      <c r="P1946" s="23">
        <f t="shared" si="388"/>
        <v>0.82074706592794533</v>
      </c>
      <c r="Q1946" t="s">
        <v>52</v>
      </c>
      <c r="R1946" t="s">
        <v>36</v>
      </c>
      <c r="S1946" t="s">
        <v>140</v>
      </c>
      <c r="T1946" s="25" t="s">
        <v>160</v>
      </c>
      <c r="U1946" s="25" t="s">
        <v>162</v>
      </c>
      <c r="V1946" s="128" t="s">
        <v>605</v>
      </c>
      <c r="W1946" s="25" t="s">
        <v>154</v>
      </c>
      <c r="X1946" s="94">
        <v>1</v>
      </c>
      <c r="Y1946" s="23" t="str">
        <f t="shared" si="400"/>
        <v>N</v>
      </c>
      <c r="Z1946">
        <v>100</v>
      </c>
      <c r="AA1946">
        <f t="shared" si="389"/>
        <v>0</v>
      </c>
      <c r="AB1946">
        <f t="shared" si="390"/>
        <v>-100</v>
      </c>
      <c r="AC1946">
        <f t="shared" si="391"/>
        <v>0</v>
      </c>
      <c r="AD1946">
        <f t="shared" si="392"/>
        <v>-100</v>
      </c>
      <c r="AE1946">
        <f t="shared" si="393"/>
        <v>0</v>
      </c>
      <c r="AF1946">
        <f t="shared" si="394"/>
        <v>-100</v>
      </c>
    </row>
    <row r="1947" spans="1:32" x14ac:dyDescent="0.25">
      <c r="A1947" s="20">
        <v>0.48830305944240393</v>
      </c>
      <c r="B1947" s="20">
        <v>0.5107857148185766</v>
      </c>
      <c r="C1947" s="21">
        <f t="shared" si="386"/>
        <v>2.0479085286541228</v>
      </c>
      <c r="D1947" s="22">
        <f t="shared" si="386"/>
        <v>1.9577681422730957</v>
      </c>
      <c r="E1947" s="127">
        <v>2.9011311269375728E-2</v>
      </c>
      <c r="F1947" s="7">
        <f t="shared" si="395"/>
        <v>1.0290113112693757</v>
      </c>
      <c r="G1947" s="7">
        <f t="shared" si="396"/>
        <v>1.9901710566503374</v>
      </c>
      <c r="H1947" s="7">
        <f t="shared" si="397"/>
        <v>1.9025720328166431</v>
      </c>
      <c r="I1947">
        <v>2.17</v>
      </c>
      <c r="J1947">
        <v>1.76</v>
      </c>
      <c r="K1947" s="7">
        <f t="shared" si="398"/>
        <v>2.2329545454545454</v>
      </c>
      <c r="L1947" s="7">
        <f t="shared" si="399"/>
        <v>1.8110599078341012</v>
      </c>
      <c r="M1947" s="24">
        <f t="shared" si="387"/>
        <v>0.44783715012722647</v>
      </c>
      <c r="N1947" s="24">
        <f t="shared" si="387"/>
        <v>0.55216284987277364</v>
      </c>
      <c r="O1947" s="23">
        <f t="shared" si="388"/>
        <v>1.0903585361412769</v>
      </c>
      <c r="P1947" s="23">
        <f t="shared" si="388"/>
        <v>0.92506352960230698</v>
      </c>
      <c r="Q1947" t="s">
        <v>113</v>
      </c>
      <c r="R1947" t="s">
        <v>115</v>
      </c>
      <c r="S1947" t="s">
        <v>146</v>
      </c>
      <c r="T1947" s="25" t="s">
        <v>166</v>
      </c>
      <c r="U1947" s="25" t="s">
        <v>151</v>
      </c>
      <c r="V1947" s="128" t="s">
        <v>605</v>
      </c>
      <c r="W1947" s="25" t="s">
        <v>152</v>
      </c>
      <c r="X1947" s="94">
        <v>1</v>
      </c>
      <c r="Y1947" s="23" t="str">
        <f t="shared" si="400"/>
        <v>N</v>
      </c>
      <c r="Z1947">
        <v>100</v>
      </c>
      <c r="AA1947">
        <f t="shared" si="389"/>
        <v>0</v>
      </c>
      <c r="AB1947">
        <f t="shared" si="390"/>
        <v>-100</v>
      </c>
      <c r="AC1947">
        <f t="shared" si="391"/>
        <v>0</v>
      </c>
      <c r="AD1947">
        <f t="shared" si="392"/>
        <v>-100</v>
      </c>
      <c r="AE1947">
        <f t="shared" si="393"/>
        <v>176</v>
      </c>
      <c r="AF1947">
        <f t="shared" si="394"/>
        <v>76</v>
      </c>
    </row>
    <row r="1948" spans="1:32" x14ac:dyDescent="0.25">
      <c r="A1948" s="20">
        <v>0.58920282602206864</v>
      </c>
      <c r="B1948" s="20">
        <v>0.39794182508910503</v>
      </c>
      <c r="C1948" s="21">
        <f t="shared" si="386"/>
        <v>1.6972084243916117</v>
      </c>
      <c r="D1948" s="22">
        <f t="shared" si="386"/>
        <v>2.5129301243368558</v>
      </c>
      <c r="E1948" s="127">
        <v>2.9760065904644417E-2</v>
      </c>
      <c r="F1948" s="7">
        <f t="shared" si="395"/>
        <v>1.0297600659046444</v>
      </c>
      <c r="G1948" s="7">
        <f t="shared" si="396"/>
        <v>1.6481591009266938</v>
      </c>
      <c r="H1948" s="7">
        <f t="shared" si="397"/>
        <v>2.4403064437435202</v>
      </c>
      <c r="I1948">
        <v>2.34</v>
      </c>
      <c r="J1948">
        <v>1.66</v>
      </c>
      <c r="K1948" s="7">
        <f t="shared" si="398"/>
        <v>2.4096385542168677</v>
      </c>
      <c r="L1948" s="7">
        <f t="shared" si="399"/>
        <v>1.7094017094017095</v>
      </c>
      <c r="M1948" s="24">
        <f t="shared" si="387"/>
        <v>0.41499999999999998</v>
      </c>
      <c r="N1948" s="24">
        <f t="shared" si="387"/>
        <v>0.58499999999999996</v>
      </c>
      <c r="O1948" s="23">
        <f t="shared" si="388"/>
        <v>1.41976584583631</v>
      </c>
      <c r="P1948" s="23">
        <f t="shared" si="388"/>
        <v>0.68024243604975221</v>
      </c>
      <c r="Q1948" t="s">
        <v>378</v>
      </c>
      <c r="R1948" t="s">
        <v>116</v>
      </c>
      <c r="S1948" t="s">
        <v>146</v>
      </c>
      <c r="T1948" s="25" t="s">
        <v>160</v>
      </c>
      <c r="U1948" s="25" t="s">
        <v>162</v>
      </c>
      <c r="V1948" s="128" t="s">
        <v>605</v>
      </c>
      <c r="W1948" s="25" t="s">
        <v>170</v>
      </c>
      <c r="X1948" s="121">
        <v>2</v>
      </c>
      <c r="Y1948" s="23" t="str">
        <f t="shared" si="400"/>
        <v>N</v>
      </c>
      <c r="Z1948">
        <v>100</v>
      </c>
      <c r="AA1948">
        <f t="shared" si="389"/>
        <v>0</v>
      </c>
      <c r="AB1948">
        <f t="shared" si="390"/>
        <v>-100</v>
      </c>
      <c r="AC1948">
        <f t="shared" si="391"/>
        <v>0</v>
      </c>
      <c r="AD1948">
        <f t="shared" si="392"/>
        <v>-100</v>
      </c>
      <c r="AE1948">
        <f t="shared" si="393"/>
        <v>0</v>
      </c>
      <c r="AF1948">
        <f t="shared" si="394"/>
        <v>-100</v>
      </c>
    </row>
    <row r="1949" spans="1:32" x14ac:dyDescent="0.25">
      <c r="A1949" s="20">
        <v>0.46313762302391259</v>
      </c>
      <c r="B1949" s="20">
        <v>0.53356535949861694</v>
      </c>
      <c r="C1949" s="21">
        <f t="shared" si="386"/>
        <v>2.1591854133352673</v>
      </c>
      <c r="D1949" s="22">
        <f t="shared" si="386"/>
        <v>1.8741846377352616</v>
      </c>
      <c r="E1949" s="127">
        <v>3.7923081049187513E-2</v>
      </c>
      <c r="F1949" s="7">
        <f t="shared" si="395"/>
        <v>1.0379230810491875</v>
      </c>
      <c r="G1949" s="7">
        <f t="shared" si="396"/>
        <v>2.0802942460366607</v>
      </c>
      <c r="H1949" s="7">
        <f t="shared" si="397"/>
        <v>1.8057066770696888</v>
      </c>
      <c r="I1949">
        <v>1.81</v>
      </c>
      <c r="J1949">
        <v>2.06</v>
      </c>
      <c r="K1949" s="7">
        <f t="shared" si="398"/>
        <v>1.8786407766990294</v>
      </c>
      <c r="L1949" s="7">
        <f t="shared" si="399"/>
        <v>2.1381215469613264</v>
      </c>
      <c r="M1949" s="24">
        <f t="shared" si="387"/>
        <v>0.53229974160206706</v>
      </c>
      <c r="N1949" s="24">
        <f t="shared" si="387"/>
        <v>0.46770025839793272</v>
      </c>
      <c r="O1949" s="23">
        <f t="shared" si="388"/>
        <v>0.87006922383618546</v>
      </c>
      <c r="P1949" s="23">
        <f t="shared" si="388"/>
        <v>1.140827591856159</v>
      </c>
      <c r="Q1949" t="s">
        <v>120</v>
      </c>
      <c r="R1949" t="s">
        <v>123</v>
      </c>
      <c r="S1949" t="s">
        <v>147</v>
      </c>
      <c r="T1949" s="25" t="s">
        <v>160</v>
      </c>
      <c r="U1949" s="25" t="s">
        <v>162</v>
      </c>
      <c r="V1949" s="128" t="s">
        <v>605</v>
      </c>
      <c r="W1949" s="25" t="s">
        <v>477</v>
      </c>
      <c r="X1949" s="94">
        <v>9</v>
      </c>
      <c r="Y1949" s="23" t="str">
        <f t="shared" si="400"/>
        <v>Y</v>
      </c>
      <c r="Z1949">
        <v>100</v>
      </c>
      <c r="AA1949">
        <f t="shared" si="389"/>
        <v>0</v>
      </c>
      <c r="AB1949">
        <f t="shared" si="390"/>
        <v>-100</v>
      </c>
      <c r="AC1949">
        <f t="shared" si="391"/>
        <v>0</v>
      </c>
      <c r="AD1949">
        <f t="shared" si="392"/>
        <v>-100</v>
      </c>
      <c r="AE1949">
        <f t="shared" si="393"/>
        <v>0</v>
      </c>
      <c r="AF1949">
        <f t="shared" si="394"/>
        <v>-100</v>
      </c>
    </row>
    <row r="1950" spans="1:32" x14ac:dyDescent="0.25">
      <c r="A1950" s="20">
        <v>0.48627218283396079</v>
      </c>
      <c r="B1950" s="20">
        <v>0.51241327434104966</v>
      </c>
      <c r="C1950" s="21">
        <f t="shared" si="386"/>
        <v>2.0564614536905421</v>
      </c>
      <c r="D1950" s="22">
        <f t="shared" si="386"/>
        <v>1.9515497550019061</v>
      </c>
      <c r="E1950" s="127">
        <v>3.9428448646325664E-2</v>
      </c>
      <c r="F1950" s="7">
        <f t="shared" si="395"/>
        <v>1.0394284486463257</v>
      </c>
      <c r="G1950" s="7">
        <f t="shared" si="396"/>
        <v>1.9784540786513247</v>
      </c>
      <c r="H1950" s="7">
        <f t="shared" si="397"/>
        <v>1.8775219761816788</v>
      </c>
      <c r="I1950">
        <v>1.79</v>
      </c>
      <c r="J1950">
        <v>2.08</v>
      </c>
      <c r="K1950" s="7">
        <f t="shared" si="398"/>
        <v>1.8605769230769229</v>
      </c>
      <c r="L1950" s="7">
        <f t="shared" si="399"/>
        <v>2.1620111731843576</v>
      </c>
      <c r="M1950" s="24">
        <f t="shared" si="387"/>
        <v>0.53746770025839796</v>
      </c>
      <c r="N1950" s="24">
        <f t="shared" si="387"/>
        <v>0.46253229974160204</v>
      </c>
      <c r="O1950" s="23">
        <f t="shared" si="388"/>
        <v>0.90474680171510968</v>
      </c>
      <c r="P1950" s="23">
        <f t="shared" si="388"/>
        <v>1.1078432244133309</v>
      </c>
      <c r="Q1950" t="s">
        <v>75</v>
      </c>
      <c r="R1950" t="s">
        <v>80</v>
      </c>
      <c r="S1950" t="s">
        <v>147</v>
      </c>
      <c r="T1950" s="25" t="s">
        <v>160</v>
      </c>
      <c r="U1950" s="25" t="s">
        <v>162</v>
      </c>
      <c r="V1950" s="128" t="s">
        <v>605</v>
      </c>
      <c r="W1950" s="25" t="s">
        <v>162</v>
      </c>
      <c r="X1950" s="94">
        <v>3</v>
      </c>
      <c r="Y1950" s="23" t="str">
        <f t="shared" si="400"/>
        <v>Y</v>
      </c>
      <c r="Z1950">
        <v>100</v>
      </c>
      <c r="AA1950">
        <f t="shared" si="389"/>
        <v>0</v>
      </c>
      <c r="AB1950">
        <f t="shared" si="390"/>
        <v>-100</v>
      </c>
      <c r="AC1950">
        <f t="shared" si="391"/>
        <v>0</v>
      </c>
      <c r="AD1950">
        <f t="shared" si="392"/>
        <v>-100</v>
      </c>
      <c r="AE1950">
        <f t="shared" si="393"/>
        <v>0</v>
      </c>
      <c r="AF1950">
        <f t="shared" si="394"/>
        <v>-100</v>
      </c>
    </row>
    <row r="1951" spans="1:32" x14ac:dyDescent="0.25">
      <c r="A1951" s="20">
        <v>0.17372878471465458</v>
      </c>
      <c r="B1951" s="20">
        <v>0.82623638550321532</v>
      </c>
      <c r="C1951" s="21">
        <f t="shared" ref="C1951:D1993" si="401">(100%/A1951)</f>
        <v>5.7560985166763032</v>
      </c>
      <c r="D1951" s="22">
        <f t="shared" si="401"/>
        <v>1.2103073860526667</v>
      </c>
      <c r="E1951" s="127">
        <v>3.3255418614534626E-2</v>
      </c>
      <c r="F1951" s="7">
        <f t="shared" si="395"/>
        <v>1.0332554186145346</v>
      </c>
      <c r="G1951" s="7">
        <f t="shared" si="396"/>
        <v>5.5708379680161819</v>
      </c>
      <c r="H1951" s="7">
        <f t="shared" si="397"/>
        <v>1.1713535339360102</v>
      </c>
      <c r="I1951">
        <v>2.08</v>
      </c>
      <c r="J1951">
        <v>1.81</v>
      </c>
      <c r="K1951" s="7">
        <f t="shared" si="398"/>
        <v>2.1491712707182322</v>
      </c>
      <c r="L1951" s="7">
        <f t="shared" si="399"/>
        <v>1.8701923076923077</v>
      </c>
      <c r="M1951" s="24">
        <f t="shared" ref="M1951:N1993" si="402">(1/K1951)</f>
        <v>0.46529562982005135</v>
      </c>
      <c r="N1951" s="24">
        <f t="shared" si="402"/>
        <v>0.53470437017994854</v>
      </c>
      <c r="O1951" s="23">
        <f t="shared" ref="O1951:P1993" si="403">(I1951/G1951)</f>
        <v>0.37337291300552833</v>
      </c>
      <c r="P1951" s="23">
        <f t="shared" si="403"/>
        <v>1.5452209325036095</v>
      </c>
      <c r="Q1951" t="s">
        <v>205</v>
      </c>
      <c r="R1951" t="s">
        <v>445</v>
      </c>
      <c r="S1951" t="s">
        <v>202</v>
      </c>
      <c r="T1951" s="25" t="s">
        <v>151</v>
      </c>
      <c r="U1951" s="25" t="s">
        <v>166</v>
      </c>
      <c r="V1951" t="s">
        <v>606</v>
      </c>
      <c r="W1951" s="25" t="s">
        <v>155</v>
      </c>
      <c r="X1951" s="94">
        <v>3</v>
      </c>
      <c r="Y1951" s="23" t="str">
        <f t="shared" si="400"/>
        <v>Y</v>
      </c>
      <c r="Z1951">
        <v>100</v>
      </c>
      <c r="AA1951">
        <f t="shared" si="389"/>
        <v>0</v>
      </c>
      <c r="AB1951">
        <f t="shared" si="390"/>
        <v>-100</v>
      </c>
      <c r="AC1951">
        <f t="shared" si="391"/>
        <v>0</v>
      </c>
      <c r="AD1951">
        <f t="shared" si="392"/>
        <v>-100</v>
      </c>
      <c r="AE1951">
        <f t="shared" si="393"/>
        <v>0</v>
      </c>
      <c r="AF1951">
        <f t="shared" si="394"/>
        <v>-100</v>
      </c>
    </row>
    <row r="1952" spans="1:32" x14ac:dyDescent="0.25">
      <c r="A1952" s="20">
        <v>0.22187725266443017</v>
      </c>
      <c r="B1952" s="20">
        <v>0.77807294517012204</v>
      </c>
      <c r="C1952" s="21">
        <f t="shared" si="401"/>
        <v>4.5069964946447758</v>
      </c>
      <c r="D1952" s="22">
        <f t="shared" si="401"/>
        <v>1.2852265410428256</v>
      </c>
      <c r="E1952" s="127">
        <v>3.4517818107874465E-2</v>
      </c>
      <c r="F1952" s="7">
        <f t="shared" si="395"/>
        <v>1.0345178181078745</v>
      </c>
      <c r="G1952" s="7">
        <f t="shared" si="396"/>
        <v>4.3566156288038034</v>
      </c>
      <c r="H1952" s="7">
        <f t="shared" si="397"/>
        <v>1.2423435522778095</v>
      </c>
      <c r="I1952">
        <v>2.4900000000000002</v>
      </c>
      <c r="J1952">
        <v>1.58</v>
      </c>
      <c r="K1952" s="7">
        <f t="shared" si="398"/>
        <v>2.5759493670886076</v>
      </c>
      <c r="L1952" s="7">
        <f t="shared" si="399"/>
        <v>1.6345381526104417</v>
      </c>
      <c r="M1952" s="24">
        <f t="shared" si="402"/>
        <v>0.3882063882063882</v>
      </c>
      <c r="N1952" s="24">
        <f t="shared" si="402"/>
        <v>0.6117936117936118</v>
      </c>
      <c r="O1952" s="23">
        <f t="shared" si="403"/>
        <v>0.57154456857229796</v>
      </c>
      <c r="P1952" s="23">
        <f t="shared" si="403"/>
        <v>1.2717899143945368</v>
      </c>
      <c r="Q1952" t="s">
        <v>211</v>
      </c>
      <c r="R1952" t="s">
        <v>217</v>
      </c>
      <c r="S1952" t="s">
        <v>202</v>
      </c>
      <c r="T1952" s="25" t="s">
        <v>151</v>
      </c>
      <c r="U1952" s="25" t="s">
        <v>166</v>
      </c>
      <c r="V1952" t="s">
        <v>606</v>
      </c>
      <c r="W1952" s="25" t="s">
        <v>150</v>
      </c>
      <c r="X1952" s="94">
        <v>4</v>
      </c>
      <c r="Y1952" s="23" t="str">
        <f t="shared" si="400"/>
        <v>Y</v>
      </c>
      <c r="Z1952">
        <v>100</v>
      </c>
      <c r="AA1952">
        <f t="shared" si="389"/>
        <v>0</v>
      </c>
      <c r="AB1952">
        <f t="shared" si="390"/>
        <v>-100</v>
      </c>
      <c r="AC1952">
        <f t="shared" si="391"/>
        <v>0</v>
      </c>
      <c r="AD1952">
        <f t="shared" si="392"/>
        <v>-100</v>
      </c>
      <c r="AE1952">
        <f t="shared" si="393"/>
        <v>0</v>
      </c>
      <c r="AF1952">
        <f t="shared" si="394"/>
        <v>-100</v>
      </c>
    </row>
    <row r="1953" spans="1:32" x14ac:dyDescent="0.25">
      <c r="A1953" s="20">
        <v>0.48306063396825721</v>
      </c>
      <c r="B1953" s="20">
        <v>0.51609961842013241</v>
      </c>
      <c r="C1953" s="21">
        <f t="shared" si="401"/>
        <v>2.0701334981183992</v>
      </c>
      <c r="D1953" s="22">
        <f t="shared" si="401"/>
        <v>1.9376104230829851</v>
      </c>
      <c r="E1953" s="127">
        <v>3.2580136626379375E-2</v>
      </c>
      <c r="F1953" s="7">
        <f t="shared" si="395"/>
        <v>1.0325801366263794</v>
      </c>
      <c r="G1953" s="7">
        <f t="shared" si="396"/>
        <v>2.0048163088647906</v>
      </c>
      <c r="H1953" s="7">
        <f t="shared" si="397"/>
        <v>1.87647462347426</v>
      </c>
      <c r="I1953">
        <v>1.73</v>
      </c>
      <c r="J1953">
        <v>2.2000000000000002</v>
      </c>
      <c r="K1953" s="7">
        <f t="shared" si="398"/>
        <v>1.7863636363636364</v>
      </c>
      <c r="L1953" s="7">
        <f t="shared" si="399"/>
        <v>2.2716763005780347</v>
      </c>
      <c r="M1953" s="24">
        <f t="shared" si="402"/>
        <v>0.55979643765903309</v>
      </c>
      <c r="N1953" s="24">
        <f t="shared" si="402"/>
        <v>0.44020356234096691</v>
      </c>
      <c r="O1953" s="23">
        <f t="shared" si="403"/>
        <v>0.8629219506796596</v>
      </c>
      <c r="P1953" s="23">
        <f t="shared" si="403"/>
        <v>1.1724112719023818</v>
      </c>
      <c r="Q1953" t="s">
        <v>214</v>
      </c>
      <c r="R1953" t="s">
        <v>203</v>
      </c>
      <c r="S1953" t="s">
        <v>202</v>
      </c>
      <c r="T1953" s="25" t="s">
        <v>151</v>
      </c>
      <c r="U1953" s="25" t="s">
        <v>166</v>
      </c>
      <c r="V1953" t="s">
        <v>606</v>
      </c>
      <c r="W1953" s="25" t="s">
        <v>154</v>
      </c>
      <c r="X1953" s="94">
        <v>1</v>
      </c>
      <c r="Y1953" s="23" t="str">
        <f t="shared" si="400"/>
        <v>N</v>
      </c>
      <c r="Z1953">
        <v>100</v>
      </c>
      <c r="AA1953">
        <f t="shared" si="389"/>
        <v>220.00000000000003</v>
      </c>
      <c r="AB1953">
        <f t="shared" si="390"/>
        <v>120.00000000000003</v>
      </c>
      <c r="AC1953">
        <f t="shared" si="391"/>
        <v>0</v>
      </c>
      <c r="AD1953">
        <f t="shared" si="392"/>
        <v>-100</v>
      </c>
      <c r="AE1953">
        <f t="shared" si="393"/>
        <v>220.00000000000003</v>
      </c>
      <c r="AF1953">
        <f t="shared" si="394"/>
        <v>120.00000000000003</v>
      </c>
    </row>
    <row r="1954" spans="1:32" x14ac:dyDescent="0.25">
      <c r="A1954" s="20">
        <v>0.22357453052460063</v>
      </c>
      <c r="B1954" s="20">
        <v>0.77630510306367495</v>
      </c>
      <c r="C1954" s="21">
        <f t="shared" si="401"/>
        <v>4.4727813926460049</v>
      </c>
      <c r="D1954" s="22">
        <f t="shared" si="401"/>
        <v>1.2881533253530306</v>
      </c>
      <c r="E1954" s="127">
        <v>3.3298097251585723E-2</v>
      </c>
      <c r="F1954" s="7">
        <f t="shared" si="395"/>
        <v>1.0332980972515857</v>
      </c>
      <c r="G1954" s="7">
        <f t="shared" si="396"/>
        <v>4.3286457262845222</v>
      </c>
      <c r="H1954" s="7">
        <f t="shared" si="397"/>
        <v>1.2466425020807845</v>
      </c>
      <c r="I1954">
        <v>2.15</v>
      </c>
      <c r="J1954">
        <v>1.76</v>
      </c>
      <c r="K1954" s="7">
        <f t="shared" si="398"/>
        <v>2.2215909090909092</v>
      </c>
      <c r="L1954" s="7">
        <f t="shared" si="399"/>
        <v>1.8186046511627909</v>
      </c>
      <c r="M1954" s="24">
        <f t="shared" si="402"/>
        <v>0.45012787723785164</v>
      </c>
      <c r="N1954" s="24">
        <f t="shared" si="402"/>
        <v>0.54987212276214825</v>
      </c>
      <c r="O1954" s="23">
        <f t="shared" si="403"/>
        <v>0.49669114451772073</v>
      </c>
      <c r="P1954" s="23">
        <f t="shared" si="403"/>
        <v>1.411792071153009</v>
      </c>
      <c r="Q1954" t="s">
        <v>198</v>
      </c>
      <c r="R1954" t="s">
        <v>324</v>
      </c>
      <c r="S1954" t="s">
        <v>202</v>
      </c>
      <c r="T1954" s="25" t="s">
        <v>151</v>
      </c>
      <c r="U1954" s="25" t="s">
        <v>166</v>
      </c>
      <c r="V1954" t="s">
        <v>606</v>
      </c>
      <c r="W1954" s="25" t="s">
        <v>155</v>
      </c>
      <c r="X1954" s="94">
        <v>3</v>
      </c>
      <c r="Y1954" s="23" t="str">
        <f t="shared" si="400"/>
        <v>Y</v>
      </c>
      <c r="Z1954">
        <v>100</v>
      </c>
      <c r="AA1954">
        <f t="shared" si="389"/>
        <v>0</v>
      </c>
      <c r="AB1954">
        <f t="shared" si="390"/>
        <v>-100</v>
      </c>
      <c r="AC1954">
        <f t="shared" si="391"/>
        <v>0</v>
      </c>
      <c r="AD1954">
        <f t="shared" si="392"/>
        <v>-100</v>
      </c>
      <c r="AE1954">
        <f t="shared" si="393"/>
        <v>0</v>
      </c>
      <c r="AF1954">
        <f t="shared" si="394"/>
        <v>-100</v>
      </c>
    </row>
    <row r="1955" spans="1:32" x14ac:dyDescent="0.25">
      <c r="A1955" s="20">
        <v>0.4841738295810713</v>
      </c>
      <c r="B1955" s="20">
        <v>0.51415250749934949</v>
      </c>
      <c r="C1955" s="21">
        <f t="shared" si="401"/>
        <v>2.0653739192497134</v>
      </c>
      <c r="D1955" s="22">
        <f t="shared" si="401"/>
        <v>1.9449482116962451</v>
      </c>
      <c r="E1955" s="127">
        <v>3.4024455077086735E-2</v>
      </c>
      <c r="F1955" s="7">
        <f t="shared" si="395"/>
        <v>1.0340244550770867</v>
      </c>
      <c r="G1955" s="7">
        <f t="shared" si="396"/>
        <v>1.9974130293618049</v>
      </c>
      <c r="H1955" s="7">
        <f t="shared" si="397"/>
        <v>1.880949915784389</v>
      </c>
      <c r="I1955">
        <v>2.09</v>
      </c>
      <c r="J1955">
        <v>1.8</v>
      </c>
      <c r="K1955" s="7">
        <f t="shared" si="398"/>
        <v>2.161111111111111</v>
      </c>
      <c r="L1955" s="7">
        <f t="shared" si="399"/>
        <v>1.8612440191387563</v>
      </c>
      <c r="M1955" s="24">
        <f t="shared" si="402"/>
        <v>0.46272493573264784</v>
      </c>
      <c r="N1955" s="24">
        <f t="shared" si="402"/>
        <v>0.53727506426735205</v>
      </c>
      <c r="O1955" s="23">
        <f t="shared" si="403"/>
        <v>1.0463534428168708</v>
      </c>
      <c r="P1955" s="23">
        <f t="shared" si="403"/>
        <v>0.95696327950835869</v>
      </c>
      <c r="Q1955" t="s">
        <v>210</v>
      </c>
      <c r="R1955" t="s">
        <v>327</v>
      </c>
      <c r="S1955" t="s">
        <v>202</v>
      </c>
      <c r="T1955" s="25" t="s">
        <v>155</v>
      </c>
      <c r="U1955" s="25" t="s">
        <v>161</v>
      </c>
      <c r="V1955" t="s">
        <v>606</v>
      </c>
      <c r="W1955" s="25" t="s">
        <v>152</v>
      </c>
      <c r="X1955" s="94">
        <v>1</v>
      </c>
      <c r="Y1955" s="23" t="str">
        <f t="shared" si="400"/>
        <v>N</v>
      </c>
      <c r="Z1955">
        <v>100</v>
      </c>
      <c r="AA1955">
        <f t="shared" si="389"/>
        <v>0</v>
      </c>
      <c r="AB1955">
        <f t="shared" si="390"/>
        <v>-100</v>
      </c>
      <c r="AC1955">
        <f t="shared" si="391"/>
        <v>0</v>
      </c>
      <c r="AD1955">
        <f t="shared" si="392"/>
        <v>-100</v>
      </c>
      <c r="AE1955">
        <f t="shared" si="393"/>
        <v>180</v>
      </c>
      <c r="AF1955">
        <f t="shared" si="394"/>
        <v>80</v>
      </c>
    </row>
    <row r="1956" spans="1:32" x14ac:dyDescent="0.25">
      <c r="A1956" s="20">
        <v>0.54237673911374118</v>
      </c>
      <c r="B1956" s="20">
        <v>0.45128608364198514</v>
      </c>
      <c r="C1956" s="21">
        <f t="shared" si="401"/>
        <v>1.843736885977131</v>
      </c>
      <c r="D1956" s="22">
        <f t="shared" si="401"/>
        <v>2.2158892911781463</v>
      </c>
      <c r="E1956" s="127">
        <v>3.7128117398625982E-2</v>
      </c>
      <c r="F1956" s="7">
        <f t="shared" si="395"/>
        <v>1.037128117398626</v>
      </c>
      <c r="G1956" s="7">
        <f t="shared" si="396"/>
        <v>1.7777330062188261</v>
      </c>
      <c r="H1956" s="7">
        <f t="shared" si="397"/>
        <v>2.1365627389759183</v>
      </c>
      <c r="I1956">
        <v>2.09</v>
      </c>
      <c r="J1956">
        <v>1.79</v>
      </c>
      <c r="K1956" s="7">
        <f t="shared" si="398"/>
        <v>2.1675977653631282</v>
      </c>
      <c r="L1956" s="7">
        <f t="shared" si="399"/>
        <v>1.8564593301435406</v>
      </c>
      <c r="M1956" s="24">
        <f t="shared" si="402"/>
        <v>0.46134020618556709</v>
      </c>
      <c r="N1956" s="24">
        <f t="shared" si="402"/>
        <v>0.53865979381443296</v>
      </c>
      <c r="O1956" s="23">
        <f t="shared" si="403"/>
        <v>1.1756546076878858</v>
      </c>
      <c r="P1956" s="23">
        <f t="shared" si="403"/>
        <v>0.83779426054110151</v>
      </c>
      <c r="Q1956" t="s">
        <v>231</v>
      </c>
      <c r="R1956" t="s">
        <v>204</v>
      </c>
      <c r="S1956" t="s">
        <v>135</v>
      </c>
      <c r="T1956" s="25" t="s">
        <v>162</v>
      </c>
      <c r="U1956" s="25" t="s">
        <v>160</v>
      </c>
      <c r="V1956" t="s">
        <v>606</v>
      </c>
      <c r="W1956" s="25" t="s">
        <v>151</v>
      </c>
      <c r="X1956" s="94">
        <v>2</v>
      </c>
      <c r="Y1956" s="23" t="str">
        <f t="shared" si="400"/>
        <v>N</v>
      </c>
      <c r="Z1956">
        <v>100</v>
      </c>
      <c r="AA1956">
        <f t="shared" si="389"/>
        <v>0</v>
      </c>
      <c r="AB1956">
        <f t="shared" si="390"/>
        <v>-100</v>
      </c>
      <c r="AC1956">
        <f t="shared" si="391"/>
        <v>0</v>
      </c>
      <c r="AD1956">
        <f t="shared" si="392"/>
        <v>-100</v>
      </c>
      <c r="AE1956">
        <f t="shared" si="393"/>
        <v>0</v>
      </c>
      <c r="AF1956">
        <f t="shared" si="394"/>
        <v>-100</v>
      </c>
    </row>
    <row r="1957" spans="1:32" x14ac:dyDescent="0.25">
      <c r="A1957" s="20">
        <v>0.52272199708956246</v>
      </c>
      <c r="B1957" s="20">
        <v>0.4758371807551226</v>
      </c>
      <c r="C1957" s="21">
        <f t="shared" si="401"/>
        <v>1.9130627858935529</v>
      </c>
      <c r="D1957" s="22">
        <f t="shared" si="401"/>
        <v>2.1015591896645511</v>
      </c>
      <c r="E1957" s="127">
        <v>3.4427456431091574E-2</v>
      </c>
      <c r="F1957" s="7">
        <f t="shared" si="395"/>
        <v>1.0344274564310916</v>
      </c>
      <c r="G1957" s="7">
        <f t="shared" si="396"/>
        <v>1.8493928926576126</v>
      </c>
      <c r="H1957" s="7">
        <f t="shared" si="397"/>
        <v>2.0316158243857929</v>
      </c>
      <c r="I1957">
        <v>1.99</v>
      </c>
      <c r="J1957">
        <v>1.88</v>
      </c>
      <c r="K1957" s="7">
        <f t="shared" si="398"/>
        <v>2.0585106382978724</v>
      </c>
      <c r="L1957" s="7">
        <f t="shared" si="399"/>
        <v>1.9447236180904521</v>
      </c>
      <c r="M1957" s="24">
        <f t="shared" si="402"/>
        <v>0.48578811369509045</v>
      </c>
      <c r="N1957" s="24">
        <f t="shared" si="402"/>
        <v>0.51421188630490955</v>
      </c>
      <c r="O1957" s="23">
        <f t="shared" si="403"/>
        <v>1.0760287918811737</v>
      </c>
      <c r="P1957" s="23">
        <f t="shared" si="403"/>
        <v>0.92537180378006256</v>
      </c>
      <c r="Q1957" t="s">
        <v>221</v>
      </c>
      <c r="R1957" t="s">
        <v>223</v>
      </c>
      <c r="S1957" t="s">
        <v>135</v>
      </c>
      <c r="T1957" s="25" t="s">
        <v>162</v>
      </c>
      <c r="U1957" s="25" t="s">
        <v>160</v>
      </c>
      <c r="V1957" t="s">
        <v>606</v>
      </c>
      <c r="W1957" s="25" t="s">
        <v>172</v>
      </c>
      <c r="X1957" s="94">
        <v>5</v>
      </c>
      <c r="Y1957" s="23" t="str">
        <f t="shared" si="400"/>
        <v>Y</v>
      </c>
      <c r="Z1957">
        <v>100</v>
      </c>
      <c r="AA1957">
        <f t="shared" si="389"/>
        <v>199</v>
      </c>
      <c r="AB1957">
        <f t="shared" si="390"/>
        <v>99</v>
      </c>
      <c r="AC1957">
        <f t="shared" si="391"/>
        <v>199</v>
      </c>
      <c r="AD1957">
        <f t="shared" si="392"/>
        <v>99</v>
      </c>
      <c r="AE1957">
        <f t="shared" si="393"/>
        <v>0</v>
      </c>
      <c r="AF1957">
        <f t="shared" si="394"/>
        <v>-100</v>
      </c>
    </row>
    <row r="1958" spans="1:32" x14ac:dyDescent="0.25">
      <c r="A1958" s="20">
        <v>0.60290684553275298</v>
      </c>
      <c r="B1958" s="20">
        <v>0.39381814434419865</v>
      </c>
      <c r="C1958" s="21">
        <f t="shared" si="401"/>
        <v>1.6586310263509438</v>
      </c>
      <c r="D1958" s="22">
        <f t="shared" si="401"/>
        <v>2.5392430855750412</v>
      </c>
      <c r="E1958" s="127">
        <v>3.22717960997152E-2</v>
      </c>
      <c r="F1958" s="7">
        <f t="shared" si="395"/>
        <v>1.0322717960997152</v>
      </c>
      <c r="G1958" s="7">
        <f t="shared" si="396"/>
        <v>1.6067774326663127</v>
      </c>
      <c r="H1958" s="7">
        <f t="shared" si="397"/>
        <v>2.4598590169461105</v>
      </c>
      <c r="I1958">
        <v>2.0099999999999998</v>
      </c>
      <c r="J1958">
        <v>1.87</v>
      </c>
      <c r="K1958" s="7">
        <f t="shared" si="398"/>
        <v>2.0748663101604272</v>
      </c>
      <c r="L1958" s="7">
        <f t="shared" si="399"/>
        <v>1.9303482587064675</v>
      </c>
      <c r="M1958" s="24">
        <f t="shared" si="402"/>
        <v>0.48195876288659806</v>
      </c>
      <c r="N1958" s="24">
        <f t="shared" si="402"/>
        <v>0.51804123711340211</v>
      </c>
      <c r="O1958" s="23">
        <f t="shared" si="403"/>
        <v>1.2509511019610058</v>
      </c>
      <c r="P1958" s="23">
        <f t="shared" si="403"/>
        <v>0.76020616918183614</v>
      </c>
      <c r="Q1958" t="s">
        <v>241</v>
      </c>
      <c r="R1958" t="s">
        <v>438</v>
      </c>
      <c r="S1958" t="s">
        <v>135</v>
      </c>
      <c r="T1958" s="25" t="s">
        <v>162</v>
      </c>
      <c r="U1958" s="25" t="s">
        <v>160</v>
      </c>
      <c r="V1958" t="s">
        <v>606</v>
      </c>
      <c r="W1958" s="25" t="s">
        <v>165</v>
      </c>
      <c r="X1958" s="94">
        <v>4</v>
      </c>
      <c r="Y1958" s="23" t="str">
        <f t="shared" si="400"/>
        <v>Y</v>
      </c>
      <c r="Z1958">
        <v>100</v>
      </c>
      <c r="AA1958">
        <f t="shared" si="389"/>
        <v>200.99999999999997</v>
      </c>
      <c r="AB1958">
        <f t="shared" si="390"/>
        <v>100.99999999999997</v>
      </c>
      <c r="AC1958">
        <f t="shared" si="391"/>
        <v>200.99999999999997</v>
      </c>
      <c r="AD1958">
        <f t="shared" si="392"/>
        <v>100.99999999999997</v>
      </c>
      <c r="AE1958">
        <f t="shared" si="393"/>
        <v>0</v>
      </c>
      <c r="AF1958">
        <f t="shared" si="394"/>
        <v>-100</v>
      </c>
    </row>
    <row r="1959" spans="1:32" x14ac:dyDescent="0.25">
      <c r="A1959" s="20">
        <v>0.44273514318683305</v>
      </c>
      <c r="B1959" s="20">
        <v>0.55542335130740439</v>
      </c>
      <c r="C1959" s="21">
        <f t="shared" si="401"/>
        <v>2.2586867462156777</v>
      </c>
      <c r="D1959" s="22">
        <f t="shared" si="401"/>
        <v>1.8004284437197535</v>
      </c>
      <c r="E1959" s="127">
        <v>3.6519871106337254E-2</v>
      </c>
      <c r="F1959" s="7">
        <f t="shared" si="395"/>
        <v>1.0365198711063373</v>
      </c>
      <c r="G1959" s="7">
        <f t="shared" si="396"/>
        <v>2.1791060732920164</v>
      </c>
      <c r="H1959" s="7">
        <f t="shared" si="397"/>
        <v>1.736993659174187</v>
      </c>
      <c r="I1959">
        <v>1.9</v>
      </c>
      <c r="J1959">
        <v>1.96</v>
      </c>
      <c r="K1959" s="7">
        <f t="shared" si="398"/>
        <v>1.9693877551020407</v>
      </c>
      <c r="L1959" s="7">
        <f t="shared" si="399"/>
        <v>2.0315789473684212</v>
      </c>
      <c r="M1959" s="24">
        <f t="shared" si="402"/>
        <v>0.50777202072538863</v>
      </c>
      <c r="N1959" s="24">
        <f t="shared" si="402"/>
        <v>0.49222797927461137</v>
      </c>
      <c r="O1959" s="23">
        <f t="shared" si="403"/>
        <v>0.8719171697454976</v>
      </c>
      <c r="P1959" s="23">
        <f t="shared" si="403"/>
        <v>1.1283863873929374</v>
      </c>
      <c r="Q1959" t="s">
        <v>401</v>
      </c>
      <c r="R1959" t="s">
        <v>332</v>
      </c>
      <c r="S1959" t="s">
        <v>135</v>
      </c>
      <c r="T1959" s="25" t="s">
        <v>155</v>
      </c>
      <c r="U1959" s="25" t="s">
        <v>161</v>
      </c>
      <c r="V1959" t="s">
        <v>606</v>
      </c>
      <c r="W1959" s="25" t="s">
        <v>179</v>
      </c>
      <c r="X1959" s="94">
        <v>4</v>
      </c>
      <c r="Y1959" s="23" t="str">
        <f t="shared" si="400"/>
        <v>Y</v>
      </c>
      <c r="Z1959">
        <v>100</v>
      </c>
      <c r="AA1959">
        <f t="shared" si="389"/>
        <v>0</v>
      </c>
      <c r="AB1959">
        <f t="shared" si="390"/>
        <v>-100</v>
      </c>
      <c r="AC1959">
        <f t="shared" si="391"/>
        <v>0</v>
      </c>
      <c r="AD1959">
        <f t="shared" si="392"/>
        <v>-100</v>
      </c>
      <c r="AE1959">
        <f t="shared" si="393"/>
        <v>0</v>
      </c>
      <c r="AF1959">
        <f t="shared" si="394"/>
        <v>-100</v>
      </c>
    </row>
    <row r="1960" spans="1:32" x14ac:dyDescent="0.25">
      <c r="A1960" s="20">
        <v>0.28586645620831563</v>
      </c>
      <c r="B1960" s="20">
        <v>0.71394629251778996</v>
      </c>
      <c r="C1960" s="21">
        <f t="shared" si="401"/>
        <v>3.4981369037271146</v>
      </c>
      <c r="D1960" s="22">
        <f t="shared" si="401"/>
        <v>1.4006655829438071</v>
      </c>
      <c r="E1960" s="127">
        <v>3.5542136765718491E-2</v>
      </c>
      <c r="F1960" s="7">
        <f t="shared" si="395"/>
        <v>1.0355421367657185</v>
      </c>
      <c r="G1960" s="7">
        <f t="shared" si="396"/>
        <v>3.3780729721465064</v>
      </c>
      <c r="H1960" s="7">
        <f t="shared" si="397"/>
        <v>1.3525915877440478</v>
      </c>
      <c r="I1960">
        <v>2.17</v>
      </c>
      <c r="J1960">
        <v>1.74</v>
      </c>
      <c r="K1960" s="7">
        <f t="shared" si="398"/>
        <v>2.2471264367816088</v>
      </c>
      <c r="L1960" s="7">
        <f t="shared" si="399"/>
        <v>1.8018433179723501</v>
      </c>
      <c r="M1960" s="24">
        <f t="shared" si="402"/>
        <v>0.44501278772378522</v>
      </c>
      <c r="N1960" s="24">
        <f t="shared" si="402"/>
        <v>0.55498721227621484</v>
      </c>
      <c r="O1960" s="23">
        <f t="shared" si="403"/>
        <v>0.64237807113477818</v>
      </c>
      <c r="P1960" s="23">
        <f t="shared" si="403"/>
        <v>1.2864193565643127</v>
      </c>
      <c r="Q1960" t="s">
        <v>435</v>
      </c>
      <c r="R1960" t="s">
        <v>225</v>
      </c>
      <c r="S1960" t="s">
        <v>135</v>
      </c>
      <c r="T1960" s="25" t="s">
        <v>151</v>
      </c>
      <c r="U1960" s="25" t="s">
        <v>166</v>
      </c>
      <c r="V1960" t="s">
        <v>606</v>
      </c>
      <c r="W1960" s="25" t="s">
        <v>152</v>
      </c>
      <c r="X1960" s="94">
        <v>1</v>
      </c>
      <c r="Y1960" s="23" t="str">
        <f t="shared" si="400"/>
        <v>N</v>
      </c>
      <c r="Z1960">
        <v>100</v>
      </c>
      <c r="AA1960">
        <f t="shared" si="389"/>
        <v>174</v>
      </c>
      <c r="AB1960">
        <f t="shared" si="390"/>
        <v>74</v>
      </c>
      <c r="AC1960">
        <f t="shared" si="391"/>
        <v>0</v>
      </c>
      <c r="AD1960">
        <f t="shared" si="392"/>
        <v>-100</v>
      </c>
      <c r="AE1960">
        <f t="shared" si="393"/>
        <v>174</v>
      </c>
      <c r="AF1960">
        <f t="shared" si="394"/>
        <v>74</v>
      </c>
    </row>
    <row r="1961" spans="1:32" x14ac:dyDescent="0.25">
      <c r="A1961" s="20">
        <v>0.53225877042919101</v>
      </c>
      <c r="B1961" s="20">
        <v>0.46634827049084759</v>
      </c>
      <c r="C1961" s="21">
        <f t="shared" si="401"/>
        <v>1.8787853870282725</v>
      </c>
      <c r="D1961" s="22">
        <f t="shared" si="401"/>
        <v>2.1443201643000962</v>
      </c>
      <c r="E1961" s="127">
        <v>3.7665386256935607E-2</v>
      </c>
      <c r="F1961" s="7">
        <f t="shared" si="395"/>
        <v>1.0376653862569356</v>
      </c>
      <c r="G1961" s="7">
        <f t="shared" si="396"/>
        <v>1.8105888583268863</v>
      </c>
      <c r="H1961" s="7">
        <f t="shared" si="397"/>
        <v>2.06648520100982</v>
      </c>
      <c r="I1961">
        <v>2.13</v>
      </c>
      <c r="J1961">
        <v>1.76</v>
      </c>
      <c r="K1961" s="7">
        <f t="shared" si="398"/>
        <v>2.2102272727272729</v>
      </c>
      <c r="L1961" s="7">
        <f t="shared" si="399"/>
        <v>1.8262910798122067</v>
      </c>
      <c r="M1961" s="24">
        <f t="shared" si="402"/>
        <v>0.45244215938303339</v>
      </c>
      <c r="N1961" s="24">
        <f t="shared" si="402"/>
        <v>0.54755784061696655</v>
      </c>
      <c r="O1961" s="23">
        <f t="shared" si="403"/>
        <v>1.1764128505508822</v>
      </c>
      <c r="P1961" s="23">
        <f t="shared" si="403"/>
        <v>0.85168768648328508</v>
      </c>
      <c r="Q1961" t="s">
        <v>333</v>
      </c>
      <c r="R1961" t="s">
        <v>437</v>
      </c>
      <c r="S1961" t="s">
        <v>135</v>
      </c>
      <c r="T1961" s="25" t="s">
        <v>162</v>
      </c>
      <c r="U1961" s="25" t="s">
        <v>160</v>
      </c>
      <c r="V1961" t="s">
        <v>606</v>
      </c>
      <c r="W1961" s="25" t="s">
        <v>154</v>
      </c>
      <c r="X1961" s="94">
        <v>1</v>
      </c>
      <c r="Y1961" s="23" t="str">
        <f t="shared" si="400"/>
        <v>N</v>
      </c>
      <c r="Z1961">
        <v>100</v>
      </c>
      <c r="AA1961">
        <f t="shared" si="389"/>
        <v>0</v>
      </c>
      <c r="AB1961">
        <f t="shared" si="390"/>
        <v>-100</v>
      </c>
      <c r="AC1961">
        <f t="shared" si="391"/>
        <v>0</v>
      </c>
      <c r="AD1961">
        <f t="shared" si="392"/>
        <v>-100</v>
      </c>
      <c r="AE1961">
        <f t="shared" si="393"/>
        <v>0</v>
      </c>
      <c r="AF1961">
        <f t="shared" si="394"/>
        <v>-100</v>
      </c>
    </row>
    <row r="1962" spans="1:32" x14ac:dyDescent="0.25">
      <c r="A1962" s="20">
        <v>0.67067472143129814</v>
      </c>
      <c r="B1962" s="20">
        <v>0.32331441639512748</v>
      </c>
      <c r="C1962" s="21">
        <f t="shared" si="401"/>
        <v>1.4910357704639341</v>
      </c>
      <c r="D1962" s="22">
        <f t="shared" si="401"/>
        <v>3.0929644621162971</v>
      </c>
      <c r="E1962" s="127">
        <v>3.3930002671653803E-2</v>
      </c>
      <c r="F1962" s="7">
        <f t="shared" si="395"/>
        <v>1.0339300026716538</v>
      </c>
      <c r="G1962" s="7">
        <f t="shared" si="396"/>
        <v>1.4421051392368229</v>
      </c>
      <c r="H1962" s="7">
        <f t="shared" si="397"/>
        <v>2.9914640779589923</v>
      </c>
      <c r="I1962">
        <v>1.97</v>
      </c>
      <c r="J1962">
        <v>1.9</v>
      </c>
      <c r="K1962" s="7">
        <f t="shared" si="398"/>
        <v>2.0368421052631578</v>
      </c>
      <c r="L1962" s="7">
        <f t="shared" si="399"/>
        <v>1.9644670050761421</v>
      </c>
      <c r="M1962" s="24">
        <f t="shared" si="402"/>
        <v>0.49095607235142119</v>
      </c>
      <c r="N1962" s="24">
        <f t="shared" si="402"/>
        <v>0.50904392764857886</v>
      </c>
      <c r="O1962" s="23">
        <f t="shared" si="403"/>
        <v>1.3660585115469075</v>
      </c>
      <c r="P1962" s="23">
        <f t="shared" si="403"/>
        <v>0.63514050327367677</v>
      </c>
      <c r="Q1962" t="s">
        <v>224</v>
      </c>
      <c r="R1962" t="s">
        <v>229</v>
      </c>
      <c r="S1962" t="s">
        <v>135</v>
      </c>
      <c r="T1962" s="25" t="s">
        <v>162</v>
      </c>
      <c r="U1962" s="25" t="s">
        <v>160</v>
      </c>
      <c r="V1962" t="s">
        <v>606</v>
      </c>
      <c r="W1962" s="25" t="s">
        <v>152</v>
      </c>
      <c r="X1962" s="94">
        <v>1</v>
      </c>
      <c r="Y1962" s="23" t="str">
        <f t="shared" si="400"/>
        <v>N</v>
      </c>
      <c r="Z1962">
        <v>100</v>
      </c>
      <c r="AA1962">
        <f t="shared" si="389"/>
        <v>0</v>
      </c>
      <c r="AB1962">
        <f t="shared" si="390"/>
        <v>-100</v>
      </c>
      <c r="AC1962">
        <f t="shared" si="391"/>
        <v>0</v>
      </c>
      <c r="AD1962">
        <f t="shared" si="392"/>
        <v>-100</v>
      </c>
      <c r="AE1962">
        <f t="shared" si="393"/>
        <v>0</v>
      </c>
      <c r="AF1962">
        <f t="shared" si="394"/>
        <v>-100</v>
      </c>
    </row>
    <row r="1963" spans="1:32" x14ac:dyDescent="0.25">
      <c r="A1963" s="20">
        <v>0.35179906100106861</v>
      </c>
      <c r="B1963" s="20">
        <v>0.64751159241710421</v>
      </c>
      <c r="C1963" s="21">
        <f t="shared" si="401"/>
        <v>2.8425317485340371</v>
      </c>
      <c r="D1963" s="22">
        <f t="shared" si="401"/>
        <v>1.5443738949399923</v>
      </c>
      <c r="E1963" s="127">
        <v>3.8905400701529036E-2</v>
      </c>
      <c r="F1963" s="7">
        <f t="shared" si="395"/>
        <v>1.038905400701529</v>
      </c>
      <c r="G1963" s="7">
        <f t="shared" si="396"/>
        <v>2.7360833302190897</v>
      </c>
      <c r="H1963" s="7">
        <f t="shared" si="397"/>
        <v>1.4865394807815435</v>
      </c>
      <c r="I1963">
        <v>2.11</v>
      </c>
      <c r="J1963">
        <v>1.77</v>
      </c>
      <c r="K1963" s="7">
        <f t="shared" si="398"/>
        <v>2.1920903954802262</v>
      </c>
      <c r="L1963" s="7">
        <f t="shared" si="399"/>
        <v>1.8388625592417065</v>
      </c>
      <c r="M1963" s="24">
        <f t="shared" si="402"/>
        <v>0.45618556701030921</v>
      </c>
      <c r="N1963" s="24">
        <f t="shared" si="402"/>
        <v>0.54381443298969068</v>
      </c>
      <c r="O1963" s="23">
        <f t="shared" si="403"/>
        <v>0.77117534275940469</v>
      </c>
      <c r="P1963" s="23">
        <f t="shared" si="403"/>
        <v>1.1906848239707888</v>
      </c>
      <c r="Q1963" t="s">
        <v>228</v>
      </c>
      <c r="R1963" t="s">
        <v>448</v>
      </c>
      <c r="S1963" t="s">
        <v>135</v>
      </c>
      <c r="T1963" s="25" t="s">
        <v>151</v>
      </c>
      <c r="U1963" s="25" t="s">
        <v>166</v>
      </c>
      <c r="V1963" t="s">
        <v>606</v>
      </c>
      <c r="W1963" s="25" t="s">
        <v>170</v>
      </c>
      <c r="X1963" s="94">
        <v>2</v>
      </c>
      <c r="Y1963" s="23" t="str">
        <f t="shared" si="400"/>
        <v>N</v>
      </c>
      <c r="Z1963">
        <v>100</v>
      </c>
      <c r="AA1963">
        <f t="shared" si="389"/>
        <v>177</v>
      </c>
      <c r="AB1963">
        <f t="shared" si="390"/>
        <v>77</v>
      </c>
      <c r="AC1963">
        <f t="shared" si="391"/>
        <v>0</v>
      </c>
      <c r="AD1963">
        <f t="shared" si="392"/>
        <v>-100</v>
      </c>
      <c r="AE1963">
        <f t="shared" si="393"/>
        <v>177</v>
      </c>
      <c r="AF1963">
        <f t="shared" si="394"/>
        <v>77</v>
      </c>
    </row>
    <row r="1964" spans="1:32" x14ac:dyDescent="0.25">
      <c r="A1964" s="20">
        <v>0.65344440742825893</v>
      </c>
      <c r="B1964" s="20">
        <v>0.33967539409468761</v>
      </c>
      <c r="C1964" s="21">
        <f t="shared" si="401"/>
        <v>1.5303520676466866</v>
      </c>
      <c r="D1964" s="22">
        <f t="shared" si="401"/>
        <v>2.9439871635837149</v>
      </c>
      <c r="E1964" s="127">
        <v>3.5146846413095734E-2</v>
      </c>
      <c r="F1964" s="7">
        <f t="shared" si="395"/>
        <v>1.0351468464130957</v>
      </c>
      <c r="G1964" s="7">
        <f t="shared" si="396"/>
        <v>1.4783912765126364</v>
      </c>
      <c r="H1964" s="7">
        <f t="shared" si="397"/>
        <v>2.8440285296573844</v>
      </c>
      <c r="I1964">
        <v>1.86</v>
      </c>
      <c r="J1964">
        <v>2.0099999999999998</v>
      </c>
      <c r="K1964" s="7">
        <f t="shared" si="398"/>
        <v>1.9253731343283582</v>
      </c>
      <c r="L1964" s="7">
        <f t="shared" si="399"/>
        <v>2.0806451612903221</v>
      </c>
      <c r="M1964" s="24">
        <f t="shared" si="402"/>
        <v>0.51937984496124034</v>
      </c>
      <c r="N1964" s="24">
        <f t="shared" si="402"/>
        <v>0.48062015503875982</v>
      </c>
      <c r="O1964" s="23">
        <f t="shared" si="403"/>
        <v>1.2581243068394836</v>
      </c>
      <c r="P1964" s="23">
        <f t="shared" si="403"/>
        <v>0.70674396513249516</v>
      </c>
      <c r="Q1964" t="s">
        <v>222</v>
      </c>
      <c r="R1964" t="s">
        <v>240</v>
      </c>
      <c r="S1964" t="s">
        <v>135</v>
      </c>
      <c r="T1964" s="25" t="s">
        <v>155</v>
      </c>
      <c r="U1964" s="25" t="s">
        <v>161</v>
      </c>
      <c r="V1964" t="s">
        <v>606</v>
      </c>
      <c r="W1964" s="25" t="s">
        <v>176</v>
      </c>
      <c r="X1964" s="94">
        <v>3</v>
      </c>
      <c r="Y1964" s="23" t="str">
        <f t="shared" si="400"/>
        <v>Y</v>
      </c>
      <c r="Z1964">
        <v>100</v>
      </c>
      <c r="AA1964">
        <f t="shared" si="389"/>
        <v>186</v>
      </c>
      <c r="AB1964">
        <f t="shared" si="390"/>
        <v>86</v>
      </c>
      <c r="AC1964">
        <f t="shared" si="391"/>
        <v>186</v>
      </c>
      <c r="AD1964">
        <f t="shared" si="392"/>
        <v>86</v>
      </c>
      <c r="AE1964">
        <f t="shared" si="393"/>
        <v>0</v>
      </c>
      <c r="AF1964">
        <f t="shared" si="394"/>
        <v>-100</v>
      </c>
    </row>
    <row r="1965" spans="1:32" x14ac:dyDescent="0.25">
      <c r="A1965" s="20">
        <v>0.29253963988092629</v>
      </c>
      <c r="B1965" s="20">
        <v>0.70726331008276988</v>
      </c>
      <c r="C1965" s="21">
        <f t="shared" si="401"/>
        <v>3.4183401620615737</v>
      </c>
      <c r="D1965" s="22">
        <f t="shared" si="401"/>
        <v>1.4139005738654415</v>
      </c>
      <c r="E1965" s="127">
        <v>3.709508881922674E-2</v>
      </c>
      <c r="F1965" s="7">
        <f t="shared" si="395"/>
        <v>1.0370950888192267</v>
      </c>
      <c r="G1965" s="7">
        <f t="shared" si="396"/>
        <v>3.296072075660379</v>
      </c>
      <c r="H1965" s="7">
        <f t="shared" si="397"/>
        <v>1.3633278077473325</v>
      </c>
      <c r="I1965">
        <v>2.3199999999999998</v>
      </c>
      <c r="J1965">
        <v>1.65</v>
      </c>
      <c r="K1965" s="7">
        <f t="shared" si="398"/>
        <v>2.4060606060606058</v>
      </c>
      <c r="L1965" s="7">
        <f t="shared" si="399"/>
        <v>1.711206896551724</v>
      </c>
      <c r="M1965" s="24">
        <f t="shared" si="402"/>
        <v>0.41561712846347609</v>
      </c>
      <c r="N1965" s="24">
        <f t="shared" si="402"/>
        <v>0.58438287153652402</v>
      </c>
      <c r="O1965" s="23">
        <f t="shared" si="403"/>
        <v>0.7038681032286529</v>
      </c>
      <c r="P1965" s="23">
        <f t="shared" si="403"/>
        <v>1.2102738538916362</v>
      </c>
      <c r="Q1965" t="s">
        <v>328</v>
      </c>
      <c r="R1965" t="s">
        <v>402</v>
      </c>
      <c r="S1965" t="s">
        <v>135</v>
      </c>
      <c r="T1965" s="25" t="s">
        <v>151</v>
      </c>
      <c r="U1965" s="25" t="s">
        <v>166</v>
      </c>
      <c r="V1965" t="s">
        <v>606</v>
      </c>
      <c r="W1965" s="25" t="s">
        <v>179</v>
      </c>
      <c r="X1965" s="94">
        <v>4</v>
      </c>
      <c r="Y1965" s="23" t="str">
        <f t="shared" si="400"/>
        <v>Y</v>
      </c>
      <c r="Z1965">
        <v>100</v>
      </c>
      <c r="AA1965">
        <f t="shared" si="389"/>
        <v>0</v>
      </c>
      <c r="AB1965">
        <f t="shared" si="390"/>
        <v>-100</v>
      </c>
      <c r="AC1965">
        <f t="shared" si="391"/>
        <v>0</v>
      </c>
      <c r="AD1965">
        <f t="shared" si="392"/>
        <v>-100</v>
      </c>
      <c r="AE1965">
        <f t="shared" si="393"/>
        <v>0</v>
      </c>
      <c r="AF1965">
        <f t="shared" si="394"/>
        <v>-100</v>
      </c>
    </row>
    <row r="1966" spans="1:32" x14ac:dyDescent="0.25">
      <c r="A1966" s="20">
        <v>0.65553578619077602</v>
      </c>
      <c r="B1966" s="20">
        <v>0.34072916569433542</v>
      </c>
      <c r="C1966" s="21">
        <f t="shared" si="401"/>
        <v>1.5254697318827639</v>
      </c>
      <c r="D1966" s="22">
        <f t="shared" si="401"/>
        <v>2.9348823073663426</v>
      </c>
      <c r="E1966" s="127">
        <v>3.62694300518136E-2</v>
      </c>
      <c r="F1966" s="7">
        <f t="shared" si="395"/>
        <v>1.0362694300518136</v>
      </c>
      <c r="G1966" s="7">
        <f t="shared" si="396"/>
        <v>1.4720782912668671</v>
      </c>
      <c r="H1966" s="7">
        <f t="shared" si="397"/>
        <v>2.8321614266085202</v>
      </c>
      <c r="I1966">
        <v>1.93</v>
      </c>
      <c r="J1966">
        <v>1.93</v>
      </c>
      <c r="K1966" s="7">
        <f t="shared" si="398"/>
        <v>2</v>
      </c>
      <c r="L1966" s="7">
        <f t="shared" si="399"/>
        <v>2</v>
      </c>
      <c r="M1966" s="24">
        <f t="shared" si="402"/>
        <v>0.5</v>
      </c>
      <c r="N1966" s="24">
        <f t="shared" si="402"/>
        <v>0.5</v>
      </c>
      <c r="O1966" s="23">
        <f t="shared" si="403"/>
        <v>1.3110715723815523</v>
      </c>
      <c r="P1966" s="23">
        <f t="shared" si="403"/>
        <v>0.68145833138867096</v>
      </c>
      <c r="Q1966" t="s">
        <v>325</v>
      </c>
      <c r="R1966" t="s">
        <v>206</v>
      </c>
      <c r="S1966" t="s">
        <v>135</v>
      </c>
      <c r="T1966" s="25" t="s">
        <v>150</v>
      </c>
      <c r="U1966" s="25" t="s">
        <v>166</v>
      </c>
      <c r="V1966" t="s">
        <v>606</v>
      </c>
      <c r="W1966" s="25" t="s">
        <v>149</v>
      </c>
      <c r="X1966" s="94">
        <v>0</v>
      </c>
      <c r="Y1966" s="23" t="str">
        <f t="shared" si="400"/>
        <v>N</v>
      </c>
      <c r="Z1966">
        <v>100</v>
      </c>
      <c r="AA1966">
        <f t="shared" si="389"/>
        <v>0</v>
      </c>
      <c r="AB1966">
        <f t="shared" si="390"/>
        <v>-100</v>
      </c>
      <c r="AC1966">
        <f t="shared" si="391"/>
        <v>0</v>
      </c>
      <c r="AD1966">
        <f t="shared" si="392"/>
        <v>-100</v>
      </c>
      <c r="AE1966">
        <f t="shared" si="393"/>
        <v>0</v>
      </c>
      <c r="AF1966">
        <f t="shared" si="394"/>
        <v>-100</v>
      </c>
    </row>
    <row r="1967" spans="1:32" x14ac:dyDescent="0.25">
      <c r="A1967" s="20">
        <v>0.57105151500318718</v>
      </c>
      <c r="B1967" s="20">
        <v>0.42647359011017183</v>
      </c>
      <c r="C1967" s="21">
        <f t="shared" si="401"/>
        <v>1.7511554977564832</v>
      </c>
      <c r="D1967" s="22">
        <f t="shared" si="401"/>
        <v>2.3448110813653615</v>
      </c>
      <c r="E1967" s="127">
        <v>3.1914893617021267E-2</v>
      </c>
      <c r="F1967" s="7">
        <f t="shared" si="395"/>
        <v>1.0319148936170213</v>
      </c>
      <c r="G1967" s="7">
        <f t="shared" si="396"/>
        <v>1.696996049372262</v>
      </c>
      <c r="H1967" s="7">
        <f t="shared" si="397"/>
        <v>2.2722911510138557</v>
      </c>
      <c r="I1967">
        <v>2</v>
      </c>
      <c r="J1967">
        <v>1.88</v>
      </c>
      <c r="K1967" s="7">
        <f t="shared" si="398"/>
        <v>2.0638297872340425</v>
      </c>
      <c r="L1967" s="7">
        <f t="shared" si="399"/>
        <v>1.94</v>
      </c>
      <c r="M1967" s="24">
        <f t="shared" si="402"/>
        <v>0.4845360824742268</v>
      </c>
      <c r="N1967" s="24">
        <f t="shared" si="402"/>
        <v>0.51546391752577325</v>
      </c>
      <c r="O1967" s="23">
        <f t="shared" si="403"/>
        <v>1.1785531267087055</v>
      </c>
      <c r="P1967" s="23">
        <f t="shared" si="403"/>
        <v>0.82735876481373327</v>
      </c>
      <c r="Q1967" t="s">
        <v>230</v>
      </c>
      <c r="R1967" t="s">
        <v>436</v>
      </c>
      <c r="S1967" t="s">
        <v>135</v>
      </c>
      <c r="T1967" s="25" t="s">
        <v>155</v>
      </c>
      <c r="U1967" s="25" t="s">
        <v>161</v>
      </c>
      <c r="V1967" t="s">
        <v>606</v>
      </c>
      <c r="W1967" s="25" t="s">
        <v>155</v>
      </c>
      <c r="X1967" s="94">
        <v>3</v>
      </c>
      <c r="Y1967" s="23" t="str">
        <f t="shared" si="400"/>
        <v>Y</v>
      </c>
      <c r="Z1967">
        <v>100</v>
      </c>
      <c r="AA1967">
        <f t="shared" si="389"/>
        <v>200</v>
      </c>
      <c r="AB1967">
        <f t="shared" si="390"/>
        <v>100</v>
      </c>
      <c r="AC1967">
        <f t="shared" si="391"/>
        <v>200</v>
      </c>
      <c r="AD1967">
        <f t="shared" si="392"/>
        <v>100</v>
      </c>
      <c r="AE1967">
        <f t="shared" si="393"/>
        <v>0</v>
      </c>
      <c r="AF1967">
        <f t="shared" si="394"/>
        <v>-100</v>
      </c>
    </row>
    <row r="1968" spans="1:32" x14ac:dyDescent="0.25">
      <c r="A1968" s="20">
        <v>0.52176079989615709</v>
      </c>
      <c r="B1968" s="20">
        <v>0.47608414218905148</v>
      </c>
      <c r="C1968" s="21">
        <f t="shared" si="401"/>
        <v>1.9165870647987047</v>
      </c>
      <c r="D1968" s="22">
        <f t="shared" si="401"/>
        <v>2.1004690376830557</v>
      </c>
      <c r="E1968" s="127">
        <v>3.8718291054739673E-2</v>
      </c>
      <c r="F1968" s="7">
        <f t="shared" si="395"/>
        <v>1.0387182910547397</v>
      </c>
      <c r="G1968" s="7">
        <f t="shared" si="396"/>
        <v>1.8451461587843569</v>
      </c>
      <c r="H1968" s="7">
        <f t="shared" si="397"/>
        <v>2.0221739193118364</v>
      </c>
      <c r="I1968">
        <v>2.14</v>
      </c>
      <c r="J1968">
        <v>1.75</v>
      </c>
      <c r="K1968" s="7">
        <f t="shared" si="398"/>
        <v>2.2228571428571429</v>
      </c>
      <c r="L1968" s="7">
        <f t="shared" si="399"/>
        <v>1.8177570093457944</v>
      </c>
      <c r="M1968" s="24">
        <f t="shared" si="402"/>
        <v>0.44987146529562982</v>
      </c>
      <c r="N1968" s="24">
        <f t="shared" si="402"/>
        <v>0.55012853470437018</v>
      </c>
      <c r="O1968" s="23">
        <f t="shared" si="403"/>
        <v>1.1597997209120292</v>
      </c>
      <c r="P1968" s="23">
        <f t="shared" si="403"/>
        <v>0.86540528650252813</v>
      </c>
      <c r="Q1968" t="s">
        <v>248</v>
      </c>
      <c r="R1968" t="s">
        <v>235</v>
      </c>
      <c r="S1968" t="s">
        <v>136</v>
      </c>
      <c r="T1968" s="25" t="s">
        <v>162</v>
      </c>
      <c r="U1968" s="25" t="s">
        <v>160</v>
      </c>
      <c r="V1968" t="s">
        <v>606</v>
      </c>
      <c r="W1968" s="25" t="s">
        <v>151</v>
      </c>
      <c r="X1968" s="94">
        <v>2</v>
      </c>
      <c r="Y1968" s="23" t="str">
        <f t="shared" si="400"/>
        <v>N</v>
      </c>
      <c r="Z1968">
        <v>100</v>
      </c>
      <c r="AA1968">
        <f t="shared" si="389"/>
        <v>0</v>
      </c>
      <c r="AB1968">
        <f t="shared" si="390"/>
        <v>-100</v>
      </c>
      <c r="AC1968">
        <f t="shared" si="391"/>
        <v>0</v>
      </c>
      <c r="AD1968">
        <f t="shared" si="392"/>
        <v>-100</v>
      </c>
      <c r="AE1968">
        <f t="shared" si="393"/>
        <v>0</v>
      </c>
      <c r="AF1968">
        <f t="shared" si="394"/>
        <v>-100</v>
      </c>
    </row>
    <row r="1969" spans="1:32" x14ac:dyDescent="0.25">
      <c r="A1969" s="20">
        <v>0.23998906554046884</v>
      </c>
      <c r="B1969" s="20">
        <v>0.75994256908483149</v>
      </c>
      <c r="C1969" s="21">
        <f t="shared" si="401"/>
        <v>4.1668565096828223</v>
      </c>
      <c r="D1969" s="22">
        <f t="shared" si="401"/>
        <v>1.3158889114532168</v>
      </c>
      <c r="E1969" s="127">
        <v>3.315137797896428E-2</v>
      </c>
      <c r="F1969" s="7">
        <f t="shared" si="395"/>
        <v>1.0331513779789643</v>
      </c>
      <c r="G1969" s="7">
        <f t="shared" si="396"/>
        <v>4.0331519644623297</v>
      </c>
      <c r="H1969" s="7">
        <f t="shared" si="397"/>
        <v>1.2736651564336483</v>
      </c>
      <c r="I1969">
        <v>2.0299999999999998</v>
      </c>
      <c r="J1969">
        <v>1.85</v>
      </c>
      <c r="K1969" s="7">
        <f t="shared" si="398"/>
        <v>2.0972972972972972</v>
      </c>
      <c r="L1969" s="7">
        <f t="shared" si="399"/>
        <v>1.9113300492610841</v>
      </c>
      <c r="M1969" s="24">
        <f t="shared" si="402"/>
        <v>0.47680412371134023</v>
      </c>
      <c r="N1969" s="24">
        <f t="shared" si="402"/>
        <v>0.52319587628865971</v>
      </c>
      <c r="O1969" s="23">
        <f t="shared" si="403"/>
        <v>0.50332841853892918</v>
      </c>
      <c r="P1969" s="23">
        <f t="shared" si="403"/>
        <v>1.4525010680045058</v>
      </c>
      <c r="Q1969" t="s">
        <v>403</v>
      </c>
      <c r="R1969" t="s">
        <v>127</v>
      </c>
      <c r="S1969" t="s">
        <v>136</v>
      </c>
      <c r="T1969" s="25" t="s">
        <v>151</v>
      </c>
      <c r="U1969" s="25" t="s">
        <v>166</v>
      </c>
      <c r="V1969" t="s">
        <v>606</v>
      </c>
      <c r="W1969" s="25" t="s">
        <v>178</v>
      </c>
      <c r="X1969" s="94">
        <v>4</v>
      </c>
      <c r="Y1969" s="23" t="str">
        <f t="shared" si="400"/>
        <v>Y</v>
      </c>
      <c r="Z1969">
        <v>100</v>
      </c>
      <c r="AA1969">
        <f t="shared" si="389"/>
        <v>0</v>
      </c>
      <c r="AB1969">
        <f t="shared" si="390"/>
        <v>-100</v>
      </c>
      <c r="AC1969">
        <f t="shared" si="391"/>
        <v>0</v>
      </c>
      <c r="AD1969">
        <f t="shared" si="392"/>
        <v>-100</v>
      </c>
      <c r="AE1969">
        <f t="shared" si="393"/>
        <v>0</v>
      </c>
      <c r="AF1969">
        <f t="shared" si="394"/>
        <v>-100</v>
      </c>
    </row>
    <row r="1970" spans="1:32" x14ac:dyDescent="0.25">
      <c r="A1970" s="20">
        <v>0.41825820806784053</v>
      </c>
      <c r="B1970" s="20">
        <v>0.57982740119223197</v>
      </c>
      <c r="C1970" s="21">
        <f t="shared" si="401"/>
        <v>2.3908676045343795</v>
      </c>
      <c r="D1970" s="22">
        <f t="shared" si="401"/>
        <v>1.7246511598862277</v>
      </c>
      <c r="E1970" s="127">
        <v>3.7398886437651102E-2</v>
      </c>
      <c r="F1970" s="7">
        <f t="shared" si="395"/>
        <v>1.0373988864376511</v>
      </c>
      <c r="G1970" s="7">
        <f t="shared" si="396"/>
        <v>2.3046753141835703</v>
      </c>
      <c r="H1970" s="7">
        <f t="shared" si="397"/>
        <v>1.6624763940209621</v>
      </c>
      <c r="I1970">
        <v>2.2799999999999998</v>
      </c>
      <c r="J1970">
        <v>1.67</v>
      </c>
      <c r="K1970" s="7">
        <f t="shared" si="398"/>
        <v>2.3652694610778444</v>
      </c>
      <c r="L1970" s="7">
        <f t="shared" si="399"/>
        <v>1.7324561403508774</v>
      </c>
      <c r="M1970" s="24">
        <f t="shared" si="402"/>
        <v>0.42278481012658226</v>
      </c>
      <c r="N1970" s="24">
        <f t="shared" si="402"/>
        <v>0.57721518987341769</v>
      </c>
      <c r="O1970" s="23">
        <f t="shared" si="403"/>
        <v>0.98929336638800602</v>
      </c>
      <c r="P1970" s="23">
        <f t="shared" si="403"/>
        <v>1.0045255415391738</v>
      </c>
      <c r="Q1970" t="s">
        <v>238</v>
      </c>
      <c r="R1970" t="s">
        <v>227</v>
      </c>
      <c r="S1970" t="s">
        <v>136</v>
      </c>
      <c r="T1970" s="25" t="s">
        <v>162</v>
      </c>
      <c r="U1970" s="25" t="s">
        <v>160</v>
      </c>
      <c r="V1970" t="s">
        <v>606</v>
      </c>
      <c r="W1970" s="25" t="s">
        <v>151</v>
      </c>
      <c r="X1970" s="94">
        <v>2</v>
      </c>
      <c r="Y1970" s="23" t="str">
        <f t="shared" si="400"/>
        <v>N</v>
      </c>
      <c r="Z1970">
        <v>100</v>
      </c>
      <c r="AA1970">
        <f t="shared" si="389"/>
        <v>167</v>
      </c>
      <c r="AB1970">
        <f t="shared" si="390"/>
        <v>67</v>
      </c>
      <c r="AC1970">
        <f t="shared" si="391"/>
        <v>0</v>
      </c>
      <c r="AD1970">
        <f t="shared" si="392"/>
        <v>-100</v>
      </c>
      <c r="AE1970">
        <f t="shared" si="393"/>
        <v>167</v>
      </c>
      <c r="AF1970">
        <f t="shared" si="394"/>
        <v>67</v>
      </c>
    </row>
    <row r="1971" spans="1:32" x14ac:dyDescent="0.25">
      <c r="A1971" s="20">
        <v>0.54811759995771958</v>
      </c>
      <c r="B1971" s="20">
        <v>0.450337150340966</v>
      </c>
      <c r="C1971" s="21">
        <f t="shared" si="401"/>
        <v>1.8244259992328973</v>
      </c>
      <c r="D1971" s="22">
        <f t="shared" si="401"/>
        <v>2.22055852874422</v>
      </c>
      <c r="E1971" s="127">
        <v>3.7128117398625982E-2</v>
      </c>
      <c r="F1971" s="7">
        <f t="shared" si="395"/>
        <v>1.037128117398626</v>
      </c>
      <c r="G1971" s="7">
        <f t="shared" si="396"/>
        <v>1.7591134293119053</v>
      </c>
      <c r="H1971" s="7">
        <f t="shared" si="397"/>
        <v>2.1410648226507738</v>
      </c>
      <c r="I1971">
        <v>2.09</v>
      </c>
      <c r="J1971">
        <v>1.79</v>
      </c>
      <c r="K1971" s="7">
        <f t="shared" si="398"/>
        <v>2.1675977653631282</v>
      </c>
      <c r="L1971" s="7">
        <f t="shared" si="399"/>
        <v>1.8564593301435406</v>
      </c>
      <c r="M1971" s="24">
        <f t="shared" si="402"/>
        <v>0.46134020618556709</v>
      </c>
      <c r="N1971" s="24">
        <f t="shared" si="402"/>
        <v>0.53865979381443296</v>
      </c>
      <c r="O1971" s="23">
        <f t="shared" si="403"/>
        <v>1.1880984848245539</v>
      </c>
      <c r="P1971" s="23">
        <f t="shared" si="403"/>
        <v>0.83603260446074057</v>
      </c>
      <c r="Q1971" t="s">
        <v>243</v>
      </c>
      <c r="R1971" t="s">
        <v>233</v>
      </c>
      <c r="S1971" t="s">
        <v>136</v>
      </c>
      <c r="T1971" s="25" t="s">
        <v>155</v>
      </c>
      <c r="U1971" s="25" t="s">
        <v>161</v>
      </c>
      <c r="V1971" t="s">
        <v>606</v>
      </c>
      <c r="W1971" s="25" t="s">
        <v>178</v>
      </c>
      <c r="X1971" s="94">
        <v>4</v>
      </c>
      <c r="Y1971" s="23" t="str">
        <f t="shared" si="400"/>
        <v>Y</v>
      </c>
      <c r="Z1971">
        <v>100</v>
      </c>
      <c r="AA1971">
        <f t="shared" si="389"/>
        <v>209</v>
      </c>
      <c r="AB1971">
        <f t="shared" si="390"/>
        <v>109</v>
      </c>
      <c r="AC1971">
        <f t="shared" si="391"/>
        <v>209</v>
      </c>
      <c r="AD1971">
        <f t="shared" si="392"/>
        <v>109</v>
      </c>
      <c r="AE1971">
        <f t="shared" si="393"/>
        <v>0</v>
      </c>
      <c r="AF1971">
        <f t="shared" si="394"/>
        <v>-100</v>
      </c>
    </row>
    <row r="1972" spans="1:32" x14ac:dyDescent="0.25">
      <c r="A1972" s="20">
        <v>0.3913072051353379</v>
      </c>
      <c r="B1972" s="20">
        <v>0.60829094900139791</v>
      </c>
      <c r="C1972" s="21">
        <f t="shared" si="401"/>
        <v>2.5555368949931268</v>
      </c>
      <c r="D1972" s="22">
        <f t="shared" si="401"/>
        <v>1.6439501551710609</v>
      </c>
      <c r="E1972" s="127">
        <v>3.7665386256935607E-2</v>
      </c>
      <c r="F1972" s="7">
        <f t="shared" si="395"/>
        <v>1.0376653862569356</v>
      </c>
      <c r="G1972" s="7">
        <f t="shared" si="396"/>
        <v>2.4627755043573862</v>
      </c>
      <c r="H1972" s="7">
        <f t="shared" si="397"/>
        <v>1.5842777228034119</v>
      </c>
      <c r="I1972">
        <v>2.13</v>
      </c>
      <c r="J1972">
        <v>1.76</v>
      </c>
      <c r="K1972" s="7">
        <f t="shared" si="398"/>
        <v>2.2102272727272729</v>
      </c>
      <c r="L1972" s="7">
        <f t="shared" si="399"/>
        <v>1.8262910798122067</v>
      </c>
      <c r="M1972" s="24">
        <f t="shared" si="402"/>
        <v>0.45244215938303339</v>
      </c>
      <c r="N1972" s="24">
        <f t="shared" si="402"/>
        <v>0.54755784061696655</v>
      </c>
      <c r="O1972" s="23">
        <f t="shared" si="403"/>
        <v>0.86487785680480944</v>
      </c>
      <c r="P1972" s="23">
        <f t="shared" si="403"/>
        <v>1.1109163340917549</v>
      </c>
      <c r="Q1972" t="s">
        <v>246</v>
      </c>
      <c r="R1972" t="s">
        <v>251</v>
      </c>
      <c r="S1972" t="s">
        <v>136</v>
      </c>
      <c r="T1972" s="25" t="s">
        <v>151</v>
      </c>
      <c r="U1972" s="25" t="s">
        <v>166</v>
      </c>
      <c r="V1972" t="s">
        <v>606</v>
      </c>
      <c r="W1972" s="25" t="s">
        <v>150</v>
      </c>
      <c r="X1972" s="94">
        <v>4</v>
      </c>
      <c r="Y1972" s="23" t="str">
        <f t="shared" si="400"/>
        <v>Y</v>
      </c>
      <c r="Z1972">
        <v>100</v>
      </c>
      <c r="AA1972">
        <f t="shared" si="389"/>
        <v>0</v>
      </c>
      <c r="AB1972">
        <f t="shared" si="390"/>
        <v>-100</v>
      </c>
      <c r="AC1972">
        <f t="shared" si="391"/>
        <v>0</v>
      </c>
      <c r="AD1972">
        <f t="shared" si="392"/>
        <v>-100</v>
      </c>
      <c r="AE1972">
        <f t="shared" si="393"/>
        <v>0</v>
      </c>
      <c r="AF1972">
        <f t="shared" si="394"/>
        <v>-100</v>
      </c>
    </row>
    <row r="1973" spans="1:32" x14ac:dyDescent="0.25">
      <c r="A1973" s="20">
        <v>0.41798435843563486</v>
      </c>
      <c r="B1973" s="20">
        <v>0.58156429346941962</v>
      </c>
      <c r="C1973" s="21">
        <f t="shared" si="401"/>
        <v>2.3924340225137621</v>
      </c>
      <c r="D1973" s="22">
        <f t="shared" si="401"/>
        <v>1.71950033939383</v>
      </c>
      <c r="E1973" s="127">
        <v>4.0110945167484591E-2</v>
      </c>
      <c r="F1973" s="7">
        <f t="shared" si="395"/>
        <v>1.0401109451674846</v>
      </c>
      <c r="G1973" s="7">
        <f t="shared" si="396"/>
        <v>2.3001719514916927</v>
      </c>
      <c r="H1973" s="7">
        <f t="shared" si="397"/>
        <v>1.6531893519464371</v>
      </c>
      <c r="I1973">
        <v>2.1800000000000002</v>
      </c>
      <c r="J1973">
        <v>1.72</v>
      </c>
      <c r="K1973" s="7">
        <f t="shared" si="398"/>
        <v>2.2674418604651168</v>
      </c>
      <c r="L1973" s="7">
        <f t="shared" si="399"/>
        <v>1.7889908256880735</v>
      </c>
      <c r="M1973" s="24">
        <f t="shared" si="402"/>
        <v>0.44102564102564096</v>
      </c>
      <c r="N1973" s="24">
        <f t="shared" si="402"/>
        <v>0.55897435897435888</v>
      </c>
      <c r="O1973" s="23">
        <f t="shared" si="403"/>
        <v>0.94775523133661399</v>
      </c>
      <c r="P1973" s="23">
        <f t="shared" si="403"/>
        <v>1.040413185564558</v>
      </c>
      <c r="Q1973" t="s">
        <v>232</v>
      </c>
      <c r="R1973" t="s">
        <v>234</v>
      </c>
      <c r="S1973" t="s">
        <v>136</v>
      </c>
      <c r="T1973" s="25" t="s">
        <v>151</v>
      </c>
      <c r="U1973" s="25" t="s">
        <v>166</v>
      </c>
      <c r="V1973" t="s">
        <v>606</v>
      </c>
      <c r="W1973" s="25" t="s">
        <v>151</v>
      </c>
      <c r="X1973" s="94">
        <v>2</v>
      </c>
      <c r="Y1973" s="23" t="str">
        <f t="shared" si="400"/>
        <v>N</v>
      </c>
      <c r="Z1973">
        <v>100</v>
      </c>
      <c r="AA1973">
        <f t="shared" si="389"/>
        <v>172</v>
      </c>
      <c r="AB1973">
        <f t="shared" si="390"/>
        <v>72</v>
      </c>
      <c r="AC1973">
        <f t="shared" si="391"/>
        <v>0</v>
      </c>
      <c r="AD1973">
        <f t="shared" si="392"/>
        <v>-100</v>
      </c>
      <c r="AE1973">
        <f t="shared" si="393"/>
        <v>172</v>
      </c>
      <c r="AF1973">
        <f t="shared" si="394"/>
        <v>72</v>
      </c>
    </row>
    <row r="1974" spans="1:32" x14ac:dyDescent="0.25">
      <c r="A1974" s="20">
        <v>0.6137133416575441</v>
      </c>
      <c r="B1974" s="20">
        <v>0.38370026913684829</v>
      </c>
      <c r="C1974" s="21">
        <f t="shared" si="401"/>
        <v>1.6294252253000656</v>
      </c>
      <c r="D1974" s="22">
        <f t="shared" si="401"/>
        <v>2.6062009345199231</v>
      </c>
      <c r="E1974" s="127">
        <v>3.5766729599328695E-2</v>
      </c>
      <c r="F1974" s="7">
        <f t="shared" si="395"/>
        <v>1.0357667295993287</v>
      </c>
      <c r="G1974" s="7">
        <f t="shared" si="396"/>
        <v>1.5731584909378051</v>
      </c>
      <c r="H1974" s="7">
        <f t="shared" si="397"/>
        <v>2.516204527565868</v>
      </c>
      <c r="I1974">
        <v>2.27</v>
      </c>
      <c r="J1974">
        <v>1.68</v>
      </c>
      <c r="K1974" s="7">
        <f t="shared" si="398"/>
        <v>2.3511904761904763</v>
      </c>
      <c r="L1974" s="7">
        <f t="shared" si="399"/>
        <v>1.7400881057268722</v>
      </c>
      <c r="M1974" s="24">
        <f t="shared" si="402"/>
        <v>0.42531645569620252</v>
      </c>
      <c r="N1974" s="24">
        <f t="shared" si="402"/>
        <v>0.57468354430379742</v>
      </c>
      <c r="O1974" s="23">
        <f t="shared" si="403"/>
        <v>1.4429569640162496</v>
      </c>
      <c r="P1974" s="23">
        <f t="shared" si="403"/>
        <v>0.66767227448922939</v>
      </c>
      <c r="Q1974" t="s">
        <v>236</v>
      </c>
      <c r="R1974" t="s">
        <v>247</v>
      </c>
      <c r="S1974" t="s">
        <v>136</v>
      </c>
      <c r="T1974" s="25" t="s">
        <v>150</v>
      </c>
      <c r="U1974" s="25" t="s">
        <v>166</v>
      </c>
      <c r="V1974" t="s">
        <v>606</v>
      </c>
      <c r="W1974" s="25" t="s">
        <v>151</v>
      </c>
      <c r="X1974" s="94">
        <v>2</v>
      </c>
      <c r="Y1974" s="23" t="str">
        <f t="shared" si="400"/>
        <v>N</v>
      </c>
      <c r="Z1974">
        <v>100</v>
      </c>
      <c r="AA1974">
        <f t="shared" si="389"/>
        <v>0</v>
      </c>
      <c r="AB1974">
        <f t="shared" si="390"/>
        <v>-100</v>
      </c>
      <c r="AC1974">
        <f t="shared" si="391"/>
        <v>0</v>
      </c>
      <c r="AD1974">
        <f t="shared" si="392"/>
        <v>-100</v>
      </c>
      <c r="AE1974">
        <f t="shared" si="393"/>
        <v>0</v>
      </c>
      <c r="AF1974">
        <f t="shared" si="394"/>
        <v>-100</v>
      </c>
    </row>
    <row r="1975" spans="1:32" x14ac:dyDescent="0.25">
      <c r="A1975" s="20">
        <v>0.24144065825323396</v>
      </c>
      <c r="B1975" s="20">
        <v>0.75844043075877166</v>
      </c>
      <c r="C1975" s="21">
        <f t="shared" si="401"/>
        <v>4.1418044799693776</v>
      </c>
      <c r="D1975" s="22">
        <f t="shared" si="401"/>
        <v>1.3184951110788796</v>
      </c>
      <c r="E1975" s="127">
        <v>3.8864175168482618E-2</v>
      </c>
      <c r="F1975" s="7">
        <f t="shared" si="395"/>
        <v>1.0388641751684826</v>
      </c>
      <c r="G1975" s="7">
        <f t="shared" si="396"/>
        <v>3.9868585123725739</v>
      </c>
      <c r="H1975" s="7">
        <f t="shared" si="397"/>
        <v>1.269169870897749</v>
      </c>
      <c r="I1975">
        <v>2.17</v>
      </c>
      <c r="J1975">
        <v>1.73</v>
      </c>
      <c r="K1975" s="7">
        <f t="shared" si="398"/>
        <v>2.254335260115607</v>
      </c>
      <c r="L1975" s="7">
        <f t="shared" si="399"/>
        <v>1.7972350230414749</v>
      </c>
      <c r="M1975" s="24">
        <f t="shared" si="402"/>
        <v>0.44358974358974357</v>
      </c>
      <c r="N1975" s="24">
        <f t="shared" si="402"/>
        <v>0.55641025641025632</v>
      </c>
      <c r="O1975" s="23">
        <f t="shared" si="403"/>
        <v>0.54428818912578769</v>
      </c>
      <c r="P1975" s="23">
        <f t="shared" si="403"/>
        <v>1.3630957050503272</v>
      </c>
      <c r="Q1975" t="s">
        <v>244</v>
      </c>
      <c r="R1975" t="s">
        <v>239</v>
      </c>
      <c r="S1975" t="s">
        <v>136</v>
      </c>
      <c r="T1975" s="25" t="s">
        <v>151</v>
      </c>
      <c r="U1975" s="25" t="s">
        <v>166</v>
      </c>
      <c r="V1975" t="s">
        <v>606</v>
      </c>
      <c r="W1975" s="25" t="s">
        <v>150</v>
      </c>
      <c r="X1975" s="94">
        <v>4</v>
      </c>
      <c r="Y1975" s="23" t="str">
        <f t="shared" si="400"/>
        <v>Y</v>
      </c>
      <c r="Z1975">
        <v>100</v>
      </c>
      <c r="AA1975">
        <f t="shared" si="389"/>
        <v>0</v>
      </c>
      <c r="AB1975">
        <f t="shared" si="390"/>
        <v>-100</v>
      </c>
      <c r="AC1975">
        <f t="shared" si="391"/>
        <v>0</v>
      </c>
      <c r="AD1975">
        <f t="shared" si="392"/>
        <v>-100</v>
      </c>
      <c r="AE1975">
        <f t="shared" si="393"/>
        <v>0</v>
      </c>
      <c r="AF1975">
        <f t="shared" si="394"/>
        <v>-100</v>
      </c>
    </row>
    <row r="1976" spans="1:32" x14ac:dyDescent="0.25">
      <c r="A1976" s="20">
        <v>0.11363186721742644</v>
      </c>
      <c r="B1976" s="20">
        <v>0.88636259994503053</v>
      </c>
      <c r="C1976" s="21">
        <f t="shared" si="401"/>
        <v>8.800348216460895</v>
      </c>
      <c r="D1976" s="22">
        <f t="shared" si="401"/>
        <v>1.1282064474087883</v>
      </c>
      <c r="E1976" s="127">
        <v>3.709508881922674E-2</v>
      </c>
      <c r="F1976" s="7">
        <f t="shared" si="395"/>
        <v>1.0370950888192267</v>
      </c>
      <c r="G1976" s="7">
        <f t="shared" si="396"/>
        <v>8.4855750560736283</v>
      </c>
      <c r="H1976" s="7">
        <f t="shared" si="397"/>
        <v>1.087852463647567</v>
      </c>
      <c r="I1976">
        <v>2.3199999999999998</v>
      </c>
      <c r="J1976">
        <v>1.65</v>
      </c>
      <c r="K1976" s="7">
        <f t="shared" si="398"/>
        <v>2.4060606060606058</v>
      </c>
      <c r="L1976" s="7">
        <f t="shared" si="399"/>
        <v>1.711206896551724</v>
      </c>
      <c r="M1976" s="24">
        <f t="shared" si="402"/>
        <v>0.41561712846347609</v>
      </c>
      <c r="N1976" s="24">
        <f t="shared" si="402"/>
        <v>0.58438287153652402</v>
      </c>
      <c r="O1976" s="23">
        <f t="shared" si="403"/>
        <v>0.27340515930495934</v>
      </c>
      <c r="P1976" s="23">
        <f t="shared" si="403"/>
        <v>1.5167497938714531</v>
      </c>
      <c r="Q1976" t="s">
        <v>331</v>
      </c>
      <c r="R1976" t="s">
        <v>242</v>
      </c>
      <c r="S1976" t="s">
        <v>136</v>
      </c>
      <c r="T1976" s="25" t="s">
        <v>151</v>
      </c>
      <c r="U1976" s="25" t="s">
        <v>166</v>
      </c>
      <c r="V1976" t="s">
        <v>606</v>
      </c>
      <c r="W1976" s="25" t="s">
        <v>176</v>
      </c>
      <c r="X1976" s="94">
        <v>3</v>
      </c>
      <c r="Y1976" s="23" t="str">
        <f t="shared" si="400"/>
        <v>Y</v>
      </c>
      <c r="Z1976">
        <v>100</v>
      </c>
      <c r="AA1976">
        <f t="shared" si="389"/>
        <v>0</v>
      </c>
      <c r="AB1976">
        <f t="shared" si="390"/>
        <v>-100</v>
      </c>
      <c r="AC1976">
        <f t="shared" si="391"/>
        <v>0</v>
      </c>
      <c r="AD1976">
        <f t="shared" si="392"/>
        <v>-100</v>
      </c>
      <c r="AE1976">
        <f t="shared" si="393"/>
        <v>0</v>
      </c>
      <c r="AF1976">
        <f t="shared" si="394"/>
        <v>-100</v>
      </c>
    </row>
    <row r="1977" spans="1:32" x14ac:dyDescent="0.25">
      <c r="A1977" s="20">
        <v>0.57693189625297403</v>
      </c>
      <c r="B1977" s="20">
        <v>0.42019760266306772</v>
      </c>
      <c r="C1977" s="21">
        <f t="shared" si="401"/>
        <v>1.7333068365516722</v>
      </c>
      <c r="D1977" s="22">
        <f t="shared" si="401"/>
        <v>2.3798327112347724</v>
      </c>
      <c r="E1977" s="127">
        <v>3.7094082916185211E-2</v>
      </c>
      <c r="F1977" s="7">
        <f t="shared" si="395"/>
        <v>1.0370940829161852</v>
      </c>
      <c r="G1977" s="7">
        <f t="shared" si="396"/>
        <v>1.6713110846007524</v>
      </c>
      <c r="H1977" s="7">
        <f t="shared" si="397"/>
        <v>2.2947124570829347</v>
      </c>
      <c r="I1977">
        <v>2.4500000000000002</v>
      </c>
      <c r="J1977">
        <v>1.59</v>
      </c>
      <c r="K1977" s="7">
        <f t="shared" si="398"/>
        <v>2.540880503144654</v>
      </c>
      <c r="L1977" s="7">
        <f t="shared" si="399"/>
        <v>1.6489795918367345</v>
      </c>
      <c r="M1977" s="24">
        <f t="shared" si="402"/>
        <v>0.39356435643564358</v>
      </c>
      <c r="N1977" s="24">
        <f t="shared" si="402"/>
        <v>0.60643564356435653</v>
      </c>
      <c r="O1977" s="23">
        <f t="shared" si="403"/>
        <v>1.4659150068314561</v>
      </c>
      <c r="P1977" s="23">
        <f t="shared" si="403"/>
        <v>0.6928972713301198</v>
      </c>
      <c r="Q1977" t="s">
        <v>245</v>
      </c>
      <c r="R1977" t="s">
        <v>250</v>
      </c>
      <c r="S1977" t="s">
        <v>136</v>
      </c>
      <c r="T1977" s="25" t="s">
        <v>155</v>
      </c>
      <c r="U1977" s="25" t="s">
        <v>161</v>
      </c>
      <c r="V1977" t="s">
        <v>606</v>
      </c>
      <c r="W1977" s="25" t="s">
        <v>178</v>
      </c>
      <c r="X1977" s="94">
        <v>4</v>
      </c>
      <c r="Y1977" s="23" t="str">
        <f t="shared" si="400"/>
        <v>Y</v>
      </c>
      <c r="Z1977">
        <v>100</v>
      </c>
      <c r="AA1977">
        <f t="shared" si="389"/>
        <v>245.00000000000003</v>
      </c>
      <c r="AB1977">
        <f t="shared" si="390"/>
        <v>145.00000000000003</v>
      </c>
      <c r="AC1977">
        <f t="shared" si="391"/>
        <v>245.00000000000003</v>
      </c>
      <c r="AD1977">
        <f t="shared" si="392"/>
        <v>145.00000000000003</v>
      </c>
      <c r="AE1977">
        <f t="shared" si="393"/>
        <v>0</v>
      </c>
      <c r="AF1977">
        <f t="shared" si="394"/>
        <v>-100</v>
      </c>
    </row>
    <row r="1978" spans="1:32" x14ac:dyDescent="0.25">
      <c r="A1978" s="20">
        <v>0.47244882128052873</v>
      </c>
      <c r="B1978" s="20">
        <v>0.52482674670365581</v>
      </c>
      <c r="C1978" s="21">
        <f t="shared" si="401"/>
        <v>2.1166313788011846</v>
      </c>
      <c r="D1978" s="22">
        <f t="shared" si="401"/>
        <v>1.9053906956549442</v>
      </c>
      <c r="E1978" s="127">
        <v>4.0266652330519959E-2</v>
      </c>
      <c r="F1978" s="7">
        <f t="shared" si="395"/>
        <v>1.04026665233052</v>
      </c>
      <c r="G1978" s="7">
        <f t="shared" si="396"/>
        <v>2.0347007895132214</v>
      </c>
      <c r="H1978" s="7">
        <f t="shared" si="397"/>
        <v>1.8316368129135718</v>
      </c>
      <c r="I1978">
        <v>2.09</v>
      </c>
      <c r="J1978">
        <v>1.78</v>
      </c>
      <c r="K1978" s="7">
        <f t="shared" si="398"/>
        <v>2.1741573033707864</v>
      </c>
      <c r="L1978" s="7">
        <f t="shared" si="399"/>
        <v>1.8516746411483256</v>
      </c>
      <c r="M1978" s="24">
        <f t="shared" si="402"/>
        <v>0.4599483204134367</v>
      </c>
      <c r="N1978" s="24">
        <f t="shared" si="402"/>
        <v>0.54005167958656319</v>
      </c>
      <c r="O1978" s="23">
        <f t="shared" si="403"/>
        <v>1.027178055255981</v>
      </c>
      <c r="P1978" s="23">
        <f t="shared" si="403"/>
        <v>0.97180837786753504</v>
      </c>
      <c r="Q1978" t="s">
        <v>249</v>
      </c>
      <c r="R1978" t="s">
        <v>400</v>
      </c>
      <c r="S1978" t="s">
        <v>136</v>
      </c>
      <c r="T1978" s="25" t="s">
        <v>162</v>
      </c>
      <c r="U1978" s="25" t="s">
        <v>160</v>
      </c>
      <c r="V1978" t="s">
        <v>606</v>
      </c>
      <c r="W1978" s="25" t="s">
        <v>149</v>
      </c>
      <c r="X1978" s="94">
        <v>0</v>
      </c>
      <c r="Y1978" s="23" t="str">
        <f t="shared" si="400"/>
        <v>N</v>
      </c>
      <c r="Z1978">
        <v>100</v>
      </c>
      <c r="AA1978">
        <f t="shared" si="389"/>
        <v>0</v>
      </c>
      <c r="AB1978">
        <f t="shared" si="390"/>
        <v>-100</v>
      </c>
      <c r="AC1978">
        <f t="shared" si="391"/>
        <v>0</v>
      </c>
      <c r="AD1978">
        <f t="shared" si="392"/>
        <v>-100</v>
      </c>
      <c r="AE1978">
        <f t="shared" si="393"/>
        <v>178</v>
      </c>
      <c r="AF1978">
        <f t="shared" si="394"/>
        <v>78</v>
      </c>
    </row>
    <row r="1979" spans="1:32" x14ac:dyDescent="0.25">
      <c r="A1979" s="20">
        <v>0.67073185667104696</v>
      </c>
      <c r="B1979" s="20">
        <v>0.29827758022987455</v>
      </c>
      <c r="C1979" s="21">
        <f t="shared" si="401"/>
        <v>1.4909087589236707</v>
      </c>
      <c r="D1979" s="22">
        <f t="shared" si="401"/>
        <v>3.3525818441645088</v>
      </c>
      <c r="E1979" s="127">
        <v>3.8905400701529036E-2</v>
      </c>
      <c r="F1979" s="7">
        <f t="shared" si="395"/>
        <v>1.038905400701529</v>
      </c>
      <c r="G1979" s="7">
        <f t="shared" si="396"/>
        <v>1.4350765314309877</v>
      </c>
      <c r="H1979" s="7">
        <f t="shared" si="397"/>
        <v>3.227032838505461</v>
      </c>
      <c r="I1979">
        <v>2.11</v>
      </c>
      <c r="J1979">
        <v>1.77</v>
      </c>
      <c r="K1979" s="7">
        <f t="shared" si="398"/>
        <v>2.1920903954802262</v>
      </c>
      <c r="L1979" s="7">
        <f t="shared" si="399"/>
        <v>1.8388625592417065</v>
      </c>
      <c r="M1979" s="24">
        <f t="shared" si="402"/>
        <v>0.45618556701030921</v>
      </c>
      <c r="N1979" s="24">
        <f t="shared" si="402"/>
        <v>0.54381443298969068</v>
      </c>
      <c r="O1979" s="23">
        <f t="shared" si="403"/>
        <v>1.4703048609512217</v>
      </c>
      <c r="P1979" s="23">
        <f t="shared" si="403"/>
        <v>0.5484914745459305</v>
      </c>
      <c r="Q1979" t="s">
        <v>406</v>
      </c>
      <c r="R1979" t="s">
        <v>334</v>
      </c>
      <c r="S1979" t="s">
        <v>136</v>
      </c>
      <c r="T1979" s="25" t="s">
        <v>165</v>
      </c>
      <c r="U1979" s="25" t="s">
        <v>160</v>
      </c>
      <c r="V1979" t="s">
        <v>606</v>
      </c>
      <c r="W1979" s="25" t="s">
        <v>155</v>
      </c>
      <c r="X1979" s="94">
        <v>3</v>
      </c>
      <c r="Y1979" s="23" t="str">
        <f t="shared" si="400"/>
        <v>Y</v>
      </c>
      <c r="Z1979">
        <v>100</v>
      </c>
      <c r="AA1979">
        <f t="shared" si="389"/>
        <v>211</v>
      </c>
      <c r="AB1979">
        <f t="shared" si="390"/>
        <v>111</v>
      </c>
      <c r="AC1979">
        <f t="shared" si="391"/>
        <v>211</v>
      </c>
      <c r="AD1979">
        <f t="shared" si="392"/>
        <v>111</v>
      </c>
      <c r="AE1979">
        <f t="shared" si="393"/>
        <v>0</v>
      </c>
      <c r="AF1979">
        <f t="shared" si="394"/>
        <v>-100</v>
      </c>
    </row>
    <row r="1980" spans="1:32" x14ac:dyDescent="0.25">
      <c r="A1980" s="20">
        <v>0.2814306287489155</v>
      </c>
      <c r="B1980" s="20">
        <v>0.71846551353556665</v>
      </c>
      <c r="C1980" s="21">
        <f t="shared" si="401"/>
        <v>3.5532735169780398</v>
      </c>
      <c r="D1980" s="22">
        <f t="shared" si="401"/>
        <v>1.3918552542334328</v>
      </c>
      <c r="E1980" s="127">
        <v>3.3163265306122458E-2</v>
      </c>
      <c r="F1980" s="7">
        <f t="shared" si="395"/>
        <v>1.0331632653061225</v>
      </c>
      <c r="G1980" s="7">
        <f t="shared" si="396"/>
        <v>3.4392178238404729</v>
      </c>
      <c r="H1980" s="7">
        <f t="shared" si="397"/>
        <v>1.3471784189123597</v>
      </c>
      <c r="I1980">
        <v>2.4500000000000002</v>
      </c>
      <c r="J1980">
        <v>1.6</v>
      </c>
      <c r="K1980" s="7">
        <f t="shared" si="398"/>
        <v>2.53125</v>
      </c>
      <c r="L1980" s="7">
        <f t="shared" si="399"/>
        <v>1.653061224489796</v>
      </c>
      <c r="M1980" s="24">
        <f t="shared" si="402"/>
        <v>0.39506172839506171</v>
      </c>
      <c r="N1980" s="24">
        <f t="shared" si="402"/>
        <v>0.60493827160493829</v>
      </c>
      <c r="O1980" s="23">
        <f t="shared" si="403"/>
        <v>0.71237127902069242</v>
      </c>
      <c r="P1980" s="23">
        <f t="shared" si="403"/>
        <v>1.187667481558794</v>
      </c>
      <c r="Q1980" t="s">
        <v>353</v>
      </c>
      <c r="R1980" t="s">
        <v>390</v>
      </c>
      <c r="S1980" t="s">
        <v>349</v>
      </c>
      <c r="T1980" s="25" t="s">
        <v>151</v>
      </c>
      <c r="U1980" s="25" t="s">
        <v>166</v>
      </c>
      <c r="V1980" t="s">
        <v>606</v>
      </c>
      <c r="W1980" s="25" t="s">
        <v>154</v>
      </c>
      <c r="X1980" s="94">
        <v>1</v>
      </c>
      <c r="Y1980" s="23" t="str">
        <f t="shared" si="400"/>
        <v>N</v>
      </c>
      <c r="Z1980">
        <v>100</v>
      </c>
      <c r="AA1980">
        <f t="shared" si="389"/>
        <v>160</v>
      </c>
      <c r="AB1980">
        <f t="shared" si="390"/>
        <v>60</v>
      </c>
      <c r="AC1980">
        <f t="shared" si="391"/>
        <v>0</v>
      </c>
      <c r="AD1980">
        <f t="shared" si="392"/>
        <v>-100</v>
      </c>
      <c r="AE1980">
        <f t="shared" si="393"/>
        <v>160</v>
      </c>
      <c r="AF1980">
        <f t="shared" si="394"/>
        <v>60</v>
      </c>
    </row>
    <row r="1981" spans="1:32" x14ac:dyDescent="0.25">
      <c r="A1981" s="20">
        <v>0.21897494061805328</v>
      </c>
      <c r="B1981" s="20">
        <v>0.78098160971530661</v>
      </c>
      <c r="C1981" s="21">
        <f t="shared" si="401"/>
        <v>4.5667326004405613</v>
      </c>
      <c r="D1981" s="22">
        <f t="shared" si="401"/>
        <v>1.2804398817592295</v>
      </c>
      <c r="E1981" s="127">
        <v>3.3768071984632497E-2</v>
      </c>
      <c r="F1981" s="7">
        <f t="shared" si="395"/>
        <v>1.0337680719846325</v>
      </c>
      <c r="G1981" s="7">
        <f t="shared" si="396"/>
        <v>4.4175601125630894</v>
      </c>
      <c r="H1981" s="7">
        <f t="shared" si="397"/>
        <v>1.2386142660616664</v>
      </c>
      <c r="I1981">
        <v>2.52</v>
      </c>
      <c r="J1981">
        <v>1.57</v>
      </c>
      <c r="K1981" s="7">
        <f t="shared" si="398"/>
        <v>2.605095541401274</v>
      </c>
      <c r="L1981" s="7">
        <f t="shared" si="399"/>
        <v>1.623015873015873</v>
      </c>
      <c r="M1981" s="24">
        <f t="shared" si="402"/>
        <v>0.38386308068459657</v>
      </c>
      <c r="N1981" s="24">
        <f t="shared" si="402"/>
        <v>0.61613691931540338</v>
      </c>
      <c r="O1981" s="23">
        <f t="shared" si="403"/>
        <v>0.57045064148269942</v>
      </c>
      <c r="P1981" s="23">
        <f t="shared" si="403"/>
        <v>1.2675455491014305</v>
      </c>
      <c r="Q1981" t="s">
        <v>23</v>
      </c>
      <c r="R1981" t="s">
        <v>379</v>
      </c>
      <c r="S1981" t="s">
        <v>349</v>
      </c>
      <c r="T1981" s="25" t="s">
        <v>151</v>
      </c>
      <c r="U1981" s="25" t="s">
        <v>166</v>
      </c>
      <c r="V1981" t="s">
        <v>606</v>
      </c>
      <c r="W1981" s="25" t="s">
        <v>149</v>
      </c>
      <c r="X1981" s="94">
        <v>0</v>
      </c>
      <c r="Y1981" s="23" t="str">
        <f t="shared" si="400"/>
        <v>N</v>
      </c>
      <c r="Z1981">
        <v>100</v>
      </c>
      <c r="AA1981">
        <f t="shared" si="389"/>
        <v>157</v>
      </c>
      <c r="AB1981">
        <f t="shared" si="390"/>
        <v>57</v>
      </c>
      <c r="AC1981">
        <f t="shared" si="391"/>
        <v>0</v>
      </c>
      <c r="AD1981">
        <f t="shared" si="392"/>
        <v>-100</v>
      </c>
      <c r="AE1981">
        <f t="shared" si="393"/>
        <v>157</v>
      </c>
      <c r="AF1981">
        <f t="shared" si="394"/>
        <v>57</v>
      </c>
    </row>
    <row r="1982" spans="1:32" x14ac:dyDescent="0.25">
      <c r="A1982" s="20">
        <v>0.26430550122352403</v>
      </c>
      <c r="B1982" s="20">
        <v>0.73526875514951195</v>
      </c>
      <c r="C1982" s="21">
        <f t="shared" si="401"/>
        <v>3.7835005150131047</v>
      </c>
      <c r="D1982" s="22">
        <f t="shared" si="401"/>
        <v>1.3600469120936014</v>
      </c>
      <c r="E1982" s="127">
        <v>3.2911392405063244E-2</v>
      </c>
      <c r="F1982" s="7">
        <f t="shared" si="395"/>
        <v>1.0329113924050632</v>
      </c>
      <c r="G1982" s="7">
        <f t="shared" si="396"/>
        <v>3.662947802524942</v>
      </c>
      <c r="H1982" s="7">
        <f t="shared" si="397"/>
        <v>1.3167120840121878</v>
      </c>
      <c r="I1982">
        <v>2.5</v>
      </c>
      <c r="J1982">
        <v>1.58</v>
      </c>
      <c r="K1982" s="7">
        <f t="shared" si="398"/>
        <v>2.5822784810126582</v>
      </c>
      <c r="L1982" s="7">
        <f t="shared" si="399"/>
        <v>1.6319999999999999</v>
      </c>
      <c r="M1982" s="24">
        <f t="shared" si="402"/>
        <v>0.38725490196078433</v>
      </c>
      <c r="N1982" s="24">
        <f t="shared" si="402"/>
        <v>0.61274509803921573</v>
      </c>
      <c r="O1982" s="23">
        <f t="shared" si="403"/>
        <v>0.68251040822277098</v>
      </c>
      <c r="P1982" s="23">
        <f t="shared" si="403"/>
        <v>1.1999586084040035</v>
      </c>
      <c r="Q1982" t="s">
        <v>376</v>
      </c>
      <c r="R1982" t="s">
        <v>118</v>
      </c>
      <c r="S1982" t="s">
        <v>349</v>
      </c>
      <c r="T1982" s="25" t="s">
        <v>154</v>
      </c>
      <c r="U1982" s="25" t="s">
        <v>160</v>
      </c>
      <c r="V1982" t="s">
        <v>606</v>
      </c>
      <c r="W1982" s="25" t="s">
        <v>152</v>
      </c>
      <c r="X1982" s="94">
        <v>1</v>
      </c>
      <c r="Y1982" s="23" t="str">
        <f t="shared" si="400"/>
        <v>N</v>
      </c>
      <c r="Z1982">
        <v>100</v>
      </c>
      <c r="AA1982">
        <f t="shared" si="389"/>
        <v>158</v>
      </c>
      <c r="AB1982">
        <f t="shared" si="390"/>
        <v>58</v>
      </c>
      <c r="AC1982">
        <f t="shared" si="391"/>
        <v>0</v>
      </c>
      <c r="AD1982">
        <f t="shared" si="392"/>
        <v>-100</v>
      </c>
      <c r="AE1982">
        <f t="shared" si="393"/>
        <v>158</v>
      </c>
      <c r="AF1982">
        <f t="shared" si="394"/>
        <v>58</v>
      </c>
    </row>
    <row r="1983" spans="1:32" x14ac:dyDescent="0.25">
      <c r="A1983" s="20">
        <v>0.2513636326127926</v>
      </c>
      <c r="B1983" s="20">
        <v>0.74805302518378303</v>
      </c>
      <c r="C1983" s="21">
        <f t="shared" si="401"/>
        <v>3.9783002401959529</v>
      </c>
      <c r="D1983" s="22">
        <f t="shared" si="401"/>
        <v>1.3368036306708582</v>
      </c>
      <c r="E1983" s="127">
        <v>3.128132088410629E-2</v>
      </c>
      <c r="F1983" s="7">
        <f t="shared" si="395"/>
        <v>1.0312813208841063</v>
      </c>
      <c r="G1983" s="7">
        <f t="shared" si="396"/>
        <v>3.8576285244703152</v>
      </c>
      <c r="H1983" s="7">
        <f t="shared" si="397"/>
        <v>1.2962550601855476</v>
      </c>
      <c r="I1983">
        <v>1.78</v>
      </c>
      <c r="J1983">
        <v>2.13</v>
      </c>
      <c r="K1983" s="7">
        <f t="shared" si="398"/>
        <v>1.8356807511737092</v>
      </c>
      <c r="L1983" s="7">
        <f t="shared" si="399"/>
        <v>2.1966292134831464</v>
      </c>
      <c r="M1983" s="24">
        <f t="shared" si="402"/>
        <v>0.54475703324808178</v>
      </c>
      <c r="N1983" s="24">
        <f t="shared" si="402"/>
        <v>0.45524296675191805</v>
      </c>
      <c r="O1983" s="23">
        <f t="shared" si="403"/>
        <v>0.4614233819324034</v>
      </c>
      <c r="P1983" s="23">
        <f t="shared" si="403"/>
        <v>1.6431951283531414</v>
      </c>
      <c r="Q1983" t="s">
        <v>192</v>
      </c>
      <c r="R1983" t="s">
        <v>207</v>
      </c>
      <c r="S1983" t="s">
        <v>202</v>
      </c>
      <c r="T1983" s="25" t="s">
        <v>152</v>
      </c>
      <c r="U1983" s="25" t="s">
        <v>161</v>
      </c>
      <c r="V1983" t="s">
        <v>607</v>
      </c>
      <c r="W1983" s="25" t="s">
        <v>170</v>
      </c>
      <c r="X1983" s="94">
        <v>2</v>
      </c>
      <c r="Y1983" s="23" t="str">
        <f t="shared" si="400"/>
        <v>N</v>
      </c>
      <c r="Z1983">
        <v>100</v>
      </c>
      <c r="AA1983">
        <f t="shared" si="389"/>
        <v>213</v>
      </c>
      <c r="AB1983">
        <f t="shared" si="390"/>
        <v>113</v>
      </c>
      <c r="AC1983">
        <f t="shared" si="391"/>
        <v>0</v>
      </c>
      <c r="AD1983">
        <f t="shared" si="392"/>
        <v>-100</v>
      </c>
      <c r="AE1983">
        <f t="shared" si="393"/>
        <v>213</v>
      </c>
      <c r="AF1983">
        <f t="shared" si="394"/>
        <v>113</v>
      </c>
    </row>
    <row r="1984" spans="1:32" x14ac:dyDescent="0.25">
      <c r="A1984" s="20">
        <v>0.26844310891949741</v>
      </c>
      <c r="B1984" s="20">
        <v>0.73144781727126906</v>
      </c>
      <c r="C1984" s="21">
        <f t="shared" si="401"/>
        <v>3.7251840958967843</v>
      </c>
      <c r="D1984" s="22">
        <f t="shared" si="401"/>
        <v>1.3671515265854353</v>
      </c>
      <c r="E1984" s="127">
        <v>3.3411033411033575E-2</v>
      </c>
      <c r="F1984" s="7">
        <f t="shared" si="395"/>
        <v>1.0334110334110336</v>
      </c>
      <c r="G1984" s="7">
        <f t="shared" si="396"/>
        <v>3.6047458130971135</v>
      </c>
      <c r="H1984" s="7">
        <f t="shared" si="397"/>
        <v>1.3229503870041015</v>
      </c>
      <c r="I1984">
        <v>2.34</v>
      </c>
      <c r="J1984">
        <v>1.65</v>
      </c>
      <c r="K1984" s="7">
        <f t="shared" si="398"/>
        <v>2.4181818181818184</v>
      </c>
      <c r="L1984" s="7">
        <f t="shared" si="399"/>
        <v>1.7051282051282053</v>
      </c>
      <c r="M1984" s="24">
        <f t="shared" si="402"/>
        <v>0.41353383458646614</v>
      </c>
      <c r="N1984" s="24">
        <f t="shared" si="402"/>
        <v>0.5864661654135338</v>
      </c>
      <c r="O1984" s="23">
        <f t="shared" si="403"/>
        <v>0.64914424520533021</v>
      </c>
      <c r="P1984" s="23">
        <f t="shared" si="403"/>
        <v>1.2472123038087024</v>
      </c>
      <c r="Q1984" t="s">
        <v>201</v>
      </c>
      <c r="R1984" t="s">
        <v>213</v>
      </c>
      <c r="S1984" t="s">
        <v>202</v>
      </c>
      <c r="T1984" s="25" t="s">
        <v>151</v>
      </c>
      <c r="U1984" s="25" t="s">
        <v>166</v>
      </c>
      <c r="V1984" t="s">
        <v>607</v>
      </c>
      <c r="W1984" s="25" t="s">
        <v>149</v>
      </c>
      <c r="X1984" s="94">
        <v>0</v>
      </c>
      <c r="Y1984" s="23" t="str">
        <f t="shared" si="400"/>
        <v>N</v>
      </c>
      <c r="Z1984">
        <v>100</v>
      </c>
      <c r="AA1984">
        <f t="shared" si="389"/>
        <v>165</v>
      </c>
      <c r="AB1984">
        <f t="shared" si="390"/>
        <v>65</v>
      </c>
      <c r="AC1984">
        <f t="shared" si="391"/>
        <v>0</v>
      </c>
      <c r="AD1984">
        <f t="shared" si="392"/>
        <v>-100</v>
      </c>
      <c r="AE1984">
        <f t="shared" si="393"/>
        <v>165</v>
      </c>
      <c r="AF1984">
        <f t="shared" si="394"/>
        <v>65</v>
      </c>
    </row>
    <row r="1985" spans="1:32" x14ac:dyDescent="0.25">
      <c r="A1985" s="20">
        <v>0.19981042757358516</v>
      </c>
      <c r="B1985" s="20">
        <v>0.80010455687243764</v>
      </c>
      <c r="C1985" s="21">
        <f t="shared" si="401"/>
        <v>5.0047438071355161</v>
      </c>
      <c r="D1985" s="22">
        <f t="shared" si="401"/>
        <v>1.249836651235861</v>
      </c>
      <c r="E1985" s="127">
        <v>2.9539874871307603E-2</v>
      </c>
      <c r="F1985" s="7">
        <f t="shared" si="395"/>
        <v>1.0295398748713076</v>
      </c>
      <c r="G1985" s="7">
        <f t="shared" si="396"/>
        <v>4.8611461579000119</v>
      </c>
      <c r="H1985" s="7">
        <f t="shared" si="397"/>
        <v>1.213975953473478</v>
      </c>
      <c r="I1985">
        <v>2.0699999999999998</v>
      </c>
      <c r="J1985">
        <v>1.83</v>
      </c>
      <c r="K1985" s="7">
        <f t="shared" si="398"/>
        <v>2.1311475409836067</v>
      </c>
      <c r="L1985" s="7">
        <f t="shared" si="399"/>
        <v>1.8840579710144929</v>
      </c>
      <c r="M1985" s="24">
        <f t="shared" si="402"/>
        <v>0.46923076923076917</v>
      </c>
      <c r="N1985" s="24">
        <f t="shared" si="402"/>
        <v>0.53076923076923077</v>
      </c>
      <c r="O1985" s="23">
        <f t="shared" si="403"/>
        <v>0.42582550138632907</v>
      </c>
      <c r="P1985" s="23">
        <f t="shared" si="403"/>
        <v>1.507443368020535</v>
      </c>
      <c r="Q1985" t="s">
        <v>330</v>
      </c>
      <c r="R1985" t="s">
        <v>399</v>
      </c>
      <c r="S1985" t="s">
        <v>202</v>
      </c>
      <c r="T1985" s="25" t="s">
        <v>151</v>
      </c>
      <c r="U1985" s="25" t="s">
        <v>166</v>
      </c>
      <c r="V1985" t="s">
        <v>607</v>
      </c>
      <c r="W1985" s="25" t="s">
        <v>155</v>
      </c>
      <c r="X1985" s="94">
        <v>3</v>
      </c>
      <c r="Y1985" s="23" t="str">
        <f t="shared" si="400"/>
        <v>Y</v>
      </c>
      <c r="Z1985">
        <v>100</v>
      </c>
      <c r="AA1985">
        <f t="shared" si="389"/>
        <v>0</v>
      </c>
      <c r="AB1985">
        <f t="shared" si="390"/>
        <v>-100</v>
      </c>
      <c r="AC1985">
        <f t="shared" si="391"/>
        <v>0</v>
      </c>
      <c r="AD1985">
        <f t="shared" si="392"/>
        <v>-100</v>
      </c>
      <c r="AE1985">
        <f t="shared" si="393"/>
        <v>0</v>
      </c>
      <c r="AF1985">
        <f t="shared" si="394"/>
        <v>-100</v>
      </c>
    </row>
    <row r="1986" spans="1:32" x14ac:dyDescent="0.25">
      <c r="A1986" s="20">
        <v>0.4609671971493049</v>
      </c>
      <c r="B1986" s="20">
        <v>0.53835928867045713</v>
      </c>
      <c r="C1986" s="21">
        <f t="shared" si="401"/>
        <v>2.1693517590495821</v>
      </c>
      <c r="D1986" s="22">
        <f t="shared" si="401"/>
        <v>1.8574955815652778</v>
      </c>
      <c r="E1986" s="127">
        <v>3.2258064516129004E-2</v>
      </c>
      <c r="F1986" s="7">
        <f t="shared" si="395"/>
        <v>1.032258064516129</v>
      </c>
      <c r="G1986" s="7">
        <f t="shared" si="396"/>
        <v>2.1015595165792829</v>
      </c>
      <c r="H1986" s="7">
        <f t="shared" si="397"/>
        <v>1.799448844641363</v>
      </c>
      <c r="I1986">
        <v>2.17</v>
      </c>
      <c r="J1986">
        <v>1.75</v>
      </c>
      <c r="K1986" s="7">
        <f t="shared" si="398"/>
        <v>2.2399999999999998</v>
      </c>
      <c r="L1986" s="7">
        <f t="shared" si="399"/>
        <v>1.8064516129032258</v>
      </c>
      <c r="M1986" s="24">
        <f t="shared" si="402"/>
        <v>0.44642857142857145</v>
      </c>
      <c r="N1986" s="24">
        <f t="shared" si="402"/>
        <v>0.5535714285714286</v>
      </c>
      <c r="O1986" s="23">
        <f t="shared" si="403"/>
        <v>1.0325665216144428</v>
      </c>
      <c r="P1986" s="23">
        <f t="shared" si="403"/>
        <v>0.97252000534018046</v>
      </c>
      <c r="Q1986" t="s">
        <v>326</v>
      </c>
      <c r="R1986" t="s">
        <v>200</v>
      </c>
      <c r="S1986" t="s">
        <v>202</v>
      </c>
      <c r="T1986" s="25" t="s">
        <v>151</v>
      </c>
      <c r="U1986" s="25" t="s">
        <v>166</v>
      </c>
      <c r="V1986" t="s">
        <v>607</v>
      </c>
      <c r="W1986" s="25" t="s">
        <v>170</v>
      </c>
      <c r="X1986" s="94">
        <v>2</v>
      </c>
      <c r="Y1986" s="23" t="str">
        <f t="shared" si="400"/>
        <v>N</v>
      </c>
      <c r="Z1986">
        <v>100</v>
      </c>
      <c r="AA1986">
        <f t="shared" si="389"/>
        <v>0</v>
      </c>
      <c r="AB1986">
        <f t="shared" si="390"/>
        <v>-100</v>
      </c>
      <c r="AC1986">
        <f t="shared" si="391"/>
        <v>0</v>
      </c>
      <c r="AD1986">
        <f t="shared" si="392"/>
        <v>-100</v>
      </c>
      <c r="AE1986">
        <f t="shared" si="393"/>
        <v>175</v>
      </c>
      <c r="AF1986">
        <f t="shared" si="394"/>
        <v>75</v>
      </c>
    </row>
    <row r="1987" spans="1:32" x14ac:dyDescent="0.25">
      <c r="A1987" s="20">
        <v>0.33733526660552421</v>
      </c>
      <c r="B1987" s="20">
        <v>0.66234057228310517</v>
      </c>
      <c r="C1987" s="21">
        <f t="shared" si="401"/>
        <v>2.9644098883067209</v>
      </c>
      <c r="D1987" s="22">
        <f t="shared" si="401"/>
        <v>1.5097972883541981</v>
      </c>
      <c r="E1987" s="127">
        <v>3.4663865546218364E-2</v>
      </c>
      <c r="F1987" s="7">
        <f t="shared" si="395"/>
        <v>1.0346638655462184</v>
      </c>
      <c r="G1987" s="7">
        <f t="shared" si="396"/>
        <v>2.865094633165481</v>
      </c>
      <c r="H1987" s="7">
        <f t="shared" si="397"/>
        <v>1.4592152472215196</v>
      </c>
      <c r="I1987">
        <v>2.2400000000000002</v>
      </c>
      <c r="J1987">
        <v>1.7</v>
      </c>
      <c r="K1987" s="7">
        <f t="shared" si="398"/>
        <v>2.3176470588235292</v>
      </c>
      <c r="L1987" s="7">
        <f t="shared" si="399"/>
        <v>1.7589285714285712</v>
      </c>
      <c r="M1987" s="24">
        <f t="shared" si="402"/>
        <v>0.43147208121827418</v>
      </c>
      <c r="N1987" s="24">
        <f t="shared" si="402"/>
        <v>0.56852791878172593</v>
      </c>
      <c r="O1987" s="23">
        <f t="shared" si="403"/>
        <v>0.78182408848574436</v>
      </c>
      <c r="P1987" s="23">
        <f t="shared" si="403"/>
        <v>1.1650097566051045</v>
      </c>
      <c r="Q1987" t="s">
        <v>212</v>
      </c>
      <c r="R1987" t="s">
        <v>209</v>
      </c>
      <c r="S1987" t="s">
        <v>202</v>
      </c>
      <c r="T1987" s="25" t="s">
        <v>151</v>
      </c>
      <c r="U1987" s="25" t="s">
        <v>166</v>
      </c>
      <c r="V1987" t="s">
        <v>607</v>
      </c>
      <c r="W1987" s="25" t="s">
        <v>162</v>
      </c>
      <c r="X1987" s="94">
        <v>3</v>
      </c>
      <c r="Y1987" s="23" t="str">
        <f t="shared" si="400"/>
        <v>Y</v>
      </c>
      <c r="Z1987">
        <v>100</v>
      </c>
      <c r="AA1987">
        <f t="shared" si="389"/>
        <v>0</v>
      </c>
      <c r="AB1987">
        <f t="shared" si="390"/>
        <v>-100</v>
      </c>
      <c r="AC1987">
        <f t="shared" si="391"/>
        <v>0</v>
      </c>
      <c r="AD1987">
        <f t="shared" si="392"/>
        <v>-100</v>
      </c>
      <c r="AE1987">
        <f t="shared" si="393"/>
        <v>0</v>
      </c>
      <c r="AF1987">
        <f t="shared" si="394"/>
        <v>-100</v>
      </c>
    </row>
    <row r="1988" spans="1:32" x14ac:dyDescent="0.25">
      <c r="A1988" s="20">
        <v>0.38502237299553232</v>
      </c>
      <c r="B1988" s="20">
        <v>0.61316054405166209</v>
      </c>
      <c r="C1988" s="21">
        <f t="shared" si="401"/>
        <v>2.5972516667534116</v>
      </c>
      <c r="D1988" s="22">
        <f t="shared" si="401"/>
        <v>1.6308942408331881</v>
      </c>
      <c r="E1988" s="127">
        <v>3.3428240008436028E-2</v>
      </c>
      <c r="F1988" s="7">
        <f t="shared" si="395"/>
        <v>1.033428240008436</v>
      </c>
      <c r="G1988" s="7">
        <f t="shared" si="396"/>
        <v>2.5132385261043475</v>
      </c>
      <c r="H1988" s="7">
        <f t="shared" si="397"/>
        <v>1.578139804675625</v>
      </c>
      <c r="I1988">
        <v>2.1800000000000002</v>
      </c>
      <c r="J1988">
        <v>1.74</v>
      </c>
      <c r="K1988" s="7">
        <f t="shared" si="398"/>
        <v>2.2528735632183907</v>
      </c>
      <c r="L1988" s="7">
        <f t="shared" si="399"/>
        <v>1.7981651376146788</v>
      </c>
      <c r="M1988" s="24">
        <f t="shared" si="402"/>
        <v>0.44387755102040816</v>
      </c>
      <c r="N1988" s="24">
        <f t="shared" si="402"/>
        <v>0.55612244897959184</v>
      </c>
      <c r="O1988" s="23">
        <f t="shared" si="403"/>
        <v>0.86740672536924512</v>
      </c>
      <c r="P1988" s="23">
        <f t="shared" si="403"/>
        <v>1.1025639140745482</v>
      </c>
      <c r="Q1988" t="s">
        <v>215</v>
      </c>
      <c r="R1988" t="s">
        <v>286</v>
      </c>
      <c r="S1988" t="s">
        <v>202</v>
      </c>
      <c r="T1988" s="25" t="s">
        <v>162</v>
      </c>
      <c r="U1988" s="25" t="s">
        <v>160</v>
      </c>
      <c r="V1988" t="s">
        <v>607</v>
      </c>
      <c r="W1988" s="25" t="s">
        <v>162</v>
      </c>
      <c r="X1988" s="94">
        <v>3</v>
      </c>
      <c r="Y1988" s="23" t="str">
        <f t="shared" si="400"/>
        <v>Y</v>
      </c>
      <c r="Z1988">
        <v>100</v>
      </c>
      <c r="AA1988">
        <f t="shared" ref="AA1988:AA2051" si="404">IF(AND(O1988&gt;1,Y1988="Y"),Z1988*I1988,IF(AND(P1988&gt;1,Y1988="N"),Z1988*J1988,0))</f>
        <v>0</v>
      </c>
      <c r="AB1988">
        <f t="shared" ref="AB1988:AB2051" si="405">AA1988-Z1988</f>
        <v>-100</v>
      </c>
      <c r="AC1988">
        <f t="shared" ref="AC1988:AC2051" si="406">IF(AND(A1988 &gt; 50%,Y1988 = "Y"),Z1988*I1988,0)</f>
        <v>0</v>
      </c>
      <c r="AD1988">
        <f t="shared" ref="AD1988:AD2051" si="407">AC1988-Z1988</f>
        <v>-100</v>
      </c>
      <c r="AE1988">
        <f t="shared" ref="AE1988:AE2051" si="408">IF(AND(B1988 &gt; 50%,Y1988 = "N"),Z1988*J1988,0)</f>
        <v>0</v>
      </c>
      <c r="AF1988">
        <f t="shared" ref="AF1988:AF2051" si="409">AE1988-Z1988</f>
        <v>-100</v>
      </c>
    </row>
    <row r="1989" spans="1:32" x14ac:dyDescent="0.25">
      <c r="A1989" s="20">
        <v>0.37376775327628059</v>
      </c>
      <c r="B1989" s="20">
        <v>0.62590213832701636</v>
      </c>
      <c r="C1989" s="21">
        <f t="shared" si="401"/>
        <v>2.6754581989335575</v>
      </c>
      <c r="D1989" s="22">
        <f t="shared" si="401"/>
        <v>1.5976938546222508</v>
      </c>
      <c r="E1989" s="127">
        <v>2.891515407344869E-2</v>
      </c>
      <c r="F1989" s="7">
        <f t="shared" si="395"/>
        <v>1.0289151540734487</v>
      </c>
      <c r="G1989" s="7">
        <f t="shared" si="396"/>
        <v>2.6002709633942964</v>
      </c>
      <c r="H1989" s="7">
        <f t="shared" si="397"/>
        <v>1.5527945606564564</v>
      </c>
      <c r="I1989">
        <v>2.06</v>
      </c>
      <c r="J1989">
        <v>1.84</v>
      </c>
      <c r="K1989" s="7">
        <f t="shared" si="398"/>
        <v>2.1195652173913042</v>
      </c>
      <c r="L1989" s="7">
        <f t="shared" si="399"/>
        <v>1.8932038834951457</v>
      </c>
      <c r="M1989" s="24">
        <f t="shared" si="402"/>
        <v>0.47179487179487184</v>
      </c>
      <c r="N1989" s="24">
        <f t="shared" si="402"/>
        <v>0.52820512820512822</v>
      </c>
      <c r="O1989" s="23">
        <f t="shared" si="403"/>
        <v>0.79222512922689914</v>
      </c>
      <c r="P1989" s="23">
        <f t="shared" si="403"/>
        <v>1.1849603589686233</v>
      </c>
      <c r="Q1989" t="s">
        <v>216</v>
      </c>
      <c r="R1989" t="s">
        <v>220</v>
      </c>
      <c r="S1989" t="s">
        <v>202</v>
      </c>
      <c r="T1989" s="25" t="s">
        <v>151</v>
      </c>
      <c r="U1989" s="25" t="s">
        <v>166</v>
      </c>
      <c r="V1989" t="s">
        <v>607</v>
      </c>
      <c r="W1989" s="25" t="s">
        <v>172</v>
      </c>
      <c r="X1989" s="94">
        <v>5</v>
      </c>
      <c r="Y1989" s="23" t="str">
        <f t="shared" si="400"/>
        <v>Y</v>
      </c>
      <c r="Z1989">
        <v>100</v>
      </c>
      <c r="AA1989">
        <f t="shared" si="404"/>
        <v>0</v>
      </c>
      <c r="AB1989">
        <f t="shared" si="405"/>
        <v>-100</v>
      </c>
      <c r="AC1989">
        <f t="shared" si="406"/>
        <v>0</v>
      </c>
      <c r="AD1989">
        <f t="shared" si="407"/>
        <v>-100</v>
      </c>
      <c r="AE1989">
        <f t="shared" si="408"/>
        <v>0</v>
      </c>
      <c r="AF1989">
        <f t="shared" si="409"/>
        <v>-100</v>
      </c>
    </row>
    <row r="1990" spans="1:32" x14ac:dyDescent="0.25">
      <c r="A1990" s="20">
        <v>0.35309482870708442</v>
      </c>
      <c r="B1990" s="20">
        <v>0.64472813289561015</v>
      </c>
      <c r="C1990" s="21">
        <f t="shared" si="401"/>
        <v>2.8321003840856767</v>
      </c>
      <c r="D1990" s="22">
        <f t="shared" si="401"/>
        <v>1.5510413598810848</v>
      </c>
      <c r="E1990" s="127">
        <v>4.3410041841004166E-2</v>
      </c>
      <c r="F1990" s="7">
        <f t="shared" si="395"/>
        <v>1.0434100418410042</v>
      </c>
      <c r="G1990" s="7">
        <f t="shared" si="396"/>
        <v>2.7142736513141923</v>
      </c>
      <c r="H1990" s="7">
        <f t="shared" si="397"/>
        <v>1.4865118195953053</v>
      </c>
      <c r="I1990">
        <v>2.39</v>
      </c>
      <c r="J1990">
        <v>1.6</v>
      </c>
      <c r="K1990" s="7">
        <f t="shared" si="398"/>
        <v>2.4937499999999999</v>
      </c>
      <c r="L1990" s="7">
        <f t="shared" si="399"/>
        <v>1.6694560669456067</v>
      </c>
      <c r="M1990" s="24">
        <f t="shared" si="402"/>
        <v>0.40100250626566419</v>
      </c>
      <c r="N1990" s="24">
        <f t="shared" si="402"/>
        <v>0.59899749373433586</v>
      </c>
      <c r="O1990" s="23">
        <f t="shared" si="403"/>
        <v>0.88053022908829182</v>
      </c>
      <c r="P1990" s="23">
        <f t="shared" si="403"/>
        <v>1.0763452929930899</v>
      </c>
      <c r="Q1990" t="s">
        <v>347</v>
      </c>
      <c r="R1990" t="s">
        <v>543</v>
      </c>
      <c r="S1990" t="s">
        <v>349</v>
      </c>
      <c r="T1990" s="25" t="s">
        <v>170</v>
      </c>
      <c r="U1990" s="25" t="s">
        <v>160</v>
      </c>
      <c r="V1990" t="s">
        <v>607</v>
      </c>
      <c r="W1990" s="25" t="s">
        <v>149</v>
      </c>
      <c r="X1990" s="94">
        <v>0</v>
      </c>
      <c r="Y1990" s="23" t="str">
        <f t="shared" si="400"/>
        <v>N</v>
      </c>
      <c r="Z1990">
        <v>100</v>
      </c>
      <c r="AA1990">
        <f t="shared" si="404"/>
        <v>160</v>
      </c>
      <c r="AB1990">
        <f t="shared" si="405"/>
        <v>60</v>
      </c>
      <c r="AC1990">
        <f t="shared" si="406"/>
        <v>0</v>
      </c>
      <c r="AD1990">
        <f t="shared" si="407"/>
        <v>-100</v>
      </c>
      <c r="AE1990">
        <f t="shared" si="408"/>
        <v>160</v>
      </c>
      <c r="AF1990">
        <f t="shared" si="409"/>
        <v>60</v>
      </c>
    </row>
    <row r="1991" spans="1:32" x14ac:dyDescent="0.25">
      <c r="A1991" s="20">
        <v>0.46412864172730406</v>
      </c>
      <c r="B1991" s="20">
        <v>0.53180091010191666</v>
      </c>
      <c r="C1991" s="21">
        <f t="shared" si="401"/>
        <v>2.1545750684086071</v>
      </c>
      <c r="D1991" s="22">
        <f t="shared" si="401"/>
        <v>1.8804029496834738</v>
      </c>
      <c r="E1991" s="127">
        <v>4.5688545688545634E-2</v>
      </c>
      <c r="F1991" s="7">
        <f t="shared" si="395"/>
        <v>1.0456885456885456</v>
      </c>
      <c r="G1991" s="7">
        <f t="shared" si="396"/>
        <v>2.0604367115735234</v>
      </c>
      <c r="H1991" s="7">
        <f t="shared" si="397"/>
        <v>1.7982438054203806</v>
      </c>
      <c r="I1991">
        <v>2.2200000000000002</v>
      </c>
      <c r="J1991">
        <v>1.68</v>
      </c>
      <c r="K1991" s="7">
        <f t="shared" si="398"/>
        <v>2.3214285714285716</v>
      </c>
      <c r="L1991" s="7">
        <f t="shared" si="399"/>
        <v>1.7567567567567566</v>
      </c>
      <c r="M1991" s="24">
        <f t="shared" si="402"/>
        <v>0.43076923076923074</v>
      </c>
      <c r="N1991" s="24">
        <f t="shared" si="402"/>
        <v>0.56923076923076932</v>
      </c>
      <c r="O1991" s="23">
        <f t="shared" si="403"/>
        <v>1.0774414897240987</v>
      </c>
      <c r="P1991" s="23">
        <f t="shared" si="403"/>
        <v>0.93424484207093461</v>
      </c>
      <c r="Q1991" t="s">
        <v>73</v>
      </c>
      <c r="R1991" t="s">
        <v>536</v>
      </c>
      <c r="S1991" t="s">
        <v>349</v>
      </c>
      <c r="T1991" s="25" t="s">
        <v>162</v>
      </c>
      <c r="U1991" s="25" t="s">
        <v>160</v>
      </c>
      <c r="V1991" t="s">
        <v>607</v>
      </c>
      <c r="W1991" s="25" t="s">
        <v>151</v>
      </c>
      <c r="X1991" s="94">
        <v>2</v>
      </c>
      <c r="Y1991" s="23" t="str">
        <f t="shared" si="400"/>
        <v>N</v>
      </c>
      <c r="Z1991">
        <v>100</v>
      </c>
      <c r="AA1991">
        <f t="shared" si="404"/>
        <v>0</v>
      </c>
      <c r="AB1991">
        <f t="shared" si="405"/>
        <v>-100</v>
      </c>
      <c r="AC1991">
        <f t="shared" si="406"/>
        <v>0</v>
      </c>
      <c r="AD1991">
        <f t="shared" si="407"/>
        <v>-100</v>
      </c>
      <c r="AE1991">
        <f t="shared" si="408"/>
        <v>168</v>
      </c>
      <c r="AF1991">
        <f t="shared" si="409"/>
        <v>68</v>
      </c>
    </row>
    <row r="1992" spans="1:32" x14ac:dyDescent="0.25">
      <c r="A1992" s="20">
        <v>0.28427402379263966</v>
      </c>
      <c r="B1992" s="20">
        <v>0.71559351765840773</v>
      </c>
      <c r="C1992" s="21">
        <f t="shared" si="401"/>
        <v>3.517732597085403</v>
      </c>
      <c r="D1992" s="22">
        <f t="shared" si="401"/>
        <v>1.3974413900118017</v>
      </c>
      <c r="E1992" s="127">
        <v>4.1036499294212714E-2</v>
      </c>
      <c r="F1992" s="7">
        <f t="shared" si="395"/>
        <v>1.0410364992942127</v>
      </c>
      <c r="G1992" s="7">
        <f t="shared" si="396"/>
        <v>3.3790674961639731</v>
      </c>
      <c r="H1992" s="7">
        <f t="shared" si="397"/>
        <v>1.3423558068897865</v>
      </c>
      <c r="I1992">
        <v>2.61</v>
      </c>
      <c r="J1992">
        <v>1.52</v>
      </c>
      <c r="K1992" s="7">
        <f t="shared" si="398"/>
        <v>2.7171052631578951</v>
      </c>
      <c r="L1992" s="7">
        <f t="shared" si="399"/>
        <v>1.5823754789272033</v>
      </c>
      <c r="M1992" s="24">
        <f t="shared" si="402"/>
        <v>0.36803874092009681</v>
      </c>
      <c r="N1992" s="24">
        <f t="shared" si="402"/>
        <v>0.63196125907990308</v>
      </c>
      <c r="O1992" s="23">
        <f t="shared" si="403"/>
        <v>0.77240244622605392</v>
      </c>
      <c r="P1992" s="23">
        <f t="shared" si="403"/>
        <v>1.1323376352219252</v>
      </c>
      <c r="Q1992" t="s">
        <v>351</v>
      </c>
      <c r="R1992" t="s">
        <v>348</v>
      </c>
      <c r="S1992" t="s">
        <v>349</v>
      </c>
      <c r="T1992" s="25" t="s">
        <v>151</v>
      </c>
      <c r="U1992" s="25" t="s">
        <v>166</v>
      </c>
      <c r="V1992" t="s">
        <v>607</v>
      </c>
      <c r="W1992" s="25" t="s">
        <v>169</v>
      </c>
      <c r="X1992" s="94">
        <v>6</v>
      </c>
      <c r="Y1992" s="23" t="str">
        <f t="shared" si="400"/>
        <v>Y</v>
      </c>
      <c r="Z1992">
        <v>100</v>
      </c>
      <c r="AA1992">
        <f t="shared" si="404"/>
        <v>0</v>
      </c>
      <c r="AB1992">
        <f t="shared" si="405"/>
        <v>-100</v>
      </c>
      <c r="AC1992">
        <f t="shared" si="406"/>
        <v>0</v>
      </c>
      <c r="AD1992">
        <f t="shared" si="407"/>
        <v>-100</v>
      </c>
      <c r="AE1992">
        <f t="shared" si="408"/>
        <v>0</v>
      </c>
      <c r="AF1992">
        <f t="shared" si="409"/>
        <v>-100</v>
      </c>
    </row>
    <row r="1993" spans="1:32" x14ac:dyDescent="0.25">
      <c r="A1993" s="20">
        <v>0.22413178457316693</v>
      </c>
      <c r="B1993" s="20">
        <v>0.77567307206366964</v>
      </c>
      <c r="C1993" s="21">
        <f t="shared" si="401"/>
        <v>4.4616608122064632</v>
      </c>
      <c r="D1993" s="22">
        <f t="shared" si="401"/>
        <v>1.289202933575496</v>
      </c>
      <c r="E1993" s="127">
        <v>4.4275267955524278E-2</v>
      </c>
      <c r="F1993" s="7">
        <f t="shared" si="395"/>
        <v>1.0442752679555243</v>
      </c>
      <c r="G1993" s="7">
        <f t="shared" si="396"/>
        <v>4.2724949533100363</v>
      </c>
      <c r="H1993" s="7">
        <f t="shared" si="397"/>
        <v>1.2345432024828948</v>
      </c>
      <c r="I1993">
        <v>2.68</v>
      </c>
      <c r="J1993">
        <v>1.49</v>
      </c>
      <c r="K1993" s="7">
        <f t="shared" si="398"/>
        <v>2.7986577181208054</v>
      </c>
      <c r="L1993" s="7">
        <f t="shared" si="399"/>
        <v>1.5559701492537312</v>
      </c>
      <c r="M1993" s="24">
        <f t="shared" si="402"/>
        <v>0.35731414868105515</v>
      </c>
      <c r="N1993" s="24">
        <f t="shared" si="402"/>
        <v>0.64268585131894485</v>
      </c>
      <c r="O1993" s="23">
        <f t="shared" si="403"/>
        <v>0.62726814877188319</v>
      </c>
      <c r="P1993" s="23">
        <f t="shared" si="403"/>
        <v>1.206924145711008</v>
      </c>
      <c r="Q1993" t="s">
        <v>389</v>
      </c>
      <c r="R1993" t="s">
        <v>377</v>
      </c>
      <c r="S1993" t="s">
        <v>349</v>
      </c>
      <c r="T1993" s="25" t="s">
        <v>154</v>
      </c>
      <c r="U1993" s="25" t="s">
        <v>160</v>
      </c>
      <c r="V1993" t="s">
        <v>607</v>
      </c>
      <c r="W1993" s="25" t="s">
        <v>170</v>
      </c>
      <c r="X1993" s="94">
        <v>2</v>
      </c>
      <c r="Y1993" s="23" t="str">
        <f t="shared" si="400"/>
        <v>N</v>
      </c>
      <c r="Z1993">
        <v>100</v>
      </c>
      <c r="AA1993">
        <f t="shared" si="404"/>
        <v>149</v>
      </c>
      <c r="AB1993">
        <f t="shared" si="405"/>
        <v>49</v>
      </c>
      <c r="AC1993">
        <f t="shared" si="406"/>
        <v>0</v>
      </c>
      <c r="AD1993">
        <f t="shared" si="407"/>
        <v>-100</v>
      </c>
      <c r="AE1993">
        <f t="shared" si="408"/>
        <v>149</v>
      </c>
      <c r="AF1993">
        <f t="shared" si="409"/>
        <v>49</v>
      </c>
    </row>
    <row r="1994" spans="1:32" x14ac:dyDescent="0.25">
      <c r="A1994" s="20">
        <v>0.30085186995521751</v>
      </c>
      <c r="B1994" s="20">
        <v>0.69890882141265387</v>
      </c>
      <c r="C1994" s="21">
        <f t="shared" ref="C1994:D2040" si="410">(100%/A1994)</f>
        <v>3.3238949126320945</v>
      </c>
      <c r="D1994" s="22">
        <f t="shared" si="410"/>
        <v>1.4308018004104917</v>
      </c>
      <c r="E1994" s="127">
        <v>3.9529106814990778E-2</v>
      </c>
      <c r="F1994" s="7">
        <f t="shared" si="395"/>
        <v>1.0395291068149908</v>
      </c>
      <c r="G1994" s="7">
        <f t="shared" si="396"/>
        <v>3.1975005710192792</v>
      </c>
      <c r="H1994" s="7">
        <f t="shared" si="397"/>
        <v>1.3763941683117655</v>
      </c>
      <c r="I1994">
        <v>1.97</v>
      </c>
      <c r="J1994">
        <v>1.88</v>
      </c>
      <c r="K1994" s="7">
        <f t="shared" si="398"/>
        <v>2.0478723404255317</v>
      </c>
      <c r="L1994" s="7">
        <f t="shared" si="399"/>
        <v>1.9543147208121825</v>
      </c>
      <c r="M1994" s="24">
        <f t="shared" ref="M1994:N2040" si="411">(1/K1994)</f>
        <v>0.48831168831168836</v>
      </c>
      <c r="N1994" s="24">
        <f t="shared" si="411"/>
        <v>0.51168831168831175</v>
      </c>
      <c r="O1994" s="23">
        <f t="shared" ref="O1994:P2040" si="412">(I1994/G1994)</f>
        <v>0.61610622304658913</v>
      </c>
      <c r="P1994" s="23">
        <f t="shared" si="412"/>
        <v>1.3658877981922422</v>
      </c>
      <c r="Q1994" t="s">
        <v>380</v>
      </c>
      <c r="R1994" t="s">
        <v>542</v>
      </c>
      <c r="S1994" t="s">
        <v>349</v>
      </c>
      <c r="T1994" s="25" t="s">
        <v>151</v>
      </c>
      <c r="U1994" s="25" t="s">
        <v>166</v>
      </c>
      <c r="V1994" s="128" t="s">
        <v>608</v>
      </c>
      <c r="W1994" s="25" t="s">
        <v>165</v>
      </c>
      <c r="X1994" s="94">
        <v>4</v>
      </c>
      <c r="Y1994" s="23" t="str">
        <f t="shared" si="400"/>
        <v>Y</v>
      </c>
      <c r="Z1994">
        <v>100</v>
      </c>
      <c r="AA1994">
        <f t="shared" si="404"/>
        <v>0</v>
      </c>
      <c r="AB1994">
        <f t="shared" si="405"/>
        <v>-100</v>
      </c>
      <c r="AC1994">
        <f t="shared" si="406"/>
        <v>0</v>
      </c>
      <c r="AD1994">
        <f t="shared" si="407"/>
        <v>-100</v>
      </c>
      <c r="AE1994">
        <f t="shared" si="408"/>
        <v>0</v>
      </c>
      <c r="AF1994">
        <f t="shared" si="409"/>
        <v>-100</v>
      </c>
    </row>
    <row r="1995" spans="1:32" x14ac:dyDescent="0.25">
      <c r="A1995" s="20">
        <v>0.22955898056142293</v>
      </c>
      <c r="B1995" s="20">
        <v>0.77034150345765429</v>
      </c>
      <c r="C1995" s="21">
        <f t="shared" si="410"/>
        <v>4.3561789547694509</v>
      </c>
      <c r="D1995" s="22">
        <f t="shared" si="410"/>
        <v>1.2981255657543187</v>
      </c>
      <c r="E1995" s="127">
        <v>4.3051436752224115E-2</v>
      </c>
      <c r="F1995" s="7">
        <f t="shared" si="395"/>
        <v>1.0430514367522241</v>
      </c>
      <c r="G1995" s="7">
        <f t="shared" si="396"/>
        <v>4.176379803793183</v>
      </c>
      <c r="H1995" s="7">
        <f t="shared" si="397"/>
        <v>1.2445460693638708</v>
      </c>
      <c r="I1995">
        <v>2.54</v>
      </c>
      <c r="J1995">
        <v>1.54</v>
      </c>
      <c r="K1995" s="7">
        <f t="shared" si="398"/>
        <v>2.6493506493506493</v>
      </c>
      <c r="L1995" s="7">
        <f t="shared" si="399"/>
        <v>1.6062992125984252</v>
      </c>
      <c r="M1995" s="24">
        <f t="shared" si="411"/>
        <v>0.37745098039215685</v>
      </c>
      <c r="N1995" s="24">
        <f t="shared" si="411"/>
        <v>0.62254901960784315</v>
      </c>
      <c r="O1995" s="23">
        <f t="shared" si="412"/>
        <v>0.60818223421467887</v>
      </c>
      <c r="P1995" s="23">
        <f t="shared" si="412"/>
        <v>1.2373989504359173</v>
      </c>
      <c r="Q1995" t="s">
        <v>354</v>
      </c>
      <c r="R1995" t="s">
        <v>381</v>
      </c>
      <c r="S1995" t="s">
        <v>349</v>
      </c>
      <c r="T1995" s="25" t="s">
        <v>151</v>
      </c>
      <c r="U1995" s="25" t="s">
        <v>166</v>
      </c>
      <c r="V1995" s="128" t="s">
        <v>608</v>
      </c>
      <c r="W1995" s="25" t="s">
        <v>151</v>
      </c>
      <c r="X1995" s="94">
        <v>2</v>
      </c>
      <c r="Y1995" s="23" t="str">
        <f t="shared" si="400"/>
        <v>N</v>
      </c>
      <c r="Z1995">
        <v>100</v>
      </c>
      <c r="AA1995">
        <f t="shared" si="404"/>
        <v>154</v>
      </c>
      <c r="AB1995">
        <f t="shared" si="405"/>
        <v>54</v>
      </c>
      <c r="AC1995">
        <f t="shared" si="406"/>
        <v>0</v>
      </c>
      <c r="AD1995">
        <f t="shared" si="407"/>
        <v>-100</v>
      </c>
      <c r="AE1995">
        <f t="shared" si="408"/>
        <v>154</v>
      </c>
      <c r="AF1995">
        <f t="shared" si="409"/>
        <v>54</v>
      </c>
    </row>
    <row r="1996" spans="1:32" x14ac:dyDescent="0.25">
      <c r="A1996" s="20">
        <v>0.33587122713212542</v>
      </c>
      <c r="B1996" s="20">
        <v>0.66391239313565509</v>
      </c>
      <c r="C1996" s="21">
        <f t="shared" si="410"/>
        <v>2.9773315461958845</v>
      </c>
      <c r="D1996" s="22">
        <f t="shared" si="410"/>
        <v>1.5062228244859306</v>
      </c>
      <c r="E1996" s="127">
        <v>4.1286079649250906E-2</v>
      </c>
      <c r="F1996" s="7">
        <f t="shared" si="395"/>
        <v>1.0412860796492509</v>
      </c>
      <c r="G1996" s="7">
        <f t="shared" si="396"/>
        <v>2.8592829620835567</v>
      </c>
      <c r="H1996" s="7">
        <f t="shared" si="397"/>
        <v>1.4465024107431552</v>
      </c>
      <c r="I1996">
        <v>2.38</v>
      </c>
      <c r="J1996">
        <v>1.61</v>
      </c>
      <c r="K1996" s="7">
        <f t="shared" si="398"/>
        <v>2.4782608695652169</v>
      </c>
      <c r="L1996" s="7">
        <f t="shared" si="399"/>
        <v>1.6764705882352942</v>
      </c>
      <c r="M1996" s="24">
        <f t="shared" si="411"/>
        <v>0.40350877192982465</v>
      </c>
      <c r="N1996" s="24">
        <f t="shared" si="411"/>
        <v>0.59649122807017541</v>
      </c>
      <c r="O1996" s="23">
        <f t="shared" si="412"/>
        <v>0.83237651941439761</v>
      </c>
      <c r="P1996" s="23">
        <f t="shared" si="412"/>
        <v>1.1130296002568336</v>
      </c>
      <c r="Q1996" t="s">
        <v>352</v>
      </c>
      <c r="R1996" t="s">
        <v>388</v>
      </c>
      <c r="S1996" t="s">
        <v>349</v>
      </c>
      <c r="T1996" s="25" t="s">
        <v>151</v>
      </c>
      <c r="U1996" s="25" t="s">
        <v>166</v>
      </c>
      <c r="V1996" s="128" t="s">
        <v>608</v>
      </c>
      <c r="W1996" s="25" t="s">
        <v>155</v>
      </c>
      <c r="X1996" s="94">
        <v>3</v>
      </c>
      <c r="Y1996" s="23" t="str">
        <f t="shared" si="400"/>
        <v>Y</v>
      </c>
      <c r="Z1996">
        <v>100</v>
      </c>
      <c r="AA1996">
        <f t="shared" si="404"/>
        <v>0</v>
      </c>
      <c r="AB1996">
        <f t="shared" si="405"/>
        <v>-100</v>
      </c>
      <c r="AC1996">
        <f t="shared" si="406"/>
        <v>0</v>
      </c>
      <c r="AD1996">
        <f t="shared" si="407"/>
        <v>-100</v>
      </c>
      <c r="AE1996">
        <f t="shared" si="408"/>
        <v>0</v>
      </c>
      <c r="AF1996">
        <f t="shared" si="409"/>
        <v>-100</v>
      </c>
    </row>
    <row r="1997" spans="1:32" s="23" customFormat="1" x14ac:dyDescent="0.25">
      <c r="A1997" s="20">
        <v>0.10506700496133037</v>
      </c>
      <c r="B1997" s="20">
        <v>0.89487621123405825</v>
      </c>
      <c r="C1997" s="21">
        <f t="shared" si="410"/>
        <v>9.5177358521645061</v>
      </c>
      <c r="D1997" s="22">
        <f t="shared" si="410"/>
        <v>1.11747299508719</v>
      </c>
      <c r="E1997" s="127">
        <v>4.1282939168447275E-2</v>
      </c>
      <c r="F1997" s="7">
        <f t="shared" si="395"/>
        <v>1.0412829391684473</v>
      </c>
      <c r="G1997" s="7">
        <f t="shared" si="396"/>
        <v>9.1403935416105302</v>
      </c>
      <c r="H1997" s="7">
        <f t="shared" si="397"/>
        <v>1.0731694077112095</v>
      </c>
      <c r="I1997" s="23">
        <v>2.77</v>
      </c>
      <c r="J1997" s="23">
        <v>1.47</v>
      </c>
      <c r="K1997" s="7">
        <f t="shared" si="398"/>
        <v>2.8843537414965992</v>
      </c>
      <c r="L1997" s="7">
        <f t="shared" si="399"/>
        <v>1.5306859205776175</v>
      </c>
      <c r="M1997" s="24">
        <f t="shared" si="411"/>
        <v>0.34669811320754712</v>
      </c>
      <c r="N1997" s="24">
        <f t="shared" si="411"/>
        <v>0.65330188679245271</v>
      </c>
      <c r="O1997" s="23">
        <f t="shared" si="412"/>
        <v>0.30305040886805495</v>
      </c>
      <c r="P1997" s="23">
        <f t="shared" si="412"/>
        <v>1.3697744171958151</v>
      </c>
      <c r="Q1997" s="23" t="s">
        <v>382</v>
      </c>
      <c r="R1997" s="23" t="s">
        <v>547</v>
      </c>
      <c r="S1997" s="23" t="s">
        <v>349</v>
      </c>
      <c r="T1997" s="25" t="s">
        <v>154</v>
      </c>
      <c r="U1997" s="25" t="s">
        <v>160</v>
      </c>
      <c r="V1997" s="131" t="s">
        <v>608</v>
      </c>
      <c r="W1997" s="25" t="s">
        <v>178</v>
      </c>
      <c r="X1997" s="94">
        <v>4</v>
      </c>
      <c r="Y1997" s="23" t="str">
        <f t="shared" si="400"/>
        <v>Y</v>
      </c>
      <c r="Z1997">
        <v>100</v>
      </c>
      <c r="AA1997">
        <f t="shared" si="404"/>
        <v>0</v>
      </c>
      <c r="AB1997">
        <f t="shared" si="405"/>
        <v>-100</v>
      </c>
      <c r="AC1997">
        <f t="shared" si="406"/>
        <v>0</v>
      </c>
      <c r="AD1997">
        <f t="shared" si="407"/>
        <v>-100</v>
      </c>
      <c r="AE1997">
        <f t="shared" si="408"/>
        <v>0</v>
      </c>
      <c r="AF1997">
        <f t="shared" si="409"/>
        <v>-100</v>
      </c>
    </row>
    <row r="1998" spans="1:32" x14ac:dyDescent="0.25">
      <c r="A1998" s="20">
        <v>0.65377215178299908</v>
      </c>
      <c r="B1998" s="20">
        <v>0.34252408291135372</v>
      </c>
      <c r="C1998" s="21">
        <f t="shared" si="410"/>
        <v>1.5295848825508269</v>
      </c>
      <c r="D1998" s="22">
        <f t="shared" si="410"/>
        <v>2.9195027441582933</v>
      </c>
      <c r="E1998" s="127">
        <v>3.5437860785379582E-2</v>
      </c>
      <c r="F1998" s="7">
        <f t="shared" si="395"/>
        <v>1.0354378607853796</v>
      </c>
      <c r="G1998" s="7">
        <f t="shared" si="396"/>
        <v>1.4772348399455248</v>
      </c>
      <c r="H1998" s="7">
        <f t="shared" si="397"/>
        <v>2.8195827627394756</v>
      </c>
      <c r="I1998">
        <v>1.63</v>
      </c>
      <c r="J1998">
        <v>2.37</v>
      </c>
      <c r="K1998" s="7">
        <f t="shared" si="398"/>
        <v>1.6877637130801686</v>
      </c>
      <c r="L1998" s="7">
        <f t="shared" si="399"/>
        <v>2.4539877300613497</v>
      </c>
      <c r="M1998" s="24">
        <f t="shared" si="411"/>
        <v>0.59250000000000003</v>
      </c>
      <c r="N1998" s="24">
        <f t="shared" si="411"/>
        <v>0.40749999999999997</v>
      </c>
      <c r="O1998" s="23">
        <f t="shared" si="412"/>
        <v>1.1034129144016862</v>
      </c>
      <c r="P1998" s="23">
        <f t="shared" si="412"/>
        <v>0.84054989671497859</v>
      </c>
      <c r="Q1998" t="s">
        <v>516</v>
      </c>
      <c r="R1998" t="s">
        <v>398</v>
      </c>
      <c r="S1998" t="s">
        <v>186</v>
      </c>
      <c r="T1998" s="25" t="s">
        <v>150</v>
      </c>
      <c r="U1998" s="25" t="s">
        <v>166</v>
      </c>
      <c r="V1998" s="128" t="s">
        <v>609</v>
      </c>
      <c r="W1998" s="140" t="s">
        <v>178</v>
      </c>
      <c r="X1998">
        <v>4</v>
      </c>
      <c r="Y1998" s="23" t="str">
        <f t="shared" si="400"/>
        <v>Y</v>
      </c>
      <c r="Z1998">
        <v>100</v>
      </c>
      <c r="AA1998">
        <f t="shared" si="404"/>
        <v>163</v>
      </c>
      <c r="AB1998">
        <f t="shared" si="405"/>
        <v>63</v>
      </c>
      <c r="AC1998">
        <f t="shared" si="406"/>
        <v>163</v>
      </c>
      <c r="AD1998">
        <f t="shared" si="407"/>
        <v>63</v>
      </c>
      <c r="AE1998">
        <f t="shared" si="408"/>
        <v>0</v>
      </c>
      <c r="AF1998">
        <f t="shared" si="409"/>
        <v>-100</v>
      </c>
    </row>
    <row r="1999" spans="1:32" x14ac:dyDescent="0.25">
      <c r="A1999" s="20">
        <v>6.7657433407798798E-2</v>
      </c>
      <c r="B1999" s="20">
        <v>0.93230997500886104</v>
      </c>
      <c r="C1999" s="21">
        <f t="shared" si="410"/>
        <v>14.780341931870137</v>
      </c>
      <c r="D1999" s="22">
        <f t="shared" si="410"/>
        <v>1.0726046345159994</v>
      </c>
      <c r="E1999" s="127">
        <v>2.8676664035780064E-2</v>
      </c>
      <c r="F1999" s="7">
        <f t="shared" si="395"/>
        <v>1.0286766640357801</v>
      </c>
      <c r="G1999" s="7">
        <f t="shared" si="396"/>
        <v>14.368306824306494</v>
      </c>
      <c r="H1999" s="7">
        <f t="shared" si="397"/>
        <v>1.0427033799988015</v>
      </c>
      <c r="I1999">
        <v>2.1</v>
      </c>
      <c r="J1999">
        <v>1.81</v>
      </c>
      <c r="K1999" s="7">
        <f t="shared" si="398"/>
        <v>2.160220994475138</v>
      </c>
      <c r="L1999" s="7">
        <f t="shared" si="399"/>
        <v>1.861904761904762</v>
      </c>
      <c r="M1999" s="24">
        <f t="shared" si="411"/>
        <v>0.46291560102301793</v>
      </c>
      <c r="N1999" s="24">
        <f t="shared" si="411"/>
        <v>0.53708439897698212</v>
      </c>
      <c r="O1999" s="23">
        <f t="shared" si="412"/>
        <v>0.14615500807983056</v>
      </c>
      <c r="P1999" s="23">
        <f t="shared" si="412"/>
        <v>1.7358723820403081</v>
      </c>
      <c r="Q1999" t="s">
        <v>358</v>
      </c>
      <c r="R1999" t="s">
        <v>309</v>
      </c>
      <c r="S1999" t="s">
        <v>305</v>
      </c>
      <c r="T1999" s="25" t="s">
        <v>154</v>
      </c>
      <c r="U1999" s="25" t="s">
        <v>160</v>
      </c>
      <c r="V1999" s="128" t="s">
        <v>609</v>
      </c>
      <c r="W1999" s="140" t="s">
        <v>175</v>
      </c>
      <c r="X1999">
        <v>5</v>
      </c>
      <c r="Y1999" s="23" t="str">
        <f t="shared" si="400"/>
        <v>Y</v>
      </c>
      <c r="Z1999">
        <v>100</v>
      </c>
      <c r="AA1999">
        <f t="shared" si="404"/>
        <v>0</v>
      </c>
      <c r="AB1999">
        <f t="shared" si="405"/>
        <v>-100</v>
      </c>
      <c r="AC1999">
        <f t="shared" si="406"/>
        <v>0</v>
      </c>
      <c r="AD1999">
        <f t="shared" si="407"/>
        <v>-100</v>
      </c>
      <c r="AE1999">
        <f t="shared" si="408"/>
        <v>0</v>
      </c>
      <c r="AF1999">
        <f t="shared" si="409"/>
        <v>-100</v>
      </c>
    </row>
    <row r="2000" spans="1:32" x14ac:dyDescent="0.25">
      <c r="A2000" s="20">
        <v>0.41753899759869201</v>
      </c>
      <c r="B2000" s="20">
        <v>0.58188463374327926</v>
      </c>
      <c r="C2000" s="21">
        <f t="shared" si="410"/>
        <v>2.3949858713823109</v>
      </c>
      <c r="D2000" s="22">
        <f t="shared" si="410"/>
        <v>1.7185537166825897</v>
      </c>
      <c r="E2000" s="127">
        <v>3.0927835051546504E-2</v>
      </c>
      <c r="F2000" s="7">
        <f t="shared" si="395"/>
        <v>1.0309278350515465</v>
      </c>
      <c r="G2000" s="7">
        <f t="shared" si="396"/>
        <v>2.3231362952408414</v>
      </c>
      <c r="H2000" s="7">
        <f t="shared" si="397"/>
        <v>1.6669971051821117</v>
      </c>
      <c r="I2000">
        <v>1.94</v>
      </c>
      <c r="J2000">
        <v>1.94</v>
      </c>
      <c r="K2000" s="7">
        <f t="shared" si="398"/>
        <v>2</v>
      </c>
      <c r="L2000" s="7">
        <f t="shared" si="399"/>
        <v>2</v>
      </c>
      <c r="M2000" s="24">
        <f t="shared" si="411"/>
        <v>0.5</v>
      </c>
      <c r="N2000" s="24">
        <f t="shared" si="411"/>
        <v>0.5</v>
      </c>
      <c r="O2000" s="23">
        <f t="shared" si="412"/>
        <v>0.83507799519738402</v>
      </c>
      <c r="P2000" s="23">
        <f t="shared" si="412"/>
        <v>1.1637692674865587</v>
      </c>
      <c r="Q2000" t="s">
        <v>361</v>
      </c>
      <c r="R2000" t="s">
        <v>518</v>
      </c>
      <c r="S2000" t="s">
        <v>320</v>
      </c>
      <c r="T2000" s="25" t="s">
        <v>151</v>
      </c>
      <c r="U2000" s="25" t="s">
        <v>166</v>
      </c>
      <c r="V2000" s="128" t="s">
        <v>609</v>
      </c>
      <c r="W2000" s="140" t="s">
        <v>154</v>
      </c>
      <c r="X2000">
        <v>1</v>
      </c>
      <c r="Y2000" s="23" t="str">
        <f t="shared" si="400"/>
        <v>N</v>
      </c>
      <c r="Z2000">
        <v>100</v>
      </c>
      <c r="AA2000">
        <f t="shared" si="404"/>
        <v>194</v>
      </c>
      <c r="AB2000">
        <f t="shared" si="405"/>
        <v>94</v>
      </c>
      <c r="AC2000">
        <f t="shared" si="406"/>
        <v>0</v>
      </c>
      <c r="AD2000">
        <f t="shared" si="407"/>
        <v>-100</v>
      </c>
      <c r="AE2000">
        <f t="shared" si="408"/>
        <v>194</v>
      </c>
      <c r="AF2000">
        <f t="shared" si="409"/>
        <v>94</v>
      </c>
    </row>
    <row r="2001" spans="1:32" x14ac:dyDescent="0.25">
      <c r="A2001" s="20">
        <v>0.46877779512317247</v>
      </c>
      <c r="B2001" s="20">
        <v>0.529942100628638</v>
      </c>
      <c r="C2001" s="21">
        <f t="shared" si="410"/>
        <v>2.1332068421398835</v>
      </c>
      <c r="D2001" s="22">
        <f t="shared" si="410"/>
        <v>1.8869985962877094</v>
      </c>
      <c r="E2001" s="127">
        <v>3.4836065573770503E-2</v>
      </c>
      <c r="F2001" s="7">
        <f t="shared" si="395"/>
        <v>1.0348360655737705</v>
      </c>
      <c r="G2001" s="7">
        <f t="shared" si="396"/>
        <v>2.0613959187411153</v>
      </c>
      <c r="H2001" s="7">
        <f t="shared" si="397"/>
        <v>1.8234758712641628</v>
      </c>
      <c r="I2001">
        <v>1.6</v>
      </c>
      <c r="J2001">
        <v>2.44</v>
      </c>
      <c r="K2001" s="7">
        <f t="shared" si="398"/>
        <v>1.6557377049180328</v>
      </c>
      <c r="L2001" s="7">
        <f t="shared" si="399"/>
        <v>2.5249999999999999</v>
      </c>
      <c r="M2001" s="24">
        <f t="shared" si="411"/>
        <v>0.60396039603960394</v>
      </c>
      <c r="N2001" s="24">
        <f t="shared" si="411"/>
        <v>0.39603960396039606</v>
      </c>
      <c r="O2001" s="23">
        <f t="shared" si="412"/>
        <v>0.77617307061377738</v>
      </c>
      <c r="P2001" s="23">
        <f t="shared" si="412"/>
        <v>1.338103804087311</v>
      </c>
      <c r="Q2001" t="s">
        <v>385</v>
      </c>
      <c r="R2001" t="s">
        <v>364</v>
      </c>
      <c r="S2001" t="s">
        <v>320</v>
      </c>
      <c r="T2001" s="25" t="s">
        <v>155</v>
      </c>
      <c r="U2001" s="25" t="s">
        <v>161</v>
      </c>
      <c r="V2001" s="128" t="s">
        <v>609</v>
      </c>
      <c r="W2001" s="140" t="s">
        <v>155</v>
      </c>
      <c r="X2001">
        <v>3</v>
      </c>
      <c r="Y2001" s="23" t="str">
        <f t="shared" si="400"/>
        <v>Y</v>
      </c>
      <c r="Z2001">
        <v>100</v>
      </c>
      <c r="AA2001">
        <f t="shared" si="404"/>
        <v>0</v>
      </c>
      <c r="AB2001">
        <f t="shared" si="405"/>
        <v>-100</v>
      </c>
      <c r="AC2001">
        <f t="shared" si="406"/>
        <v>0</v>
      </c>
      <c r="AD2001">
        <f t="shared" si="407"/>
        <v>-100</v>
      </c>
      <c r="AE2001">
        <f t="shared" si="408"/>
        <v>0</v>
      </c>
      <c r="AF2001">
        <f t="shared" si="409"/>
        <v>-100</v>
      </c>
    </row>
    <row r="2002" spans="1:32" x14ac:dyDescent="0.25">
      <c r="A2002" s="20">
        <v>0.54728510486706794</v>
      </c>
      <c r="B2002" s="20">
        <v>0.44757065205023111</v>
      </c>
      <c r="C2002" s="21">
        <f t="shared" si="410"/>
        <v>1.827201199350919</v>
      </c>
      <c r="D2002" s="22">
        <f t="shared" si="410"/>
        <v>2.2342841189859102</v>
      </c>
      <c r="E2002" s="127">
        <v>2.7919448972080652E-2</v>
      </c>
      <c r="F2002" s="7">
        <f t="shared" si="395"/>
        <v>1.0279194489720807</v>
      </c>
      <c r="G2002" s="7">
        <f t="shared" si="396"/>
        <v>1.777572358591055</v>
      </c>
      <c r="H2002" s="7">
        <f t="shared" si="397"/>
        <v>2.1735984480303334</v>
      </c>
      <c r="I2002">
        <v>1.82</v>
      </c>
      <c r="J2002">
        <v>2.09</v>
      </c>
      <c r="K2002" s="7">
        <f t="shared" si="398"/>
        <v>1.8708133971291869</v>
      </c>
      <c r="L2002" s="7">
        <f t="shared" si="399"/>
        <v>2.1483516483516483</v>
      </c>
      <c r="M2002" s="24">
        <f t="shared" si="411"/>
        <v>0.53452685421994872</v>
      </c>
      <c r="N2002" s="24">
        <f t="shared" si="411"/>
        <v>0.46547314578005117</v>
      </c>
      <c r="O2002" s="23">
        <f t="shared" si="412"/>
        <v>1.0238683062345626</v>
      </c>
      <c r="P2002" s="23">
        <f t="shared" si="412"/>
        <v>0.96153914808593621</v>
      </c>
      <c r="Q2002" t="s">
        <v>194</v>
      </c>
      <c r="R2002" t="s">
        <v>190</v>
      </c>
      <c r="S2002" t="s">
        <v>189</v>
      </c>
      <c r="T2002" s="25" t="s">
        <v>162</v>
      </c>
      <c r="U2002" s="25" t="s">
        <v>160</v>
      </c>
      <c r="V2002" s="128" t="s">
        <v>609</v>
      </c>
      <c r="W2002" s="140" t="s">
        <v>165</v>
      </c>
      <c r="X2002">
        <v>4</v>
      </c>
      <c r="Y2002" s="23" t="str">
        <f t="shared" si="400"/>
        <v>Y</v>
      </c>
      <c r="Z2002">
        <v>100</v>
      </c>
      <c r="AA2002">
        <f t="shared" si="404"/>
        <v>182</v>
      </c>
      <c r="AB2002">
        <f t="shared" si="405"/>
        <v>82</v>
      </c>
      <c r="AC2002">
        <f t="shared" si="406"/>
        <v>182</v>
      </c>
      <c r="AD2002">
        <f t="shared" si="407"/>
        <v>82</v>
      </c>
      <c r="AE2002">
        <f t="shared" si="408"/>
        <v>0</v>
      </c>
      <c r="AF2002">
        <f t="shared" si="409"/>
        <v>-100</v>
      </c>
    </row>
    <row r="2003" spans="1:32" x14ac:dyDescent="0.25">
      <c r="A2003" s="20">
        <v>0.23166977439892797</v>
      </c>
      <c r="B2003" s="20">
        <v>0.76811411676038921</v>
      </c>
      <c r="C2003" s="21">
        <f t="shared" si="410"/>
        <v>4.3164888583092926</v>
      </c>
      <c r="D2003" s="22">
        <f t="shared" si="410"/>
        <v>1.3018898861247552</v>
      </c>
      <c r="E2003" s="127">
        <v>2.3828227284629522E-2</v>
      </c>
      <c r="F2003" s="7">
        <f t="shared" si="395"/>
        <v>1.0238282272846295</v>
      </c>
      <c r="G2003" s="7">
        <f t="shared" si="396"/>
        <v>4.2160283759292039</v>
      </c>
      <c r="H2003" s="7">
        <f t="shared" si="397"/>
        <v>1.271590147087069</v>
      </c>
      <c r="I2003">
        <v>2.0099999999999998</v>
      </c>
      <c r="J2003">
        <v>1.9</v>
      </c>
      <c r="K2003" s="7">
        <f t="shared" si="398"/>
        <v>2.0578947368421052</v>
      </c>
      <c r="L2003" s="7">
        <f t="shared" si="399"/>
        <v>1.9452736318407959</v>
      </c>
      <c r="M2003" s="24">
        <f t="shared" si="411"/>
        <v>0.48593350383631717</v>
      </c>
      <c r="N2003" s="24">
        <f t="shared" si="411"/>
        <v>0.51406649616368294</v>
      </c>
      <c r="O2003" s="23">
        <f t="shared" si="412"/>
        <v>0.47675200942095175</v>
      </c>
      <c r="P2003" s="23">
        <f t="shared" si="412"/>
        <v>1.4941921375786675</v>
      </c>
      <c r="Q2003" t="s">
        <v>88</v>
      </c>
      <c r="R2003" t="s">
        <v>87</v>
      </c>
      <c r="S2003" t="s">
        <v>138</v>
      </c>
      <c r="T2003" s="25" t="s">
        <v>152</v>
      </c>
      <c r="U2003" s="25" t="s">
        <v>161</v>
      </c>
      <c r="V2003" s="128" t="s">
        <v>609</v>
      </c>
      <c r="W2003" s="140" t="s">
        <v>150</v>
      </c>
      <c r="X2003">
        <v>4</v>
      </c>
      <c r="Y2003" s="23" t="str">
        <f t="shared" si="400"/>
        <v>Y</v>
      </c>
      <c r="Z2003">
        <v>100</v>
      </c>
      <c r="AA2003">
        <f t="shared" si="404"/>
        <v>0</v>
      </c>
      <c r="AB2003">
        <f t="shared" si="405"/>
        <v>-100</v>
      </c>
      <c r="AC2003">
        <f t="shared" si="406"/>
        <v>0</v>
      </c>
      <c r="AD2003">
        <f t="shared" si="407"/>
        <v>-100</v>
      </c>
      <c r="AE2003">
        <f t="shared" si="408"/>
        <v>0</v>
      </c>
      <c r="AF2003">
        <f t="shared" si="409"/>
        <v>-100</v>
      </c>
    </row>
    <row r="2004" spans="1:32" x14ac:dyDescent="0.25">
      <c r="A2004" s="20">
        <v>0.50217129890352863</v>
      </c>
      <c r="B2004" s="20">
        <v>0.49358652240183781</v>
      </c>
      <c r="C2004" s="21">
        <f t="shared" si="410"/>
        <v>1.9913523576187266</v>
      </c>
      <c r="D2004" s="22">
        <f t="shared" si="410"/>
        <v>2.025987247653982</v>
      </c>
      <c r="E2004" s="127">
        <v>2.6072772238153963E-2</v>
      </c>
      <c r="F2004" s="7">
        <f t="shared" ref="F2004:F2067" si="413">(E2004/100%) + 1</f>
        <v>1.026072772238154</v>
      </c>
      <c r="G2004" s="7">
        <f t="shared" ref="G2004:G2067" si="414">C2004/F2004</f>
        <v>1.9407515836084666</v>
      </c>
      <c r="H2004" s="7">
        <f t="shared" ref="H2004:H2067" si="415">D2004/F2004</f>
        <v>1.974506392207185</v>
      </c>
      <c r="I2004">
        <v>1.91</v>
      </c>
      <c r="J2004">
        <v>1.99</v>
      </c>
      <c r="K2004" s="7">
        <f t="shared" ref="K2004:K2067" si="416">(I2004*F2004)</f>
        <v>1.959798994974874</v>
      </c>
      <c r="L2004" s="7">
        <f t="shared" ref="L2004:L2067" si="417">(J2004*F2004)</f>
        <v>2.0418848167539263</v>
      </c>
      <c r="M2004" s="24">
        <f t="shared" si="411"/>
        <v>0.51025641025641033</v>
      </c>
      <c r="N2004" s="24">
        <f t="shared" si="411"/>
        <v>0.48974358974358984</v>
      </c>
      <c r="O2004" s="23">
        <f t="shared" si="412"/>
        <v>0.98415480689636237</v>
      </c>
      <c r="P2004" s="23">
        <f t="shared" si="412"/>
        <v>1.0078468258466844</v>
      </c>
      <c r="Q2004" t="s">
        <v>96</v>
      </c>
      <c r="R2004" t="s">
        <v>99</v>
      </c>
      <c r="S2004" t="s">
        <v>140</v>
      </c>
      <c r="T2004" s="25" t="s">
        <v>162</v>
      </c>
      <c r="U2004" s="25" t="s">
        <v>160</v>
      </c>
      <c r="V2004" s="128" t="s">
        <v>609</v>
      </c>
      <c r="W2004" s="140" t="s">
        <v>168</v>
      </c>
      <c r="X2004">
        <v>5</v>
      </c>
      <c r="Y2004" s="23" t="str">
        <f t="shared" ref="Y2004:Y2067" si="418">IF(X2004 &gt;= 3,"Y","N")</f>
        <v>Y</v>
      </c>
      <c r="Z2004">
        <v>100</v>
      </c>
      <c r="AA2004">
        <f t="shared" si="404"/>
        <v>0</v>
      </c>
      <c r="AB2004">
        <f t="shared" si="405"/>
        <v>-100</v>
      </c>
      <c r="AC2004">
        <f t="shared" si="406"/>
        <v>191</v>
      </c>
      <c r="AD2004">
        <f t="shared" si="407"/>
        <v>91</v>
      </c>
      <c r="AE2004">
        <f t="shared" si="408"/>
        <v>0</v>
      </c>
      <c r="AF2004">
        <f t="shared" si="409"/>
        <v>-100</v>
      </c>
    </row>
    <row r="2005" spans="1:32" x14ac:dyDescent="0.25">
      <c r="A2005" s="20">
        <v>0.77612388136119381</v>
      </c>
      <c r="B2005" s="20">
        <v>0.21012211992727509</v>
      </c>
      <c r="C2005" s="21">
        <f t="shared" si="410"/>
        <v>1.2884541038038466</v>
      </c>
      <c r="D2005" s="22">
        <f t="shared" si="410"/>
        <v>4.7591372119513542</v>
      </c>
      <c r="E2005" s="127">
        <v>2.8001534330648337E-2</v>
      </c>
      <c r="F2005" s="7">
        <f t="shared" si="413"/>
        <v>1.0280015343306483</v>
      </c>
      <c r="G2005" s="7">
        <f t="shared" si="414"/>
        <v>1.253358152468891</v>
      </c>
      <c r="H2005" s="7">
        <f t="shared" si="415"/>
        <v>4.629503996849694</v>
      </c>
      <c r="I2005">
        <v>1.65</v>
      </c>
      <c r="J2005">
        <v>2.37</v>
      </c>
      <c r="K2005" s="7">
        <f t="shared" si="416"/>
        <v>1.6962025316455696</v>
      </c>
      <c r="L2005" s="7">
        <f t="shared" si="417"/>
        <v>2.4363636363636365</v>
      </c>
      <c r="M2005" s="24">
        <f t="shared" si="411"/>
        <v>0.58955223880597019</v>
      </c>
      <c r="N2005" s="24">
        <f t="shared" si="411"/>
        <v>0.41044776119402981</v>
      </c>
      <c r="O2005" s="23">
        <f t="shared" si="412"/>
        <v>1.3164632924354427</v>
      </c>
      <c r="P2005" s="23">
        <f t="shared" si="412"/>
        <v>0.51193389218645202</v>
      </c>
      <c r="Q2005" t="s">
        <v>38</v>
      </c>
      <c r="R2005" t="s">
        <v>103</v>
      </c>
      <c r="S2005" t="s">
        <v>140</v>
      </c>
      <c r="T2005" s="25" t="s">
        <v>150</v>
      </c>
      <c r="U2005" s="25" t="s">
        <v>166</v>
      </c>
      <c r="V2005" s="128" t="s">
        <v>609</v>
      </c>
      <c r="W2005" s="140" t="s">
        <v>162</v>
      </c>
      <c r="X2005">
        <v>3</v>
      </c>
      <c r="Y2005" s="23" t="str">
        <f t="shared" si="418"/>
        <v>Y</v>
      </c>
      <c r="Z2005">
        <v>100</v>
      </c>
      <c r="AA2005">
        <f t="shared" si="404"/>
        <v>165</v>
      </c>
      <c r="AB2005">
        <f t="shared" si="405"/>
        <v>65</v>
      </c>
      <c r="AC2005">
        <f t="shared" si="406"/>
        <v>165</v>
      </c>
      <c r="AD2005">
        <f t="shared" si="407"/>
        <v>65</v>
      </c>
      <c r="AE2005">
        <f t="shared" si="408"/>
        <v>0</v>
      </c>
      <c r="AF2005">
        <f t="shared" si="409"/>
        <v>-100</v>
      </c>
    </row>
    <row r="2006" spans="1:32" x14ac:dyDescent="0.25">
      <c r="A2006" s="20">
        <v>0.68502162534654798</v>
      </c>
      <c r="B2006" s="20">
        <v>0.30989578938420853</v>
      </c>
      <c r="C2006" s="21">
        <f t="shared" si="410"/>
        <v>1.4598079286826988</v>
      </c>
      <c r="D2006" s="22">
        <f t="shared" si="410"/>
        <v>3.2268912139370856</v>
      </c>
      <c r="E2006" s="127">
        <v>3.4024455077086735E-2</v>
      </c>
      <c r="F2006" s="7">
        <f t="shared" si="413"/>
        <v>1.0340244550770867</v>
      </c>
      <c r="G2006" s="7">
        <f t="shared" si="414"/>
        <v>1.4117731176617769</v>
      </c>
      <c r="H2006" s="7">
        <f t="shared" si="415"/>
        <v>3.1207107318332428</v>
      </c>
      <c r="I2006">
        <v>2.09</v>
      </c>
      <c r="J2006">
        <v>1.8</v>
      </c>
      <c r="K2006" s="7">
        <f t="shared" si="416"/>
        <v>2.161111111111111</v>
      </c>
      <c r="L2006" s="7">
        <f t="shared" si="417"/>
        <v>1.8612440191387563</v>
      </c>
      <c r="M2006" s="24">
        <f t="shared" si="411"/>
        <v>0.46272493573264784</v>
      </c>
      <c r="N2006" s="24">
        <f t="shared" si="411"/>
        <v>0.53727506426735205</v>
      </c>
      <c r="O2006" s="23">
        <f t="shared" si="412"/>
        <v>1.4804078458878178</v>
      </c>
      <c r="P2006" s="23">
        <f t="shared" si="412"/>
        <v>0.57679168454764174</v>
      </c>
      <c r="Q2006" t="s">
        <v>559</v>
      </c>
      <c r="R2006" t="s">
        <v>39</v>
      </c>
      <c r="S2006" t="s">
        <v>141</v>
      </c>
      <c r="T2006" s="25" t="s">
        <v>150</v>
      </c>
      <c r="U2006" s="25" t="s">
        <v>166</v>
      </c>
      <c r="V2006" s="128" t="s">
        <v>609</v>
      </c>
      <c r="W2006" s="140" t="s">
        <v>154</v>
      </c>
      <c r="X2006">
        <v>1</v>
      </c>
      <c r="Y2006" s="23" t="str">
        <f t="shared" si="418"/>
        <v>N</v>
      </c>
      <c r="Z2006">
        <v>100</v>
      </c>
      <c r="AA2006">
        <f t="shared" si="404"/>
        <v>0</v>
      </c>
      <c r="AB2006">
        <f t="shared" si="405"/>
        <v>-100</v>
      </c>
      <c r="AC2006">
        <f t="shared" si="406"/>
        <v>0</v>
      </c>
      <c r="AD2006">
        <f t="shared" si="407"/>
        <v>-100</v>
      </c>
      <c r="AE2006">
        <f t="shared" si="408"/>
        <v>0</v>
      </c>
      <c r="AF2006">
        <f t="shared" si="409"/>
        <v>-100</v>
      </c>
    </row>
    <row r="2007" spans="1:32" x14ac:dyDescent="0.25">
      <c r="A2007" s="20">
        <v>0.24741052218752169</v>
      </c>
      <c r="B2007" s="20">
        <v>0.75238043526781828</v>
      </c>
      <c r="C2007" s="21">
        <f t="shared" si="410"/>
        <v>4.0418652818737542</v>
      </c>
      <c r="D2007" s="22">
        <f t="shared" si="410"/>
        <v>1.3291148375542736</v>
      </c>
      <c r="E2007" s="127">
        <v>2.9808863239265015E-2</v>
      </c>
      <c r="F2007" s="7">
        <f t="shared" si="413"/>
        <v>1.029808863239265</v>
      </c>
      <c r="G2007" s="7">
        <f t="shared" si="414"/>
        <v>3.9248693870822415</v>
      </c>
      <c r="H2007" s="7">
        <f t="shared" si="415"/>
        <v>1.2906422589659419</v>
      </c>
      <c r="I2007">
        <v>1.87</v>
      </c>
      <c r="J2007">
        <v>2.02</v>
      </c>
      <c r="K2007" s="7">
        <f t="shared" si="416"/>
        <v>1.9257425742574257</v>
      </c>
      <c r="L2007" s="7">
        <f t="shared" si="417"/>
        <v>2.0802139037433154</v>
      </c>
      <c r="M2007" s="24">
        <f t="shared" si="411"/>
        <v>0.51928020565552702</v>
      </c>
      <c r="N2007" s="24">
        <f t="shared" si="411"/>
        <v>0.48071979434447304</v>
      </c>
      <c r="O2007" s="23">
        <f t="shared" si="412"/>
        <v>0.47644897589577195</v>
      </c>
      <c r="P2007" s="23">
        <f t="shared" si="412"/>
        <v>1.5651122423485631</v>
      </c>
      <c r="Q2007" t="s">
        <v>429</v>
      </c>
      <c r="R2007" t="s">
        <v>428</v>
      </c>
      <c r="S2007" t="s">
        <v>409</v>
      </c>
      <c r="T2007" s="25" t="s">
        <v>151</v>
      </c>
      <c r="U2007" s="25" t="s">
        <v>166</v>
      </c>
      <c r="V2007" s="128" t="s">
        <v>609</v>
      </c>
      <c r="W2007" s="140" t="s">
        <v>151</v>
      </c>
      <c r="X2007">
        <v>2</v>
      </c>
      <c r="Y2007" s="23" t="str">
        <f t="shared" si="418"/>
        <v>N</v>
      </c>
      <c r="Z2007">
        <v>100</v>
      </c>
      <c r="AA2007">
        <f t="shared" si="404"/>
        <v>202</v>
      </c>
      <c r="AB2007">
        <f t="shared" si="405"/>
        <v>102</v>
      </c>
      <c r="AC2007">
        <f t="shared" si="406"/>
        <v>0</v>
      </c>
      <c r="AD2007">
        <f t="shared" si="407"/>
        <v>-100</v>
      </c>
      <c r="AE2007">
        <f t="shared" si="408"/>
        <v>202</v>
      </c>
      <c r="AF2007">
        <f t="shared" si="409"/>
        <v>102</v>
      </c>
    </row>
    <row r="2008" spans="1:32" x14ac:dyDescent="0.25">
      <c r="A2008" s="20">
        <v>0.18260733971089774</v>
      </c>
      <c r="B2008" s="20">
        <v>0.81734293713355743</v>
      </c>
      <c r="C2008" s="21">
        <f t="shared" si="410"/>
        <v>5.4762311393572176</v>
      </c>
      <c r="D2008" s="22">
        <f t="shared" si="410"/>
        <v>1.2234766516818822</v>
      </c>
      <c r="E2008" s="127">
        <v>3.5471537807986397E-2</v>
      </c>
      <c r="F2008" s="7">
        <f t="shared" si="413"/>
        <v>1.0354715378079864</v>
      </c>
      <c r="G2008" s="7">
        <f t="shared" si="414"/>
        <v>5.2886351187884681</v>
      </c>
      <c r="H2008" s="7">
        <f t="shared" si="415"/>
        <v>1.1815647335627286</v>
      </c>
      <c r="I2008">
        <v>2.14</v>
      </c>
      <c r="J2008">
        <v>1.76</v>
      </c>
      <c r="K2008" s="7">
        <f t="shared" si="416"/>
        <v>2.2159090909090908</v>
      </c>
      <c r="L2008" s="7">
        <f t="shared" si="417"/>
        <v>1.8224299065420562</v>
      </c>
      <c r="M2008" s="24">
        <f t="shared" si="411"/>
        <v>0.45128205128205129</v>
      </c>
      <c r="N2008" s="24">
        <f t="shared" si="411"/>
        <v>0.54871794871794866</v>
      </c>
      <c r="O2008" s="23">
        <f t="shared" si="412"/>
        <v>0.40464126413210294</v>
      </c>
      <c r="P2008" s="23">
        <f t="shared" si="412"/>
        <v>1.4895502125331186</v>
      </c>
      <c r="Q2008" t="s">
        <v>302</v>
      </c>
      <c r="R2008" t="s">
        <v>296</v>
      </c>
      <c r="S2008" t="s">
        <v>142</v>
      </c>
      <c r="T2008" s="25" t="s">
        <v>151</v>
      </c>
      <c r="U2008" s="25" t="s">
        <v>166</v>
      </c>
      <c r="V2008" s="128" t="s">
        <v>609</v>
      </c>
      <c r="W2008" s="140" t="s">
        <v>162</v>
      </c>
      <c r="X2008">
        <v>3</v>
      </c>
      <c r="Y2008" s="23" t="str">
        <f t="shared" si="418"/>
        <v>Y</v>
      </c>
      <c r="Z2008">
        <v>100</v>
      </c>
      <c r="AA2008">
        <f t="shared" si="404"/>
        <v>0</v>
      </c>
      <c r="AB2008">
        <f t="shared" si="405"/>
        <v>-100</v>
      </c>
      <c r="AC2008">
        <f t="shared" si="406"/>
        <v>0</v>
      </c>
      <c r="AD2008">
        <f t="shared" si="407"/>
        <v>-100</v>
      </c>
      <c r="AE2008">
        <f t="shared" si="408"/>
        <v>0</v>
      </c>
      <c r="AF2008">
        <f t="shared" si="409"/>
        <v>-100</v>
      </c>
    </row>
    <row r="2009" spans="1:32" x14ac:dyDescent="0.25">
      <c r="A2009" s="20">
        <v>7.2068828091853984E-2</v>
      </c>
      <c r="B2009" s="20">
        <v>0.92792313513864133</v>
      </c>
      <c r="C2009" s="21">
        <f t="shared" si="410"/>
        <v>13.875624544990083</v>
      </c>
      <c r="D2009" s="22">
        <f t="shared" si="410"/>
        <v>1.0776754691546619</v>
      </c>
      <c r="E2009" s="127">
        <v>3.0312467559431067E-2</v>
      </c>
      <c r="F2009" s="7">
        <f t="shared" si="413"/>
        <v>1.0303124675594311</v>
      </c>
      <c r="G2009" s="7">
        <f t="shared" si="414"/>
        <v>13.467394583565691</v>
      </c>
      <c r="H2009" s="7">
        <f t="shared" si="415"/>
        <v>1.0459695510697087</v>
      </c>
      <c r="I2009">
        <v>2.2799999999999998</v>
      </c>
      <c r="J2009">
        <v>1.69</v>
      </c>
      <c r="K2009" s="7">
        <f t="shared" si="416"/>
        <v>2.3491124260355027</v>
      </c>
      <c r="L2009" s="7">
        <f t="shared" si="417"/>
        <v>1.7412280701754383</v>
      </c>
      <c r="M2009" s="24">
        <f t="shared" si="411"/>
        <v>0.42569269521410585</v>
      </c>
      <c r="N2009" s="24">
        <f t="shared" si="411"/>
        <v>0.57430730478589431</v>
      </c>
      <c r="O2009" s="23">
        <f t="shared" si="412"/>
        <v>0.16929777960039069</v>
      </c>
      <c r="P2009" s="23">
        <f t="shared" si="412"/>
        <v>1.6157258098685989</v>
      </c>
      <c r="Q2009" t="s">
        <v>70</v>
      </c>
      <c r="R2009" t="s">
        <v>114</v>
      </c>
      <c r="S2009" t="s">
        <v>146</v>
      </c>
      <c r="T2009" s="25" t="s">
        <v>154</v>
      </c>
      <c r="U2009" s="25" t="s">
        <v>160</v>
      </c>
      <c r="V2009" s="128" t="s">
        <v>609</v>
      </c>
      <c r="W2009" s="140" t="s">
        <v>151</v>
      </c>
      <c r="X2009">
        <v>2</v>
      </c>
      <c r="Y2009" s="23" t="str">
        <f t="shared" si="418"/>
        <v>N</v>
      </c>
      <c r="Z2009">
        <v>100</v>
      </c>
      <c r="AA2009">
        <f t="shared" si="404"/>
        <v>169</v>
      </c>
      <c r="AB2009">
        <f t="shared" si="405"/>
        <v>69</v>
      </c>
      <c r="AC2009">
        <f t="shared" si="406"/>
        <v>0</v>
      </c>
      <c r="AD2009">
        <f t="shared" si="407"/>
        <v>-100</v>
      </c>
      <c r="AE2009">
        <f t="shared" si="408"/>
        <v>169</v>
      </c>
      <c r="AF2009">
        <f t="shared" si="409"/>
        <v>69</v>
      </c>
    </row>
    <row r="2010" spans="1:32" x14ac:dyDescent="0.25">
      <c r="A2010" s="20">
        <v>0.62807854509483241</v>
      </c>
      <c r="B2010" s="20">
        <v>0.35719957778108252</v>
      </c>
      <c r="C2010" s="21">
        <f t="shared" si="410"/>
        <v>1.5921575538757049</v>
      </c>
      <c r="D2010" s="22">
        <f t="shared" si="410"/>
        <v>2.7995553808097489</v>
      </c>
      <c r="E2010" s="127">
        <v>3.2258064516129004E-2</v>
      </c>
      <c r="F2010" s="7">
        <f t="shared" si="413"/>
        <v>1.032258064516129</v>
      </c>
      <c r="G2010" s="7">
        <f t="shared" si="414"/>
        <v>1.5424026303170892</v>
      </c>
      <c r="H2010" s="7">
        <f t="shared" si="415"/>
        <v>2.7120692751594442</v>
      </c>
      <c r="I2010">
        <v>2.17</v>
      </c>
      <c r="J2010">
        <v>1.75</v>
      </c>
      <c r="K2010" s="7">
        <f t="shared" si="416"/>
        <v>2.2399999999999998</v>
      </c>
      <c r="L2010" s="7">
        <f t="shared" si="417"/>
        <v>1.8064516129032258</v>
      </c>
      <c r="M2010" s="24">
        <f t="shared" si="411"/>
        <v>0.44642857142857145</v>
      </c>
      <c r="N2010" s="24">
        <f t="shared" si="411"/>
        <v>0.5535714285714286</v>
      </c>
      <c r="O2010" s="23">
        <f t="shared" si="412"/>
        <v>1.4068959410124244</v>
      </c>
      <c r="P2010" s="23">
        <f t="shared" si="412"/>
        <v>0.64526375341098785</v>
      </c>
      <c r="Q2010" t="s">
        <v>118</v>
      </c>
      <c r="R2010" t="s">
        <v>353</v>
      </c>
      <c r="S2010" t="s">
        <v>349</v>
      </c>
      <c r="T2010" s="25" t="s">
        <v>165</v>
      </c>
      <c r="U2010" s="25" t="s">
        <v>160</v>
      </c>
      <c r="V2010" s="128" t="s">
        <v>609</v>
      </c>
      <c r="W2010" s="140" t="s">
        <v>162</v>
      </c>
      <c r="X2010">
        <v>3</v>
      </c>
      <c r="Y2010" s="23" t="str">
        <f t="shared" si="418"/>
        <v>Y</v>
      </c>
      <c r="Z2010">
        <v>100</v>
      </c>
      <c r="AA2010">
        <f t="shared" si="404"/>
        <v>217</v>
      </c>
      <c r="AB2010">
        <f t="shared" si="405"/>
        <v>117</v>
      </c>
      <c r="AC2010">
        <f t="shared" si="406"/>
        <v>217</v>
      </c>
      <c r="AD2010">
        <f t="shared" si="407"/>
        <v>117</v>
      </c>
      <c r="AE2010">
        <f t="shared" si="408"/>
        <v>0</v>
      </c>
      <c r="AF2010">
        <f t="shared" si="409"/>
        <v>-100</v>
      </c>
    </row>
    <row r="2011" spans="1:32" x14ac:dyDescent="0.25">
      <c r="A2011" s="20">
        <v>0.80694384301217814</v>
      </c>
      <c r="B2011" s="20">
        <v>0.160114321458772</v>
      </c>
      <c r="C2011" s="21">
        <f t="shared" si="410"/>
        <v>1.2392436086595289</v>
      </c>
      <c r="D2011" s="22">
        <f t="shared" si="410"/>
        <v>6.2455375065090042</v>
      </c>
      <c r="E2011" s="127">
        <v>3.5471537807986397E-2</v>
      </c>
      <c r="F2011" s="7">
        <f t="shared" si="413"/>
        <v>1.0354715378079864</v>
      </c>
      <c r="G2011" s="7">
        <f t="shared" si="414"/>
        <v>1.1967915711936536</v>
      </c>
      <c r="H2011" s="7">
        <f t="shared" si="415"/>
        <v>6.0315878114142345</v>
      </c>
      <c r="I2011">
        <v>1.76</v>
      </c>
      <c r="J2011">
        <v>2.14</v>
      </c>
      <c r="K2011" s="7">
        <f t="shared" si="416"/>
        <v>1.8224299065420562</v>
      </c>
      <c r="L2011" s="7">
        <f t="shared" si="417"/>
        <v>2.2159090909090908</v>
      </c>
      <c r="M2011" s="24">
        <f t="shared" si="411"/>
        <v>0.54871794871794866</v>
      </c>
      <c r="N2011" s="24">
        <f t="shared" si="411"/>
        <v>0.45128205128205129</v>
      </c>
      <c r="O2011" s="23">
        <f t="shared" si="412"/>
        <v>1.4705985924053715</v>
      </c>
      <c r="P2011" s="23">
        <f t="shared" si="412"/>
        <v>0.35479878050523339</v>
      </c>
      <c r="Q2011" t="s">
        <v>78</v>
      </c>
      <c r="R2011" t="s">
        <v>544</v>
      </c>
      <c r="S2011" t="s">
        <v>147</v>
      </c>
      <c r="T2011" s="25" t="s">
        <v>172</v>
      </c>
      <c r="U2011" s="25" t="s">
        <v>161</v>
      </c>
      <c r="V2011" s="128" t="s">
        <v>609</v>
      </c>
      <c r="W2011" s="140" t="s">
        <v>162</v>
      </c>
      <c r="X2011">
        <v>3</v>
      </c>
      <c r="Y2011" s="23" t="str">
        <f t="shared" si="418"/>
        <v>Y</v>
      </c>
      <c r="Z2011">
        <v>100</v>
      </c>
      <c r="AA2011">
        <f t="shared" si="404"/>
        <v>176</v>
      </c>
      <c r="AB2011">
        <f t="shared" si="405"/>
        <v>76</v>
      </c>
      <c r="AC2011">
        <f t="shared" si="406"/>
        <v>176</v>
      </c>
      <c r="AD2011">
        <f t="shared" si="407"/>
        <v>76</v>
      </c>
      <c r="AE2011">
        <f t="shared" si="408"/>
        <v>0</v>
      </c>
      <c r="AF2011">
        <f t="shared" si="409"/>
        <v>-100</v>
      </c>
    </row>
    <row r="2012" spans="1:32" x14ac:dyDescent="0.25">
      <c r="A2012" s="20">
        <v>0.24442637577964926</v>
      </c>
      <c r="B2012" s="20">
        <v>0.75541107330867541</v>
      </c>
      <c r="C2012" s="21">
        <f t="shared" si="410"/>
        <v>4.0912115020741524</v>
      </c>
      <c r="D2012" s="22">
        <f t="shared" si="410"/>
        <v>1.3237825540735499</v>
      </c>
      <c r="E2012" s="127">
        <v>4.2373571486739481E-2</v>
      </c>
      <c r="F2012" s="7">
        <f t="shared" si="413"/>
        <v>1.0423735714867395</v>
      </c>
      <c r="G2012" s="7">
        <f t="shared" si="414"/>
        <v>3.9248994928361904</v>
      </c>
      <c r="H2012" s="7">
        <f t="shared" si="415"/>
        <v>1.2699694143102997</v>
      </c>
      <c r="I2012">
        <v>1.87</v>
      </c>
      <c r="J2012">
        <v>1.97</v>
      </c>
      <c r="K2012" s="7">
        <f t="shared" si="416"/>
        <v>1.9492385786802029</v>
      </c>
      <c r="L2012" s="7">
        <f t="shared" si="417"/>
        <v>2.0534759358288768</v>
      </c>
      <c r="M2012" s="24">
        <f t="shared" si="411"/>
        <v>0.51302083333333337</v>
      </c>
      <c r="N2012" s="24">
        <f t="shared" si="411"/>
        <v>0.48697916666666674</v>
      </c>
      <c r="O2012" s="23">
        <f t="shared" si="412"/>
        <v>0.47644532131667666</v>
      </c>
      <c r="P2012" s="23">
        <f t="shared" si="412"/>
        <v>1.5512184606980286</v>
      </c>
      <c r="Q2012" t="s">
        <v>395</v>
      </c>
      <c r="R2012" t="s">
        <v>432</v>
      </c>
      <c r="S2012" t="s">
        <v>186</v>
      </c>
      <c r="T2012" s="25" t="s">
        <v>151</v>
      </c>
      <c r="U2012" s="25" t="s">
        <v>166</v>
      </c>
      <c r="V2012" s="128" t="s">
        <v>610</v>
      </c>
      <c r="W2012" s="140" t="s">
        <v>151</v>
      </c>
      <c r="X2012">
        <v>2</v>
      </c>
      <c r="Y2012" s="23" t="str">
        <f t="shared" si="418"/>
        <v>N</v>
      </c>
      <c r="Z2012">
        <v>100</v>
      </c>
      <c r="AA2012">
        <f t="shared" si="404"/>
        <v>197</v>
      </c>
      <c r="AB2012">
        <f t="shared" si="405"/>
        <v>97</v>
      </c>
      <c r="AC2012">
        <f t="shared" si="406"/>
        <v>0</v>
      </c>
      <c r="AD2012">
        <f t="shared" si="407"/>
        <v>-100</v>
      </c>
      <c r="AE2012">
        <f t="shared" si="408"/>
        <v>197</v>
      </c>
      <c r="AF2012">
        <f t="shared" si="409"/>
        <v>97</v>
      </c>
    </row>
    <row r="2013" spans="1:32" x14ac:dyDescent="0.25">
      <c r="A2013" s="20">
        <v>0.61604671738153427</v>
      </c>
      <c r="B2013" s="20">
        <v>0.37908218717023467</v>
      </c>
      <c r="C2013" s="21">
        <f t="shared" si="410"/>
        <v>1.6232535159840373</v>
      </c>
      <c r="D2013" s="22">
        <f t="shared" si="410"/>
        <v>2.6379503807994262</v>
      </c>
      <c r="E2013" s="127">
        <v>4.8336980897571102E-2</v>
      </c>
      <c r="F2013" s="7">
        <f t="shared" si="413"/>
        <v>1.0483369808975711</v>
      </c>
      <c r="G2013" s="7">
        <f t="shared" si="414"/>
        <v>1.5484081412393094</v>
      </c>
      <c r="H2013" s="7">
        <f t="shared" si="415"/>
        <v>2.5163191119527721</v>
      </c>
      <c r="I2013">
        <v>1.69</v>
      </c>
      <c r="J2013">
        <v>2.19</v>
      </c>
      <c r="K2013" s="7">
        <f t="shared" si="416"/>
        <v>1.7716894977168951</v>
      </c>
      <c r="L2013" s="7">
        <f t="shared" si="417"/>
        <v>2.2958579881656807</v>
      </c>
      <c r="M2013" s="24">
        <f t="shared" si="411"/>
        <v>0.56443298969072164</v>
      </c>
      <c r="N2013" s="24">
        <f t="shared" si="411"/>
        <v>0.4355670103092783</v>
      </c>
      <c r="O2013" s="23">
        <f t="shared" si="412"/>
        <v>1.0914434992878324</v>
      </c>
      <c r="P2013" s="23">
        <f t="shared" si="412"/>
        <v>0.870318867586101</v>
      </c>
      <c r="Q2013" t="s">
        <v>396</v>
      </c>
      <c r="R2013" t="s">
        <v>397</v>
      </c>
      <c r="S2013" t="s">
        <v>186</v>
      </c>
      <c r="T2013" s="25" t="s">
        <v>162</v>
      </c>
      <c r="U2013" s="25" t="s">
        <v>160</v>
      </c>
      <c r="V2013" s="128" t="s">
        <v>610</v>
      </c>
      <c r="W2013" s="140" t="s">
        <v>154</v>
      </c>
      <c r="X2013">
        <v>1</v>
      </c>
      <c r="Y2013" s="23" t="str">
        <f t="shared" si="418"/>
        <v>N</v>
      </c>
      <c r="Z2013">
        <v>100</v>
      </c>
      <c r="AA2013">
        <f t="shared" si="404"/>
        <v>0</v>
      </c>
      <c r="AB2013">
        <f t="shared" si="405"/>
        <v>-100</v>
      </c>
      <c r="AC2013">
        <f t="shared" si="406"/>
        <v>0</v>
      </c>
      <c r="AD2013">
        <f t="shared" si="407"/>
        <v>-100</v>
      </c>
      <c r="AE2013">
        <f t="shared" si="408"/>
        <v>0</v>
      </c>
      <c r="AF2013">
        <f t="shared" si="409"/>
        <v>-100</v>
      </c>
    </row>
    <row r="2014" spans="1:32" x14ac:dyDescent="0.25">
      <c r="A2014" s="20">
        <v>0.75235438163537449</v>
      </c>
      <c r="B2014" s="20">
        <v>0.22718445165048501</v>
      </c>
      <c r="C2014" s="21">
        <f t="shared" si="410"/>
        <v>1.3291608640948223</v>
      </c>
      <c r="D2014" s="22">
        <f t="shared" si="410"/>
        <v>4.4017096801081417</v>
      </c>
      <c r="E2014" s="127">
        <v>5.2506533618436713E-2</v>
      </c>
      <c r="F2014" s="7">
        <f t="shared" si="413"/>
        <v>1.0525065336184367</v>
      </c>
      <c r="G2014" s="7">
        <f t="shared" si="414"/>
        <v>1.2628528390462994</v>
      </c>
      <c r="H2014" s="7">
        <f t="shared" si="415"/>
        <v>4.1821210030643723</v>
      </c>
      <c r="I2014">
        <v>1.38</v>
      </c>
      <c r="J2014">
        <v>3.05</v>
      </c>
      <c r="K2014" s="7">
        <f t="shared" si="416"/>
        <v>1.4524590163934425</v>
      </c>
      <c r="L2014" s="7">
        <f t="shared" si="417"/>
        <v>3.2101449275362319</v>
      </c>
      <c r="M2014" s="24">
        <f t="shared" si="411"/>
        <v>0.68848758465011295</v>
      </c>
      <c r="N2014" s="24">
        <f t="shared" si="411"/>
        <v>0.31151241534988711</v>
      </c>
      <c r="O2014" s="23">
        <f t="shared" si="412"/>
        <v>1.0927639051294127</v>
      </c>
      <c r="P2014" s="23">
        <f t="shared" si="412"/>
        <v>0.72929501508090477</v>
      </c>
      <c r="Q2014" t="s">
        <v>417</v>
      </c>
      <c r="R2014" t="s">
        <v>394</v>
      </c>
      <c r="S2014" t="s">
        <v>186</v>
      </c>
      <c r="T2014" s="25" t="s">
        <v>165</v>
      </c>
      <c r="U2014" s="25" t="s">
        <v>160</v>
      </c>
      <c r="V2014" s="128" t="s">
        <v>610</v>
      </c>
      <c r="W2014" s="140" t="s">
        <v>150</v>
      </c>
      <c r="X2014">
        <v>4</v>
      </c>
      <c r="Y2014" s="23" t="str">
        <f t="shared" si="418"/>
        <v>Y</v>
      </c>
      <c r="Z2014">
        <v>100</v>
      </c>
      <c r="AA2014">
        <f t="shared" si="404"/>
        <v>138</v>
      </c>
      <c r="AB2014">
        <f t="shared" si="405"/>
        <v>38</v>
      </c>
      <c r="AC2014">
        <f t="shared" si="406"/>
        <v>138</v>
      </c>
      <c r="AD2014">
        <f t="shared" si="407"/>
        <v>38</v>
      </c>
      <c r="AE2014">
        <f t="shared" si="408"/>
        <v>0</v>
      </c>
      <c r="AF2014">
        <f t="shared" si="409"/>
        <v>-100</v>
      </c>
    </row>
    <row r="2015" spans="1:32" x14ac:dyDescent="0.25">
      <c r="A2015" s="20">
        <v>0.52180393119553103</v>
      </c>
      <c r="B2015" s="20">
        <v>0.47459515429795268</v>
      </c>
      <c r="C2015" s="21">
        <f t="shared" si="410"/>
        <v>1.9164286434348052</v>
      </c>
      <c r="D2015" s="22">
        <f t="shared" si="410"/>
        <v>2.1070590185002103</v>
      </c>
      <c r="E2015" s="127">
        <v>4.6468499973506994E-2</v>
      </c>
      <c r="F2015" s="7">
        <f t="shared" si="413"/>
        <v>1.046468499973507</v>
      </c>
      <c r="G2015" s="7">
        <f t="shared" si="414"/>
        <v>1.8313295082301309</v>
      </c>
      <c r="H2015" s="7">
        <f t="shared" si="415"/>
        <v>2.0134949294255429</v>
      </c>
      <c r="I2015">
        <v>1.62</v>
      </c>
      <c r="J2015">
        <v>2.33</v>
      </c>
      <c r="K2015" s="7">
        <f t="shared" si="416"/>
        <v>1.6952789699570814</v>
      </c>
      <c r="L2015" s="7">
        <f t="shared" si="417"/>
        <v>2.4382716049382713</v>
      </c>
      <c r="M2015" s="24">
        <f t="shared" si="411"/>
        <v>0.58987341772151902</v>
      </c>
      <c r="N2015" s="24">
        <f t="shared" si="411"/>
        <v>0.41012658227848103</v>
      </c>
      <c r="O2015" s="23">
        <f t="shared" si="412"/>
        <v>0.88460323099671567</v>
      </c>
      <c r="P2015" s="23">
        <f t="shared" si="412"/>
        <v>1.1571918885659958</v>
      </c>
      <c r="Q2015" t="s">
        <v>185</v>
      </c>
      <c r="R2015" t="s">
        <v>523</v>
      </c>
      <c r="S2015" t="s">
        <v>186</v>
      </c>
      <c r="T2015" s="25" t="s">
        <v>155</v>
      </c>
      <c r="U2015" s="25" t="s">
        <v>161</v>
      </c>
      <c r="V2015" s="128" t="s">
        <v>610</v>
      </c>
      <c r="W2015" s="140" t="s">
        <v>172</v>
      </c>
      <c r="X2015">
        <v>5</v>
      </c>
      <c r="Y2015" s="23" t="str">
        <f t="shared" si="418"/>
        <v>Y</v>
      </c>
      <c r="Z2015">
        <v>100</v>
      </c>
      <c r="AA2015">
        <f t="shared" si="404"/>
        <v>0</v>
      </c>
      <c r="AB2015">
        <f t="shared" si="405"/>
        <v>-100</v>
      </c>
      <c r="AC2015">
        <f t="shared" si="406"/>
        <v>162</v>
      </c>
      <c r="AD2015">
        <f t="shared" si="407"/>
        <v>62</v>
      </c>
      <c r="AE2015">
        <f t="shared" si="408"/>
        <v>0</v>
      </c>
      <c r="AF2015">
        <f t="shared" si="409"/>
        <v>-100</v>
      </c>
    </row>
    <row r="2016" spans="1:32" x14ac:dyDescent="0.25">
      <c r="A2016" s="20">
        <v>0.74957860925540687</v>
      </c>
      <c r="B2016" s="20">
        <v>0.19758948809424259</v>
      </c>
      <c r="C2016" s="21">
        <f t="shared" si="410"/>
        <v>1.3340828935784987</v>
      </c>
      <c r="D2016" s="22">
        <f t="shared" si="410"/>
        <v>5.060997979422055</v>
      </c>
      <c r="E2016" s="127">
        <v>6.0606060606060552E-2</v>
      </c>
      <c r="F2016" s="7">
        <f t="shared" si="413"/>
        <v>1.0606060606060606</v>
      </c>
      <c r="G2016" s="7">
        <f t="shared" si="414"/>
        <v>1.2578495853740133</v>
      </c>
      <c r="H2016" s="7">
        <f t="shared" si="415"/>
        <v>4.7717980948836525</v>
      </c>
      <c r="I2016">
        <v>1.2</v>
      </c>
      <c r="J2016">
        <v>4.4000000000000004</v>
      </c>
      <c r="K2016" s="7">
        <f t="shared" si="416"/>
        <v>1.2727272727272727</v>
      </c>
      <c r="L2016" s="7">
        <f t="shared" si="417"/>
        <v>4.666666666666667</v>
      </c>
      <c r="M2016" s="24">
        <f t="shared" si="411"/>
        <v>0.7857142857142857</v>
      </c>
      <c r="N2016" s="24">
        <f t="shared" si="411"/>
        <v>0.21428571428571427</v>
      </c>
      <c r="O2016" s="23">
        <f t="shared" si="412"/>
        <v>0.95400913905233586</v>
      </c>
      <c r="P2016" s="23">
        <f t="shared" si="412"/>
        <v>0.92208427777313207</v>
      </c>
      <c r="Q2016" t="s">
        <v>357</v>
      </c>
      <c r="R2016" t="s">
        <v>310</v>
      </c>
      <c r="S2016" t="s">
        <v>305</v>
      </c>
      <c r="T2016" s="25" t="s">
        <v>165</v>
      </c>
      <c r="U2016" s="25" t="s">
        <v>160</v>
      </c>
      <c r="V2016" s="128" t="s">
        <v>610</v>
      </c>
      <c r="W2016" s="140" t="s">
        <v>164</v>
      </c>
      <c r="X2016">
        <v>4</v>
      </c>
      <c r="Y2016" s="23" t="str">
        <f t="shared" si="418"/>
        <v>Y</v>
      </c>
      <c r="Z2016">
        <v>100</v>
      </c>
      <c r="AA2016">
        <f t="shared" si="404"/>
        <v>0</v>
      </c>
      <c r="AB2016">
        <f t="shared" si="405"/>
        <v>-100</v>
      </c>
      <c r="AC2016">
        <f t="shared" si="406"/>
        <v>120</v>
      </c>
      <c r="AD2016">
        <f t="shared" si="407"/>
        <v>20</v>
      </c>
      <c r="AE2016">
        <f t="shared" si="408"/>
        <v>0</v>
      </c>
      <c r="AF2016">
        <f t="shared" si="409"/>
        <v>-100</v>
      </c>
    </row>
    <row r="2017" spans="1:32" x14ac:dyDescent="0.25">
      <c r="A2017" s="20">
        <v>0.1734035649108441</v>
      </c>
      <c r="B2017" s="20">
        <v>0.82640323810486427</v>
      </c>
      <c r="C2017" s="21">
        <f t="shared" si="410"/>
        <v>5.7668941265086024</v>
      </c>
      <c r="D2017" s="22">
        <f t="shared" si="410"/>
        <v>1.2100630223729927</v>
      </c>
      <c r="E2017" s="127">
        <v>2.8434691851436877E-2</v>
      </c>
      <c r="F2017" s="7">
        <f t="shared" si="413"/>
        <v>1.0284346918514369</v>
      </c>
      <c r="G2017" s="7">
        <f t="shared" si="414"/>
        <v>5.6074480686048878</v>
      </c>
      <c r="H2017" s="7">
        <f t="shared" si="415"/>
        <v>1.1766065769276801</v>
      </c>
      <c r="I2017">
        <v>1.63</v>
      </c>
      <c r="J2017">
        <v>2.41</v>
      </c>
      <c r="K2017" s="7">
        <f t="shared" si="416"/>
        <v>1.6763485477178419</v>
      </c>
      <c r="L2017" s="7">
        <f t="shared" si="417"/>
        <v>2.4785276073619631</v>
      </c>
      <c r="M2017" s="24">
        <f t="shared" si="411"/>
        <v>0.59653465346534673</v>
      </c>
      <c r="N2017" s="24">
        <f t="shared" si="411"/>
        <v>0.40346534653465349</v>
      </c>
      <c r="O2017" s="23">
        <f t="shared" si="412"/>
        <v>0.29068481420739006</v>
      </c>
      <c r="P2017" s="23">
        <f t="shared" si="412"/>
        <v>2.0482632404562278</v>
      </c>
      <c r="Q2017" t="s">
        <v>304</v>
      </c>
      <c r="R2017" t="s">
        <v>355</v>
      </c>
      <c r="S2017" t="s">
        <v>305</v>
      </c>
      <c r="T2017" s="25" t="s">
        <v>152</v>
      </c>
      <c r="U2017" s="25" t="s">
        <v>161</v>
      </c>
      <c r="V2017" s="128" t="s">
        <v>610</v>
      </c>
      <c r="W2017" s="140" t="s">
        <v>178</v>
      </c>
      <c r="X2017">
        <v>4</v>
      </c>
      <c r="Y2017" s="23" t="str">
        <f t="shared" si="418"/>
        <v>Y</v>
      </c>
      <c r="Z2017">
        <v>100</v>
      </c>
      <c r="AA2017">
        <f t="shared" si="404"/>
        <v>0</v>
      </c>
      <c r="AB2017">
        <f t="shared" si="405"/>
        <v>-100</v>
      </c>
      <c r="AC2017">
        <f t="shared" si="406"/>
        <v>0</v>
      </c>
      <c r="AD2017">
        <f t="shared" si="407"/>
        <v>-100</v>
      </c>
      <c r="AE2017">
        <f t="shared" si="408"/>
        <v>0</v>
      </c>
      <c r="AF2017">
        <f t="shared" si="409"/>
        <v>-100</v>
      </c>
    </row>
    <row r="2018" spans="1:32" x14ac:dyDescent="0.25">
      <c r="A2018" s="20">
        <v>0.52102881857097694</v>
      </c>
      <c r="B2018" s="20">
        <v>3.6406918619838684E-2</v>
      </c>
      <c r="C2018" s="21">
        <f t="shared" si="410"/>
        <v>1.9192796335962661</v>
      </c>
      <c r="D2018" s="22">
        <f t="shared" si="410"/>
        <v>27.467306707332401</v>
      </c>
      <c r="E2018" s="127">
        <v>4.0141938345531258E-2</v>
      </c>
      <c r="F2018" s="7">
        <f t="shared" si="413"/>
        <v>1.0401419383455313</v>
      </c>
      <c r="G2018" s="7">
        <f t="shared" si="414"/>
        <v>1.8452093534937235</v>
      </c>
      <c r="H2018" s="7">
        <f t="shared" si="415"/>
        <v>26.407267791761576</v>
      </c>
      <c r="I2018">
        <v>1.35</v>
      </c>
      <c r="J2018">
        <v>3.34</v>
      </c>
      <c r="K2018" s="7">
        <f t="shared" si="416"/>
        <v>1.4041916167664672</v>
      </c>
      <c r="L2018" s="7">
        <f t="shared" si="417"/>
        <v>3.4740740740740743</v>
      </c>
      <c r="M2018" s="24">
        <f t="shared" si="411"/>
        <v>0.71215351812366734</v>
      </c>
      <c r="N2018" s="24">
        <f t="shared" si="411"/>
        <v>0.2878464818763326</v>
      </c>
      <c r="O2018" s="23">
        <f t="shared" si="412"/>
        <v>0.73162429913110238</v>
      </c>
      <c r="P2018" s="23">
        <f t="shared" si="412"/>
        <v>0.12648033209410625</v>
      </c>
      <c r="Q2018" t="s">
        <v>317</v>
      </c>
      <c r="R2018" t="s">
        <v>362</v>
      </c>
      <c r="S2018" t="s">
        <v>305</v>
      </c>
      <c r="T2018" s="25" t="s">
        <v>392</v>
      </c>
      <c r="U2018" s="25" t="s">
        <v>160</v>
      </c>
      <c r="V2018" s="128" t="s">
        <v>610</v>
      </c>
      <c r="W2018" s="140" t="s">
        <v>175</v>
      </c>
      <c r="X2018">
        <v>5</v>
      </c>
      <c r="Y2018" s="23" t="str">
        <f t="shared" si="418"/>
        <v>Y</v>
      </c>
      <c r="Z2018">
        <v>100</v>
      </c>
      <c r="AA2018">
        <f t="shared" si="404"/>
        <v>0</v>
      </c>
      <c r="AB2018">
        <f t="shared" si="405"/>
        <v>-100</v>
      </c>
      <c r="AC2018">
        <f t="shared" si="406"/>
        <v>135</v>
      </c>
      <c r="AD2018">
        <f t="shared" si="407"/>
        <v>35</v>
      </c>
      <c r="AE2018">
        <f t="shared" si="408"/>
        <v>0</v>
      </c>
      <c r="AF2018">
        <f t="shared" si="409"/>
        <v>-100</v>
      </c>
    </row>
    <row r="2019" spans="1:32" x14ac:dyDescent="0.25">
      <c r="A2019" s="20">
        <v>0.1011806209941946</v>
      </c>
      <c r="B2019" s="20">
        <v>0.89881090887883386</v>
      </c>
      <c r="C2019" s="21">
        <f t="shared" si="410"/>
        <v>9.8833155022578545</v>
      </c>
      <c r="D2019" s="22">
        <f t="shared" si="410"/>
        <v>1.1125810669647838</v>
      </c>
      <c r="E2019" s="127">
        <v>3.0357331084642114E-2</v>
      </c>
      <c r="F2019" s="7">
        <f t="shared" si="413"/>
        <v>1.0303573310846421</v>
      </c>
      <c r="G2019" s="7">
        <f t="shared" si="414"/>
        <v>9.5921242117565484</v>
      </c>
      <c r="H2019" s="7">
        <f t="shared" si="415"/>
        <v>1.0798011848895042</v>
      </c>
      <c r="I2019">
        <v>2.12</v>
      </c>
      <c r="J2019">
        <v>1.79</v>
      </c>
      <c r="K2019" s="7">
        <f t="shared" si="416"/>
        <v>2.1843575418994412</v>
      </c>
      <c r="L2019" s="7">
        <f t="shared" si="417"/>
        <v>1.8443396226415094</v>
      </c>
      <c r="M2019" s="24">
        <f t="shared" si="411"/>
        <v>0.45780051150895146</v>
      </c>
      <c r="N2019" s="24">
        <f t="shared" si="411"/>
        <v>0.5421994884910486</v>
      </c>
      <c r="O2019" s="23">
        <f t="shared" si="412"/>
        <v>0.22101465256273795</v>
      </c>
      <c r="P2019" s="23">
        <f t="shared" si="412"/>
        <v>1.6577125725076607</v>
      </c>
      <c r="Q2019" t="s">
        <v>356</v>
      </c>
      <c r="R2019" t="s">
        <v>311</v>
      </c>
      <c r="S2019" t="s">
        <v>305</v>
      </c>
      <c r="T2019" s="25" t="s">
        <v>152</v>
      </c>
      <c r="U2019" s="25" t="s">
        <v>161</v>
      </c>
      <c r="V2019" s="128" t="s">
        <v>610</v>
      </c>
      <c r="W2019" s="140" t="s">
        <v>153</v>
      </c>
      <c r="X2019">
        <v>2</v>
      </c>
      <c r="Y2019" s="23" t="str">
        <f t="shared" si="418"/>
        <v>N</v>
      </c>
      <c r="Z2019">
        <v>100</v>
      </c>
      <c r="AA2019">
        <f t="shared" si="404"/>
        <v>179</v>
      </c>
      <c r="AB2019">
        <f t="shared" si="405"/>
        <v>79</v>
      </c>
      <c r="AC2019">
        <f t="shared" si="406"/>
        <v>0</v>
      </c>
      <c r="AD2019">
        <f t="shared" si="407"/>
        <v>-100</v>
      </c>
      <c r="AE2019">
        <f t="shared" si="408"/>
        <v>179</v>
      </c>
      <c r="AF2019">
        <f t="shared" si="409"/>
        <v>79</v>
      </c>
    </row>
    <row r="2020" spans="1:32" x14ac:dyDescent="0.25">
      <c r="A2020" s="20">
        <v>0.42960853408252186</v>
      </c>
      <c r="B2020" s="20">
        <v>0.56947471182067588</v>
      </c>
      <c r="C2020" s="21">
        <f t="shared" si="410"/>
        <v>2.327700500958656</v>
      </c>
      <c r="D2020" s="22">
        <f t="shared" si="410"/>
        <v>1.756004225021486</v>
      </c>
      <c r="E2020" s="127">
        <v>2.7919448972080652E-2</v>
      </c>
      <c r="F2020" s="7">
        <f t="shared" si="413"/>
        <v>1.0279194489720807</v>
      </c>
      <c r="G2020" s="7">
        <f t="shared" si="414"/>
        <v>2.2644775359454052</v>
      </c>
      <c r="H2020" s="7">
        <f t="shared" si="415"/>
        <v>1.7083091742037666</v>
      </c>
      <c r="I2020">
        <v>1.82</v>
      </c>
      <c r="J2020">
        <v>2.09</v>
      </c>
      <c r="K2020" s="7">
        <f t="shared" si="416"/>
        <v>1.8708133971291869</v>
      </c>
      <c r="L2020" s="7">
        <f t="shared" si="417"/>
        <v>2.1483516483516483</v>
      </c>
      <c r="M2020" s="24">
        <f t="shared" si="411"/>
        <v>0.53452685421994872</v>
      </c>
      <c r="N2020" s="24">
        <f t="shared" si="411"/>
        <v>0.46547314578005117</v>
      </c>
      <c r="O2020" s="23">
        <f t="shared" si="412"/>
        <v>0.8037174010826128</v>
      </c>
      <c r="P2020" s="23">
        <f t="shared" si="412"/>
        <v>1.2234319358345291</v>
      </c>
      <c r="Q2020" t="s">
        <v>314</v>
      </c>
      <c r="R2020" t="s">
        <v>443</v>
      </c>
      <c r="S2020" t="s">
        <v>305</v>
      </c>
      <c r="T2020" s="25" t="s">
        <v>151</v>
      </c>
      <c r="U2020" s="25" t="s">
        <v>166</v>
      </c>
      <c r="V2020" s="128" t="s">
        <v>610</v>
      </c>
      <c r="W2020" s="140" t="s">
        <v>154</v>
      </c>
      <c r="X2020">
        <v>1</v>
      </c>
      <c r="Y2020" s="23" t="str">
        <f t="shared" si="418"/>
        <v>N</v>
      </c>
      <c r="Z2020">
        <v>100</v>
      </c>
      <c r="AA2020">
        <f t="shared" si="404"/>
        <v>209</v>
      </c>
      <c r="AB2020">
        <f t="shared" si="405"/>
        <v>109</v>
      </c>
      <c r="AC2020">
        <f t="shared" si="406"/>
        <v>0</v>
      </c>
      <c r="AD2020">
        <f t="shared" si="407"/>
        <v>-100</v>
      </c>
      <c r="AE2020">
        <f t="shared" si="408"/>
        <v>209</v>
      </c>
      <c r="AF2020">
        <f t="shared" si="409"/>
        <v>109</v>
      </c>
    </row>
    <row r="2021" spans="1:32" x14ac:dyDescent="0.25">
      <c r="A2021" s="20">
        <v>0.744701942744317</v>
      </c>
      <c r="B2021" s="20">
        <v>0.23973719859348686</v>
      </c>
      <c r="C2021" s="21">
        <f t="shared" si="410"/>
        <v>1.3428191100386804</v>
      </c>
      <c r="D2021" s="22">
        <f t="shared" si="410"/>
        <v>4.1712341925529106</v>
      </c>
      <c r="E2021" s="127">
        <v>3.2258064516129004E-2</v>
      </c>
      <c r="F2021" s="7">
        <f t="shared" si="413"/>
        <v>1.032258064516129</v>
      </c>
      <c r="G2021" s="7">
        <f t="shared" si="414"/>
        <v>1.3008560128499715</v>
      </c>
      <c r="H2021" s="7">
        <f t="shared" si="415"/>
        <v>4.0408831240356324</v>
      </c>
      <c r="I2021">
        <v>1.75</v>
      </c>
      <c r="J2021">
        <v>2.17</v>
      </c>
      <c r="K2021" s="7">
        <f t="shared" si="416"/>
        <v>1.8064516129032258</v>
      </c>
      <c r="L2021" s="7">
        <f t="shared" si="417"/>
        <v>2.2399999999999998</v>
      </c>
      <c r="M2021" s="24">
        <f t="shared" si="411"/>
        <v>0.5535714285714286</v>
      </c>
      <c r="N2021" s="24">
        <f t="shared" si="411"/>
        <v>0.44642857142857145</v>
      </c>
      <c r="O2021" s="23">
        <f t="shared" si="412"/>
        <v>1.3452680256026373</v>
      </c>
      <c r="P2021" s="23">
        <f t="shared" si="412"/>
        <v>0.5370113248494105</v>
      </c>
      <c r="Q2021" t="s">
        <v>384</v>
      </c>
      <c r="R2021" t="s">
        <v>323</v>
      </c>
      <c r="S2021" t="s">
        <v>320</v>
      </c>
      <c r="T2021" s="25" t="s">
        <v>178</v>
      </c>
      <c r="U2021" s="25" t="s">
        <v>161</v>
      </c>
      <c r="V2021" s="128" t="s">
        <v>610</v>
      </c>
      <c r="W2021" s="140" t="s">
        <v>165</v>
      </c>
      <c r="X2021">
        <v>4</v>
      </c>
      <c r="Y2021" s="23" t="str">
        <f t="shared" si="418"/>
        <v>Y</v>
      </c>
      <c r="Z2021">
        <v>100</v>
      </c>
      <c r="AA2021">
        <f t="shared" si="404"/>
        <v>175</v>
      </c>
      <c r="AB2021">
        <f t="shared" si="405"/>
        <v>75</v>
      </c>
      <c r="AC2021">
        <f t="shared" si="406"/>
        <v>175</v>
      </c>
      <c r="AD2021">
        <f t="shared" si="407"/>
        <v>75</v>
      </c>
      <c r="AE2021">
        <f t="shared" si="408"/>
        <v>0</v>
      </c>
      <c r="AF2021">
        <f t="shared" si="409"/>
        <v>-100</v>
      </c>
    </row>
    <row r="2022" spans="1:32" x14ac:dyDescent="0.25">
      <c r="A2022" s="20">
        <v>0.71186953271419884</v>
      </c>
      <c r="B2022" s="20">
        <v>0.25082103854419946</v>
      </c>
      <c r="C2022" s="21">
        <f t="shared" si="410"/>
        <v>1.4047517895410193</v>
      </c>
      <c r="D2022" s="22">
        <f t="shared" si="410"/>
        <v>3.9869063847440409</v>
      </c>
      <c r="E2022" s="127">
        <v>3.5766729599328695E-2</v>
      </c>
      <c r="F2022" s="7">
        <f t="shared" si="413"/>
        <v>1.0357667295993287</v>
      </c>
      <c r="G2022" s="7">
        <f t="shared" si="414"/>
        <v>1.3562433986312992</v>
      </c>
      <c r="H2022" s="7">
        <f t="shared" si="415"/>
        <v>3.8492319465468037</v>
      </c>
      <c r="I2022">
        <v>1.68</v>
      </c>
      <c r="J2022">
        <v>2.27</v>
      </c>
      <c r="K2022" s="7">
        <f t="shared" si="416"/>
        <v>1.7400881057268722</v>
      </c>
      <c r="L2022" s="7">
        <f t="shared" si="417"/>
        <v>2.3511904761904763</v>
      </c>
      <c r="M2022" s="24">
        <f t="shared" si="411"/>
        <v>0.57468354430379742</v>
      </c>
      <c r="N2022" s="24">
        <f t="shared" si="411"/>
        <v>0.42531645569620252</v>
      </c>
      <c r="O2022" s="23">
        <f t="shared" si="412"/>
        <v>1.2387157067053238</v>
      </c>
      <c r="P2022" s="23">
        <f t="shared" si="412"/>
        <v>0.5897280370533261</v>
      </c>
      <c r="Q2022" t="s">
        <v>368</v>
      </c>
      <c r="R2022" t="s">
        <v>319</v>
      </c>
      <c r="S2022" t="s">
        <v>320</v>
      </c>
      <c r="T2022" s="25" t="s">
        <v>178</v>
      </c>
      <c r="U2022" s="25" t="s">
        <v>161</v>
      </c>
      <c r="V2022" s="128" t="s">
        <v>610</v>
      </c>
      <c r="W2022" s="140" t="s">
        <v>151</v>
      </c>
      <c r="X2022">
        <v>2</v>
      </c>
      <c r="Y2022" s="23" t="str">
        <f t="shared" si="418"/>
        <v>N</v>
      </c>
      <c r="Z2022">
        <v>100</v>
      </c>
      <c r="AA2022">
        <f t="shared" si="404"/>
        <v>0</v>
      </c>
      <c r="AB2022">
        <f t="shared" si="405"/>
        <v>-100</v>
      </c>
      <c r="AC2022">
        <f t="shared" si="406"/>
        <v>0</v>
      </c>
      <c r="AD2022">
        <f t="shared" si="407"/>
        <v>-100</v>
      </c>
      <c r="AE2022">
        <f t="shared" si="408"/>
        <v>0</v>
      </c>
      <c r="AF2022">
        <f t="shared" si="409"/>
        <v>-100</v>
      </c>
    </row>
    <row r="2023" spans="1:32" x14ac:dyDescent="0.25">
      <c r="A2023" s="20">
        <v>0.12535064265021842</v>
      </c>
      <c r="B2023" s="20">
        <v>0.87453486788746693</v>
      </c>
      <c r="C2023" s="21">
        <f t="shared" si="410"/>
        <v>7.97762164483213</v>
      </c>
      <c r="D2023" s="22">
        <f t="shared" si="410"/>
        <v>1.1434649854677694</v>
      </c>
      <c r="E2023" s="127">
        <v>2.6964398567516312E-2</v>
      </c>
      <c r="F2023" s="7">
        <f t="shared" si="413"/>
        <v>1.0269643985675163</v>
      </c>
      <c r="G2023" s="7">
        <f t="shared" si="414"/>
        <v>7.7681579380549994</v>
      </c>
      <c r="H2023" s="7">
        <f t="shared" si="415"/>
        <v>1.1134416996954875</v>
      </c>
      <c r="I2023">
        <v>2.02</v>
      </c>
      <c r="J2023">
        <v>1.88</v>
      </c>
      <c r="K2023" s="7">
        <f t="shared" si="416"/>
        <v>2.0744680851063828</v>
      </c>
      <c r="L2023" s="7">
        <f t="shared" si="417"/>
        <v>1.9306930693069306</v>
      </c>
      <c r="M2023" s="24">
        <f t="shared" si="411"/>
        <v>0.48205128205128212</v>
      </c>
      <c r="N2023" s="24">
        <f t="shared" si="411"/>
        <v>0.517948717948718</v>
      </c>
      <c r="O2023" s="23">
        <f t="shared" si="412"/>
        <v>0.26003590762545309</v>
      </c>
      <c r="P2023" s="23">
        <f t="shared" si="412"/>
        <v>1.6884584082975846</v>
      </c>
      <c r="Q2023" t="s">
        <v>322</v>
      </c>
      <c r="R2023" t="s">
        <v>321</v>
      </c>
      <c r="S2023" t="s">
        <v>320</v>
      </c>
      <c r="T2023" s="25" t="s">
        <v>154</v>
      </c>
      <c r="U2023" s="25" t="s">
        <v>160</v>
      </c>
      <c r="V2023" s="128" t="s">
        <v>610</v>
      </c>
      <c r="W2023" s="140" t="s">
        <v>164</v>
      </c>
      <c r="X2023">
        <v>4</v>
      </c>
      <c r="Y2023" s="23" t="str">
        <f t="shared" si="418"/>
        <v>Y</v>
      </c>
      <c r="Z2023">
        <v>100</v>
      </c>
      <c r="AA2023">
        <f t="shared" si="404"/>
        <v>0</v>
      </c>
      <c r="AB2023">
        <f t="shared" si="405"/>
        <v>-100</v>
      </c>
      <c r="AC2023">
        <f t="shared" si="406"/>
        <v>0</v>
      </c>
      <c r="AD2023">
        <f t="shared" si="407"/>
        <v>-100</v>
      </c>
      <c r="AE2023">
        <f t="shared" si="408"/>
        <v>0</v>
      </c>
      <c r="AF2023">
        <f t="shared" si="409"/>
        <v>-100</v>
      </c>
    </row>
    <row r="2024" spans="1:32" x14ac:dyDescent="0.25">
      <c r="A2024" s="20">
        <v>0.57296668078243063</v>
      </c>
      <c r="B2024" s="20">
        <v>0.42214586339588483</v>
      </c>
      <c r="C2024" s="21">
        <f t="shared" si="410"/>
        <v>1.7453021851714345</v>
      </c>
      <c r="D2024" s="22">
        <f t="shared" si="410"/>
        <v>2.3688494587052449</v>
      </c>
      <c r="E2024" s="127">
        <v>3.4252965480474407E-2</v>
      </c>
      <c r="F2024" s="7">
        <f t="shared" si="413"/>
        <v>1.0342529654804744</v>
      </c>
      <c r="G2024" s="7">
        <f t="shared" si="414"/>
        <v>1.6875002957914014</v>
      </c>
      <c r="H2024" s="7">
        <f t="shared" si="415"/>
        <v>2.2903965835909088</v>
      </c>
      <c r="I2024">
        <v>1.83</v>
      </c>
      <c r="J2024">
        <v>2.0499999999999998</v>
      </c>
      <c r="K2024" s="7">
        <f t="shared" si="416"/>
        <v>1.8926829268292682</v>
      </c>
      <c r="L2024" s="7">
        <f t="shared" si="417"/>
        <v>2.1202185792349724</v>
      </c>
      <c r="M2024" s="24">
        <f t="shared" si="411"/>
        <v>0.52835051546391754</v>
      </c>
      <c r="N2024" s="24">
        <f t="shared" si="411"/>
        <v>0.47164948453608252</v>
      </c>
      <c r="O2024" s="23">
        <f t="shared" si="412"/>
        <v>1.0844442543589419</v>
      </c>
      <c r="P2024" s="23">
        <f t="shared" si="412"/>
        <v>0.89504150271914373</v>
      </c>
      <c r="Q2024" t="s">
        <v>315</v>
      </c>
      <c r="R2024" t="s">
        <v>517</v>
      </c>
      <c r="S2024" t="s">
        <v>320</v>
      </c>
      <c r="T2024" s="25" t="s">
        <v>162</v>
      </c>
      <c r="U2024" s="25" t="s">
        <v>160</v>
      </c>
      <c r="V2024" s="128" t="s">
        <v>610</v>
      </c>
      <c r="W2024" s="140" t="s">
        <v>176</v>
      </c>
      <c r="X2024">
        <v>3</v>
      </c>
      <c r="Y2024" s="23" t="str">
        <f t="shared" si="418"/>
        <v>Y</v>
      </c>
      <c r="Z2024">
        <v>100</v>
      </c>
      <c r="AA2024">
        <f t="shared" si="404"/>
        <v>183</v>
      </c>
      <c r="AB2024">
        <f t="shared" si="405"/>
        <v>83</v>
      </c>
      <c r="AC2024">
        <f t="shared" si="406"/>
        <v>183</v>
      </c>
      <c r="AD2024">
        <f t="shared" si="407"/>
        <v>83</v>
      </c>
      <c r="AE2024">
        <f t="shared" si="408"/>
        <v>0</v>
      </c>
      <c r="AF2024">
        <f t="shared" si="409"/>
        <v>-100</v>
      </c>
    </row>
    <row r="2025" spans="1:32" x14ac:dyDescent="0.25">
      <c r="A2025" s="20">
        <v>0.55501173701302442</v>
      </c>
      <c r="B2025" s="20">
        <v>0.40787087815358836</v>
      </c>
      <c r="C2025" s="21">
        <f t="shared" si="410"/>
        <v>1.8017636985153218</v>
      </c>
      <c r="D2025" s="22">
        <f t="shared" si="410"/>
        <v>2.4517563120146049</v>
      </c>
      <c r="E2025" s="127">
        <v>3.3585003905233002E-2</v>
      </c>
      <c r="F2025" s="7">
        <f t="shared" si="413"/>
        <v>1.033585003905233</v>
      </c>
      <c r="G2025" s="7">
        <f t="shared" si="414"/>
        <v>1.7432177244325822</v>
      </c>
      <c r="H2025" s="7">
        <f t="shared" si="415"/>
        <v>2.3720896711456163</v>
      </c>
      <c r="I2025">
        <v>1.67</v>
      </c>
      <c r="J2025">
        <v>2.2999999999999998</v>
      </c>
      <c r="K2025" s="7">
        <f t="shared" si="416"/>
        <v>1.7260869565217389</v>
      </c>
      <c r="L2025" s="7">
        <f t="shared" si="417"/>
        <v>2.3772455089820359</v>
      </c>
      <c r="M2025" s="24">
        <f t="shared" si="411"/>
        <v>0.57934508816120911</v>
      </c>
      <c r="N2025" s="24">
        <f t="shared" si="411"/>
        <v>0.42065491183879095</v>
      </c>
      <c r="O2025" s="23">
        <f t="shared" si="412"/>
        <v>0.95799851997465513</v>
      </c>
      <c r="P2025" s="23">
        <f t="shared" si="412"/>
        <v>0.96960921333517702</v>
      </c>
      <c r="Q2025" t="s">
        <v>195</v>
      </c>
      <c r="R2025" t="s">
        <v>219</v>
      </c>
      <c r="S2025" t="s">
        <v>189</v>
      </c>
      <c r="T2025" s="25" t="s">
        <v>176</v>
      </c>
      <c r="U2025" s="25" t="s">
        <v>160</v>
      </c>
      <c r="V2025" s="128" t="s">
        <v>610</v>
      </c>
      <c r="W2025" s="140" t="s">
        <v>509</v>
      </c>
      <c r="X2025">
        <v>7</v>
      </c>
      <c r="Y2025" s="23" t="str">
        <f t="shared" si="418"/>
        <v>Y</v>
      </c>
      <c r="Z2025">
        <v>100</v>
      </c>
      <c r="AA2025">
        <f t="shared" si="404"/>
        <v>0</v>
      </c>
      <c r="AB2025">
        <f t="shared" si="405"/>
        <v>-100</v>
      </c>
      <c r="AC2025">
        <f t="shared" si="406"/>
        <v>167</v>
      </c>
      <c r="AD2025">
        <f t="shared" si="407"/>
        <v>67</v>
      </c>
      <c r="AE2025">
        <f t="shared" si="408"/>
        <v>0</v>
      </c>
      <c r="AF2025">
        <f t="shared" si="409"/>
        <v>-100</v>
      </c>
    </row>
    <row r="2026" spans="1:32" x14ac:dyDescent="0.25">
      <c r="A2026" s="20">
        <v>0.49339249885158759</v>
      </c>
      <c r="B2026" s="20">
        <v>0.49720647972398602</v>
      </c>
      <c r="C2026" s="21">
        <f t="shared" si="410"/>
        <v>2.0267839546154103</v>
      </c>
      <c r="D2026" s="22">
        <f t="shared" si="410"/>
        <v>2.011236861907209</v>
      </c>
      <c r="E2026" s="127">
        <v>2.3345896147403788E-2</v>
      </c>
      <c r="F2026" s="7">
        <f t="shared" si="413"/>
        <v>1.0233458961474038</v>
      </c>
      <c r="G2026" s="7">
        <f t="shared" si="414"/>
        <v>1.9805463257786595</v>
      </c>
      <c r="H2026" s="7">
        <f t="shared" si="415"/>
        <v>1.9653539135486096</v>
      </c>
      <c r="I2026">
        <v>1.99</v>
      </c>
      <c r="J2026">
        <v>1.92</v>
      </c>
      <c r="K2026" s="7">
        <f t="shared" si="416"/>
        <v>2.0364583333333335</v>
      </c>
      <c r="L2026" s="7">
        <f t="shared" si="417"/>
        <v>1.9648241206030153</v>
      </c>
      <c r="M2026" s="24">
        <f t="shared" si="411"/>
        <v>0.49104859335038359</v>
      </c>
      <c r="N2026" s="24">
        <f t="shared" si="411"/>
        <v>0.50895140664961636</v>
      </c>
      <c r="O2026" s="23">
        <f t="shared" si="412"/>
        <v>1.0047732658904729</v>
      </c>
      <c r="P2026" s="23">
        <f t="shared" si="412"/>
        <v>0.97692328428180175</v>
      </c>
      <c r="Q2026" t="s">
        <v>191</v>
      </c>
      <c r="R2026" t="s">
        <v>197</v>
      </c>
      <c r="S2026" t="s">
        <v>189</v>
      </c>
      <c r="T2026" s="25" t="s">
        <v>170</v>
      </c>
      <c r="U2026" s="25" t="s">
        <v>160</v>
      </c>
      <c r="V2026" s="128" t="s">
        <v>610</v>
      </c>
      <c r="W2026" s="140" t="s">
        <v>151</v>
      </c>
      <c r="X2026">
        <v>2</v>
      </c>
      <c r="Y2026" s="23" t="str">
        <f t="shared" si="418"/>
        <v>N</v>
      </c>
      <c r="Z2026">
        <v>100</v>
      </c>
      <c r="AA2026">
        <f t="shared" si="404"/>
        <v>0</v>
      </c>
      <c r="AB2026">
        <f t="shared" si="405"/>
        <v>-100</v>
      </c>
      <c r="AC2026">
        <f t="shared" si="406"/>
        <v>0</v>
      </c>
      <c r="AD2026">
        <f t="shared" si="407"/>
        <v>-100</v>
      </c>
      <c r="AE2026">
        <f t="shared" si="408"/>
        <v>0</v>
      </c>
      <c r="AF2026">
        <f t="shared" si="409"/>
        <v>-100</v>
      </c>
    </row>
    <row r="2027" spans="1:32" x14ac:dyDescent="0.25">
      <c r="A2027" s="20">
        <v>0.34538837229548752</v>
      </c>
      <c r="B2027" s="20">
        <v>0.65270494134759405</v>
      </c>
      <c r="C2027" s="21">
        <f t="shared" si="410"/>
        <v>2.8952914464198507</v>
      </c>
      <c r="D2027" s="22">
        <f t="shared" si="410"/>
        <v>1.5320858425483499</v>
      </c>
      <c r="E2027" s="127">
        <v>2.7919448972080652E-2</v>
      </c>
      <c r="F2027" s="7">
        <f t="shared" si="413"/>
        <v>1.0279194489720807</v>
      </c>
      <c r="G2027" s="7">
        <f t="shared" si="414"/>
        <v>2.8166520726066056</v>
      </c>
      <c r="H2027" s="7">
        <f t="shared" si="415"/>
        <v>1.4904726669783663</v>
      </c>
      <c r="I2027">
        <v>2.09</v>
      </c>
      <c r="J2027">
        <v>1.82</v>
      </c>
      <c r="K2027" s="7">
        <f t="shared" si="416"/>
        <v>2.1483516483516483</v>
      </c>
      <c r="L2027" s="7">
        <f t="shared" si="417"/>
        <v>1.8708133971291869</v>
      </c>
      <c r="M2027" s="24">
        <f t="shared" si="411"/>
        <v>0.46547314578005117</v>
      </c>
      <c r="N2027" s="24">
        <f t="shared" si="411"/>
        <v>0.53452685421994872</v>
      </c>
      <c r="O2027" s="23">
        <f t="shared" si="412"/>
        <v>0.74201567894250342</v>
      </c>
      <c r="P2027" s="23">
        <f t="shared" si="412"/>
        <v>1.2210891486454993</v>
      </c>
      <c r="Q2027" t="s">
        <v>199</v>
      </c>
      <c r="R2027" t="s">
        <v>218</v>
      </c>
      <c r="S2027" t="s">
        <v>189</v>
      </c>
      <c r="T2027" s="25" t="s">
        <v>170</v>
      </c>
      <c r="U2027" s="25" t="s">
        <v>160</v>
      </c>
      <c r="V2027" s="128" t="s">
        <v>610</v>
      </c>
      <c r="W2027" s="140" t="s">
        <v>263</v>
      </c>
      <c r="X2027">
        <v>7</v>
      </c>
      <c r="Y2027" s="23" t="str">
        <f t="shared" si="418"/>
        <v>Y</v>
      </c>
      <c r="Z2027">
        <v>100</v>
      </c>
      <c r="AA2027">
        <f t="shared" si="404"/>
        <v>0</v>
      </c>
      <c r="AB2027">
        <f t="shared" si="405"/>
        <v>-100</v>
      </c>
      <c r="AC2027">
        <f t="shared" si="406"/>
        <v>0</v>
      </c>
      <c r="AD2027">
        <f t="shared" si="407"/>
        <v>-100</v>
      </c>
      <c r="AE2027">
        <f t="shared" si="408"/>
        <v>0</v>
      </c>
      <c r="AF2027">
        <f t="shared" si="409"/>
        <v>-100</v>
      </c>
    </row>
    <row r="2028" spans="1:32" x14ac:dyDescent="0.25">
      <c r="A2028" s="20">
        <v>0.40078243521185108</v>
      </c>
      <c r="B2028" s="20">
        <v>0.5967562766169856</v>
      </c>
      <c r="C2028" s="21">
        <f t="shared" si="410"/>
        <v>2.4951193269520564</v>
      </c>
      <c r="D2028" s="22">
        <f t="shared" si="410"/>
        <v>1.6757259859401985</v>
      </c>
      <c r="E2028" s="127">
        <v>2.4525731055444977E-2</v>
      </c>
      <c r="F2028" s="7">
        <f t="shared" si="413"/>
        <v>1.024525731055445</v>
      </c>
      <c r="G2028" s="7">
        <f t="shared" si="414"/>
        <v>2.4353896162096746</v>
      </c>
      <c r="H2028" s="7">
        <f t="shared" si="415"/>
        <v>1.6356114201386631</v>
      </c>
      <c r="I2028">
        <v>1.88</v>
      </c>
      <c r="J2028">
        <v>2.0299999999999998</v>
      </c>
      <c r="K2028" s="7">
        <f t="shared" si="416"/>
        <v>1.9261083743842364</v>
      </c>
      <c r="L2028" s="7">
        <f t="shared" si="417"/>
        <v>2.0797872340425529</v>
      </c>
      <c r="M2028" s="24">
        <f t="shared" si="411"/>
        <v>0.51918158567774941</v>
      </c>
      <c r="N2028" s="24">
        <f t="shared" si="411"/>
        <v>0.4808184143222507</v>
      </c>
      <c r="O2028" s="23">
        <f t="shared" si="412"/>
        <v>0.77195040476765397</v>
      </c>
      <c r="P2028" s="23">
        <f t="shared" si="412"/>
        <v>1.2411260859427733</v>
      </c>
      <c r="Q2028" t="s">
        <v>281</v>
      </c>
      <c r="R2028" t="s">
        <v>287</v>
      </c>
      <c r="S2028" t="s">
        <v>189</v>
      </c>
      <c r="T2028" s="25" t="s">
        <v>155</v>
      </c>
      <c r="U2028" s="25" t="s">
        <v>161</v>
      </c>
      <c r="V2028" s="128" t="s">
        <v>610</v>
      </c>
      <c r="W2028" s="140" t="s">
        <v>151</v>
      </c>
      <c r="X2028">
        <v>2</v>
      </c>
      <c r="Y2028" s="23" t="str">
        <f t="shared" si="418"/>
        <v>N</v>
      </c>
      <c r="Z2028">
        <v>100</v>
      </c>
      <c r="AA2028">
        <f t="shared" si="404"/>
        <v>202.99999999999997</v>
      </c>
      <c r="AB2028">
        <f t="shared" si="405"/>
        <v>102.99999999999997</v>
      </c>
      <c r="AC2028">
        <f t="shared" si="406"/>
        <v>0</v>
      </c>
      <c r="AD2028">
        <f t="shared" si="407"/>
        <v>-100</v>
      </c>
      <c r="AE2028">
        <f t="shared" si="408"/>
        <v>202.99999999999997</v>
      </c>
      <c r="AF2028">
        <f t="shared" si="409"/>
        <v>102.99999999999997</v>
      </c>
    </row>
    <row r="2029" spans="1:32" x14ac:dyDescent="0.25">
      <c r="A2029" s="20">
        <v>8.4935759556423795E-2</v>
      </c>
      <c r="B2029" s="20">
        <v>0.91504829382019914</v>
      </c>
      <c r="C2029" s="21">
        <f t="shared" si="410"/>
        <v>11.773604018171977</v>
      </c>
      <c r="D2029" s="22">
        <f t="shared" si="410"/>
        <v>1.0928384947040766</v>
      </c>
      <c r="E2029" s="127">
        <v>2.3560209424083656E-2</v>
      </c>
      <c r="F2029" s="7">
        <f t="shared" si="413"/>
        <v>1.0235602094240837</v>
      </c>
      <c r="G2029" s="7">
        <f t="shared" si="414"/>
        <v>11.502600345119426</v>
      </c>
      <c r="H2029" s="7">
        <f t="shared" si="415"/>
        <v>1.0676836444423461</v>
      </c>
      <c r="I2029">
        <v>2</v>
      </c>
      <c r="J2029">
        <v>1.91</v>
      </c>
      <c r="K2029" s="7">
        <f t="shared" si="416"/>
        <v>2.0471204188481673</v>
      </c>
      <c r="L2029" s="7">
        <f t="shared" si="417"/>
        <v>1.9549999999999996</v>
      </c>
      <c r="M2029" s="24">
        <f t="shared" si="411"/>
        <v>0.48849104859335046</v>
      </c>
      <c r="N2029" s="24">
        <f t="shared" si="411"/>
        <v>0.51150895140664976</v>
      </c>
      <c r="O2029" s="23">
        <f t="shared" si="412"/>
        <v>0.17387372767833351</v>
      </c>
      <c r="P2029" s="23">
        <f t="shared" si="412"/>
        <v>1.788919414418489</v>
      </c>
      <c r="Q2029" t="s">
        <v>193</v>
      </c>
      <c r="R2029" t="s">
        <v>282</v>
      </c>
      <c r="S2029" t="s">
        <v>189</v>
      </c>
      <c r="T2029" s="25" t="s">
        <v>154</v>
      </c>
      <c r="U2029" s="25" t="s">
        <v>160</v>
      </c>
      <c r="V2029" s="128" t="s">
        <v>610</v>
      </c>
      <c r="W2029" s="140" t="s">
        <v>150</v>
      </c>
      <c r="X2029">
        <v>4</v>
      </c>
      <c r="Y2029" s="23" t="str">
        <f t="shared" si="418"/>
        <v>Y</v>
      </c>
      <c r="Z2029">
        <v>100</v>
      </c>
      <c r="AA2029">
        <f t="shared" si="404"/>
        <v>0</v>
      </c>
      <c r="AB2029">
        <f t="shared" si="405"/>
        <v>-100</v>
      </c>
      <c r="AC2029">
        <f t="shared" si="406"/>
        <v>0</v>
      </c>
      <c r="AD2029">
        <f t="shared" si="407"/>
        <v>-100</v>
      </c>
      <c r="AE2029">
        <f t="shared" si="408"/>
        <v>0</v>
      </c>
      <c r="AF2029">
        <f t="shared" si="409"/>
        <v>-100</v>
      </c>
    </row>
    <row r="2030" spans="1:32" x14ac:dyDescent="0.25">
      <c r="A2030" s="20">
        <v>8.4557269682308339E-2</v>
      </c>
      <c r="B2030" s="20">
        <v>0.91544040465213594</v>
      </c>
      <c r="C2030" s="21">
        <f t="shared" si="410"/>
        <v>11.826304275872651</v>
      </c>
      <c r="D2030" s="22">
        <f t="shared" si="410"/>
        <v>1.0923703989010582</v>
      </c>
      <c r="E2030" s="127">
        <v>2.4525731055444977E-2</v>
      </c>
      <c r="F2030" s="7">
        <f t="shared" si="413"/>
        <v>1.024525731055445</v>
      </c>
      <c r="G2030" s="7">
        <f t="shared" si="414"/>
        <v>11.543198884511607</v>
      </c>
      <c r="H2030" s="7">
        <f t="shared" si="415"/>
        <v>1.0662205601959076</v>
      </c>
      <c r="I2030">
        <v>1.88</v>
      </c>
      <c r="J2030">
        <v>2.0299999999999998</v>
      </c>
      <c r="K2030" s="7">
        <f t="shared" si="416"/>
        <v>1.9261083743842364</v>
      </c>
      <c r="L2030" s="7">
        <f t="shared" si="417"/>
        <v>2.0797872340425529</v>
      </c>
      <c r="M2030" s="24">
        <f t="shared" si="411"/>
        <v>0.51918158567774941</v>
      </c>
      <c r="N2030" s="24">
        <f t="shared" si="411"/>
        <v>0.4808184143222507</v>
      </c>
      <c r="O2030" s="23">
        <f t="shared" si="412"/>
        <v>0.16286646525016038</v>
      </c>
      <c r="P2030" s="23">
        <f t="shared" si="412"/>
        <v>1.9039212671222614</v>
      </c>
      <c r="Q2030" t="s">
        <v>284</v>
      </c>
      <c r="R2030" t="s">
        <v>196</v>
      </c>
      <c r="S2030" t="s">
        <v>189</v>
      </c>
      <c r="T2030" s="25" t="s">
        <v>151</v>
      </c>
      <c r="U2030" s="25" t="s">
        <v>166</v>
      </c>
      <c r="V2030" s="128" t="s">
        <v>610</v>
      </c>
      <c r="W2030" s="140" t="s">
        <v>167</v>
      </c>
      <c r="X2030">
        <v>5</v>
      </c>
      <c r="Y2030" s="23" t="str">
        <f t="shared" si="418"/>
        <v>Y</v>
      </c>
      <c r="Z2030">
        <v>100</v>
      </c>
      <c r="AA2030">
        <f t="shared" si="404"/>
        <v>0</v>
      </c>
      <c r="AB2030">
        <f t="shared" si="405"/>
        <v>-100</v>
      </c>
      <c r="AC2030">
        <f t="shared" si="406"/>
        <v>0</v>
      </c>
      <c r="AD2030">
        <f t="shared" si="407"/>
        <v>-100</v>
      </c>
      <c r="AE2030">
        <f t="shared" si="408"/>
        <v>0</v>
      </c>
      <c r="AF2030">
        <f t="shared" si="409"/>
        <v>-100</v>
      </c>
    </row>
    <row r="2031" spans="1:32" x14ac:dyDescent="0.25">
      <c r="A2031" s="20">
        <v>0.11830265591218325</v>
      </c>
      <c r="B2031" s="20">
        <v>0.88169109798698031</v>
      </c>
      <c r="C2031" s="21">
        <f t="shared" si="410"/>
        <v>8.4528956031410303</v>
      </c>
      <c r="D2031" s="22">
        <f t="shared" si="410"/>
        <v>1.1341840722710423</v>
      </c>
      <c r="E2031" s="127">
        <v>3.5245772087877381E-2</v>
      </c>
      <c r="F2031" s="7">
        <f t="shared" si="413"/>
        <v>1.0352457720878774</v>
      </c>
      <c r="G2031" s="7">
        <f t="shared" si="414"/>
        <v>8.1651099971104273</v>
      </c>
      <c r="H2031" s="7">
        <f t="shared" si="415"/>
        <v>1.0955698664517382</v>
      </c>
      <c r="I2031">
        <v>2.2200000000000002</v>
      </c>
      <c r="J2031">
        <v>1.71</v>
      </c>
      <c r="K2031" s="7">
        <f t="shared" si="416"/>
        <v>2.2982456140350882</v>
      </c>
      <c r="L2031" s="7">
        <f t="shared" si="417"/>
        <v>1.7702702702702702</v>
      </c>
      <c r="M2031" s="24">
        <f t="shared" si="411"/>
        <v>0.43511450381679379</v>
      </c>
      <c r="N2031" s="24">
        <f t="shared" si="411"/>
        <v>0.56488549618320616</v>
      </c>
      <c r="O2031" s="23">
        <f t="shared" si="412"/>
        <v>0.27188856007887729</v>
      </c>
      <c r="P2031" s="23">
        <f t="shared" si="412"/>
        <v>1.5608315383283031</v>
      </c>
      <c r="Q2031" t="s">
        <v>207</v>
      </c>
      <c r="R2031" t="s">
        <v>326</v>
      </c>
      <c r="S2031" t="s">
        <v>202</v>
      </c>
      <c r="T2031" s="25" t="s">
        <v>151</v>
      </c>
      <c r="U2031" s="25" t="s">
        <v>166</v>
      </c>
      <c r="V2031" s="128" t="s">
        <v>610</v>
      </c>
      <c r="W2031" s="140" t="s">
        <v>153</v>
      </c>
      <c r="X2031">
        <v>2</v>
      </c>
      <c r="Y2031" s="23" t="str">
        <f t="shared" si="418"/>
        <v>N</v>
      </c>
      <c r="Z2031">
        <v>100</v>
      </c>
      <c r="AA2031">
        <f t="shared" si="404"/>
        <v>171</v>
      </c>
      <c r="AB2031">
        <f t="shared" si="405"/>
        <v>71</v>
      </c>
      <c r="AC2031">
        <f t="shared" si="406"/>
        <v>0</v>
      </c>
      <c r="AD2031">
        <f t="shared" si="407"/>
        <v>-100</v>
      </c>
      <c r="AE2031">
        <f t="shared" si="408"/>
        <v>171</v>
      </c>
      <c r="AF2031">
        <f t="shared" si="409"/>
        <v>71</v>
      </c>
    </row>
    <row r="2032" spans="1:32" x14ac:dyDescent="0.25">
      <c r="A2032" s="20">
        <v>0.29858001827968217</v>
      </c>
      <c r="B2032" s="20">
        <v>0.7010971762626792</v>
      </c>
      <c r="C2032" s="21">
        <f t="shared" si="410"/>
        <v>3.3491859427220358</v>
      </c>
      <c r="D2032" s="22">
        <f t="shared" si="410"/>
        <v>1.4263357974577424</v>
      </c>
      <c r="E2032" s="127">
        <v>3.3163265306122458E-2</v>
      </c>
      <c r="F2032" s="7">
        <f t="shared" si="413"/>
        <v>1.0331632653061225</v>
      </c>
      <c r="G2032" s="7">
        <f t="shared" si="414"/>
        <v>3.2416812087581186</v>
      </c>
      <c r="H2032" s="7">
        <f t="shared" si="415"/>
        <v>1.3805521792677409</v>
      </c>
      <c r="I2032">
        <v>2.4500000000000002</v>
      </c>
      <c r="J2032">
        <v>1.6</v>
      </c>
      <c r="K2032" s="7">
        <f t="shared" si="416"/>
        <v>2.53125</v>
      </c>
      <c r="L2032" s="7">
        <f t="shared" si="417"/>
        <v>1.653061224489796</v>
      </c>
      <c r="M2032" s="24">
        <f t="shared" si="411"/>
        <v>0.39506172839506171</v>
      </c>
      <c r="N2032" s="24">
        <f t="shared" si="411"/>
        <v>0.60493827160493829</v>
      </c>
      <c r="O2032" s="23">
        <f t="shared" si="412"/>
        <v>0.75578067127044557</v>
      </c>
      <c r="P2032" s="23">
        <f t="shared" si="412"/>
        <v>1.1589565566791229</v>
      </c>
      <c r="Q2032" t="s">
        <v>213</v>
      </c>
      <c r="R2032" t="s">
        <v>215</v>
      </c>
      <c r="S2032" t="s">
        <v>202</v>
      </c>
      <c r="T2032" s="25" t="s">
        <v>151</v>
      </c>
      <c r="U2032" s="25" t="s">
        <v>166</v>
      </c>
      <c r="V2032" s="128" t="s">
        <v>610</v>
      </c>
      <c r="W2032" s="140" t="s">
        <v>162</v>
      </c>
      <c r="X2032">
        <v>3</v>
      </c>
      <c r="Y2032" s="23" t="str">
        <f t="shared" si="418"/>
        <v>Y</v>
      </c>
      <c r="Z2032">
        <v>100</v>
      </c>
      <c r="AA2032">
        <f t="shared" si="404"/>
        <v>0</v>
      </c>
      <c r="AB2032">
        <f t="shared" si="405"/>
        <v>-100</v>
      </c>
      <c r="AC2032">
        <f t="shared" si="406"/>
        <v>0</v>
      </c>
      <c r="AD2032">
        <f t="shared" si="407"/>
        <v>-100</v>
      </c>
      <c r="AE2032">
        <f t="shared" si="408"/>
        <v>0</v>
      </c>
      <c r="AF2032">
        <f t="shared" si="409"/>
        <v>-100</v>
      </c>
    </row>
    <row r="2033" spans="1:32" x14ac:dyDescent="0.25">
      <c r="A2033" s="20">
        <v>0.72568712983549577</v>
      </c>
      <c r="B2033" s="20">
        <v>0.23801418299971666</v>
      </c>
      <c r="C2033" s="21">
        <f t="shared" si="410"/>
        <v>1.3780043201629986</v>
      </c>
      <c r="D2033" s="22">
        <f t="shared" si="410"/>
        <v>4.2014302988036238</v>
      </c>
      <c r="E2033" s="127">
        <v>2.9427331427966497E-2</v>
      </c>
      <c r="F2033" s="7">
        <f t="shared" si="413"/>
        <v>1.0294273314279665</v>
      </c>
      <c r="G2033" s="7">
        <f t="shared" si="414"/>
        <v>1.3386125257151515</v>
      </c>
      <c r="H2033" s="7">
        <f t="shared" si="415"/>
        <v>4.0813277154547905</v>
      </c>
      <c r="I2033">
        <v>1.88</v>
      </c>
      <c r="J2033">
        <v>2.0099999999999998</v>
      </c>
      <c r="K2033" s="7">
        <f t="shared" si="416"/>
        <v>1.9353233830845769</v>
      </c>
      <c r="L2033" s="7">
        <f t="shared" si="417"/>
        <v>2.0691489361702122</v>
      </c>
      <c r="M2033" s="24">
        <f t="shared" si="411"/>
        <v>0.5167095115681235</v>
      </c>
      <c r="N2033" s="24">
        <f t="shared" si="411"/>
        <v>0.48329048843187672</v>
      </c>
      <c r="O2033" s="23">
        <f t="shared" si="412"/>
        <v>1.4044392711741682</v>
      </c>
      <c r="P2033" s="23">
        <f t="shared" si="412"/>
        <v>0.49248679354728597</v>
      </c>
      <c r="Q2033" t="s">
        <v>203</v>
      </c>
      <c r="R2033" t="s">
        <v>216</v>
      </c>
      <c r="S2033" t="s">
        <v>202</v>
      </c>
      <c r="T2033" s="25" t="s">
        <v>165</v>
      </c>
      <c r="U2033" s="25" t="s">
        <v>160</v>
      </c>
      <c r="V2033" s="128" t="s">
        <v>610</v>
      </c>
      <c r="W2033" s="140" t="s">
        <v>170</v>
      </c>
      <c r="X2033">
        <v>2</v>
      </c>
      <c r="Y2033" s="23" t="str">
        <f t="shared" si="418"/>
        <v>N</v>
      </c>
      <c r="Z2033">
        <v>100</v>
      </c>
      <c r="AA2033">
        <f t="shared" si="404"/>
        <v>0</v>
      </c>
      <c r="AB2033">
        <f t="shared" si="405"/>
        <v>-100</v>
      </c>
      <c r="AC2033">
        <f t="shared" si="406"/>
        <v>0</v>
      </c>
      <c r="AD2033">
        <f t="shared" si="407"/>
        <v>-100</v>
      </c>
      <c r="AE2033">
        <f t="shared" si="408"/>
        <v>0</v>
      </c>
      <c r="AF2033">
        <f t="shared" si="409"/>
        <v>-100</v>
      </c>
    </row>
    <row r="2034" spans="1:32" x14ac:dyDescent="0.25">
      <c r="A2034" s="20">
        <v>0.14637830773977109</v>
      </c>
      <c r="B2034" s="20">
        <v>0.85360934499140961</v>
      </c>
      <c r="C2034" s="21">
        <f t="shared" si="410"/>
        <v>6.8316133410818169</v>
      </c>
      <c r="D2034" s="22">
        <f t="shared" si="410"/>
        <v>1.171496078232442</v>
      </c>
      <c r="E2034" s="127">
        <v>3.2258064516129004E-2</v>
      </c>
      <c r="F2034" s="7">
        <f t="shared" si="413"/>
        <v>1.032258064516129</v>
      </c>
      <c r="G2034" s="7">
        <f t="shared" si="414"/>
        <v>6.6181254241730105</v>
      </c>
      <c r="H2034" s="7">
        <f t="shared" si="415"/>
        <v>1.1348868257876781</v>
      </c>
      <c r="I2034">
        <v>2.17</v>
      </c>
      <c r="J2034">
        <v>1.75</v>
      </c>
      <c r="K2034" s="7">
        <f t="shared" si="416"/>
        <v>2.2399999999999998</v>
      </c>
      <c r="L2034" s="7">
        <f t="shared" si="417"/>
        <v>1.8064516129032258</v>
      </c>
      <c r="M2034" s="24">
        <f t="shared" si="411"/>
        <v>0.44642857142857145</v>
      </c>
      <c r="N2034" s="24">
        <f t="shared" si="411"/>
        <v>0.5535714285714286</v>
      </c>
      <c r="O2034" s="23">
        <f t="shared" si="412"/>
        <v>0.32788740933708721</v>
      </c>
      <c r="P2034" s="23">
        <f t="shared" si="412"/>
        <v>1.5420039780489982</v>
      </c>
      <c r="Q2034" t="s">
        <v>220</v>
      </c>
      <c r="R2034" t="s">
        <v>212</v>
      </c>
      <c r="S2034" t="s">
        <v>202</v>
      </c>
      <c r="T2034" s="25" t="s">
        <v>151</v>
      </c>
      <c r="U2034" s="25" t="s">
        <v>166</v>
      </c>
      <c r="V2034" s="128" t="s">
        <v>610</v>
      </c>
      <c r="W2034" s="140" t="s">
        <v>170</v>
      </c>
      <c r="X2034">
        <v>2</v>
      </c>
      <c r="Y2034" s="23" t="str">
        <f t="shared" si="418"/>
        <v>N</v>
      </c>
      <c r="Z2034">
        <v>100</v>
      </c>
      <c r="AA2034">
        <f t="shared" si="404"/>
        <v>175</v>
      </c>
      <c r="AB2034">
        <f t="shared" si="405"/>
        <v>75</v>
      </c>
      <c r="AC2034">
        <f t="shared" si="406"/>
        <v>0</v>
      </c>
      <c r="AD2034">
        <f t="shared" si="407"/>
        <v>-100</v>
      </c>
      <c r="AE2034">
        <f t="shared" si="408"/>
        <v>175</v>
      </c>
      <c r="AF2034">
        <f t="shared" si="409"/>
        <v>75</v>
      </c>
    </row>
    <row r="2035" spans="1:32" x14ac:dyDescent="0.25">
      <c r="A2035" s="20">
        <v>0.38859511705912769</v>
      </c>
      <c r="B2035" s="20">
        <v>0.61097580131623097</v>
      </c>
      <c r="C2035" s="21">
        <f t="shared" si="410"/>
        <v>2.5733725312040976</v>
      </c>
      <c r="D2035" s="22">
        <f t="shared" si="410"/>
        <v>1.636726033740928</v>
      </c>
      <c r="E2035" s="127">
        <v>2.861071447458885E-2</v>
      </c>
      <c r="F2035" s="7">
        <f t="shared" si="413"/>
        <v>1.0286107144745888</v>
      </c>
      <c r="G2035" s="7">
        <f t="shared" si="414"/>
        <v>2.50179440578603</v>
      </c>
      <c r="H2035" s="7">
        <f t="shared" si="415"/>
        <v>1.5912006463756918</v>
      </c>
      <c r="I2035">
        <v>1.98</v>
      </c>
      <c r="J2035">
        <v>1.91</v>
      </c>
      <c r="K2035" s="7">
        <f t="shared" si="416"/>
        <v>2.0366492146596857</v>
      </c>
      <c r="L2035" s="7">
        <f t="shared" si="417"/>
        <v>1.9646464646464645</v>
      </c>
      <c r="M2035" s="24">
        <f t="shared" si="411"/>
        <v>0.49100257069408743</v>
      </c>
      <c r="N2035" s="24">
        <f t="shared" si="411"/>
        <v>0.50899742930591263</v>
      </c>
      <c r="O2035" s="23">
        <f t="shared" si="412"/>
        <v>0.79143193997906103</v>
      </c>
      <c r="P2035" s="23">
        <f t="shared" si="412"/>
        <v>1.200351448040474</v>
      </c>
      <c r="Q2035" t="s">
        <v>327</v>
      </c>
      <c r="R2035" t="s">
        <v>201</v>
      </c>
      <c r="S2035" t="s">
        <v>202</v>
      </c>
      <c r="T2035" s="25" t="s">
        <v>151</v>
      </c>
      <c r="U2035" s="25" t="s">
        <v>166</v>
      </c>
      <c r="V2035" s="128" t="s">
        <v>610</v>
      </c>
      <c r="W2035" s="140" t="s">
        <v>176</v>
      </c>
      <c r="X2035">
        <v>3</v>
      </c>
      <c r="Y2035" s="23" t="str">
        <f t="shared" si="418"/>
        <v>Y</v>
      </c>
      <c r="Z2035">
        <v>100</v>
      </c>
      <c r="AA2035">
        <f t="shared" si="404"/>
        <v>0</v>
      </c>
      <c r="AB2035">
        <f t="shared" si="405"/>
        <v>-100</v>
      </c>
      <c r="AC2035">
        <f t="shared" si="406"/>
        <v>0</v>
      </c>
      <c r="AD2035">
        <f t="shared" si="407"/>
        <v>-100</v>
      </c>
      <c r="AE2035">
        <f t="shared" si="408"/>
        <v>0</v>
      </c>
      <c r="AF2035">
        <f t="shared" si="409"/>
        <v>-100</v>
      </c>
    </row>
    <row r="2036" spans="1:32" x14ac:dyDescent="0.25">
      <c r="A2036" s="20">
        <v>0.18960973607634068</v>
      </c>
      <c r="B2036" s="20">
        <v>0.80982999686082779</v>
      </c>
      <c r="C2036" s="21">
        <f t="shared" si="410"/>
        <v>5.273990780712758</v>
      </c>
      <c r="D2036" s="22">
        <f t="shared" si="410"/>
        <v>1.2348270672565043</v>
      </c>
      <c r="E2036" s="127">
        <v>3.4663865546218364E-2</v>
      </c>
      <c r="F2036" s="7">
        <f t="shared" si="413"/>
        <v>1.0346638655462184</v>
      </c>
      <c r="G2036" s="7">
        <f t="shared" si="414"/>
        <v>5.0972987037954782</v>
      </c>
      <c r="H2036" s="7">
        <f t="shared" si="415"/>
        <v>1.1934572264245606</v>
      </c>
      <c r="I2036">
        <v>2.2400000000000002</v>
      </c>
      <c r="J2036">
        <v>1.7</v>
      </c>
      <c r="K2036" s="7">
        <f t="shared" si="416"/>
        <v>2.3176470588235292</v>
      </c>
      <c r="L2036" s="7">
        <f t="shared" si="417"/>
        <v>1.7589285714285712</v>
      </c>
      <c r="M2036" s="24">
        <f t="shared" si="411"/>
        <v>0.43147208121827418</v>
      </c>
      <c r="N2036" s="24">
        <f t="shared" si="411"/>
        <v>0.56852791878172593</v>
      </c>
      <c r="O2036" s="23">
        <f t="shared" si="412"/>
        <v>0.43944844714163667</v>
      </c>
      <c r="P2036" s="23">
        <f t="shared" si="412"/>
        <v>1.4244331194784201</v>
      </c>
      <c r="Q2036" t="s">
        <v>209</v>
      </c>
      <c r="R2036" t="s">
        <v>211</v>
      </c>
      <c r="S2036" t="s">
        <v>202</v>
      </c>
      <c r="T2036" s="25" t="s">
        <v>154</v>
      </c>
      <c r="U2036" s="25" t="s">
        <v>160</v>
      </c>
      <c r="V2036" s="128" t="s">
        <v>610</v>
      </c>
      <c r="W2036" s="140" t="s">
        <v>151</v>
      </c>
      <c r="X2036">
        <v>2</v>
      </c>
      <c r="Y2036" s="23" t="str">
        <f t="shared" si="418"/>
        <v>N</v>
      </c>
      <c r="Z2036">
        <v>100</v>
      </c>
      <c r="AA2036">
        <f t="shared" si="404"/>
        <v>170</v>
      </c>
      <c r="AB2036">
        <f t="shared" si="405"/>
        <v>70</v>
      </c>
      <c r="AC2036">
        <f t="shared" si="406"/>
        <v>0</v>
      </c>
      <c r="AD2036">
        <f t="shared" si="407"/>
        <v>-100</v>
      </c>
      <c r="AE2036">
        <f t="shared" si="408"/>
        <v>170</v>
      </c>
      <c r="AF2036">
        <f t="shared" si="409"/>
        <v>70</v>
      </c>
    </row>
    <row r="2037" spans="1:32" x14ac:dyDescent="0.25">
      <c r="A2037" s="20">
        <v>0.47619968272312635</v>
      </c>
      <c r="B2037" s="20">
        <v>0.51963751219354781</v>
      </c>
      <c r="C2037" s="21">
        <f t="shared" si="410"/>
        <v>2.0999593999759623</v>
      </c>
      <c r="D2037" s="22">
        <f t="shared" si="410"/>
        <v>1.9244184196377514</v>
      </c>
      <c r="E2037" s="127">
        <v>3.3495866016535869E-2</v>
      </c>
      <c r="F2037" s="7">
        <f t="shared" si="413"/>
        <v>1.0334958660165359</v>
      </c>
      <c r="G2037" s="7">
        <f t="shared" si="414"/>
        <v>2.0318991773716131</v>
      </c>
      <c r="H2037" s="7">
        <f t="shared" si="415"/>
        <v>1.8620475252166715</v>
      </c>
      <c r="I2037">
        <v>2.12</v>
      </c>
      <c r="J2037">
        <v>1.78</v>
      </c>
      <c r="K2037" s="7">
        <f t="shared" si="416"/>
        <v>2.191011235955056</v>
      </c>
      <c r="L2037" s="7">
        <f t="shared" si="417"/>
        <v>1.8396226415094339</v>
      </c>
      <c r="M2037" s="24">
        <f t="shared" si="411"/>
        <v>0.45641025641025645</v>
      </c>
      <c r="N2037" s="24">
        <f t="shared" si="411"/>
        <v>0.54358974358974366</v>
      </c>
      <c r="O2037" s="23">
        <f t="shared" si="412"/>
        <v>1.0433588554046027</v>
      </c>
      <c r="P2037" s="23">
        <f t="shared" si="412"/>
        <v>0.95593693280888503</v>
      </c>
      <c r="Q2037" t="s">
        <v>217</v>
      </c>
      <c r="R2037" t="s">
        <v>330</v>
      </c>
      <c r="S2037" t="s">
        <v>202</v>
      </c>
      <c r="T2037" s="25" t="s">
        <v>162</v>
      </c>
      <c r="U2037" s="25" t="s">
        <v>160</v>
      </c>
      <c r="V2037" s="128" t="s">
        <v>610</v>
      </c>
      <c r="W2037" s="140" t="s">
        <v>154</v>
      </c>
      <c r="X2037">
        <v>1</v>
      </c>
      <c r="Y2037" s="23" t="str">
        <f t="shared" si="418"/>
        <v>N</v>
      </c>
      <c r="Z2037">
        <v>100</v>
      </c>
      <c r="AA2037">
        <f t="shared" si="404"/>
        <v>0</v>
      </c>
      <c r="AB2037">
        <f t="shared" si="405"/>
        <v>-100</v>
      </c>
      <c r="AC2037">
        <f t="shared" si="406"/>
        <v>0</v>
      </c>
      <c r="AD2037">
        <f t="shared" si="407"/>
        <v>-100</v>
      </c>
      <c r="AE2037">
        <f t="shared" si="408"/>
        <v>178</v>
      </c>
      <c r="AF2037">
        <f t="shared" si="409"/>
        <v>78</v>
      </c>
    </row>
    <row r="2038" spans="1:32" x14ac:dyDescent="0.25">
      <c r="A2038" s="20">
        <v>0.29473631542326245</v>
      </c>
      <c r="B2038" s="20">
        <v>0.70511449335072462</v>
      </c>
      <c r="C2038" s="21">
        <f t="shared" si="410"/>
        <v>3.3928632057570796</v>
      </c>
      <c r="D2038" s="22">
        <f t="shared" si="410"/>
        <v>1.4182093963889053</v>
      </c>
      <c r="E2038" s="127">
        <v>3.5434882650713373E-2</v>
      </c>
      <c r="F2038" s="7">
        <f t="shared" si="413"/>
        <v>1.0354348826507134</v>
      </c>
      <c r="G2038" s="7">
        <f t="shared" si="414"/>
        <v>3.2767518871600592</v>
      </c>
      <c r="H2038" s="7">
        <f t="shared" si="415"/>
        <v>1.3696751192680405</v>
      </c>
      <c r="I2038">
        <v>2.46</v>
      </c>
      <c r="J2038">
        <v>1.59</v>
      </c>
      <c r="K2038" s="7">
        <f t="shared" si="416"/>
        <v>2.5471698113207548</v>
      </c>
      <c r="L2038" s="7">
        <f t="shared" si="417"/>
        <v>1.6463414634146343</v>
      </c>
      <c r="M2038" s="24">
        <f t="shared" si="411"/>
        <v>0.3925925925925926</v>
      </c>
      <c r="N2038" s="24">
        <f t="shared" si="411"/>
        <v>0.6074074074074074</v>
      </c>
      <c r="O2038" s="23">
        <f t="shared" si="412"/>
        <v>0.75074344494604595</v>
      </c>
      <c r="P2038" s="23">
        <f t="shared" si="412"/>
        <v>1.1608592268579003</v>
      </c>
      <c r="Q2038" t="s">
        <v>324</v>
      </c>
      <c r="R2038" t="s">
        <v>210</v>
      </c>
      <c r="S2038" t="s">
        <v>202</v>
      </c>
      <c r="T2038" s="25" t="s">
        <v>151</v>
      </c>
      <c r="U2038" s="25" t="s">
        <v>166</v>
      </c>
      <c r="V2038" s="128" t="s">
        <v>610</v>
      </c>
      <c r="W2038" s="140" t="s">
        <v>162</v>
      </c>
      <c r="X2038">
        <v>3</v>
      </c>
      <c r="Y2038" s="23" t="str">
        <f t="shared" si="418"/>
        <v>Y</v>
      </c>
      <c r="Z2038">
        <v>100</v>
      </c>
      <c r="AA2038">
        <f t="shared" si="404"/>
        <v>0</v>
      </c>
      <c r="AB2038">
        <f t="shared" si="405"/>
        <v>-100</v>
      </c>
      <c r="AC2038">
        <f t="shared" si="406"/>
        <v>0</v>
      </c>
      <c r="AD2038">
        <f t="shared" si="407"/>
        <v>-100</v>
      </c>
      <c r="AE2038">
        <f t="shared" si="408"/>
        <v>0</v>
      </c>
      <c r="AF2038">
        <f t="shared" si="409"/>
        <v>-100</v>
      </c>
    </row>
    <row r="2039" spans="1:32" x14ac:dyDescent="0.25">
      <c r="A2039" s="20">
        <v>0.74621026480959429</v>
      </c>
      <c r="B2039" s="20">
        <v>0.24254335921918571</v>
      </c>
      <c r="C2039" s="21">
        <f t="shared" si="410"/>
        <v>1.3401048567124223</v>
      </c>
      <c r="D2039" s="22">
        <f t="shared" si="410"/>
        <v>4.1229741487018119</v>
      </c>
      <c r="E2039" s="127">
        <v>3.1333648244370904E-2</v>
      </c>
      <c r="F2039" s="7">
        <f t="shared" si="413"/>
        <v>1.0313336482443709</v>
      </c>
      <c r="G2039" s="7">
        <f t="shared" si="414"/>
        <v>1.2993902206077244</v>
      </c>
      <c r="H2039" s="7">
        <f t="shared" si="415"/>
        <v>3.9977112699855279</v>
      </c>
      <c r="I2039">
        <v>1.74</v>
      </c>
      <c r="J2039">
        <v>2.19</v>
      </c>
      <c r="K2039" s="7">
        <f t="shared" si="416"/>
        <v>1.7945205479452053</v>
      </c>
      <c r="L2039" s="7">
        <f t="shared" si="417"/>
        <v>2.2586206896551722</v>
      </c>
      <c r="M2039" s="24">
        <f t="shared" si="411"/>
        <v>0.5572519083969466</v>
      </c>
      <c r="N2039" s="24">
        <f t="shared" si="411"/>
        <v>0.44274809160305351</v>
      </c>
      <c r="O2039" s="23">
        <f t="shared" si="412"/>
        <v>1.3390896532884498</v>
      </c>
      <c r="P2039" s="23">
        <f t="shared" si="412"/>
        <v>0.54781344927091946</v>
      </c>
      <c r="Q2039" t="s">
        <v>399</v>
      </c>
      <c r="R2039" t="s">
        <v>214</v>
      </c>
      <c r="S2039" t="s">
        <v>202</v>
      </c>
      <c r="T2039" s="25" t="s">
        <v>150</v>
      </c>
      <c r="U2039" s="25" t="s">
        <v>166</v>
      </c>
      <c r="V2039" s="128" t="s">
        <v>610</v>
      </c>
      <c r="W2039" s="140" t="s">
        <v>162</v>
      </c>
      <c r="X2039">
        <v>3</v>
      </c>
      <c r="Y2039" s="23" t="str">
        <f t="shared" si="418"/>
        <v>Y</v>
      </c>
      <c r="Z2039">
        <v>100</v>
      </c>
      <c r="AA2039">
        <f t="shared" si="404"/>
        <v>174</v>
      </c>
      <c r="AB2039">
        <f t="shared" si="405"/>
        <v>74</v>
      </c>
      <c r="AC2039">
        <f t="shared" si="406"/>
        <v>174</v>
      </c>
      <c r="AD2039">
        <f t="shared" si="407"/>
        <v>74</v>
      </c>
      <c r="AE2039">
        <f t="shared" si="408"/>
        <v>0</v>
      </c>
      <c r="AF2039">
        <f t="shared" si="409"/>
        <v>-100</v>
      </c>
    </row>
    <row r="2040" spans="1:32" x14ac:dyDescent="0.25">
      <c r="A2040" s="20">
        <v>0.53460909675443757</v>
      </c>
      <c r="B2040" s="20">
        <v>0.46119823056414555</v>
      </c>
      <c r="C2040" s="21">
        <f t="shared" si="410"/>
        <v>1.8705255972464883</v>
      </c>
      <c r="D2040" s="22">
        <f t="shared" si="410"/>
        <v>2.1682650403423773</v>
      </c>
      <c r="E2040" s="127">
        <v>2.8828352287754377E-2</v>
      </c>
      <c r="F2040" s="7">
        <f t="shared" si="413"/>
        <v>1.0288283522877544</v>
      </c>
      <c r="G2040" s="7">
        <f t="shared" si="414"/>
        <v>1.8181124121308414</v>
      </c>
      <c r="H2040" s="7">
        <f t="shared" si="415"/>
        <v>2.1075090276438382</v>
      </c>
      <c r="I2040">
        <v>1.9</v>
      </c>
      <c r="J2040">
        <v>1.99</v>
      </c>
      <c r="K2040" s="7">
        <f t="shared" si="416"/>
        <v>1.9547738693467331</v>
      </c>
      <c r="L2040" s="7">
        <f t="shared" si="417"/>
        <v>2.0473684210526311</v>
      </c>
      <c r="M2040" s="24">
        <f t="shared" si="411"/>
        <v>0.51156812339331637</v>
      </c>
      <c r="N2040" s="24">
        <f t="shared" si="411"/>
        <v>0.48843187660668391</v>
      </c>
      <c r="O2040" s="23">
        <f t="shared" si="412"/>
        <v>1.0450398926506341</v>
      </c>
      <c r="P2040" s="23">
        <f t="shared" si="412"/>
        <v>0.94424269310238185</v>
      </c>
      <c r="Q2040" t="s">
        <v>286</v>
      </c>
      <c r="R2040" t="s">
        <v>205</v>
      </c>
      <c r="S2040" t="s">
        <v>202</v>
      </c>
      <c r="T2040" s="25" t="s">
        <v>162</v>
      </c>
      <c r="U2040" s="25" t="s">
        <v>160</v>
      </c>
      <c r="V2040" s="128" t="s">
        <v>610</v>
      </c>
      <c r="W2040" s="140" t="s">
        <v>176</v>
      </c>
      <c r="X2040">
        <v>3</v>
      </c>
      <c r="Y2040" s="23" t="str">
        <f t="shared" si="418"/>
        <v>Y</v>
      </c>
      <c r="Z2040">
        <v>100</v>
      </c>
      <c r="AA2040">
        <f t="shared" si="404"/>
        <v>190</v>
      </c>
      <c r="AB2040">
        <f t="shared" si="405"/>
        <v>90</v>
      </c>
      <c r="AC2040">
        <f t="shared" si="406"/>
        <v>190</v>
      </c>
      <c r="AD2040">
        <f t="shared" si="407"/>
        <v>90</v>
      </c>
      <c r="AE2040">
        <f t="shared" si="408"/>
        <v>0</v>
      </c>
      <c r="AF2040">
        <f t="shared" si="409"/>
        <v>-100</v>
      </c>
    </row>
    <row r="2041" spans="1:32" x14ac:dyDescent="0.25">
      <c r="A2041" s="20">
        <v>0.29696021366844927</v>
      </c>
      <c r="B2041" s="20">
        <v>0.70258531167656391</v>
      </c>
      <c r="C2041" s="21">
        <f t="shared" ref="C2041:D2104" si="419">(100%/A2041)</f>
        <v>3.3674544736032619</v>
      </c>
      <c r="D2041" s="22">
        <f t="shared" si="419"/>
        <v>1.4233146969920591</v>
      </c>
      <c r="E2041" s="127">
        <v>3.4252965480474407E-2</v>
      </c>
      <c r="F2041" s="7">
        <f t="shared" si="413"/>
        <v>1.0342529654804744</v>
      </c>
      <c r="G2041" s="7">
        <f t="shared" si="414"/>
        <v>3.2559292416810921</v>
      </c>
      <c r="H2041" s="7">
        <f t="shared" si="415"/>
        <v>1.376176568496317</v>
      </c>
      <c r="I2041">
        <v>2.0499999999999998</v>
      </c>
      <c r="J2041">
        <v>1.83</v>
      </c>
      <c r="K2041" s="7">
        <f t="shared" si="416"/>
        <v>2.1202185792349724</v>
      </c>
      <c r="L2041" s="7">
        <f t="shared" si="417"/>
        <v>1.8926829268292682</v>
      </c>
      <c r="M2041" s="24">
        <f t="shared" ref="M2041:N2104" si="420">(1/K2041)</f>
        <v>0.47164948453608252</v>
      </c>
      <c r="N2041" s="24">
        <f t="shared" si="420"/>
        <v>0.52835051546391754</v>
      </c>
      <c r="O2041" s="23">
        <f t="shared" ref="O2041:P2104" si="421">(I2041/G2041)</f>
        <v>0.62962056231343333</v>
      </c>
      <c r="P2041" s="23">
        <f t="shared" si="421"/>
        <v>1.3297712240512527</v>
      </c>
      <c r="Q2041" t="s">
        <v>223</v>
      </c>
      <c r="R2041" t="s">
        <v>328</v>
      </c>
      <c r="S2041" t="s">
        <v>135</v>
      </c>
      <c r="T2041" s="25" t="s">
        <v>151</v>
      </c>
      <c r="U2041" s="25" t="s">
        <v>166</v>
      </c>
      <c r="V2041" s="128" t="s">
        <v>610</v>
      </c>
      <c r="W2041" s="140" t="s">
        <v>150</v>
      </c>
      <c r="X2041">
        <v>4</v>
      </c>
      <c r="Y2041" s="23" t="str">
        <f t="shared" si="418"/>
        <v>Y</v>
      </c>
      <c r="Z2041">
        <v>100</v>
      </c>
      <c r="AA2041">
        <f t="shared" si="404"/>
        <v>0</v>
      </c>
      <c r="AB2041">
        <f t="shared" si="405"/>
        <v>-100</v>
      </c>
      <c r="AC2041">
        <f t="shared" si="406"/>
        <v>0</v>
      </c>
      <c r="AD2041">
        <f t="shared" si="407"/>
        <v>-100</v>
      </c>
      <c r="AE2041">
        <f t="shared" si="408"/>
        <v>0</v>
      </c>
      <c r="AF2041">
        <f t="shared" si="409"/>
        <v>-100</v>
      </c>
    </row>
    <row r="2042" spans="1:32" x14ac:dyDescent="0.25">
      <c r="A2042" s="20">
        <v>0.61612150063932603</v>
      </c>
      <c r="B2042" s="20">
        <v>0.36677646262332175</v>
      </c>
      <c r="C2042" s="21">
        <f t="shared" si="419"/>
        <v>1.6230564896085233</v>
      </c>
      <c r="D2042" s="22">
        <f t="shared" si="419"/>
        <v>2.7264563076038955</v>
      </c>
      <c r="E2042" s="127">
        <v>3.62694300518136E-2</v>
      </c>
      <c r="F2042" s="7">
        <f t="shared" si="413"/>
        <v>1.0362694300518136</v>
      </c>
      <c r="G2042" s="7">
        <f t="shared" si="414"/>
        <v>1.5662495124722249</v>
      </c>
      <c r="H2042" s="7">
        <f t="shared" si="415"/>
        <v>2.631030336837759</v>
      </c>
      <c r="I2042">
        <v>1.93</v>
      </c>
      <c r="J2042">
        <v>1.93</v>
      </c>
      <c r="K2042" s="7">
        <f t="shared" si="416"/>
        <v>2</v>
      </c>
      <c r="L2042" s="7">
        <f t="shared" si="417"/>
        <v>2</v>
      </c>
      <c r="M2042" s="24">
        <f t="shared" si="420"/>
        <v>0.5</v>
      </c>
      <c r="N2042" s="24">
        <f t="shared" si="420"/>
        <v>0.5</v>
      </c>
      <c r="O2042" s="23">
        <f t="shared" si="421"/>
        <v>1.2322430012786521</v>
      </c>
      <c r="P2042" s="23">
        <f t="shared" si="421"/>
        <v>0.73355292524664351</v>
      </c>
      <c r="Q2042" t="s">
        <v>229</v>
      </c>
      <c r="R2042" t="s">
        <v>230</v>
      </c>
      <c r="S2042" t="s">
        <v>135</v>
      </c>
      <c r="T2042" s="25" t="s">
        <v>178</v>
      </c>
      <c r="U2042" s="25" t="s">
        <v>161</v>
      </c>
      <c r="V2042" s="128" t="s">
        <v>610</v>
      </c>
      <c r="W2042" s="140" t="s">
        <v>153</v>
      </c>
      <c r="X2042">
        <v>2</v>
      </c>
      <c r="Y2042" s="23" t="str">
        <f t="shared" si="418"/>
        <v>N</v>
      </c>
      <c r="Z2042">
        <v>100</v>
      </c>
      <c r="AA2042">
        <f t="shared" si="404"/>
        <v>0</v>
      </c>
      <c r="AB2042">
        <f t="shared" si="405"/>
        <v>-100</v>
      </c>
      <c r="AC2042">
        <f t="shared" si="406"/>
        <v>0</v>
      </c>
      <c r="AD2042">
        <f t="shared" si="407"/>
        <v>-100</v>
      </c>
      <c r="AE2042">
        <f t="shared" si="408"/>
        <v>0</v>
      </c>
      <c r="AF2042">
        <f t="shared" si="409"/>
        <v>-100</v>
      </c>
    </row>
    <row r="2043" spans="1:32" x14ac:dyDescent="0.25">
      <c r="A2043" s="20">
        <v>0.30544961324598835</v>
      </c>
      <c r="B2043" s="20">
        <v>0.6944009758652917</v>
      </c>
      <c r="C2043" s="21">
        <f t="shared" si="419"/>
        <v>3.2738623872300274</v>
      </c>
      <c r="D2043" s="22">
        <f t="shared" si="419"/>
        <v>1.4400901420881529</v>
      </c>
      <c r="E2043" s="127">
        <v>3.4151034151034265E-2</v>
      </c>
      <c r="F2043" s="7">
        <f t="shared" si="413"/>
        <v>1.0341510341510343</v>
      </c>
      <c r="G2043" s="7">
        <f t="shared" si="414"/>
        <v>3.1657487921168492</v>
      </c>
      <c r="H2043" s="7">
        <f t="shared" si="415"/>
        <v>1.392533676930823</v>
      </c>
      <c r="I2043">
        <v>1.98</v>
      </c>
      <c r="J2043">
        <v>1.89</v>
      </c>
      <c r="K2043" s="7">
        <f t="shared" si="416"/>
        <v>2.0476190476190479</v>
      </c>
      <c r="L2043" s="7">
        <f t="shared" si="417"/>
        <v>1.9545454545454546</v>
      </c>
      <c r="M2043" s="24">
        <f t="shared" si="420"/>
        <v>0.48837209302325574</v>
      </c>
      <c r="N2043" s="24">
        <f t="shared" si="420"/>
        <v>0.51162790697674421</v>
      </c>
      <c r="O2043" s="23">
        <f t="shared" si="421"/>
        <v>0.62544444617035722</v>
      </c>
      <c r="P2043" s="23">
        <f t="shared" si="421"/>
        <v>1.3572382710094339</v>
      </c>
      <c r="Q2043" t="s">
        <v>240</v>
      </c>
      <c r="R2043" t="s">
        <v>333</v>
      </c>
      <c r="S2043" t="s">
        <v>135</v>
      </c>
      <c r="T2043" s="25" t="s">
        <v>151</v>
      </c>
      <c r="U2043" s="25" t="s">
        <v>166</v>
      </c>
      <c r="V2043" s="128" t="s">
        <v>610</v>
      </c>
      <c r="W2043" s="140" t="s">
        <v>150</v>
      </c>
      <c r="X2043">
        <v>4</v>
      </c>
      <c r="Y2043" s="23" t="str">
        <f t="shared" si="418"/>
        <v>Y</v>
      </c>
      <c r="Z2043">
        <v>100</v>
      </c>
      <c r="AA2043">
        <f t="shared" si="404"/>
        <v>0</v>
      </c>
      <c r="AB2043">
        <f t="shared" si="405"/>
        <v>-100</v>
      </c>
      <c r="AC2043">
        <f t="shared" si="406"/>
        <v>0</v>
      </c>
      <c r="AD2043">
        <f t="shared" si="407"/>
        <v>-100</v>
      </c>
      <c r="AE2043">
        <f t="shared" si="408"/>
        <v>0</v>
      </c>
      <c r="AF2043">
        <f t="shared" si="409"/>
        <v>-100</v>
      </c>
    </row>
    <row r="2044" spans="1:32" x14ac:dyDescent="0.25">
      <c r="A2044" s="20">
        <v>0.44205095683758167</v>
      </c>
      <c r="B2044" s="20">
        <v>0.55614677586364081</v>
      </c>
      <c r="C2044" s="21">
        <f t="shared" si="419"/>
        <v>2.2621826387481838</v>
      </c>
      <c r="D2044" s="22">
        <f t="shared" si="419"/>
        <v>1.7980864825604701</v>
      </c>
      <c r="E2044" s="127">
        <v>4.6464095925875526E-2</v>
      </c>
      <c r="F2044" s="7">
        <f t="shared" si="413"/>
        <v>1.0464640959258755</v>
      </c>
      <c r="G2044" s="7">
        <f t="shared" si="414"/>
        <v>2.1617393731475154</v>
      </c>
      <c r="H2044" s="7">
        <f t="shared" si="415"/>
        <v>1.7182495697280324</v>
      </c>
      <c r="I2044">
        <v>2.0499999999999998</v>
      </c>
      <c r="J2044">
        <v>1.79</v>
      </c>
      <c r="K2044" s="7">
        <f t="shared" si="416"/>
        <v>2.1452513966480447</v>
      </c>
      <c r="L2044" s="7">
        <f t="shared" si="417"/>
        <v>1.8731707317073172</v>
      </c>
      <c r="M2044" s="24">
        <f t="shared" si="420"/>
        <v>0.46614583333333331</v>
      </c>
      <c r="N2044" s="24">
        <f t="shared" si="420"/>
        <v>0.53385416666666663</v>
      </c>
      <c r="O2044" s="23">
        <f t="shared" si="421"/>
        <v>0.94831043254542668</v>
      </c>
      <c r="P2044" s="23">
        <f t="shared" si="421"/>
        <v>1.0417578630811613</v>
      </c>
      <c r="Q2044" t="s">
        <v>225</v>
      </c>
      <c r="R2044" t="s">
        <v>228</v>
      </c>
      <c r="S2044" t="s">
        <v>135</v>
      </c>
      <c r="T2044" s="25" t="s">
        <v>162</v>
      </c>
      <c r="U2044" s="25" t="s">
        <v>160</v>
      </c>
      <c r="V2044" s="128" t="s">
        <v>610</v>
      </c>
      <c r="W2044" s="140" t="s">
        <v>178</v>
      </c>
      <c r="X2044">
        <v>4</v>
      </c>
      <c r="Y2044" s="23" t="str">
        <f t="shared" si="418"/>
        <v>Y</v>
      </c>
      <c r="Z2044">
        <v>100</v>
      </c>
      <c r="AA2044">
        <f t="shared" si="404"/>
        <v>0</v>
      </c>
      <c r="AB2044">
        <f t="shared" si="405"/>
        <v>-100</v>
      </c>
      <c r="AC2044">
        <f t="shared" si="406"/>
        <v>0</v>
      </c>
      <c r="AD2044">
        <f t="shared" si="407"/>
        <v>-100</v>
      </c>
      <c r="AE2044">
        <f t="shared" si="408"/>
        <v>0</v>
      </c>
      <c r="AF2044">
        <f t="shared" si="409"/>
        <v>-100</v>
      </c>
    </row>
    <row r="2045" spans="1:32" x14ac:dyDescent="0.25">
      <c r="A2045" s="20">
        <v>0.27259648461618285</v>
      </c>
      <c r="B2045" s="20">
        <v>0.72720756883634485</v>
      </c>
      <c r="C2045" s="21">
        <f t="shared" si="419"/>
        <v>3.6684258838040584</v>
      </c>
      <c r="D2045" s="22">
        <f t="shared" si="419"/>
        <v>1.3751232012067327</v>
      </c>
      <c r="E2045" s="127">
        <v>4.8318433375904579E-2</v>
      </c>
      <c r="F2045" s="7">
        <f t="shared" si="413"/>
        <v>1.0483184333759046</v>
      </c>
      <c r="G2045" s="7">
        <f t="shared" si="414"/>
        <v>3.499343107027709</v>
      </c>
      <c r="H2045" s="7">
        <f t="shared" si="415"/>
        <v>1.3117418881764935</v>
      </c>
      <c r="I2045">
        <v>2.3199999999999998</v>
      </c>
      <c r="J2045">
        <v>1.62</v>
      </c>
      <c r="K2045" s="7">
        <f t="shared" si="416"/>
        <v>2.4320987654320985</v>
      </c>
      <c r="L2045" s="7">
        <f t="shared" si="417"/>
        <v>1.6982758620689655</v>
      </c>
      <c r="M2045" s="24">
        <f t="shared" si="420"/>
        <v>0.4111675126903554</v>
      </c>
      <c r="N2045" s="24">
        <f t="shared" si="420"/>
        <v>0.58883248730964466</v>
      </c>
      <c r="O2045" s="23">
        <f t="shared" si="421"/>
        <v>0.66298157369614841</v>
      </c>
      <c r="P2045" s="23">
        <f t="shared" si="421"/>
        <v>1.2349990608686201</v>
      </c>
      <c r="Q2045" t="s">
        <v>437</v>
      </c>
      <c r="R2045" t="s">
        <v>241</v>
      </c>
      <c r="S2045" t="s">
        <v>135</v>
      </c>
      <c r="T2045" s="25" t="s">
        <v>151</v>
      </c>
      <c r="U2045" s="25" t="s">
        <v>166</v>
      </c>
      <c r="V2045" s="128" t="s">
        <v>610</v>
      </c>
      <c r="W2045" s="140" t="s">
        <v>168</v>
      </c>
      <c r="X2045">
        <v>5</v>
      </c>
      <c r="Y2045" s="23" t="str">
        <f t="shared" si="418"/>
        <v>Y</v>
      </c>
      <c r="Z2045">
        <v>100</v>
      </c>
      <c r="AA2045">
        <f t="shared" si="404"/>
        <v>0</v>
      </c>
      <c r="AB2045">
        <f t="shared" si="405"/>
        <v>-100</v>
      </c>
      <c r="AC2045">
        <f t="shared" si="406"/>
        <v>0</v>
      </c>
      <c r="AD2045">
        <f t="shared" si="407"/>
        <v>-100</v>
      </c>
      <c r="AE2045">
        <f t="shared" si="408"/>
        <v>0</v>
      </c>
      <c r="AF2045">
        <f t="shared" si="409"/>
        <v>-100</v>
      </c>
    </row>
    <row r="2046" spans="1:32" x14ac:dyDescent="0.25">
      <c r="A2046" s="20">
        <v>0.85338612290949656</v>
      </c>
      <c r="B2046" s="20">
        <v>0.10642896499975314</v>
      </c>
      <c r="C2046" s="21">
        <f t="shared" si="419"/>
        <v>1.1718025090338293</v>
      </c>
      <c r="D2046" s="22">
        <f t="shared" si="419"/>
        <v>9.3959384083300961</v>
      </c>
      <c r="E2046" s="127">
        <v>3.3598632551679941E-2</v>
      </c>
      <c r="F2046" s="7">
        <f t="shared" si="413"/>
        <v>1.0335986325516799</v>
      </c>
      <c r="G2046" s="7">
        <f t="shared" si="414"/>
        <v>1.1337113577065798</v>
      </c>
      <c r="H2046" s="7">
        <f t="shared" si="415"/>
        <v>9.0905097127828292</v>
      </c>
      <c r="I2046">
        <v>1.93</v>
      </c>
      <c r="J2046">
        <v>1.94</v>
      </c>
      <c r="K2046" s="7">
        <f t="shared" si="416"/>
        <v>1.9948453608247423</v>
      </c>
      <c r="L2046" s="7">
        <f t="shared" si="417"/>
        <v>2.0051813471502591</v>
      </c>
      <c r="M2046" s="24">
        <f t="shared" si="420"/>
        <v>0.50129198966408273</v>
      </c>
      <c r="N2046" s="24">
        <f t="shared" si="420"/>
        <v>0.49870801033591733</v>
      </c>
      <c r="O2046" s="23">
        <f t="shared" si="421"/>
        <v>1.7023733482782226</v>
      </c>
      <c r="P2046" s="23">
        <f t="shared" si="421"/>
        <v>0.21340937541401275</v>
      </c>
      <c r="Q2046" t="s">
        <v>402</v>
      </c>
      <c r="R2046" t="s">
        <v>435</v>
      </c>
      <c r="S2046" t="s">
        <v>135</v>
      </c>
      <c r="T2046" s="25" t="s">
        <v>168</v>
      </c>
      <c r="U2046" s="25" t="s">
        <v>160</v>
      </c>
      <c r="V2046" s="128" t="s">
        <v>610</v>
      </c>
      <c r="W2046" s="140" t="s">
        <v>162</v>
      </c>
      <c r="X2046">
        <v>3</v>
      </c>
      <c r="Y2046" s="23" t="str">
        <f t="shared" si="418"/>
        <v>Y</v>
      </c>
      <c r="Z2046">
        <v>100</v>
      </c>
      <c r="AA2046">
        <f t="shared" si="404"/>
        <v>193</v>
      </c>
      <c r="AB2046">
        <f t="shared" si="405"/>
        <v>93</v>
      </c>
      <c r="AC2046">
        <f t="shared" si="406"/>
        <v>193</v>
      </c>
      <c r="AD2046">
        <f t="shared" si="407"/>
        <v>93</v>
      </c>
      <c r="AE2046">
        <f t="shared" si="408"/>
        <v>0</v>
      </c>
      <c r="AF2046">
        <f t="shared" si="409"/>
        <v>-100</v>
      </c>
    </row>
    <row r="2047" spans="1:32" x14ac:dyDescent="0.25">
      <c r="A2047" s="20">
        <v>0.13086036472433366</v>
      </c>
      <c r="B2047" s="20">
        <v>0.86911879051062491</v>
      </c>
      <c r="C2047" s="21">
        <f t="shared" si="419"/>
        <v>7.6417332483106604</v>
      </c>
      <c r="D2047" s="22">
        <f t="shared" si="419"/>
        <v>1.1505907028111539</v>
      </c>
      <c r="E2047" s="127">
        <v>4.6650717703349276E-2</v>
      </c>
      <c r="F2047" s="7">
        <f t="shared" si="413"/>
        <v>1.0466507177033493</v>
      </c>
      <c r="G2047" s="7">
        <f t="shared" si="414"/>
        <v>7.3011302806716714</v>
      </c>
      <c r="H2047" s="7">
        <f t="shared" si="415"/>
        <v>1.0993072314858567</v>
      </c>
      <c r="I2047">
        <v>2.09</v>
      </c>
      <c r="J2047">
        <v>1.76</v>
      </c>
      <c r="K2047" s="7">
        <f t="shared" si="416"/>
        <v>2.1875</v>
      </c>
      <c r="L2047" s="7">
        <f t="shared" si="417"/>
        <v>1.8421052631578947</v>
      </c>
      <c r="M2047" s="24">
        <f t="shared" si="420"/>
        <v>0.45714285714285713</v>
      </c>
      <c r="N2047" s="24">
        <f t="shared" si="420"/>
        <v>0.54285714285714282</v>
      </c>
      <c r="O2047" s="23">
        <f t="shared" si="421"/>
        <v>0.28625704783447986</v>
      </c>
      <c r="P2047" s="23">
        <f t="shared" si="421"/>
        <v>1.6010082983090459</v>
      </c>
      <c r="Q2047" t="s">
        <v>436</v>
      </c>
      <c r="R2047" t="s">
        <v>325</v>
      </c>
      <c r="S2047" t="s">
        <v>135</v>
      </c>
      <c r="T2047" s="25" t="s">
        <v>152</v>
      </c>
      <c r="U2047" s="25" t="s">
        <v>161</v>
      </c>
      <c r="V2047" s="128" t="s">
        <v>610</v>
      </c>
      <c r="W2047" s="140" t="s">
        <v>163</v>
      </c>
      <c r="X2047">
        <v>3</v>
      </c>
      <c r="Y2047" s="23" t="str">
        <f t="shared" si="418"/>
        <v>Y</v>
      </c>
      <c r="Z2047">
        <v>100</v>
      </c>
      <c r="AA2047">
        <f t="shared" si="404"/>
        <v>0</v>
      </c>
      <c r="AB2047">
        <f t="shared" si="405"/>
        <v>-100</v>
      </c>
      <c r="AC2047">
        <f t="shared" si="406"/>
        <v>0</v>
      </c>
      <c r="AD2047">
        <f t="shared" si="407"/>
        <v>-100</v>
      </c>
      <c r="AE2047">
        <f t="shared" si="408"/>
        <v>0</v>
      </c>
      <c r="AF2047">
        <f t="shared" si="409"/>
        <v>-100</v>
      </c>
    </row>
    <row r="2048" spans="1:32" x14ac:dyDescent="0.25">
      <c r="A2048" s="20">
        <v>0.58557543592658123</v>
      </c>
      <c r="B2048" s="20">
        <v>0.41228859686485447</v>
      </c>
      <c r="C2048" s="21">
        <f t="shared" si="419"/>
        <v>1.7077219067730478</v>
      </c>
      <c r="D2048" s="22">
        <f t="shared" si="419"/>
        <v>2.4254854672291448</v>
      </c>
      <c r="E2048" s="127">
        <v>3.3930002671653803E-2</v>
      </c>
      <c r="F2048" s="7">
        <f t="shared" si="413"/>
        <v>1.0339300026716538</v>
      </c>
      <c r="G2048" s="7">
        <f t="shared" si="414"/>
        <v>1.6516803868350174</v>
      </c>
      <c r="H2048" s="7">
        <f t="shared" si="415"/>
        <v>2.345889432516457</v>
      </c>
      <c r="I2048">
        <v>1.9</v>
      </c>
      <c r="J2048">
        <v>1.97</v>
      </c>
      <c r="K2048" s="7">
        <f t="shared" si="416"/>
        <v>1.9644670050761421</v>
      </c>
      <c r="L2048" s="7">
        <f t="shared" si="417"/>
        <v>2.0368421052631578</v>
      </c>
      <c r="M2048" s="24">
        <f t="shared" si="420"/>
        <v>0.50904392764857886</v>
      </c>
      <c r="N2048" s="24">
        <f t="shared" si="420"/>
        <v>0.49095607235142119</v>
      </c>
      <c r="O2048" s="23">
        <f t="shared" si="421"/>
        <v>1.1503436228608475</v>
      </c>
      <c r="P2048" s="23">
        <f t="shared" si="421"/>
        <v>0.8397667736142036</v>
      </c>
      <c r="Q2048" t="s">
        <v>438</v>
      </c>
      <c r="R2048" t="s">
        <v>222</v>
      </c>
      <c r="S2048" t="s">
        <v>135</v>
      </c>
      <c r="T2048" s="25" t="s">
        <v>155</v>
      </c>
      <c r="U2048" s="25" t="s">
        <v>161</v>
      </c>
      <c r="V2048" s="128" t="s">
        <v>610</v>
      </c>
      <c r="W2048" s="140" t="s">
        <v>151</v>
      </c>
      <c r="X2048">
        <v>2</v>
      </c>
      <c r="Y2048" s="23" t="str">
        <f t="shared" si="418"/>
        <v>N</v>
      </c>
      <c r="Z2048">
        <v>100</v>
      </c>
      <c r="AA2048">
        <f t="shared" si="404"/>
        <v>0</v>
      </c>
      <c r="AB2048">
        <f t="shared" si="405"/>
        <v>-100</v>
      </c>
      <c r="AC2048">
        <f t="shared" si="406"/>
        <v>0</v>
      </c>
      <c r="AD2048">
        <f t="shared" si="407"/>
        <v>-100</v>
      </c>
      <c r="AE2048">
        <f t="shared" si="408"/>
        <v>0</v>
      </c>
      <c r="AF2048">
        <f t="shared" si="409"/>
        <v>-100</v>
      </c>
    </row>
    <row r="2049" spans="1:32" x14ac:dyDescent="0.25">
      <c r="A2049" s="20">
        <v>0.26994848985947179</v>
      </c>
      <c r="B2049" s="20">
        <v>0.72979699449774449</v>
      </c>
      <c r="C2049" s="21">
        <f t="shared" si="419"/>
        <v>3.7044104248205802</v>
      </c>
      <c r="D2049" s="22">
        <f t="shared" si="419"/>
        <v>1.3702440644993512</v>
      </c>
      <c r="E2049" s="127">
        <v>3.9879931389365408E-2</v>
      </c>
      <c r="F2049" s="7">
        <f t="shared" si="413"/>
        <v>1.0398799313893654</v>
      </c>
      <c r="G2049" s="7">
        <f t="shared" si="414"/>
        <v>3.5623443755388009</v>
      </c>
      <c r="H2049" s="7">
        <f t="shared" si="415"/>
        <v>1.3176944983144276</v>
      </c>
      <c r="I2049">
        <v>2.12</v>
      </c>
      <c r="J2049">
        <v>1.76</v>
      </c>
      <c r="K2049" s="7">
        <f t="shared" si="416"/>
        <v>2.2045454545454546</v>
      </c>
      <c r="L2049" s="7">
        <f t="shared" si="417"/>
        <v>1.8301886792452831</v>
      </c>
      <c r="M2049" s="24">
        <f t="shared" si="420"/>
        <v>0.45360824742268041</v>
      </c>
      <c r="N2049" s="24">
        <f t="shared" si="420"/>
        <v>0.54639175257731953</v>
      </c>
      <c r="O2049" s="23">
        <f t="shared" si="421"/>
        <v>0.59511371628110832</v>
      </c>
      <c r="P2049" s="23">
        <f t="shared" si="421"/>
        <v>1.3356661974770039</v>
      </c>
      <c r="Q2049" t="s">
        <v>204</v>
      </c>
      <c r="R2049" t="s">
        <v>224</v>
      </c>
      <c r="S2049" t="s">
        <v>135</v>
      </c>
      <c r="T2049" s="25" t="s">
        <v>151</v>
      </c>
      <c r="U2049" s="25" t="s">
        <v>166</v>
      </c>
      <c r="V2049" s="128" t="s">
        <v>610</v>
      </c>
      <c r="W2049" s="140" t="s">
        <v>151</v>
      </c>
      <c r="X2049">
        <v>2</v>
      </c>
      <c r="Y2049" s="23" t="str">
        <f t="shared" si="418"/>
        <v>N</v>
      </c>
      <c r="Z2049">
        <v>100</v>
      </c>
      <c r="AA2049">
        <f t="shared" si="404"/>
        <v>176</v>
      </c>
      <c r="AB2049">
        <f t="shared" si="405"/>
        <v>76</v>
      </c>
      <c r="AC2049">
        <f t="shared" si="406"/>
        <v>0</v>
      </c>
      <c r="AD2049">
        <f t="shared" si="407"/>
        <v>-100</v>
      </c>
      <c r="AE2049">
        <f t="shared" si="408"/>
        <v>176</v>
      </c>
      <c r="AF2049">
        <f t="shared" si="409"/>
        <v>76</v>
      </c>
    </row>
    <row r="2050" spans="1:32" x14ac:dyDescent="0.25">
      <c r="A2050" s="20">
        <v>0.39952543475699381</v>
      </c>
      <c r="B2050" s="20">
        <v>0.60002043272958294</v>
      </c>
      <c r="C2050" s="21">
        <f t="shared" si="419"/>
        <v>2.5029695558888188</v>
      </c>
      <c r="D2050" s="22">
        <f t="shared" si="419"/>
        <v>1.6666099110172798</v>
      </c>
      <c r="E2050" s="127">
        <v>4.8685068463377501E-2</v>
      </c>
      <c r="F2050" s="7">
        <f t="shared" si="413"/>
        <v>1.0486850684633775</v>
      </c>
      <c r="G2050" s="7">
        <f t="shared" si="414"/>
        <v>2.3867695184755346</v>
      </c>
      <c r="H2050" s="7">
        <f t="shared" si="415"/>
        <v>1.5892377617804154</v>
      </c>
      <c r="I2050">
        <v>2.14</v>
      </c>
      <c r="J2050">
        <v>1.72</v>
      </c>
      <c r="K2050" s="7">
        <f t="shared" si="416"/>
        <v>2.2441860465116279</v>
      </c>
      <c r="L2050" s="7">
        <f t="shared" si="417"/>
        <v>1.8037383177570092</v>
      </c>
      <c r="M2050" s="24">
        <f t="shared" si="420"/>
        <v>0.44559585492227982</v>
      </c>
      <c r="N2050" s="24">
        <f t="shared" si="420"/>
        <v>0.55440414507772029</v>
      </c>
      <c r="O2050" s="23">
        <f t="shared" si="421"/>
        <v>0.89660940590813731</v>
      </c>
      <c r="P2050" s="23">
        <f t="shared" si="421"/>
        <v>1.0822798459514908</v>
      </c>
      <c r="Q2050" t="s">
        <v>448</v>
      </c>
      <c r="R2050" t="s">
        <v>231</v>
      </c>
      <c r="S2050" t="s">
        <v>135</v>
      </c>
      <c r="T2050" s="25" t="s">
        <v>151</v>
      </c>
      <c r="U2050" s="25" t="s">
        <v>166</v>
      </c>
      <c r="V2050" s="128" t="s">
        <v>610</v>
      </c>
      <c r="W2050" s="140" t="s">
        <v>175</v>
      </c>
      <c r="X2050">
        <v>5</v>
      </c>
      <c r="Y2050" s="23" t="str">
        <f t="shared" si="418"/>
        <v>Y</v>
      </c>
      <c r="Z2050">
        <v>100</v>
      </c>
      <c r="AA2050">
        <f t="shared" si="404"/>
        <v>0</v>
      </c>
      <c r="AB2050">
        <f t="shared" si="405"/>
        <v>-100</v>
      </c>
      <c r="AC2050">
        <f t="shared" si="406"/>
        <v>0</v>
      </c>
      <c r="AD2050">
        <f t="shared" si="407"/>
        <v>-100</v>
      </c>
      <c r="AE2050">
        <f t="shared" si="408"/>
        <v>0</v>
      </c>
      <c r="AF2050">
        <f t="shared" si="409"/>
        <v>-100</v>
      </c>
    </row>
    <row r="2051" spans="1:32" x14ac:dyDescent="0.25">
      <c r="A2051" s="20">
        <v>0.55770293584332487</v>
      </c>
      <c r="B2051" s="20">
        <v>0.42520947891512845</v>
      </c>
      <c r="C2051" s="21">
        <f t="shared" si="419"/>
        <v>1.7930692770836145</v>
      </c>
      <c r="D2051" s="22">
        <f t="shared" si="419"/>
        <v>2.3517820029585921</v>
      </c>
      <c r="E2051" s="127">
        <v>3.1914893617021267E-2</v>
      </c>
      <c r="F2051" s="7">
        <f t="shared" si="413"/>
        <v>1.0319148936170213</v>
      </c>
      <c r="G2051" s="7">
        <f t="shared" si="414"/>
        <v>1.7376135262459769</v>
      </c>
      <c r="H2051" s="7">
        <f t="shared" si="415"/>
        <v>2.2790464770938934</v>
      </c>
      <c r="I2051">
        <v>1.88</v>
      </c>
      <c r="J2051">
        <v>2</v>
      </c>
      <c r="K2051" s="7">
        <f t="shared" si="416"/>
        <v>1.94</v>
      </c>
      <c r="L2051" s="7">
        <f t="shared" si="417"/>
        <v>2.0638297872340425</v>
      </c>
      <c r="M2051" s="24">
        <f t="shared" si="420"/>
        <v>0.51546391752577325</v>
      </c>
      <c r="N2051" s="24">
        <f t="shared" si="420"/>
        <v>0.4845360824742268</v>
      </c>
      <c r="O2051" s="23">
        <f t="shared" si="421"/>
        <v>1.0819436955360502</v>
      </c>
      <c r="P2051" s="23">
        <f t="shared" si="421"/>
        <v>0.8775599883993076</v>
      </c>
      <c r="Q2051" t="s">
        <v>332</v>
      </c>
      <c r="R2051" t="s">
        <v>221</v>
      </c>
      <c r="S2051" t="s">
        <v>135</v>
      </c>
      <c r="T2051" s="25" t="s">
        <v>176</v>
      </c>
      <c r="U2051" s="25" t="s">
        <v>160</v>
      </c>
      <c r="V2051" s="128" t="s">
        <v>610</v>
      </c>
      <c r="W2051" s="140" t="s">
        <v>152</v>
      </c>
      <c r="X2051">
        <v>1</v>
      </c>
      <c r="Y2051" s="23" t="str">
        <f t="shared" si="418"/>
        <v>N</v>
      </c>
      <c r="Z2051">
        <v>100</v>
      </c>
      <c r="AA2051">
        <f t="shared" si="404"/>
        <v>0</v>
      </c>
      <c r="AB2051">
        <f t="shared" si="405"/>
        <v>-100</v>
      </c>
      <c r="AC2051">
        <f t="shared" si="406"/>
        <v>0</v>
      </c>
      <c r="AD2051">
        <f t="shared" si="407"/>
        <v>-100</v>
      </c>
      <c r="AE2051">
        <f t="shared" si="408"/>
        <v>0</v>
      </c>
      <c r="AF2051">
        <f t="shared" si="409"/>
        <v>-100</v>
      </c>
    </row>
    <row r="2052" spans="1:32" x14ac:dyDescent="0.25">
      <c r="A2052" s="20">
        <v>0.47298365546707977</v>
      </c>
      <c r="B2052" s="20">
        <v>0.51733615130347343</v>
      </c>
      <c r="C2052" s="21">
        <f t="shared" si="419"/>
        <v>2.1142379624354719</v>
      </c>
      <c r="D2052" s="22">
        <f t="shared" si="419"/>
        <v>1.9329791615768839</v>
      </c>
      <c r="E2052" s="127">
        <v>4.8063538852042953E-2</v>
      </c>
      <c r="F2052" s="7">
        <f t="shared" si="413"/>
        <v>1.048063538852043</v>
      </c>
      <c r="G2052" s="7">
        <f t="shared" si="414"/>
        <v>2.0172803308769076</v>
      </c>
      <c r="H2052" s="7">
        <f t="shared" si="415"/>
        <v>1.8443339453389438</v>
      </c>
      <c r="I2052">
        <v>1.77</v>
      </c>
      <c r="J2052">
        <v>2.0699999999999998</v>
      </c>
      <c r="K2052" s="7">
        <f t="shared" si="416"/>
        <v>1.855072463768116</v>
      </c>
      <c r="L2052" s="7">
        <f t="shared" si="417"/>
        <v>2.1694915254237288</v>
      </c>
      <c r="M2052" s="24">
        <f t="shared" si="420"/>
        <v>0.5390625</v>
      </c>
      <c r="N2052" s="24">
        <f t="shared" si="420"/>
        <v>0.4609375</v>
      </c>
      <c r="O2052" s="23">
        <f t="shared" si="421"/>
        <v>0.8774189550693654</v>
      </c>
      <c r="P2052" s="23">
        <f t="shared" si="421"/>
        <v>1.1223563960482135</v>
      </c>
      <c r="Q2052" t="s">
        <v>206</v>
      </c>
      <c r="R2052" t="s">
        <v>401</v>
      </c>
      <c r="S2052" t="s">
        <v>135</v>
      </c>
      <c r="T2052" s="25" t="s">
        <v>170</v>
      </c>
      <c r="U2052" s="25" t="s">
        <v>160</v>
      </c>
      <c r="V2052" s="128" t="s">
        <v>610</v>
      </c>
      <c r="W2052" s="140" t="s">
        <v>162</v>
      </c>
      <c r="X2052">
        <v>3</v>
      </c>
      <c r="Y2052" s="23" t="str">
        <f t="shared" si="418"/>
        <v>Y</v>
      </c>
      <c r="Z2052">
        <v>100</v>
      </c>
      <c r="AA2052">
        <f t="shared" ref="AA2052:AA2115" si="422">IF(AND(O2052&gt;1,Y2052="Y"),Z2052*I2052,IF(AND(P2052&gt;1,Y2052="N"),Z2052*J2052,0))</f>
        <v>0</v>
      </c>
      <c r="AB2052">
        <f t="shared" ref="AB2052:AB2115" si="423">AA2052-Z2052</f>
        <v>-100</v>
      </c>
      <c r="AC2052">
        <f t="shared" ref="AC2052:AC2115" si="424">IF(AND(A2052 &gt; 50%,Y2052 = "Y"),Z2052*I2052,0)</f>
        <v>0</v>
      </c>
      <c r="AD2052">
        <f t="shared" ref="AD2052:AD2115" si="425">AC2052-Z2052</f>
        <v>-100</v>
      </c>
      <c r="AE2052">
        <f t="shared" ref="AE2052:AE2115" si="426">IF(AND(B2052 &gt; 50%,Y2052 = "N"),Z2052*J2052,0)</f>
        <v>0</v>
      </c>
      <c r="AF2052">
        <f t="shared" ref="AF2052:AF2115" si="427">AE2052-Z2052</f>
        <v>-100</v>
      </c>
    </row>
    <row r="2053" spans="1:32" x14ac:dyDescent="0.25">
      <c r="A2053" s="20">
        <v>0.47876685262461993</v>
      </c>
      <c r="B2053" s="20">
        <v>0.52034048223763441</v>
      </c>
      <c r="C2053" s="21">
        <f t="shared" si="419"/>
        <v>2.0886993210117994</v>
      </c>
      <c r="D2053" s="22">
        <f t="shared" si="419"/>
        <v>1.921818567142177</v>
      </c>
      <c r="E2053" s="127">
        <v>3.868574456809748E-2</v>
      </c>
      <c r="F2053" s="7">
        <f t="shared" si="413"/>
        <v>1.0386857445680975</v>
      </c>
      <c r="G2053" s="7">
        <f t="shared" si="414"/>
        <v>2.0109059279332988</v>
      </c>
      <c r="H2053" s="7">
        <f t="shared" si="415"/>
        <v>1.850240630712902</v>
      </c>
      <c r="I2053">
        <v>2.2200000000000002</v>
      </c>
      <c r="J2053">
        <v>1.7</v>
      </c>
      <c r="K2053" s="7">
        <f t="shared" si="416"/>
        <v>2.3058823529411767</v>
      </c>
      <c r="L2053" s="7">
        <f t="shared" si="417"/>
        <v>1.7657657657657657</v>
      </c>
      <c r="M2053" s="24">
        <f t="shared" si="420"/>
        <v>0.43367346938775503</v>
      </c>
      <c r="N2053" s="24">
        <f t="shared" si="420"/>
        <v>0.56632653061224492</v>
      </c>
      <c r="O2053" s="23">
        <f t="shared" si="421"/>
        <v>1.1039800366403003</v>
      </c>
      <c r="P2053" s="23">
        <f t="shared" si="421"/>
        <v>0.9187994100772644</v>
      </c>
      <c r="Q2053" t="s">
        <v>227</v>
      </c>
      <c r="R2053" t="s">
        <v>244</v>
      </c>
      <c r="S2053" t="s">
        <v>136</v>
      </c>
      <c r="T2053" s="25" t="s">
        <v>151</v>
      </c>
      <c r="U2053" s="25" t="s">
        <v>166</v>
      </c>
      <c r="V2053" s="128" t="s">
        <v>610</v>
      </c>
      <c r="W2053" s="140" t="s">
        <v>178</v>
      </c>
      <c r="X2053">
        <v>4</v>
      </c>
      <c r="Y2053" s="23" t="str">
        <f t="shared" si="418"/>
        <v>Y</v>
      </c>
      <c r="Z2053">
        <v>100</v>
      </c>
      <c r="AA2053">
        <f t="shared" si="422"/>
        <v>222.00000000000003</v>
      </c>
      <c r="AB2053">
        <f t="shared" si="423"/>
        <v>122.00000000000003</v>
      </c>
      <c r="AC2053">
        <f t="shared" si="424"/>
        <v>0</v>
      </c>
      <c r="AD2053">
        <f t="shared" si="425"/>
        <v>-100</v>
      </c>
      <c r="AE2053">
        <f t="shared" si="426"/>
        <v>0</v>
      </c>
      <c r="AF2053">
        <f t="shared" si="427"/>
        <v>-100</v>
      </c>
    </row>
    <row r="2054" spans="1:32" x14ac:dyDescent="0.25">
      <c r="A2054" s="20">
        <v>0.17812046915122315</v>
      </c>
      <c r="B2054" s="20">
        <v>0.82184580302566435</v>
      </c>
      <c r="C2054" s="21">
        <f t="shared" si="419"/>
        <v>5.6141778918794918</v>
      </c>
      <c r="D2054" s="22">
        <f t="shared" si="419"/>
        <v>1.2167732636930828</v>
      </c>
      <c r="E2054" s="127">
        <v>3.8016353403419467E-2</v>
      </c>
      <c r="F2054" s="7">
        <f t="shared" si="413"/>
        <v>1.0380163534034195</v>
      </c>
      <c r="G2054" s="7">
        <f t="shared" si="414"/>
        <v>5.4085640110311166</v>
      </c>
      <c r="H2054" s="7">
        <f t="shared" si="415"/>
        <v>1.1722101098923539</v>
      </c>
      <c r="I2054">
        <v>2.19</v>
      </c>
      <c r="J2054">
        <v>1.72</v>
      </c>
      <c r="K2054" s="7">
        <f t="shared" si="416"/>
        <v>2.2732558139534884</v>
      </c>
      <c r="L2054" s="7">
        <f t="shared" si="417"/>
        <v>1.7853881278538815</v>
      </c>
      <c r="M2054" s="24">
        <f t="shared" si="420"/>
        <v>0.43989769820971864</v>
      </c>
      <c r="N2054" s="24">
        <f t="shared" si="420"/>
        <v>0.56010230179028131</v>
      </c>
      <c r="O2054" s="23">
        <f t="shared" si="421"/>
        <v>0.40491339208214105</v>
      </c>
      <c r="P2054" s="23">
        <f t="shared" si="421"/>
        <v>1.4673137396485607</v>
      </c>
      <c r="Q2054" t="s">
        <v>239</v>
      </c>
      <c r="R2054" t="s">
        <v>245</v>
      </c>
      <c r="S2054" t="s">
        <v>136</v>
      </c>
      <c r="T2054" s="25" t="s">
        <v>151</v>
      </c>
      <c r="U2054" s="25" t="s">
        <v>166</v>
      </c>
      <c r="V2054" s="128" t="s">
        <v>610</v>
      </c>
      <c r="W2054" s="140" t="s">
        <v>149</v>
      </c>
      <c r="X2054">
        <v>0</v>
      </c>
      <c r="Y2054" s="23" t="str">
        <f t="shared" si="418"/>
        <v>N</v>
      </c>
      <c r="Z2054">
        <v>100</v>
      </c>
      <c r="AA2054">
        <f t="shared" si="422"/>
        <v>172</v>
      </c>
      <c r="AB2054">
        <f t="shared" si="423"/>
        <v>72</v>
      </c>
      <c r="AC2054">
        <f t="shared" si="424"/>
        <v>0</v>
      </c>
      <c r="AD2054">
        <f t="shared" si="425"/>
        <v>-100</v>
      </c>
      <c r="AE2054">
        <f t="shared" si="426"/>
        <v>172</v>
      </c>
      <c r="AF2054">
        <f t="shared" si="427"/>
        <v>72</v>
      </c>
    </row>
    <row r="2055" spans="1:32" x14ac:dyDescent="0.25">
      <c r="A2055" s="20">
        <v>0.33267425992773109</v>
      </c>
      <c r="B2055" s="20">
        <v>0.66487214134142358</v>
      </c>
      <c r="C2055" s="21">
        <f t="shared" si="419"/>
        <v>3.0059434120849513</v>
      </c>
      <c r="D2055" s="22">
        <f t="shared" si="419"/>
        <v>1.5040485799005412</v>
      </c>
      <c r="E2055" s="127">
        <v>3.3674339300937772E-2</v>
      </c>
      <c r="F2055" s="7">
        <f t="shared" si="413"/>
        <v>1.0336743393009378</v>
      </c>
      <c r="G2055" s="7">
        <f t="shared" si="414"/>
        <v>2.9080178328871322</v>
      </c>
      <c r="H2055" s="7">
        <f t="shared" si="415"/>
        <v>1.4550507086378019</v>
      </c>
      <c r="I2055">
        <v>2.04</v>
      </c>
      <c r="J2055">
        <v>1.84</v>
      </c>
      <c r="K2055" s="7">
        <f t="shared" si="416"/>
        <v>2.1086956521739131</v>
      </c>
      <c r="L2055" s="7">
        <f t="shared" si="417"/>
        <v>1.9019607843137256</v>
      </c>
      <c r="M2055" s="24">
        <f t="shared" si="420"/>
        <v>0.47422680412371132</v>
      </c>
      <c r="N2055" s="24">
        <f t="shared" si="420"/>
        <v>0.52577319587628868</v>
      </c>
      <c r="O2055" s="23">
        <f t="shared" si="421"/>
        <v>0.70150876549978081</v>
      </c>
      <c r="P2055" s="23">
        <f t="shared" si="421"/>
        <v>1.2645607394140801</v>
      </c>
      <c r="Q2055" t="s">
        <v>233</v>
      </c>
      <c r="R2055" t="s">
        <v>236</v>
      </c>
      <c r="S2055" t="s">
        <v>136</v>
      </c>
      <c r="T2055" s="25" t="s">
        <v>170</v>
      </c>
      <c r="U2055" s="25" t="s">
        <v>160</v>
      </c>
      <c r="V2055" s="128" t="s">
        <v>610</v>
      </c>
      <c r="W2055" s="140" t="s">
        <v>162</v>
      </c>
      <c r="X2055">
        <v>3</v>
      </c>
      <c r="Y2055" s="23" t="str">
        <f t="shared" si="418"/>
        <v>Y</v>
      </c>
      <c r="Z2055">
        <v>100</v>
      </c>
      <c r="AA2055">
        <f t="shared" si="422"/>
        <v>0</v>
      </c>
      <c r="AB2055">
        <f t="shared" si="423"/>
        <v>-100</v>
      </c>
      <c r="AC2055">
        <f t="shared" si="424"/>
        <v>0</v>
      </c>
      <c r="AD2055">
        <f t="shared" si="425"/>
        <v>-100</v>
      </c>
      <c r="AE2055">
        <f t="shared" si="426"/>
        <v>0</v>
      </c>
      <c r="AF2055">
        <f t="shared" si="427"/>
        <v>-100</v>
      </c>
    </row>
    <row r="2056" spans="1:32" x14ac:dyDescent="0.25">
      <c r="A2056" s="20">
        <v>0.54402766648522882</v>
      </c>
      <c r="B2056" s="20">
        <v>0.45294889365771834</v>
      </c>
      <c r="C2056" s="21">
        <f t="shared" si="419"/>
        <v>1.8381418108028362</v>
      </c>
      <c r="D2056" s="22">
        <f t="shared" si="419"/>
        <v>2.2077545921895414</v>
      </c>
      <c r="E2056" s="127">
        <v>4.7232888483123459E-2</v>
      </c>
      <c r="F2056" s="7">
        <f t="shared" si="413"/>
        <v>1.0472328884831235</v>
      </c>
      <c r="G2056" s="7">
        <f t="shared" si="414"/>
        <v>1.755236901951498</v>
      </c>
      <c r="H2056" s="7">
        <f t="shared" si="415"/>
        <v>2.1081791991725822</v>
      </c>
      <c r="I2056">
        <v>2.23</v>
      </c>
      <c r="J2056">
        <v>1.67</v>
      </c>
      <c r="K2056" s="7">
        <f t="shared" si="416"/>
        <v>2.3353293413173652</v>
      </c>
      <c r="L2056" s="7">
        <f t="shared" si="417"/>
        <v>1.7488789237668161</v>
      </c>
      <c r="M2056" s="24">
        <f t="shared" si="420"/>
        <v>0.42820512820512818</v>
      </c>
      <c r="N2056" s="24">
        <f t="shared" si="420"/>
        <v>0.57179487179487176</v>
      </c>
      <c r="O2056" s="23">
        <f t="shared" si="421"/>
        <v>1.2704837720313729</v>
      </c>
      <c r="P2056" s="23">
        <f t="shared" si="421"/>
        <v>0.79215277366148062</v>
      </c>
      <c r="Q2056" t="s">
        <v>234</v>
      </c>
      <c r="R2056" t="s">
        <v>249</v>
      </c>
      <c r="S2056" t="s">
        <v>136</v>
      </c>
      <c r="T2056" s="25" t="s">
        <v>162</v>
      </c>
      <c r="U2056" s="25" t="s">
        <v>160</v>
      </c>
      <c r="V2056" s="128" t="s">
        <v>610</v>
      </c>
      <c r="W2056" s="140" t="s">
        <v>165</v>
      </c>
      <c r="X2056">
        <v>4</v>
      </c>
      <c r="Y2056" s="23" t="str">
        <f t="shared" si="418"/>
        <v>Y</v>
      </c>
      <c r="Z2056">
        <v>100</v>
      </c>
      <c r="AA2056">
        <f t="shared" si="422"/>
        <v>223</v>
      </c>
      <c r="AB2056">
        <f t="shared" si="423"/>
        <v>123</v>
      </c>
      <c r="AC2056">
        <f t="shared" si="424"/>
        <v>223</v>
      </c>
      <c r="AD2056">
        <f t="shared" si="425"/>
        <v>123</v>
      </c>
      <c r="AE2056">
        <f t="shared" si="426"/>
        <v>0</v>
      </c>
      <c r="AF2056">
        <f t="shared" si="427"/>
        <v>-100</v>
      </c>
    </row>
    <row r="2057" spans="1:32" x14ac:dyDescent="0.25">
      <c r="A2057" s="20">
        <v>0.30177450461478739</v>
      </c>
      <c r="B2057" s="20">
        <v>0.69772201438399695</v>
      </c>
      <c r="C2057" s="21">
        <f t="shared" si="419"/>
        <v>3.3137325543007403</v>
      </c>
      <c r="D2057" s="22">
        <f t="shared" si="419"/>
        <v>1.433235557119231</v>
      </c>
      <c r="E2057" s="127">
        <v>4.6261430876815446E-2</v>
      </c>
      <c r="F2057" s="7">
        <f t="shared" si="413"/>
        <v>1.0462614308768154</v>
      </c>
      <c r="G2057" s="7">
        <f t="shared" si="414"/>
        <v>3.1672127601260032</v>
      </c>
      <c r="H2057" s="7">
        <f t="shared" si="415"/>
        <v>1.3698637021514912</v>
      </c>
      <c r="I2057">
        <v>2.2000000000000002</v>
      </c>
      <c r="J2057">
        <v>1.69</v>
      </c>
      <c r="K2057" s="7">
        <f t="shared" si="416"/>
        <v>2.3017751479289941</v>
      </c>
      <c r="L2057" s="7">
        <f t="shared" si="417"/>
        <v>1.7681818181818181</v>
      </c>
      <c r="M2057" s="24">
        <f t="shared" si="420"/>
        <v>0.43444730077120824</v>
      </c>
      <c r="N2057" s="24">
        <f t="shared" si="420"/>
        <v>0.56555269922879181</v>
      </c>
      <c r="O2057" s="23">
        <f t="shared" si="421"/>
        <v>0.69461705500090121</v>
      </c>
      <c r="P2057" s="23">
        <f t="shared" si="421"/>
        <v>1.2336993799789764</v>
      </c>
      <c r="Q2057" t="s">
        <v>127</v>
      </c>
      <c r="R2057" t="s">
        <v>246</v>
      </c>
      <c r="S2057" t="s">
        <v>136</v>
      </c>
      <c r="T2057" s="25" t="s">
        <v>151</v>
      </c>
      <c r="U2057" s="25" t="s">
        <v>166</v>
      </c>
      <c r="V2057" s="128" t="s">
        <v>610</v>
      </c>
      <c r="W2057" s="140" t="s">
        <v>168</v>
      </c>
      <c r="X2057">
        <v>5</v>
      </c>
      <c r="Y2057" s="23" t="str">
        <f t="shared" si="418"/>
        <v>Y</v>
      </c>
      <c r="Z2057">
        <v>100</v>
      </c>
      <c r="AA2057">
        <f t="shared" si="422"/>
        <v>0</v>
      </c>
      <c r="AB2057">
        <f t="shared" si="423"/>
        <v>-100</v>
      </c>
      <c r="AC2057">
        <f t="shared" si="424"/>
        <v>0</v>
      </c>
      <c r="AD2057">
        <f t="shared" si="425"/>
        <v>-100</v>
      </c>
      <c r="AE2057">
        <f t="shared" si="426"/>
        <v>0</v>
      </c>
      <c r="AF2057">
        <f t="shared" si="427"/>
        <v>-100</v>
      </c>
    </row>
    <row r="2058" spans="1:32" x14ac:dyDescent="0.25">
      <c r="A2058" s="20">
        <v>0.33707734567474162</v>
      </c>
      <c r="B2058" s="20">
        <v>0.66253068498573342</v>
      </c>
      <c r="C2058" s="21">
        <f t="shared" si="419"/>
        <v>2.9666781610560591</v>
      </c>
      <c r="D2058" s="22">
        <f t="shared" si="419"/>
        <v>1.509364053110285</v>
      </c>
      <c r="E2058" s="127">
        <v>4.8336980897571102E-2</v>
      </c>
      <c r="F2058" s="7">
        <f t="shared" si="413"/>
        <v>1.0483369808975711</v>
      </c>
      <c r="G2058" s="7">
        <f t="shared" si="414"/>
        <v>2.8298898303826236</v>
      </c>
      <c r="H2058" s="7">
        <f t="shared" si="415"/>
        <v>1.439769921898576</v>
      </c>
      <c r="I2058">
        <v>2.19</v>
      </c>
      <c r="J2058">
        <v>1.69</v>
      </c>
      <c r="K2058" s="7">
        <f t="shared" si="416"/>
        <v>2.2958579881656807</v>
      </c>
      <c r="L2058" s="7">
        <f t="shared" si="417"/>
        <v>1.7716894977168951</v>
      </c>
      <c r="M2058" s="24">
        <f t="shared" si="420"/>
        <v>0.4355670103092783</v>
      </c>
      <c r="N2058" s="24">
        <f t="shared" si="420"/>
        <v>0.56443298969072164</v>
      </c>
      <c r="O2058" s="23">
        <f t="shared" si="421"/>
        <v>0.77388171669703998</v>
      </c>
      <c r="P2058" s="23">
        <f t="shared" si="421"/>
        <v>1.1737986565044045</v>
      </c>
      <c r="Q2058" t="s">
        <v>247</v>
      </c>
      <c r="R2058" t="s">
        <v>238</v>
      </c>
      <c r="S2058" t="s">
        <v>136</v>
      </c>
      <c r="T2058" s="25" t="s">
        <v>151</v>
      </c>
      <c r="U2058" s="25" t="s">
        <v>166</v>
      </c>
      <c r="V2058" s="128" t="s">
        <v>610</v>
      </c>
      <c r="W2058" s="140" t="s">
        <v>176</v>
      </c>
      <c r="X2058">
        <v>3</v>
      </c>
      <c r="Y2058" s="23" t="str">
        <f t="shared" si="418"/>
        <v>Y</v>
      </c>
      <c r="Z2058">
        <v>100</v>
      </c>
      <c r="AA2058">
        <f t="shared" si="422"/>
        <v>0</v>
      </c>
      <c r="AB2058">
        <f t="shared" si="423"/>
        <v>-100</v>
      </c>
      <c r="AC2058">
        <f t="shared" si="424"/>
        <v>0</v>
      </c>
      <c r="AD2058">
        <f t="shared" si="425"/>
        <v>-100</v>
      </c>
      <c r="AE2058">
        <f t="shared" si="426"/>
        <v>0</v>
      </c>
      <c r="AF2058">
        <f t="shared" si="427"/>
        <v>-100</v>
      </c>
    </row>
    <row r="2059" spans="1:32" x14ac:dyDescent="0.25">
      <c r="A2059" s="20">
        <v>5.5043417640939001E-2</v>
      </c>
      <c r="B2059" s="20">
        <v>0.94495498909938236</v>
      </c>
      <c r="C2059" s="21">
        <f t="shared" si="419"/>
        <v>18.167476564104945</v>
      </c>
      <c r="D2059" s="22">
        <f t="shared" si="419"/>
        <v>1.0582514633348621</v>
      </c>
      <c r="E2059" s="127">
        <v>4.6410756885707949E-2</v>
      </c>
      <c r="F2059" s="7">
        <f t="shared" si="413"/>
        <v>1.0464107568857079</v>
      </c>
      <c r="G2059" s="7">
        <f t="shared" si="414"/>
        <v>17.361706619085577</v>
      </c>
      <c r="H2059" s="7">
        <f t="shared" si="415"/>
        <v>1.0113155435102694</v>
      </c>
      <c r="I2059">
        <v>2.12</v>
      </c>
      <c r="J2059">
        <v>1.74</v>
      </c>
      <c r="K2059" s="7">
        <f t="shared" si="416"/>
        <v>2.2183908045977008</v>
      </c>
      <c r="L2059" s="7">
        <f t="shared" si="417"/>
        <v>1.8207547169811318</v>
      </c>
      <c r="M2059" s="24">
        <f t="shared" si="420"/>
        <v>0.45077720207253896</v>
      </c>
      <c r="N2059" s="24">
        <f t="shared" si="420"/>
        <v>0.5492227979274612</v>
      </c>
      <c r="O2059" s="23">
        <f t="shared" si="421"/>
        <v>0.12210781154828997</v>
      </c>
      <c r="P2059" s="23">
        <f t="shared" si="421"/>
        <v>1.7205312537375543</v>
      </c>
      <c r="Q2059" t="s">
        <v>400</v>
      </c>
      <c r="R2059" t="s">
        <v>406</v>
      </c>
      <c r="S2059" t="s">
        <v>136</v>
      </c>
      <c r="T2059" s="25" t="s">
        <v>152</v>
      </c>
      <c r="U2059" s="25" t="s">
        <v>161</v>
      </c>
      <c r="V2059" s="128" t="s">
        <v>610</v>
      </c>
      <c r="W2059" s="140" t="s">
        <v>168</v>
      </c>
      <c r="X2059">
        <v>5</v>
      </c>
      <c r="Y2059" s="23" t="str">
        <f t="shared" si="418"/>
        <v>Y</v>
      </c>
      <c r="Z2059">
        <v>100</v>
      </c>
      <c r="AA2059">
        <f t="shared" si="422"/>
        <v>0</v>
      </c>
      <c r="AB2059">
        <f t="shared" si="423"/>
        <v>-100</v>
      </c>
      <c r="AC2059">
        <f t="shared" si="424"/>
        <v>0</v>
      </c>
      <c r="AD2059">
        <f t="shared" si="425"/>
        <v>-100</v>
      </c>
      <c r="AE2059">
        <f t="shared" si="426"/>
        <v>0</v>
      </c>
      <c r="AF2059">
        <f t="shared" si="427"/>
        <v>-100</v>
      </c>
    </row>
    <row r="2060" spans="1:32" x14ac:dyDescent="0.25">
      <c r="A2060" s="20">
        <v>0.33466615266864203</v>
      </c>
      <c r="B2060" s="20">
        <v>0.66467944588333405</v>
      </c>
      <c r="C2060" s="21">
        <f t="shared" si="419"/>
        <v>2.9880523979672216</v>
      </c>
      <c r="D2060" s="22">
        <f t="shared" si="419"/>
        <v>1.50448461464163</v>
      </c>
      <c r="E2060" s="127">
        <v>4.7758284600389889E-2</v>
      </c>
      <c r="F2060" s="7">
        <f t="shared" si="413"/>
        <v>1.0477582846003899</v>
      </c>
      <c r="G2060" s="7">
        <f t="shared" si="414"/>
        <v>2.8518528002924364</v>
      </c>
      <c r="H2060" s="7">
        <f t="shared" si="415"/>
        <v>1.4359081066254069</v>
      </c>
      <c r="I2060">
        <v>2.16</v>
      </c>
      <c r="J2060">
        <v>1.71</v>
      </c>
      <c r="K2060" s="7">
        <f t="shared" si="416"/>
        <v>2.2631578947368425</v>
      </c>
      <c r="L2060" s="7">
        <f t="shared" si="417"/>
        <v>1.7916666666666667</v>
      </c>
      <c r="M2060" s="24">
        <f t="shared" si="420"/>
        <v>0.44186046511627902</v>
      </c>
      <c r="N2060" s="24">
        <f t="shared" si="420"/>
        <v>0.55813953488372092</v>
      </c>
      <c r="O2060" s="23">
        <f t="shared" si="421"/>
        <v>0.75740234551324248</v>
      </c>
      <c r="P2060" s="23">
        <f t="shared" si="421"/>
        <v>1.1908840072076401</v>
      </c>
      <c r="Q2060" t="s">
        <v>235</v>
      </c>
      <c r="R2060" t="s">
        <v>243</v>
      </c>
      <c r="S2060" t="s">
        <v>136</v>
      </c>
      <c r="T2060" s="25" t="s">
        <v>151</v>
      </c>
      <c r="U2060" s="25" t="s">
        <v>166</v>
      </c>
      <c r="V2060" s="128" t="s">
        <v>610</v>
      </c>
      <c r="W2060" s="140" t="s">
        <v>162</v>
      </c>
      <c r="X2060">
        <v>3</v>
      </c>
      <c r="Y2060" s="23" t="str">
        <f t="shared" si="418"/>
        <v>Y</v>
      </c>
      <c r="Z2060">
        <v>100</v>
      </c>
      <c r="AA2060">
        <f t="shared" si="422"/>
        <v>0</v>
      </c>
      <c r="AB2060">
        <f t="shared" si="423"/>
        <v>-100</v>
      </c>
      <c r="AC2060">
        <f t="shared" si="424"/>
        <v>0</v>
      </c>
      <c r="AD2060">
        <f t="shared" si="425"/>
        <v>-100</v>
      </c>
      <c r="AE2060">
        <f t="shared" si="426"/>
        <v>0</v>
      </c>
      <c r="AF2060">
        <f t="shared" si="427"/>
        <v>-100</v>
      </c>
    </row>
    <row r="2061" spans="1:32" x14ac:dyDescent="0.25">
      <c r="A2061" s="20">
        <v>0.58666635441574078</v>
      </c>
      <c r="B2061" s="20">
        <v>0.41091869470435005</v>
      </c>
      <c r="C2061" s="21">
        <f t="shared" si="419"/>
        <v>1.7045463617832608</v>
      </c>
      <c r="D2061" s="22">
        <f t="shared" si="419"/>
        <v>2.4335714409866052</v>
      </c>
      <c r="E2061" s="127">
        <v>4.8468439772787697E-2</v>
      </c>
      <c r="F2061" s="7">
        <f t="shared" si="413"/>
        <v>1.0484684397727877</v>
      </c>
      <c r="G2061" s="7">
        <f t="shared" si="414"/>
        <v>1.6257488514891787</v>
      </c>
      <c r="H2061" s="7">
        <f t="shared" si="415"/>
        <v>2.3210726700690976</v>
      </c>
      <c r="I2061">
        <v>2.34</v>
      </c>
      <c r="J2061">
        <v>1.61</v>
      </c>
      <c r="K2061" s="7">
        <f t="shared" si="416"/>
        <v>2.4534161490683233</v>
      </c>
      <c r="L2061" s="7">
        <f t="shared" si="417"/>
        <v>1.6880341880341883</v>
      </c>
      <c r="M2061" s="24">
        <f t="shared" si="420"/>
        <v>0.40759493670886071</v>
      </c>
      <c r="N2061" s="24">
        <f t="shared" si="420"/>
        <v>0.59240506329113918</v>
      </c>
      <c r="O2061" s="23">
        <f t="shared" si="421"/>
        <v>1.4393367080386188</v>
      </c>
      <c r="P2061" s="23">
        <f t="shared" si="421"/>
        <v>0.69364480516332605</v>
      </c>
      <c r="Q2061" t="s">
        <v>242</v>
      </c>
      <c r="R2061" t="s">
        <v>232</v>
      </c>
      <c r="S2061" t="s">
        <v>136</v>
      </c>
      <c r="T2061" s="25" t="s">
        <v>155</v>
      </c>
      <c r="U2061" s="25" t="s">
        <v>161</v>
      </c>
      <c r="V2061" s="128" t="s">
        <v>610</v>
      </c>
      <c r="W2061" s="140" t="s">
        <v>149</v>
      </c>
      <c r="X2061">
        <v>0</v>
      </c>
      <c r="Y2061" s="23" t="str">
        <f t="shared" si="418"/>
        <v>N</v>
      </c>
      <c r="Z2061">
        <v>100</v>
      </c>
      <c r="AA2061">
        <f t="shared" si="422"/>
        <v>0</v>
      </c>
      <c r="AB2061">
        <f t="shared" si="423"/>
        <v>-100</v>
      </c>
      <c r="AC2061">
        <f t="shared" si="424"/>
        <v>0</v>
      </c>
      <c r="AD2061">
        <f t="shared" si="425"/>
        <v>-100</v>
      </c>
      <c r="AE2061">
        <f t="shared" si="426"/>
        <v>0</v>
      </c>
      <c r="AF2061">
        <f t="shared" si="427"/>
        <v>-100</v>
      </c>
    </row>
    <row r="2062" spans="1:32" x14ac:dyDescent="0.25">
      <c r="A2062" s="20">
        <v>0.13358458132077758</v>
      </c>
      <c r="B2062" s="20">
        <v>0.86640043225004226</v>
      </c>
      <c r="C2062" s="21">
        <f t="shared" si="419"/>
        <v>7.4858938817099938</v>
      </c>
      <c r="D2062" s="22">
        <f t="shared" si="419"/>
        <v>1.1542007168706041</v>
      </c>
      <c r="E2062" s="127">
        <v>4.5362220717670931E-2</v>
      </c>
      <c r="F2062" s="7">
        <f t="shared" si="413"/>
        <v>1.0453622207176709</v>
      </c>
      <c r="G2062" s="7">
        <f t="shared" si="414"/>
        <v>7.1610526316616978</v>
      </c>
      <c r="H2062" s="7">
        <f t="shared" si="415"/>
        <v>1.1041155821359341</v>
      </c>
      <c r="I2062">
        <v>2.11</v>
      </c>
      <c r="J2062">
        <v>1.75</v>
      </c>
      <c r="K2062" s="7">
        <f t="shared" si="416"/>
        <v>2.2057142857142855</v>
      </c>
      <c r="L2062" s="7">
        <f t="shared" si="417"/>
        <v>1.8293838862559242</v>
      </c>
      <c r="M2062" s="24">
        <f t="shared" si="420"/>
        <v>0.45336787564766845</v>
      </c>
      <c r="N2062" s="24">
        <f t="shared" si="420"/>
        <v>0.54663212435233155</v>
      </c>
      <c r="O2062" s="23">
        <f t="shared" si="421"/>
        <v>0.29464941937040079</v>
      </c>
      <c r="P2062" s="23">
        <f t="shared" si="421"/>
        <v>1.5849789898033948</v>
      </c>
      <c r="Q2062" t="s">
        <v>334</v>
      </c>
      <c r="R2062" t="s">
        <v>403</v>
      </c>
      <c r="S2062" t="s">
        <v>136</v>
      </c>
      <c r="T2062" s="25" t="s">
        <v>151</v>
      </c>
      <c r="U2062" s="25" t="s">
        <v>166</v>
      </c>
      <c r="V2062" s="128" t="s">
        <v>610</v>
      </c>
      <c r="W2062" s="140" t="s">
        <v>178</v>
      </c>
      <c r="X2062">
        <v>4</v>
      </c>
      <c r="Y2062" s="23" t="str">
        <f t="shared" si="418"/>
        <v>Y</v>
      </c>
      <c r="Z2062">
        <v>100</v>
      </c>
      <c r="AA2062">
        <f t="shared" si="422"/>
        <v>0</v>
      </c>
      <c r="AB2062">
        <f t="shared" si="423"/>
        <v>-100</v>
      </c>
      <c r="AC2062">
        <f t="shared" si="424"/>
        <v>0</v>
      </c>
      <c r="AD2062">
        <f t="shared" si="425"/>
        <v>-100</v>
      </c>
      <c r="AE2062">
        <f t="shared" si="426"/>
        <v>0</v>
      </c>
      <c r="AF2062">
        <f t="shared" si="427"/>
        <v>-100</v>
      </c>
    </row>
    <row r="2063" spans="1:32" x14ac:dyDescent="0.25">
      <c r="A2063" s="20">
        <v>9.2760638368835663E-2</v>
      </c>
      <c r="B2063" s="20">
        <v>0.90720881790570218</v>
      </c>
      <c r="C2063" s="21">
        <f t="shared" si="419"/>
        <v>10.780434649703372</v>
      </c>
      <c r="D2063" s="22">
        <f t="shared" si="419"/>
        <v>1.102282054872997</v>
      </c>
      <c r="E2063" s="127">
        <v>4.664992731597728E-2</v>
      </c>
      <c r="F2063" s="7">
        <f t="shared" si="413"/>
        <v>1.0466499273159773</v>
      </c>
      <c r="G2063" s="7">
        <f t="shared" si="414"/>
        <v>10.299943054836541</v>
      </c>
      <c r="H2063" s="7">
        <f t="shared" si="415"/>
        <v>1.0531525642959556</v>
      </c>
      <c r="I2063">
        <v>2.35</v>
      </c>
      <c r="J2063">
        <v>1.61</v>
      </c>
      <c r="K2063" s="7">
        <f t="shared" si="416"/>
        <v>2.4596273291925468</v>
      </c>
      <c r="L2063" s="7">
        <f t="shared" si="417"/>
        <v>1.6851063829787236</v>
      </c>
      <c r="M2063" s="24">
        <f t="shared" si="420"/>
        <v>0.40656565656565652</v>
      </c>
      <c r="N2063" s="24">
        <f t="shared" si="420"/>
        <v>0.59343434343434331</v>
      </c>
      <c r="O2063" s="23">
        <f t="shared" si="421"/>
        <v>0.22815660120533493</v>
      </c>
      <c r="P2063" s="23">
        <f t="shared" si="421"/>
        <v>1.5287433697474813</v>
      </c>
      <c r="Q2063" t="s">
        <v>251</v>
      </c>
      <c r="R2063" t="s">
        <v>331</v>
      </c>
      <c r="S2063" t="s">
        <v>136</v>
      </c>
      <c r="T2063" s="25" t="s">
        <v>154</v>
      </c>
      <c r="U2063" s="25" t="s">
        <v>160</v>
      </c>
      <c r="V2063" s="128" t="s">
        <v>610</v>
      </c>
      <c r="W2063" s="140" t="s">
        <v>153</v>
      </c>
      <c r="X2063">
        <v>2</v>
      </c>
      <c r="Y2063" s="23" t="str">
        <f t="shared" si="418"/>
        <v>N</v>
      </c>
      <c r="Z2063">
        <v>100</v>
      </c>
      <c r="AA2063">
        <f t="shared" si="422"/>
        <v>161</v>
      </c>
      <c r="AB2063">
        <f t="shared" si="423"/>
        <v>61</v>
      </c>
      <c r="AC2063">
        <f t="shared" si="424"/>
        <v>0</v>
      </c>
      <c r="AD2063">
        <f t="shared" si="425"/>
        <v>-100</v>
      </c>
      <c r="AE2063">
        <f t="shared" si="426"/>
        <v>161</v>
      </c>
      <c r="AF2063">
        <f t="shared" si="427"/>
        <v>61</v>
      </c>
    </row>
    <row r="2064" spans="1:32" x14ac:dyDescent="0.25">
      <c r="A2064" s="20">
        <v>0.46786108211382477</v>
      </c>
      <c r="B2064" s="20">
        <v>0.53138709477447876</v>
      </c>
      <c r="C2064" s="21">
        <f t="shared" si="419"/>
        <v>2.1373865838165877</v>
      </c>
      <c r="D2064" s="22">
        <f t="shared" si="419"/>
        <v>1.8818673050846315</v>
      </c>
      <c r="E2064" s="127">
        <v>4.8336980897571102E-2</v>
      </c>
      <c r="F2064" s="7">
        <f t="shared" si="413"/>
        <v>1.0483369808975711</v>
      </c>
      <c r="G2064" s="7">
        <f t="shared" si="414"/>
        <v>2.0388354343720545</v>
      </c>
      <c r="H2064" s="7">
        <f t="shared" si="415"/>
        <v>1.7950977017651364</v>
      </c>
      <c r="I2064">
        <v>2.19</v>
      </c>
      <c r="J2064">
        <v>1.69</v>
      </c>
      <c r="K2064" s="7">
        <f t="shared" si="416"/>
        <v>2.2958579881656807</v>
      </c>
      <c r="L2064" s="7">
        <f t="shared" si="417"/>
        <v>1.7716894977168951</v>
      </c>
      <c r="M2064" s="24">
        <f t="shared" si="420"/>
        <v>0.4355670103092783</v>
      </c>
      <c r="N2064" s="24">
        <f t="shared" si="420"/>
        <v>0.56443298969072164</v>
      </c>
      <c r="O2064" s="23">
        <f t="shared" si="421"/>
        <v>1.0741426027228642</v>
      </c>
      <c r="P2064" s="23">
        <f t="shared" si="421"/>
        <v>0.94145293503423633</v>
      </c>
      <c r="Q2064" t="s">
        <v>250</v>
      </c>
      <c r="R2064" t="s">
        <v>248</v>
      </c>
      <c r="S2064" t="s">
        <v>136</v>
      </c>
      <c r="T2064" s="25" t="s">
        <v>151</v>
      </c>
      <c r="U2064" s="25" t="s">
        <v>166</v>
      </c>
      <c r="V2064" s="128" t="s">
        <v>610</v>
      </c>
      <c r="W2064" s="140" t="s">
        <v>150</v>
      </c>
      <c r="X2064">
        <v>4</v>
      </c>
      <c r="Y2064" s="23" t="str">
        <f t="shared" si="418"/>
        <v>Y</v>
      </c>
      <c r="Z2064">
        <v>100</v>
      </c>
      <c r="AA2064">
        <f t="shared" si="422"/>
        <v>219</v>
      </c>
      <c r="AB2064">
        <f t="shared" si="423"/>
        <v>119</v>
      </c>
      <c r="AC2064">
        <f t="shared" si="424"/>
        <v>0</v>
      </c>
      <c r="AD2064">
        <f t="shared" si="425"/>
        <v>-100</v>
      </c>
      <c r="AE2064">
        <f t="shared" si="426"/>
        <v>0</v>
      </c>
      <c r="AF2064">
        <f t="shared" si="427"/>
        <v>-100</v>
      </c>
    </row>
    <row r="2065" spans="1:32" x14ac:dyDescent="0.25">
      <c r="A2065" s="20">
        <v>0.45673480609893141</v>
      </c>
      <c r="B2065" s="20">
        <v>0.54007155843908217</v>
      </c>
      <c r="C2065" s="21">
        <f t="shared" si="419"/>
        <v>2.1894543324631015</v>
      </c>
      <c r="D2065" s="22">
        <f t="shared" si="419"/>
        <v>1.8516064850558056</v>
      </c>
      <c r="E2065" s="127">
        <v>5.4408590247412514E-2</v>
      </c>
      <c r="F2065" s="7">
        <f t="shared" si="413"/>
        <v>1.0544085902474125</v>
      </c>
      <c r="G2065" s="7">
        <f t="shared" si="414"/>
        <v>2.076476190268286</v>
      </c>
      <c r="H2065" s="7">
        <f t="shared" si="415"/>
        <v>1.7560616464831096</v>
      </c>
      <c r="I2065">
        <v>1.78</v>
      </c>
      <c r="J2065">
        <v>2.0299999999999998</v>
      </c>
      <c r="K2065" s="7">
        <f t="shared" si="416"/>
        <v>1.8768472906403944</v>
      </c>
      <c r="L2065" s="7">
        <f t="shared" si="417"/>
        <v>2.1404494382022472</v>
      </c>
      <c r="M2065" s="24">
        <f t="shared" si="420"/>
        <v>0.53280839895013121</v>
      </c>
      <c r="N2065" s="24">
        <f t="shared" si="420"/>
        <v>0.46719160104986879</v>
      </c>
      <c r="O2065" s="23">
        <f t="shared" si="421"/>
        <v>0.85722148336794535</v>
      </c>
      <c r="P2065" s="23">
        <f t="shared" si="421"/>
        <v>1.1559958638499455</v>
      </c>
      <c r="Q2065" t="s">
        <v>252</v>
      </c>
      <c r="R2065" t="s">
        <v>404</v>
      </c>
      <c r="S2065" t="s">
        <v>137</v>
      </c>
      <c r="T2065" s="25" t="s">
        <v>155</v>
      </c>
      <c r="U2065" s="25" t="s">
        <v>161</v>
      </c>
      <c r="V2065" s="128" t="s">
        <v>610</v>
      </c>
      <c r="W2065" s="140" t="s">
        <v>172</v>
      </c>
      <c r="X2065">
        <v>5</v>
      </c>
      <c r="Y2065" s="23" t="str">
        <f t="shared" si="418"/>
        <v>Y</v>
      </c>
      <c r="Z2065">
        <v>100</v>
      </c>
      <c r="AA2065">
        <f t="shared" si="422"/>
        <v>0</v>
      </c>
      <c r="AB2065">
        <f t="shared" si="423"/>
        <v>-100</v>
      </c>
      <c r="AC2065">
        <f t="shared" si="424"/>
        <v>0</v>
      </c>
      <c r="AD2065">
        <f t="shared" si="425"/>
        <v>-100</v>
      </c>
      <c r="AE2065">
        <f t="shared" si="426"/>
        <v>0</v>
      </c>
      <c r="AF2065">
        <f t="shared" si="427"/>
        <v>-100</v>
      </c>
    </row>
    <row r="2066" spans="1:32" x14ac:dyDescent="0.25">
      <c r="A2066" s="20">
        <v>0.5220894339896538</v>
      </c>
      <c r="B2066" s="20">
        <v>0.47480808431752441</v>
      </c>
      <c r="C2066" s="21">
        <f t="shared" si="419"/>
        <v>1.9153806510855704</v>
      </c>
      <c r="D2066" s="22">
        <f t="shared" si="419"/>
        <v>2.1061140975250483</v>
      </c>
      <c r="E2066" s="127">
        <v>4.445050449959087E-2</v>
      </c>
      <c r="F2066" s="7">
        <f t="shared" si="413"/>
        <v>1.0444505044995909</v>
      </c>
      <c r="G2066" s="7">
        <f t="shared" si="414"/>
        <v>1.8338644510524249</v>
      </c>
      <c r="H2066" s="7">
        <f t="shared" si="415"/>
        <v>2.0164805210507448</v>
      </c>
      <c r="I2066">
        <v>1.93</v>
      </c>
      <c r="J2066">
        <v>1.9</v>
      </c>
      <c r="K2066" s="7">
        <f t="shared" si="416"/>
        <v>2.0157894736842104</v>
      </c>
      <c r="L2066" s="7">
        <f t="shared" si="417"/>
        <v>1.9844559585492225</v>
      </c>
      <c r="M2066" s="24">
        <f t="shared" si="420"/>
        <v>0.49608355091383816</v>
      </c>
      <c r="N2066" s="24">
        <f t="shared" si="420"/>
        <v>0.50391644908616195</v>
      </c>
      <c r="O2066" s="23">
        <f t="shared" si="421"/>
        <v>1.0524223853580914</v>
      </c>
      <c r="P2066" s="23">
        <f t="shared" si="421"/>
        <v>0.942235732091253</v>
      </c>
      <c r="Q2066" t="s">
        <v>337</v>
      </c>
      <c r="R2066" t="s">
        <v>440</v>
      </c>
      <c r="S2066" t="s">
        <v>137</v>
      </c>
      <c r="T2066" s="25" t="s">
        <v>155</v>
      </c>
      <c r="U2066" s="25" t="s">
        <v>161</v>
      </c>
      <c r="V2066" s="128" t="s">
        <v>610</v>
      </c>
      <c r="W2066" s="140" t="s">
        <v>163</v>
      </c>
      <c r="X2066">
        <v>3</v>
      </c>
      <c r="Y2066" s="23" t="str">
        <f t="shared" si="418"/>
        <v>Y</v>
      </c>
      <c r="Z2066">
        <v>100</v>
      </c>
      <c r="AA2066">
        <f t="shared" si="422"/>
        <v>193</v>
      </c>
      <c r="AB2066">
        <f t="shared" si="423"/>
        <v>93</v>
      </c>
      <c r="AC2066">
        <f t="shared" si="424"/>
        <v>193</v>
      </c>
      <c r="AD2066">
        <f t="shared" si="425"/>
        <v>93</v>
      </c>
      <c r="AE2066">
        <f t="shared" si="426"/>
        <v>0</v>
      </c>
      <c r="AF2066">
        <f t="shared" si="427"/>
        <v>-100</v>
      </c>
    </row>
    <row r="2067" spans="1:32" x14ac:dyDescent="0.25">
      <c r="A2067" s="20">
        <v>0.66851365905429372</v>
      </c>
      <c r="B2067" s="20">
        <v>0.32668849282249413</v>
      </c>
      <c r="C2067" s="21">
        <f t="shared" si="419"/>
        <v>1.495855748728665</v>
      </c>
      <c r="D2067" s="22">
        <f t="shared" si="419"/>
        <v>3.0610199684729911</v>
      </c>
      <c r="E2067" s="127">
        <v>5.6865464632454898E-2</v>
      </c>
      <c r="F2067" s="7">
        <f t="shared" si="413"/>
        <v>1.0568654646324549</v>
      </c>
      <c r="G2067" s="7">
        <f t="shared" si="414"/>
        <v>1.4153700719597999</v>
      </c>
      <c r="H2067" s="7">
        <f t="shared" si="415"/>
        <v>2.8963194189882238</v>
      </c>
      <c r="I2067">
        <v>2.06</v>
      </c>
      <c r="J2067">
        <v>1.75</v>
      </c>
      <c r="K2067" s="7">
        <f t="shared" si="416"/>
        <v>2.177142857142857</v>
      </c>
      <c r="L2067" s="7">
        <f t="shared" si="417"/>
        <v>1.849514563106796</v>
      </c>
      <c r="M2067" s="24">
        <f t="shared" si="420"/>
        <v>0.45931758530183731</v>
      </c>
      <c r="N2067" s="24">
        <f t="shared" si="420"/>
        <v>0.54068241469816281</v>
      </c>
      <c r="O2067" s="23">
        <f t="shared" si="421"/>
        <v>1.4554497377124909</v>
      </c>
      <c r="P2067" s="23">
        <f t="shared" si="421"/>
        <v>0.60421512507461295</v>
      </c>
      <c r="Q2067" t="s">
        <v>335</v>
      </c>
      <c r="R2067" t="s">
        <v>338</v>
      </c>
      <c r="S2067" t="s">
        <v>137</v>
      </c>
      <c r="T2067" s="25" t="s">
        <v>150</v>
      </c>
      <c r="U2067" s="25" t="s">
        <v>166</v>
      </c>
      <c r="V2067" s="128" t="s">
        <v>610</v>
      </c>
      <c r="W2067" s="140" t="s">
        <v>162</v>
      </c>
      <c r="X2067">
        <v>3</v>
      </c>
      <c r="Y2067" s="23" t="str">
        <f t="shared" si="418"/>
        <v>Y</v>
      </c>
      <c r="Z2067">
        <v>100</v>
      </c>
      <c r="AA2067">
        <f t="shared" si="422"/>
        <v>206</v>
      </c>
      <c r="AB2067">
        <f t="shared" si="423"/>
        <v>106</v>
      </c>
      <c r="AC2067">
        <f t="shared" si="424"/>
        <v>206</v>
      </c>
      <c r="AD2067">
        <f t="shared" si="425"/>
        <v>106</v>
      </c>
      <c r="AE2067">
        <f t="shared" si="426"/>
        <v>0</v>
      </c>
      <c r="AF2067">
        <f t="shared" si="427"/>
        <v>-100</v>
      </c>
    </row>
    <row r="2068" spans="1:32" x14ac:dyDescent="0.25">
      <c r="A2068" s="20">
        <v>0.59013099012127335</v>
      </c>
      <c r="B2068" s="20">
        <v>0.39200087859089816</v>
      </c>
      <c r="C2068" s="21">
        <f t="shared" si="419"/>
        <v>1.6945390375016529</v>
      </c>
      <c r="D2068" s="22">
        <f t="shared" si="419"/>
        <v>2.5510146905655913</v>
      </c>
      <c r="E2068" s="127">
        <v>4.3960525242639381E-2</v>
      </c>
      <c r="F2068" s="7">
        <f t="shared" ref="F2068:F2131" si="428">(E2068/100%) + 1</f>
        <v>1.0439605252426394</v>
      </c>
      <c r="G2068" s="7">
        <f t="shared" ref="G2068:G2131" si="429">C2068/F2068</f>
        <v>1.6231830577193567</v>
      </c>
      <c r="H2068" s="7">
        <f t="shared" ref="H2068:H2131" si="430">D2068/F2068</f>
        <v>2.4435930563300556</v>
      </c>
      <c r="I2068">
        <v>2.0099999999999998</v>
      </c>
      <c r="J2068">
        <v>1.83</v>
      </c>
      <c r="K2068" s="7">
        <f t="shared" ref="K2068:K2131" si="431">(I2068*F2068)</f>
        <v>2.098360655737705</v>
      </c>
      <c r="L2068" s="7">
        <f t="shared" ref="L2068:L2131" si="432">(J2068*F2068)</f>
        <v>1.91044776119403</v>
      </c>
      <c r="M2068" s="24">
        <f t="shared" si="420"/>
        <v>0.4765625</v>
      </c>
      <c r="N2068" s="24">
        <f t="shared" si="420"/>
        <v>0.5234375</v>
      </c>
      <c r="O2068" s="23">
        <f t="shared" si="421"/>
        <v>1.2383076514020162</v>
      </c>
      <c r="P2068" s="23">
        <f t="shared" si="421"/>
        <v>0.74889720089007417</v>
      </c>
      <c r="Q2068" t="s">
        <v>259</v>
      </c>
      <c r="R2068" t="s">
        <v>237</v>
      </c>
      <c r="S2068" t="s">
        <v>137</v>
      </c>
      <c r="T2068" s="25" t="s">
        <v>165</v>
      </c>
      <c r="U2068" s="25" t="s">
        <v>160</v>
      </c>
      <c r="V2068" s="128" t="s">
        <v>610</v>
      </c>
      <c r="W2068" s="140" t="s">
        <v>176</v>
      </c>
      <c r="X2068">
        <v>3</v>
      </c>
      <c r="Y2068" s="23" t="str">
        <f t="shared" ref="Y2068:Y2131" si="433">IF(X2068 &gt;= 3,"Y","N")</f>
        <v>Y</v>
      </c>
      <c r="Z2068">
        <v>100</v>
      </c>
      <c r="AA2068">
        <f t="shared" si="422"/>
        <v>200.99999999999997</v>
      </c>
      <c r="AB2068">
        <f t="shared" si="423"/>
        <v>100.99999999999997</v>
      </c>
      <c r="AC2068">
        <f t="shared" si="424"/>
        <v>200.99999999999997</v>
      </c>
      <c r="AD2068">
        <f t="shared" si="425"/>
        <v>100.99999999999997</v>
      </c>
      <c r="AE2068">
        <f t="shared" si="426"/>
        <v>0</v>
      </c>
      <c r="AF2068">
        <f t="shared" si="427"/>
        <v>-100</v>
      </c>
    </row>
    <row r="2069" spans="1:32" x14ac:dyDescent="0.25">
      <c r="A2069" s="20">
        <v>0.69323653948282149</v>
      </c>
      <c r="B2069" s="20">
        <v>0.30094317080024463</v>
      </c>
      <c r="C2069" s="21">
        <f t="shared" si="419"/>
        <v>1.4425090759728774</v>
      </c>
      <c r="D2069" s="22">
        <f t="shared" si="419"/>
        <v>3.3228865015972215</v>
      </c>
      <c r="E2069" s="127">
        <v>4.3478260869565188E-2</v>
      </c>
      <c r="F2069" s="7">
        <f t="shared" si="428"/>
        <v>1.0434782608695652</v>
      </c>
      <c r="G2069" s="7">
        <f t="shared" si="429"/>
        <v>1.3824045311406741</v>
      </c>
      <c r="H2069" s="7">
        <f t="shared" si="430"/>
        <v>3.1844328973640041</v>
      </c>
      <c r="I2069">
        <v>2</v>
      </c>
      <c r="J2069">
        <v>1.84</v>
      </c>
      <c r="K2069" s="7">
        <f t="shared" si="431"/>
        <v>2.0869565217391304</v>
      </c>
      <c r="L2069" s="7">
        <f t="shared" si="432"/>
        <v>1.92</v>
      </c>
      <c r="M2069" s="24">
        <f t="shared" si="420"/>
        <v>0.47916666666666669</v>
      </c>
      <c r="N2069" s="24">
        <f t="shared" si="420"/>
        <v>0.52083333333333337</v>
      </c>
      <c r="O2069" s="23">
        <f t="shared" si="421"/>
        <v>1.4467545171815406</v>
      </c>
      <c r="P2069" s="23">
        <f t="shared" si="421"/>
        <v>0.57781088793646973</v>
      </c>
      <c r="Q2069" t="s">
        <v>130</v>
      </c>
      <c r="R2069" t="s">
        <v>254</v>
      </c>
      <c r="S2069" t="s">
        <v>137</v>
      </c>
      <c r="T2069" s="25" t="s">
        <v>150</v>
      </c>
      <c r="U2069" s="25" t="s">
        <v>166</v>
      </c>
      <c r="V2069" s="128" t="s">
        <v>610</v>
      </c>
      <c r="W2069" s="140" t="s">
        <v>162</v>
      </c>
      <c r="X2069">
        <v>3</v>
      </c>
      <c r="Y2069" s="23" t="str">
        <f t="shared" si="433"/>
        <v>Y</v>
      </c>
      <c r="Z2069">
        <v>100</v>
      </c>
      <c r="AA2069">
        <f t="shared" si="422"/>
        <v>200</v>
      </c>
      <c r="AB2069">
        <f t="shared" si="423"/>
        <v>100</v>
      </c>
      <c r="AC2069">
        <f t="shared" si="424"/>
        <v>200</v>
      </c>
      <c r="AD2069">
        <f t="shared" si="425"/>
        <v>100</v>
      </c>
      <c r="AE2069">
        <f t="shared" si="426"/>
        <v>0</v>
      </c>
      <c r="AF2069">
        <f t="shared" si="427"/>
        <v>-100</v>
      </c>
    </row>
    <row r="2070" spans="1:32" x14ac:dyDescent="0.25">
      <c r="A2070" s="20">
        <v>0.59005348800158386</v>
      </c>
      <c r="B2070" s="20">
        <v>0.40468391311851692</v>
      </c>
      <c r="C2070" s="21">
        <f t="shared" si="419"/>
        <v>1.6947616111665385</v>
      </c>
      <c r="D2070" s="22">
        <f t="shared" si="419"/>
        <v>2.4710643729174802</v>
      </c>
      <c r="E2070" s="127">
        <v>5.6847257759483849E-2</v>
      </c>
      <c r="F2070" s="7">
        <f t="shared" si="428"/>
        <v>1.0568472577594838</v>
      </c>
      <c r="G2070" s="7">
        <f t="shared" si="429"/>
        <v>1.6036012760816856</v>
      </c>
      <c r="H2070" s="7">
        <f t="shared" si="430"/>
        <v>2.3381471208584452</v>
      </c>
      <c r="I2070">
        <v>2.02</v>
      </c>
      <c r="J2070">
        <v>1.78</v>
      </c>
      <c r="K2070" s="7">
        <f t="shared" si="431"/>
        <v>2.1348314606741572</v>
      </c>
      <c r="L2070" s="7">
        <f t="shared" si="432"/>
        <v>1.8811881188118813</v>
      </c>
      <c r="M2070" s="24">
        <f t="shared" si="420"/>
        <v>0.46842105263157896</v>
      </c>
      <c r="N2070" s="24">
        <f t="shared" si="420"/>
        <v>0.53157894736842104</v>
      </c>
      <c r="O2070" s="23">
        <f t="shared" si="421"/>
        <v>1.2596647496663027</v>
      </c>
      <c r="P2070" s="23">
        <f t="shared" si="421"/>
        <v>0.76128656923285354</v>
      </c>
      <c r="Q2070" t="s">
        <v>25</v>
      </c>
      <c r="R2070" t="s">
        <v>257</v>
      </c>
      <c r="S2070" t="s">
        <v>137</v>
      </c>
      <c r="T2070" s="25" t="s">
        <v>162</v>
      </c>
      <c r="U2070" s="25" t="s">
        <v>160</v>
      </c>
      <c r="V2070" s="128" t="s">
        <v>610</v>
      </c>
      <c r="W2070" s="140" t="s">
        <v>170</v>
      </c>
      <c r="X2070">
        <v>2</v>
      </c>
      <c r="Y2070" s="23" t="str">
        <f t="shared" si="433"/>
        <v>N</v>
      </c>
      <c r="Z2070">
        <v>100</v>
      </c>
      <c r="AA2070">
        <f t="shared" si="422"/>
        <v>0</v>
      </c>
      <c r="AB2070">
        <f t="shared" si="423"/>
        <v>-100</v>
      </c>
      <c r="AC2070">
        <f t="shared" si="424"/>
        <v>0</v>
      </c>
      <c r="AD2070">
        <f t="shared" si="425"/>
        <v>-100</v>
      </c>
      <c r="AE2070">
        <f t="shared" si="426"/>
        <v>0</v>
      </c>
      <c r="AF2070">
        <f t="shared" si="427"/>
        <v>-100</v>
      </c>
    </row>
    <row r="2071" spans="1:32" x14ac:dyDescent="0.25">
      <c r="A2071" s="20">
        <v>0.34313179184886899</v>
      </c>
      <c r="B2071" s="20">
        <v>0.65661942141422147</v>
      </c>
      <c r="C2071" s="21">
        <f t="shared" si="419"/>
        <v>2.9143321130688058</v>
      </c>
      <c r="D2071" s="22">
        <f t="shared" si="419"/>
        <v>1.5229522115660366</v>
      </c>
      <c r="E2071" s="127">
        <v>4.3478260869565188E-2</v>
      </c>
      <c r="F2071" s="7">
        <f t="shared" si="428"/>
        <v>1.0434782608695652</v>
      </c>
      <c r="G2071" s="7">
        <f t="shared" si="429"/>
        <v>2.7929016083576057</v>
      </c>
      <c r="H2071" s="7">
        <f t="shared" si="430"/>
        <v>1.4594958694174518</v>
      </c>
      <c r="I2071">
        <v>2</v>
      </c>
      <c r="J2071">
        <v>1.84</v>
      </c>
      <c r="K2071" s="7">
        <f t="shared" si="431"/>
        <v>2.0869565217391304</v>
      </c>
      <c r="L2071" s="7">
        <f t="shared" si="432"/>
        <v>1.92</v>
      </c>
      <c r="M2071" s="24">
        <f t="shared" si="420"/>
        <v>0.47916666666666669</v>
      </c>
      <c r="N2071" s="24">
        <f t="shared" si="420"/>
        <v>0.52083333333333337</v>
      </c>
      <c r="O2071" s="23">
        <f t="shared" si="421"/>
        <v>0.71610113081503091</v>
      </c>
      <c r="P2071" s="23">
        <f t="shared" si="421"/>
        <v>1.2607092891153053</v>
      </c>
      <c r="Q2071" t="s">
        <v>449</v>
      </c>
      <c r="R2071" t="s">
        <v>128</v>
      </c>
      <c r="S2071" t="s">
        <v>137</v>
      </c>
      <c r="T2071" s="25" t="s">
        <v>151</v>
      </c>
      <c r="U2071" s="25" t="s">
        <v>166</v>
      </c>
      <c r="V2071" s="128" t="s">
        <v>610</v>
      </c>
      <c r="W2071" s="140" t="s">
        <v>162</v>
      </c>
      <c r="X2071">
        <v>3</v>
      </c>
      <c r="Y2071" s="23" t="str">
        <f t="shared" si="433"/>
        <v>Y</v>
      </c>
      <c r="Z2071">
        <v>100</v>
      </c>
      <c r="AA2071">
        <f t="shared" si="422"/>
        <v>0</v>
      </c>
      <c r="AB2071">
        <f t="shared" si="423"/>
        <v>-100</v>
      </c>
      <c r="AC2071">
        <f t="shared" si="424"/>
        <v>0</v>
      </c>
      <c r="AD2071">
        <f t="shared" si="425"/>
        <v>-100</v>
      </c>
      <c r="AE2071">
        <f t="shared" si="426"/>
        <v>0</v>
      </c>
      <c r="AF2071">
        <f t="shared" si="427"/>
        <v>-100</v>
      </c>
    </row>
    <row r="2072" spans="1:32" x14ac:dyDescent="0.25">
      <c r="A2072" s="20">
        <v>0.46442628572335665</v>
      </c>
      <c r="B2072" s="20">
        <v>0.53479723195083206</v>
      </c>
      <c r="C2072" s="21">
        <f t="shared" si="419"/>
        <v>2.1531942328425115</v>
      </c>
      <c r="D2072" s="22">
        <f t="shared" si="419"/>
        <v>1.8698675689703972</v>
      </c>
      <c r="E2072" s="127">
        <v>4.2684913652655698E-2</v>
      </c>
      <c r="F2072" s="7">
        <f t="shared" si="428"/>
        <v>1.0426849136526557</v>
      </c>
      <c r="G2072" s="7">
        <f t="shared" si="429"/>
        <v>2.0650478439355209</v>
      </c>
      <c r="H2072" s="7">
        <f t="shared" si="430"/>
        <v>1.7933198653656715</v>
      </c>
      <c r="I2072">
        <v>1.98</v>
      </c>
      <c r="J2072">
        <v>1.86</v>
      </c>
      <c r="K2072" s="7">
        <f t="shared" si="431"/>
        <v>2.0645161290322585</v>
      </c>
      <c r="L2072" s="7">
        <f t="shared" si="432"/>
        <v>1.9393939393939397</v>
      </c>
      <c r="M2072" s="24">
        <f t="shared" si="420"/>
        <v>0.48437499999999989</v>
      </c>
      <c r="N2072" s="24">
        <f t="shared" si="420"/>
        <v>0.51562499999999989</v>
      </c>
      <c r="O2072" s="23">
        <f t="shared" si="421"/>
        <v>0.95881555762241388</v>
      </c>
      <c r="P2072" s="23">
        <f t="shared" si="421"/>
        <v>1.0371825104500987</v>
      </c>
      <c r="Q2072" t="s">
        <v>336</v>
      </c>
      <c r="R2072" t="s">
        <v>129</v>
      </c>
      <c r="S2072" t="s">
        <v>137</v>
      </c>
      <c r="T2072" s="25" t="s">
        <v>151</v>
      </c>
      <c r="U2072" s="25" t="s">
        <v>166</v>
      </c>
      <c r="V2072" s="128" t="s">
        <v>610</v>
      </c>
      <c r="W2072" s="140" t="s">
        <v>154</v>
      </c>
      <c r="X2072">
        <v>1</v>
      </c>
      <c r="Y2072" s="23" t="str">
        <f t="shared" si="433"/>
        <v>N</v>
      </c>
      <c r="Z2072">
        <v>100</v>
      </c>
      <c r="AA2072">
        <f t="shared" si="422"/>
        <v>186</v>
      </c>
      <c r="AB2072">
        <f t="shared" si="423"/>
        <v>86</v>
      </c>
      <c r="AC2072">
        <f t="shared" si="424"/>
        <v>0</v>
      </c>
      <c r="AD2072">
        <f t="shared" si="425"/>
        <v>-100</v>
      </c>
      <c r="AE2072">
        <f t="shared" si="426"/>
        <v>186</v>
      </c>
      <c r="AF2072">
        <f t="shared" si="427"/>
        <v>86</v>
      </c>
    </row>
    <row r="2073" spans="1:32" x14ac:dyDescent="0.25">
      <c r="A2073" s="20">
        <v>0.86564041541134329</v>
      </c>
      <c r="B2073" s="20">
        <v>8.9362871778652805E-2</v>
      </c>
      <c r="C2073" s="21">
        <f t="shared" si="419"/>
        <v>1.155214084505066</v>
      </c>
      <c r="D2073" s="22">
        <f t="shared" si="419"/>
        <v>11.190329720792189</v>
      </c>
      <c r="E2073" s="127">
        <v>5.5525013743815244E-2</v>
      </c>
      <c r="F2073" s="7">
        <f t="shared" si="428"/>
        <v>1.0555250137438152</v>
      </c>
      <c r="G2073" s="7">
        <f t="shared" si="429"/>
        <v>1.0944450102680807</v>
      </c>
      <c r="H2073" s="7">
        <f t="shared" si="430"/>
        <v>10.601671751104684</v>
      </c>
      <c r="I2073">
        <v>1.7</v>
      </c>
      <c r="J2073">
        <v>2.14</v>
      </c>
      <c r="K2073" s="7">
        <f t="shared" si="431"/>
        <v>1.794392523364486</v>
      </c>
      <c r="L2073" s="7">
        <f t="shared" si="432"/>
        <v>2.2588235294117647</v>
      </c>
      <c r="M2073" s="24">
        <f t="shared" si="420"/>
        <v>0.55729166666666663</v>
      </c>
      <c r="N2073" s="24">
        <f t="shared" si="420"/>
        <v>0.44270833333333331</v>
      </c>
      <c r="O2073" s="23">
        <f t="shared" si="421"/>
        <v>1.5532986893362422</v>
      </c>
      <c r="P2073" s="23">
        <f t="shared" si="421"/>
        <v>0.2018549574294275</v>
      </c>
      <c r="Q2073" t="s">
        <v>256</v>
      </c>
      <c r="R2073" t="s">
        <v>444</v>
      </c>
      <c r="S2073" t="s">
        <v>137</v>
      </c>
      <c r="T2073" s="25" t="s">
        <v>169</v>
      </c>
      <c r="U2073" s="25" t="s">
        <v>166</v>
      </c>
      <c r="V2073" s="128" t="s">
        <v>610</v>
      </c>
      <c r="W2073" s="140" t="s">
        <v>170</v>
      </c>
      <c r="X2073">
        <v>2</v>
      </c>
      <c r="Y2073" s="23" t="str">
        <f t="shared" si="433"/>
        <v>N</v>
      </c>
      <c r="Z2073">
        <v>100</v>
      </c>
      <c r="AA2073">
        <f t="shared" si="422"/>
        <v>0</v>
      </c>
      <c r="AB2073">
        <f t="shared" si="423"/>
        <v>-100</v>
      </c>
      <c r="AC2073">
        <f t="shared" si="424"/>
        <v>0</v>
      </c>
      <c r="AD2073">
        <f t="shared" si="425"/>
        <v>-100</v>
      </c>
      <c r="AE2073">
        <f t="shared" si="426"/>
        <v>0</v>
      </c>
      <c r="AF2073">
        <f t="shared" si="427"/>
        <v>-100</v>
      </c>
    </row>
    <row r="2074" spans="1:32" x14ac:dyDescent="0.25">
      <c r="A2074" s="20">
        <v>0.51348146738183764</v>
      </c>
      <c r="B2074" s="20">
        <v>0.48354939395764795</v>
      </c>
      <c r="C2074" s="21">
        <f t="shared" si="419"/>
        <v>1.9474899553801714</v>
      </c>
      <c r="D2074" s="22">
        <f t="shared" si="419"/>
        <v>2.0680410574303929</v>
      </c>
      <c r="E2074" s="127">
        <v>4.2118975249674229E-2</v>
      </c>
      <c r="F2074" s="7">
        <f t="shared" si="428"/>
        <v>1.0421189752496742</v>
      </c>
      <c r="G2074" s="7">
        <f t="shared" si="429"/>
        <v>1.8687789030168898</v>
      </c>
      <c r="H2074" s="7">
        <f t="shared" si="430"/>
        <v>1.984457731359248</v>
      </c>
      <c r="I2074">
        <v>1.96</v>
      </c>
      <c r="J2074">
        <v>1.88</v>
      </c>
      <c r="K2074" s="7">
        <f t="shared" si="431"/>
        <v>2.0425531914893615</v>
      </c>
      <c r="L2074" s="7">
        <f t="shared" si="432"/>
        <v>1.9591836734693875</v>
      </c>
      <c r="M2074" s="24">
        <f t="shared" si="420"/>
        <v>0.48958333333333337</v>
      </c>
      <c r="N2074" s="24">
        <f t="shared" si="420"/>
        <v>0.51041666666666674</v>
      </c>
      <c r="O2074" s="23">
        <f t="shared" si="421"/>
        <v>1.0488132099714129</v>
      </c>
      <c r="P2074" s="23">
        <f t="shared" si="421"/>
        <v>0.94736207795784089</v>
      </c>
      <c r="Q2074" t="s">
        <v>255</v>
      </c>
      <c r="R2074" t="s">
        <v>405</v>
      </c>
      <c r="S2074" t="s">
        <v>137</v>
      </c>
      <c r="T2074" s="25" t="s">
        <v>162</v>
      </c>
      <c r="U2074" s="25" t="s">
        <v>160</v>
      </c>
      <c r="V2074" s="128" t="s">
        <v>610</v>
      </c>
      <c r="W2074" s="140" t="s">
        <v>151</v>
      </c>
      <c r="X2074">
        <v>2</v>
      </c>
      <c r="Y2074" s="23" t="str">
        <f t="shared" si="433"/>
        <v>N</v>
      </c>
      <c r="Z2074">
        <v>100</v>
      </c>
      <c r="AA2074">
        <f t="shared" si="422"/>
        <v>0</v>
      </c>
      <c r="AB2074">
        <f t="shared" si="423"/>
        <v>-100</v>
      </c>
      <c r="AC2074">
        <f t="shared" si="424"/>
        <v>0</v>
      </c>
      <c r="AD2074">
        <f t="shared" si="425"/>
        <v>-100</v>
      </c>
      <c r="AE2074">
        <f t="shared" si="426"/>
        <v>0</v>
      </c>
      <c r="AF2074">
        <f t="shared" si="427"/>
        <v>-100</v>
      </c>
    </row>
    <row r="2075" spans="1:32" x14ac:dyDescent="0.25">
      <c r="A2075" s="20">
        <v>0.76672984198374172</v>
      </c>
      <c r="B2075" s="20">
        <v>0.19492861632880615</v>
      </c>
      <c r="C2075" s="21">
        <f t="shared" si="419"/>
        <v>1.3042403533071363</v>
      </c>
      <c r="D2075" s="22">
        <f t="shared" si="419"/>
        <v>5.130083098282487</v>
      </c>
      <c r="E2075" s="127">
        <v>5.1963112264619582E-2</v>
      </c>
      <c r="F2075" s="7">
        <f t="shared" si="428"/>
        <v>1.0519631122646196</v>
      </c>
      <c r="G2075" s="7">
        <f t="shared" si="429"/>
        <v>1.2398156723380018</v>
      </c>
      <c r="H2075" s="7">
        <f t="shared" si="430"/>
        <v>4.8766758439263818</v>
      </c>
      <c r="I2075">
        <v>1.82</v>
      </c>
      <c r="J2075">
        <v>1.99</v>
      </c>
      <c r="K2075" s="7">
        <f t="shared" si="431"/>
        <v>1.9145728643216078</v>
      </c>
      <c r="L2075" s="7">
        <f t="shared" si="432"/>
        <v>2.0934065934065931</v>
      </c>
      <c r="M2075" s="24">
        <f t="shared" si="420"/>
        <v>0.52230971128608927</v>
      </c>
      <c r="N2075" s="24">
        <f t="shared" si="420"/>
        <v>0.47769028871391084</v>
      </c>
      <c r="O2075" s="23">
        <f t="shared" si="421"/>
        <v>1.467960149727666</v>
      </c>
      <c r="P2075" s="23">
        <f t="shared" si="421"/>
        <v>0.40806485066634685</v>
      </c>
      <c r="Q2075" t="s">
        <v>439</v>
      </c>
      <c r="R2075" t="s">
        <v>253</v>
      </c>
      <c r="S2075" t="s">
        <v>137</v>
      </c>
      <c r="T2075" s="25" t="s">
        <v>178</v>
      </c>
      <c r="U2075" s="25" t="s">
        <v>161</v>
      </c>
      <c r="V2075" s="128" t="s">
        <v>610</v>
      </c>
      <c r="W2075" s="140" t="s">
        <v>168</v>
      </c>
      <c r="X2075">
        <v>5</v>
      </c>
      <c r="Y2075" s="23" t="str">
        <f t="shared" si="433"/>
        <v>Y</v>
      </c>
      <c r="Z2075">
        <v>100</v>
      </c>
      <c r="AA2075">
        <f t="shared" si="422"/>
        <v>182</v>
      </c>
      <c r="AB2075">
        <f t="shared" si="423"/>
        <v>82</v>
      </c>
      <c r="AC2075">
        <f t="shared" si="424"/>
        <v>182</v>
      </c>
      <c r="AD2075">
        <f t="shared" si="425"/>
        <v>82</v>
      </c>
      <c r="AE2075">
        <f t="shared" si="426"/>
        <v>0</v>
      </c>
      <c r="AF2075">
        <f t="shared" si="427"/>
        <v>-100</v>
      </c>
    </row>
    <row r="2076" spans="1:32" x14ac:dyDescent="0.25">
      <c r="A2076" s="20">
        <v>0.5630770012687194</v>
      </c>
      <c r="B2076" s="20">
        <v>0.42517043900699231</v>
      </c>
      <c r="C2076" s="21">
        <f t="shared" si="419"/>
        <v>1.7759560375344938</v>
      </c>
      <c r="D2076" s="22">
        <f t="shared" si="419"/>
        <v>2.3519979477772539</v>
      </c>
      <c r="E2076" s="127">
        <v>2.5439286650930981E-2</v>
      </c>
      <c r="F2076" s="7">
        <f t="shared" si="428"/>
        <v>1.025439286650931</v>
      </c>
      <c r="G2076" s="7">
        <f t="shared" si="429"/>
        <v>1.7318977931250703</v>
      </c>
      <c r="H2076" s="7">
        <f t="shared" si="430"/>
        <v>2.2936491495843145</v>
      </c>
      <c r="I2076">
        <v>2.0499999999999998</v>
      </c>
      <c r="J2076">
        <v>1.86</v>
      </c>
      <c r="K2076" s="7">
        <f t="shared" si="431"/>
        <v>2.1021505376344085</v>
      </c>
      <c r="L2076" s="7">
        <f t="shared" si="432"/>
        <v>1.9073170731707316</v>
      </c>
      <c r="M2076" s="24">
        <f t="shared" si="420"/>
        <v>0.47570332480818417</v>
      </c>
      <c r="N2076" s="24">
        <f t="shared" si="420"/>
        <v>0.52429667519181589</v>
      </c>
      <c r="O2076" s="23">
        <f t="shared" si="421"/>
        <v>1.1836726209466089</v>
      </c>
      <c r="P2076" s="23">
        <f t="shared" si="421"/>
        <v>0.81093483732553162</v>
      </c>
      <c r="Q2076" t="s">
        <v>86</v>
      </c>
      <c r="R2076" t="s">
        <v>32</v>
      </c>
      <c r="S2076" t="s">
        <v>138</v>
      </c>
      <c r="T2076" s="25" t="s">
        <v>162</v>
      </c>
      <c r="U2076" s="25" t="s">
        <v>160</v>
      </c>
      <c r="V2076" s="128" t="s">
        <v>610</v>
      </c>
      <c r="W2076" s="140" t="s">
        <v>162</v>
      </c>
      <c r="X2076">
        <v>3</v>
      </c>
      <c r="Y2076" s="23" t="str">
        <f t="shared" si="433"/>
        <v>Y</v>
      </c>
      <c r="Z2076">
        <v>100</v>
      </c>
      <c r="AA2076">
        <f t="shared" si="422"/>
        <v>204.99999999999997</v>
      </c>
      <c r="AB2076">
        <f t="shared" si="423"/>
        <v>104.99999999999997</v>
      </c>
      <c r="AC2076">
        <f t="shared" si="424"/>
        <v>204.99999999999997</v>
      </c>
      <c r="AD2076">
        <f t="shared" si="425"/>
        <v>104.99999999999997</v>
      </c>
      <c r="AE2076">
        <f t="shared" si="426"/>
        <v>0</v>
      </c>
      <c r="AF2076">
        <f t="shared" si="427"/>
        <v>-100</v>
      </c>
    </row>
    <row r="2077" spans="1:32" x14ac:dyDescent="0.25">
      <c r="A2077" s="20">
        <v>0.51653239986271693</v>
      </c>
      <c r="B2077" s="20">
        <v>0.48055081352049628</v>
      </c>
      <c r="C2077" s="21">
        <f t="shared" si="419"/>
        <v>1.9359869782917358</v>
      </c>
      <c r="D2077" s="22">
        <f t="shared" si="419"/>
        <v>2.0809453898829959</v>
      </c>
      <c r="E2077" s="127">
        <v>2.5748928223876311E-2</v>
      </c>
      <c r="F2077" s="7">
        <f t="shared" si="428"/>
        <v>1.0257489282238763</v>
      </c>
      <c r="G2077" s="7">
        <f t="shared" si="429"/>
        <v>1.8873887410674381</v>
      </c>
      <c r="H2077" s="7">
        <f t="shared" si="430"/>
        <v>2.0287083248395228</v>
      </c>
      <c r="I2077">
        <v>1.93</v>
      </c>
      <c r="J2077">
        <v>1.97</v>
      </c>
      <c r="K2077" s="7">
        <f t="shared" si="431"/>
        <v>1.9796954314720812</v>
      </c>
      <c r="L2077" s="7">
        <f t="shared" si="432"/>
        <v>2.0207253886010363</v>
      </c>
      <c r="M2077" s="24">
        <f t="shared" si="420"/>
        <v>0.50512820512820511</v>
      </c>
      <c r="N2077" s="24">
        <f t="shared" si="420"/>
        <v>0.49487179487179483</v>
      </c>
      <c r="O2077" s="23">
        <f t="shared" si="421"/>
        <v>1.0225768322155311</v>
      </c>
      <c r="P2077" s="23">
        <f t="shared" si="421"/>
        <v>0.97106122939374895</v>
      </c>
      <c r="Q2077" t="s">
        <v>94</v>
      </c>
      <c r="R2077" t="s">
        <v>82</v>
      </c>
      <c r="S2077" t="s">
        <v>138</v>
      </c>
      <c r="T2077" s="25" t="s">
        <v>162</v>
      </c>
      <c r="U2077" s="25" t="s">
        <v>160</v>
      </c>
      <c r="V2077" s="128" t="s">
        <v>610</v>
      </c>
      <c r="W2077" s="140" t="s">
        <v>151</v>
      </c>
      <c r="X2077">
        <v>2</v>
      </c>
      <c r="Y2077" s="23" t="str">
        <f t="shared" si="433"/>
        <v>N</v>
      </c>
      <c r="Z2077">
        <v>100</v>
      </c>
      <c r="AA2077">
        <f t="shared" si="422"/>
        <v>0</v>
      </c>
      <c r="AB2077">
        <f t="shared" si="423"/>
        <v>-100</v>
      </c>
      <c r="AC2077">
        <f t="shared" si="424"/>
        <v>0</v>
      </c>
      <c r="AD2077">
        <f t="shared" si="425"/>
        <v>-100</v>
      </c>
      <c r="AE2077">
        <f t="shared" si="426"/>
        <v>0</v>
      </c>
      <c r="AF2077">
        <f t="shared" si="427"/>
        <v>-100</v>
      </c>
    </row>
    <row r="2078" spans="1:32" x14ac:dyDescent="0.25">
      <c r="A2078" s="20">
        <v>0.2953123290429272</v>
      </c>
      <c r="B2078" s="20">
        <v>0.70411269673353338</v>
      </c>
      <c r="C2078" s="21">
        <f t="shared" si="419"/>
        <v>3.3862453465484603</v>
      </c>
      <c r="D2078" s="22">
        <f t="shared" si="419"/>
        <v>1.4202271946509766</v>
      </c>
      <c r="E2078" s="127">
        <v>3.3255418614534626E-2</v>
      </c>
      <c r="F2078" s="7">
        <f t="shared" si="428"/>
        <v>1.0332554186145346</v>
      </c>
      <c r="G2078" s="7">
        <f t="shared" si="429"/>
        <v>3.2772587353947671</v>
      </c>
      <c r="H2078" s="7">
        <f t="shared" si="430"/>
        <v>1.3745170546071972</v>
      </c>
      <c r="I2078">
        <v>2.08</v>
      </c>
      <c r="J2078">
        <v>1.81</v>
      </c>
      <c r="K2078" s="7">
        <f t="shared" si="431"/>
        <v>2.1491712707182322</v>
      </c>
      <c r="L2078" s="7">
        <f t="shared" si="432"/>
        <v>1.8701923076923077</v>
      </c>
      <c r="M2078" s="24">
        <f t="shared" si="420"/>
        <v>0.46529562982005135</v>
      </c>
      <c r="N2078" s="24">
        <f t="shared" si="420"/>
        <v>0.53470437017994854</v>
      </c>
      <c r="O2078" s="23">
        <f t="shared" si="421"/>
        <v>0.63467677346794849</v>
      </c>
      <c r="P2078" s="23">
        <f t="shared" si="421"/>
        <v>1.3168261491795408</v>
      </c>
      <c r="Q2078" t="s">
        <v>33</v>
      </c>
      <c r="R2078" t="s">
        <v>34</v>
      </c>
      <c r="S2078" t="s">
        <v>139</v>
      </c>
      <c r="T2078" s="25" t="s">
        <v>151</v>
      </c>
      <c r="U2078" s="25" t="s">
        <v>166</v>
      </c>
      <c r="V2078" s="128" t="s">
        <v>610</v>
      </c>
      <c r="W2078" s="140" t="s">
        <v>150</v>
      </c>
      <c r="X2078">
        <v>4</v>
      </c>
      <c r="Y2078" s="23" t="str">
        <f t="shared" si="433"/>
        <v>Y</v>
      </c>
      <c r="Z2078">
        <v>100</v>
      </c>
      <c r="AA2078">
        <f t="shared" si="422"/>
        <v>0</v>
      </c>
      <c r="AB2078">
        <f t="shared" si="423"/>
        <v>-100</v>
      </c>
      <c r="AC2078">
        <f t="shared" si="424"/>
        <v>0</v>
      </c>
      <c r="AD2078">
        <f t="shared" si="425"/>
        <v>-100</v>
      </c>
      <c r="AE2078">
        <f t="shared" si="426"/>
        <v>0</v>
      </c>
      <c r="AF2078">
        <f t="shared" si="427"/>
        <v>-100</v>
      </c>
    </row>
    <row r="2079" spans="1:32" x14ac:dyDescent="0.25">
      <c r="A2079" s="20">
        <v>0.24289333283771553</v>
      </c>
      <c r="B2079" s="20">
        <v>0.75614777370320496</v>
      </c>
      <c r="C2079" s="21">
        <f t="shared" si="419"/>
        <v>4.1170335485006113</v>
      </c>
      <c r="D2079" s="22">
        <f t="shared" si="419"/>
        <v>1.3224928179085129</v>
      </c>
      <c r="E2079" s="127">
        <v>4.772678302090072E-2</v>
      </c>
      <c r="F2079" s="7">
        <f t="shared" si="428"/>
        <v>1.0477267830209007</v>
      </c>
      <c r="G2079" s="7">
        <f t="shared" si="429"/>
        <v>3.9294915575509175</v>
      </c>
      <c r="H2079" s="7">
        <f t="shared" si="430"/>
        <v>1.2622497003420892</v>
      </c>
      <c r="I2079">
        <v>2.21</v>
      </c>
      <c r="J2079">
        <v>1.68</v>
      </c>
      <c r="K2079" s="7">
        <f t="shared" si="431"/>
        <v>2.3154761904761907</v>
      </c>
      <c r="L2079" s="7">
        <f t="shared" si="432"/>
        <v>1.7601809954751131</v>
      </c>
      <c r="M2079" s="24">
        <f t="shared" si="420"/>
        <v>0.43187660668380456</v>
      </c>
      <c r="N2079" s="24">
        <f t="shared" si="420"/>
        <v>0.56812339331619544</v>
      </c>
      <c r="O2079" s="23">
        <f t="shared" si="421"/>
        <v>0.56241372901113895</v>
      </c>
      <c r="P2079" s="23">
        <f t="shared" si="421"/>
        <v>1.3309569410431976</v>
      </c>
      <c r="Q2079" t="s">
        <v>7</v>
      </c>
      <c r="R2079" t="s">
        <v>8</v>
      </c>
      <c r="S2079" t="s">
        <v>139</v>
      </c>
      <c r="T2079" s="25" t="s">
        <v>170</v>
      </c>
      <c r="U2079" s="25" t="s">
        <v>160</v>
      </c>
      <c r="V2079" s="128" t="s">
        <v>610</v>
      </c>
      <c r="W2079" s="140" t="s">
        <v>170</v>
      </c>
      <c r="X2079">
        <v>2</v>
      </c>
      <c r="Y2079" s="23" t="str">
        <f t="shared" si="433"/>
        <v>N</v>
      </c>
      <c r="Z2079">
        <v>100</v>
      </c>
      <c r="AA2079">
        <f t="shared" si="422"/>
        <v>168</v>
      </c>
      <c r="AB2079">
        <f t="shared" si="423"/>
        <v>68</v>
      </c>
      <c r="AC2079">
        <f t="shared" si="424"/>
        <v>0</v>
      </c>
      <c r="AD2079">
        <f t="shared" si="425"/>
        <v>-100</v>
      </c>
      <c r="AE2079">
        <f t="shared" si="426"/>
        <v>168</v>
      </c>
      <c r="AF2079">
        <f t="shared" si="427"/>
        <v>68</v>
      </c>
    </row>
    <row r="2080" spans="1:32" x14ac:dyDescent="0.25">
      <c r="A2080" s="20">
        <v>0.20017127034270574</v>
      </c>
      <c r="B2080" s="20">
        <v>0.79963715898756127</v>
      </c>
      <c r="C2080" s="21">
        <f t="shared" si="419"/>
        <v>4.9957219049863522</v>
      </c>
      <c r="D2080" s="22">
        <f t="shared" si="419"/>
        <v>1.2505671963345508</v>
      </c>
      <c r="E2080" s="127">
        <v>4.4531415273958208E-2</v>
      </c>
      <c r="F2080" s="7">
        <f t="shared" si="428"/>
        <v>1.0445314152739582</v>
      </c>
      <c r="G2080" s="7">
        <f t="shared" si="429"/>
        <v>4.7827397356699715</v>
      </c>
      <c r="H2080" s="7">
        <f t="shared" si="430"/>
        <v>1.1972518758629713</v>
      </c>
      <c r="I2080">
        <v>2.3199999999999998</v>
      </c>
      <c r="J2080">
        <v>1.63</v>
      </c>
      <c r="K2080" s="7">
        <f t="shared" si="431"/>
        <v>2.423312883435583</v>
      </c>
      <c r="L2080" s="7">
        <f t="shared" si="432"/>
        <v>1.7025862068965518</v>
      </c>
      <c r="M2080" s="24">
        <f t="shared" si="420"/>
        <v>0.41265822784810124</v>
      </c>
      <c r="N2080" s="24">
        <f t="shared" si="420"/>
        <v>0.58734177215189864</v>
      </c>
      <c r="O2080" s="23">
        <f t="shared" si="421"/>
        <v>0.48507761831514584</v>
      </c>
      <c r="P2080" s="23">
        <f t="shared" si="421"/>
        <v>1.361451197414167</v>
      </c>
      <c r="Q2080" t="s">
        <v>20</v>
      </c>
      <c r="R2080" t="s">
        <v>19</v>
      </c>
      <c r="S2080" t="s">
        <v>139</v>
      </c>
      <c r="T2080" s="25" t="s">
        <v>152</v>
      </c>
      <c r="U2080" s="25" t="s">
        <v>161</v>
      </c>
      <c r="V2080" s="128" t="s">
        <v>610</v>
      </c>
      <c r="W2080" s="140" t="s">
        <v>176</v>
      </c>
      <c r="X2080">
        <v>3</v>
      </c>
      <c r="Y2080" s="23" t="str">
        <f t="shared" si="433"/>
        <v>Y</v>
      </c>
      <c r="Z2080">
        <v>100</v>
      </c>
      <c r="AA2080">
        <f t="shared" si="422"/>
        <v>0</v>
      </c>
      <c r="AB2080">
        <f t="shared" si="423"/>
        <v>-100</v>
      </c>
      <c r="AC2080">
        <f t="shared" si="424"/>
        <v>0</v>
      </c>
      <c r="AD2080">
        <f t="shared" si="425"/>
        <v>-100</v>
      </c>
      <c r="AE2080">
        <f t="shared" si="426"/>
        <v>0</v>
      </c>
      <c r="AF2080">
        <f t="shared" si="427"/>
        <v>-100</v>
      </c>
    </row>
    <row r="2081" spans="1:32" x14ac:dyDescent="0.25">
      <c r="A2081" s="20">
        <v>0.21142653712772164</v>
      </c>
      <c r="B2081" s="20">
        <v>0.78848644675997159</v>
      </c>
      <c r="C2081" s="21">
        <f t="shared" si="419"/>
        <v>4.7297752381760167</v>
      </c>
      <c r="D2081" s="22">
        <f t="shared" si="419"/>
        <v>1.268252617542349</v>
      </c>
      <c r="E2081" s="127">
        <v>4.6894803548795938E-2</v>
      </c>
      <c r="F2081" s="7">
        <f t="shared" si="428"/>
        <v>1.0468948035487959</v>
      </c>
      <c r="G2081" s="7">
        <f t="shared" si="429"/>
        <v>4.5179087928824178</v>
      </c>
      <c r="H2081" s="7">
        <f t="shared" si="430"/>
        <v>1.2114422702674497</v>
      </c>
      <c r="I2081">
        <v>2.63</v>
      </c>
      <c r="J2081">
        <v>1.5</v>
      </c>
      <c r="K2081" s="7">
        <f t="shared" si="431"/>
        <v>2.7533333333333334</v>
      </c>
      <c r="L2081" s="7">
        <f t="shared" si="432"/>
        <v>1.5703422053231939</v>
      </c>
      <c r="M2081" s="24">
        <f t="shared" si="420"/>
        <v>0.36319612590799033</v>
      </c>
      <c r="N2081" s="24">
        <f t="shared" si="420"/>
        <v>0.63680387409200967</v>
      </c>
      <c r="O2081" s="23">
        <f t="shared" si="421"/>
        <v>0.58212773222499359</v>
      </c>
      <c r="P2081" s="23">
        <f t="shared" si="421"/>
        <v>1.2381935456725028</v>
      </c>
      <c r="Q2081" t="s">
        <v>12</v>
      </c>
      <c r="R2081" t="s">
        <v>13</v>
      </c>
      <c r="S2081" t="s">
        <v>139</v>
      </c>
      <c r="T2081" s="25" t="s">
        <v>151</v>
      </c>
      <c r="U2081" s="25" t="s">
        <v>166</v>
      </c>
      <c r="V2081" s="128" t="s">
        <v>610</v>
      </c>
      <c r="W2081" s="140" t="s">
        <v>151</v>
      </c>
      <c r="X2081">
        <v>2</v>
      </c>
      <c r="Y2081" s="23" t="str">
        <f t="shared" si="433"/>
        <v>N</v>
      </c>
      <c r="Z2081">
        <v>100</v>
      </c>
      <c r="AA2081">
        <f t="shared" si="422"/>
        <v>150</v>
      </c>
      <c r="AB2081">
        <f t="shared" si="423"/>
        <v>50</v>
      </c>
      <c r="AC2081">
        <f t="shared" si="424"/>
        <v>0</v>
      </c>
      <c r="AD2081">
        <f t="shared" si="425"/>
        <v>-100</v>
      </c>
      <c r="AE2081">
        <f t="shared" si="426"/>
        <v>150</v>
      </c>
      <c r="AF2081">
        <f t="shared" si="427"/>
        <v>50</v>
      </c>
    </row>
    <row r="2082" spans="1:32" x14ac:dyDescent="0.25">
      <c r="A2082" s="20">
        <v>0.52602693952638013</v>
      </c>
      <c r="B2082" s="20">
        <v>0.46457187781580689</v>
      </c>
      <c r="C2082" s="21">
        <f t="shared" si="419"/>
        <v>1.901043320899823</v>
      </c>
      <c r="D2082" s="22">
        <f t="shared" si="419"/>
        <v>2.1525194437113115</v>
      </c>
      <c r="E2082" s="127">
        <v>4.6468499973506994E-2</v>
      </c>
      <c r="F2082" s="7">
        <f t="shared" si="428"/>
        <v>1.046468499973507</v>
      </c>
      <c r="G2082" s="7">
        <f t="shared" si="429"/>
        <v>1.816627371916069</v>
      </c>
      <c r="H2082" s="7">
        <f t="shared" si="430"/>
        <v>2.0569366815779033</v>
      </c>
      <c r="I2082">
        <v>2.33</v>
      </c>
      <c r="J2082">
        <v>1.62</v>
      </c>
      <c r="K2082" s="7">
        <f t="shared" si="431"/>
        <v>2.4382716049382713</v>
      </c>
      <c r="L2082" s="7">
        <f t="shared" si="432"/>
        <v>1.6952789699570814</v>
      </c>
      <c r="M2082" s="24">
        <f t="shared" si="420"/>
        <v>0.41012658227848103</v>
      </c>
      <c r="N2082" s="24">
        <f t="shared" si="420"/>
        <v>0.58987341772151902</v>
      </c>
      <c r="O2082" s="23">
        <f t="shared" si="421"/>
        <v>1.2825965500797538</v>
      </c>
      <c r="P2082" s="23">
        <f t="shared" si="421"/>
        <v>0.78757893449460814</v>
      </c>
      <c r="Q2082" t="s">
        <v>16</v>
      </c>
      <c r="R2082" t="s">
        <v>84</v>
      </c>
      <c r="S2082" t="s">
        <v>139</v>
      </c>
      <c r="T2082" s="25" t="s">
        <v>162</v>
      </c>
      <c r="U2082" s="25" t="s">
        <v>160</v>
      </c>
      <c r="V2082" s="128" t="s">
        <v>610</v>
      </c>
      <c r="W2082" s="140" t="s">
        <v>155</v>
      </c>
      <c r="X2082">
        <v>3</v>
      </c>
      <c r="Y2082" s="23" t="str">
        <f t="shared" si="433"/>
        <v>Y</v>
      </c>
      <c r="Z2082">
        <v>100</v>
      </c>
      <c r="AA2082">
        <f t="shared" si="422"/>
        <v>233</v>
      </c>
      <c r="AB2082">
        <f t="shared" si="423"/>
        <v>133</v>
      </c>
      <c r="AC2082">
        <f t="shared" si="424"/>
        <v>233</v>
      </c>
      <c r="AD2082">
        <f t="shared" si="425"/>
        <v>133</v>
      </c>
      <c r="AE2082">
        <f t="shared" si="426"/>
        <v>0</v>
      </c>
      <c r="AF2082">
        <f t="shared" si="427"/>
        <v>-100</v>
      </c>
    </row>
    <row r="2083" spans="1:32" x14ac:dyDescent="0.25">
      <c r="A2083" s="20">
        <v>0.52969190822962509</v>
      </c>
      <c r="B2083" s="20">
        <v>0.46764082861593853</v>
      </c>
      <c r="C2083" s="21">
        <f t="shared" si="419"/>
        <v>1.8878898930932755</v>
      </c>
      <c r="D2083" s="22">
        <f t="shared" si="419"/>
        <v>2.1383932685254785</v>
      </c>
      <c r="E2083" s="127">
        <v>4.6999795207864015E-2</v>
      </c>
      <c r="F2083" s="7">
        <f t="shared" si="428"/>
        <v>1.046999795207864</v>
      </c>
      <c r="G2083" s="7">
        <f t="shared" si="429"/>
        <v>1.8031425619509955</v>
      </c>
      <c r="H2083" s="7">
        <f t="shared" si="430"/>
        <v>2.0424008469848238</v>
      </c>
      <c r="I2083">
        <v>2.57</v>
      </c>
      <c r="J2083">
        <v>1.52</v>
      </c>
      <c r="K2083" s="7">
        <f t="shared" si="431"/>
        <v>2.6907894736842102</v>
      </c>
      <c r="L2083" s="7">
        <f t="shared" si="432"/>
        <v>1.5914396887159534</v>
      </c>
      <c r="M2083" s="24">
        <f t="shared" si="420"/>
        <v>0.371638141809291</v>
      </c>
      <c r="N2083" s="24">
        <f t="shared" si="420"/>
        <v>0.628361858190709</v>
      </c>
      <c r="O2083" s="23">
        <f t="shared" si="421"/>
        <v>1.4252894109599779</v>
      </c>
      <c r="P2083" s="23">
        <f t="shared" si="421"/>
        <v>0.74422217472341978</v>
      </c>
      <c r="Q2083" t="s">
        <v>11</v>
      </c>
      <c r="R2083" t="s">
        <v>89</v>
      </c>
      <c r="S2083" t="s">
        <v>139</v>
      </c>
      <c r="T2083" s="25" t="s">
        <v>155</v>
      </c>
      <c r="U2083" s="25" t="s">
        <v>161</v>
      </c>
      <c r="V2083" s="128" t="s">
        <v>610</v>
      </c>
      <c r="W2083" s="140" t="s">
        <v>165</v>
      </c>
      <c r="X2083">
        <v>4</v>
      </c>
      <c r="Y2083" s="23" t="str">
        <f t="shared" si="433"/>
        <v>Y</v>
      </c>
      <c r="Z2083">
        <v>100</v>
      </c>
      <c r="AA2083">
        <f t="shared" si="422"/>
        <v>257</v>
      </c>
      <c r="AB2083">
        <f t="shared" si="423"/>
        <v>157</v>
      </c>
      <c r="AC2083">
        <f t="shared" si="424"/>
        <v>257</v>
      </c>
      <c r="AD2083">
        <f t="shared" si="425"/>
        <v>157</v>
      </c>
      <c r="AE2083">
        <f t="shared" si="426"/>
        <v>0</v>
      </c>
      <c r="AF2083">
        <f t="shared" si="427"/>
        <v>-100</v>
      </c>
    </row>
    <row r="2084" spans="1:32" x14ac:dyDescent="0.25">
      <c r="A2084" s="20">
        <v>0.23543266269888566</v>
      </c>
      <c r="B2084" s="20">
        <v>0.76429408875730576</v>
      </c>
      <c r="C2084" s="21">
        <f t="shared" si="419"/>
        <v>4.2474990026298212</v>
      </c>
      <c r="D2084" s="22">
        <f t="shared" si="419"/>
        <v>1.308396878518238</v>
      </c>
      <c r="E2084" s="127">
        <v>4.8387096774193505E-2</v>
      </c>
      <c r="F2084" s="7">
        <f t="shared" si="428"/>
        <v>1.0483870967741935</v>
      </c>
      <c r="G2084" s="7">
        <f t="shared" si="429"/>
        <v>4.0514605871238292</v>
      </c>
      <c r="H2084" s="7">
        <f t="shared" si="430"/>
        <v>1.2480093302789348</v>
      </c>
      <c r="I2084">
        <v>2.48</v>
      </c>
      <c r="J2084">
        <v>1.55</v>
      </c>
      <c r="K2084" s="7">
        <f t="shared" si="431"/>
        <v>2.6</v>
      </c>
      <c r="L2084" s="7">
        <f t="shared" si="432"/>
        <v>1.625</v>
      </c>
      <c r="M2084" s="24">
        <f t="shared" si="420"/>
        <v>0.38461538461538458</v>
      </c>
      <c r="N2084" s="24">
        <f t="shared" si="420"/>
        <v>0.61538461538461542</v>
      </c>
      <c r="O2084" s="23">
        <f t="shared" si="421"/>
        <v>0.61212492301710275</v>
      </c>
      <c r="P2084" s="23">
        <f t="shared" si="421"/>
        <v>1.2419778942306219</v>
      </c>
      <c r="Q2084" t="s">
        <v>35</v>
      </c>
      <c r="R2084" t="s">
        <v>10</v>
      </c>
      <c r="S2084" t="s">
        <v>139</v>
      </c>
      <c r="T2084" s="25" t="s">
        <v>154</v>
      </c>
      <c r="U2084" s="25" t="s">
        <v>160</v>
      </c>
      <c r="V2084" s="128" t="s">
        <v>610</v>
      </c>
      <c r="W2084" s="140" t="s">
        <v>154</v>
      </c>
      <c r="X2084">
        <v>1</v>
      </c>
      <c r="Y2084" s="23" t="str">
        <f t="shared" si="433"/>
        <v>N</v>
      </c>
      <c r="Z2084">
        <v>100</v>
      </c>
      <c r="AA2084">
        <f t="shared" si="422"/>
        <v>155</v>
      </c>
      <c r="AB2084">
        <f t="shared" si="423"/>
        <v>55</v>
      </c>
      <c r="AC2084">
        <f t="shared" si="424"/>
        <v>0</v>
      </c>
      <c r="AD2084">
        <f t="shared" si="425"/>
        <v>-100</v>
      </c>
      <c r="AE2084">
        <f t="shared" si="426"/>
        <v>155</v>
      </c>
      <c r="AF2084">
        <f t="shared" si="427"/>
        <v>55</v>
      </c>
    </row>
    <row r="2085" spans="1:32" x14ac:dyDescent="0.25">
      <c r="A2085" s="20">
        <v>0.3776099548168414</v>
      </c>
      <c r="B2085" s="20">
        <v>0.61975696299161487</v>
      </c>
      <c r="C2085" s="21">
        <f t="shared" si="419"/>
        <v>2.648235268281121</v>
      </c>
      <c r="D2085" s="22">
        <f t="shared" si="419"/>
        <v>1.6135357240246604</v>
      </c>
      <c r="E2085" s="127">
        <v>4.9848554853945348E-2</v>
      </c>
      <c r="F2085" s="7">
        <f t="shared" si="428"/>
        <v>1.0498485548539453</v>
      </c>
      <c r="G2085" s="7">
        <f t="shared" si="429"/>
        <v>2.5224926548091906</v>
      </c>
      <c r="H2085" s="7">
        <f t="shared" si="430"/>
        <v>1.536922365196888</v>
      </c>
      <c r="I2085">
        <v>2.58</v>
      </c>
      <c r="J2085">
        <v>1.51</v>
      </c>
      <c r="K2085" s="7">
        <f t="shared" si="431"/>
        <v>2.7086092715231791</v>
      </c>
      <c r="L2085" s="7">
        <f t="shared" si="432"/>
        <v>1.5852713178294575</v>
      </c>
      <c r="M2085" s="24">
        <f t="shared" si="420"/>
        <v>0.36919315403422981</v>
      </c>
      <c r="N2085" s="24">
        <f t="shared" si="420"/>
        <v>0.63080684596577008</v>
      </c>
      <c r="O2085" s="23">
        <f t="shared" si="421"/>
        <v>1.0227978246363454</v>
      </c>
      <c r="P2085" s="23">
        <f t="shared" si="421"/>
        <v>0.98248293745569959</v>
      </c>
      <c r="Q2085" t="s">
        <v>18</v>
      </c>
      <c r="R2085" t="s">
        <v>14</v>
      </c>
      <c r="S2085" t="s">
        <v>139</v>
      </c>
      <c r="T2085" s="25" t="s">
        <v>170</v>
      </c>
      <c r="U2085" s="25" t="s">
        <v>160</v>
      </c>
      <c r="V2085" s="128" t="s">
        <v>610</v>
      </c>
      <c r="W2085" s="140" t="s">
        <v>153</v>
      </c>
      <c r="X2085">
        <v>2</v>
      </c>
      <c r="Y2085" s="23" t="str">
        <f t="shared" si="433"/>
        <v>N</v>
      </c>
      <c r="Z2085">
        <v>100</v>
      </c>
      <c r="AA2085">
        <f t="shared" si="422"/>
        <v>0</v>
      </c>
      <c r="AB2085">
        <f t="shared" si="423"/>
        <v>-100</v>
      </c>
      <c r="AC2085">
        <f t="shared" si="424"/>
        <v>0</v>
      </c>
      <c r="AD2085">
        <f t="shared" si="425"/>
        <v>-100</v>
      </c>
      <c r="AE2085">
        <f t="shared" si="426"/>
        <v>151</v>
      </c>
      <c r="AF2085">
        <f t="shared" si="427"/>
        <v>51</v>
      </c>
    </row>
    <row r="2086" spans="1:32" x14ac:dyDescent="0.25">
      <c r="A2086" s="20">
        <v>9.0990929741736268E-2</v>
      </c>
      <c r="B2086" s="20">
        <v>0.9089986167769023</v>
      </c>
      <c r="C2086" s="21">
        <f t="shared" si="419"/>
        <v>10.990106407730373</v>
      </c>
      <c r="D2086" s="22">
        <f t="shared" si="419"/>
        <v>1.1001116850383859</v>
      </c>
      <c r="E2086" s="127">
        <v>4.4887514660411743E-2</v>
      </c>
      <c r="F2086" s="7">
        <f t="shared" si="428"/>
        <v>1.0448875146604117</v>
      </c>
      <c r="G2086" s="7">
        <f t="shared" si="429"/>
        <v>10.517980407969709</v>
      </c>
      <c r="H2086" s="7">
        <f t="shared" si="430"/>
        <v>1.0528517850994918</v>
      </c>
      <c r="I2086">
        <v>2.2599999999999998</v>
      </c>
      <c r="J2086">
        <v>1.66</v>
      </c>
      <c r="K2086" s="7">
        <f t="shared" si="431"/>
        <v>2.3614457831325302</v>
      </c>
      <c r="L2086" s="7">
        <f t="shared" si="432"/>
        <v>1.7345132743362834</v>
      </c>
      <c r="M2086" s="24">
        <f t="shared" si="420"/>
        <v>0.42346938775510201</v>
      </c>
      <c r="N2086" s="24">
        <f t="shared" si="420"/>
        <v>0.57653061224489788</v>
      </c>
      <c r="O2086" s="23">
        <f t="shared" si="421"/>
        <v>0.21487014734193147</v>
      </c>
      <c r="P2086" s="23">
        <f t="shared" si="421"/>
        <v>1.5766701671528571</v>
      </c>
      <c r="Q2086" t="s">
        <v>15</v>
      </c>
      <c r="R2086" t="s">
        <v>521</v>
      </c>
      <c r="S2086" t="s">
        <v>139</v>
      </c>
      <c r="T2086" s="25" t="s">
        <v>154</v>
      </c>
      <c r="U2086" s="25" t="s">
        <v>160</v>
      </c>
      <c r="V2086" s="128" t="s">
        <v>610</v>
      </c>
      <c r="W2086" s="140" t="s">
        <v>151</v>
      </c>
      <c r="X2086">
        <v>2</v>
      </c>
      <c r="Y2086" s="23" t="str">
        <f t="shared" si="433"/>
        <v>N</v>
      </c>
      <c r="Z2086">
        <v>100</v>
      </c>
      <c r="AA2086">
        <f t="shared" si="422"/>
        <v>166</v>
      </c>
      <c r="AB2086">
        <f t="shared" si="423"/>
        <v>66</v>
      </c>
      <c r="AC2086">
        <f t="shared" si="424"/>
        <v>0</v>
      </c>
      <c r="AD2086">
        <f t="shared" si="425"/>
        <v>-100</v>
      </c>
      <c r="AE2086">
        <f t="shared" si="426"/>
        <v>166</v>
      </c>
      <c r="AF2086">
        <f t="shared" si="427"/>
        <v>66</v>
      </c>
    </row>
    <row r="2087" spans="1:32" x14ac:dyDescent="0.25">
      <c r="A2087" s="20">
        <v>0</v>
      </c>
      <c r="B2087" s="20">
        <v>1</v>
      </c>
      <c r="C2087" s="21" t="e">
        <f t="shared" si="419"/>
        <v>#DIV/0!</v>
      </c>
      <c r="D2087" s="22">
        <f t="shared" si="419"/>
        <v>1</v>
      </c>
      <c r="E2087" s="127">
        <v>5.9005695957529136E-2</v>
      </c>
      <c r="F2087" s="7">
        <f t="shared" si="428"/>
        <v>1.0590056959575291</v>
      </c>
      <c r="G2087" s="7" t="e">
        <f t="shared" si="429"/>
        <v>#DIV/0!</v>
      </c>
      <c r="H2087" s="7">
        <f t="shared" si="430"/>
        <v>0.94428198433420374</v>
      </c>
      <c r="I2087">
        <v>2.14</v>
      </c>
      <c r="J2087">
        <v>1.69</v>
      </c>
      <c r="K2087" s="7">
        <f t="shared" si="431"/>
        <v>2.2662721893491127</v>
      </c>
      <c r="L2087" s="7">
        <f t="shared" si="432"/>
        <v>1.7897196261682242</v>
      </c>
      <c r="M2087" s="24">
        <f t="shared" si="420"/>
        <v>0.44125326370757173</v>
      </c>
      <c r="N2087" s="24">
        <f t="shared" si="420"/>
        <v>0.55874673629242821</v>
      </c>
      <c r="O2087" s="23" t="e">
        <f t="shared" si="421"/>
        <v>#DIV/0!</v>
      </c>
      <c r="P2087" s="23">
        <f t="shared" si="421"/>
        <v>1.789719626168224</v>
      </c>
      <c r="Q2087" t="s">
        <v>575</v>
      </c>
      <c r="R2087" t="s">
        <v>574</v>
      </c>
      <c r="S2087" t="s">
        <v>370</v>
      </c>
      <c r="T2087" s="25" t="s">
        <v>149</v>
      </c>
      <c r="U2087" s="25" t="s">
        <v>166</v>
      </c>
      <c r="V2087" s="128" t="s">
        <v>610</v>
      </c>
      <c r="W2087" s="140" t="s">
        <v>153</v>
      </c>
      <c r="X2087">
        <v>2</v>
      </c>
      <c r="Y2087" s="23" t="str">
        <f t="shared" si="433"/>
        <v>N</v>
      </c>
      <c r="Z2087">
        <v>100</v>
      </c>
      <c r="AA2087" t="e">
        <f t="shared" si="422"/>
        <v>#DIV/0!</v>
      </c>
      <c r="AB2087" t="e">
        <f t="shared" si="423"/>
        <v>#DIV/0!</v>
      </c>
      <c r="AC2087">
        <f t="shared" si="424"/>
        <v>0</v>
      </c>
      <c r="AD2087">
        <f t="shared" si="425"/>
        <v>-100</v>
      </c>
      <c r="AE2087">
        <f t="shared" si="426"/>
        <v>169</v>
      </c>
      <c r="AF2087">
        <f t="shared" si="427"/>
        <v>69</v>
      </c>
    </row>
    <row r="2088" spans="1:32" x14ac:dyDescent="0.25">
      <c r="A2088" s="20">
        <v>0</v>
      </c>
      <c r="B2088" s="20">
        <v>1</v>
      </c>
      <c r="C2088" s="21" t="e">
        <f t="shared" si="419"/>
        <v>#DIV/0!</v>
      </c>
      <c r="D2088" s="22">
        <f t="shared" si="419"/>
        <v>1</v>
      </c>
      <c r="E2088" s="127">
        <v>5.6211958467597523E-2</v>
      </c>
      <c r="F2088" s="7">
        <f t="shared" si="428"/>
        <v>1.0562119584675975</v>
      </c>
      <c r="G2088" s="7" t="e">
        <f t="shared" si="429"/>
        <v>#DIV/0!</v>
      </c>
      <c r="H2088" s="7">
        <f t="shared" si="430"/>
        <v>0.94677966101694921</v>
      </c>
      <c r="I2088">
        <v>2.66</v>
      </c>
      <c r="J2088">
        <v>1.47</v>
      </c>
      <c r="K2088" s="7">
        <f t="shared" si="431"/>
        <v>2.8095238095238098</v>
      </c>
      <c r="L2088" s="7">
        <f t="shared" si="432"/>
        <v>1.5526315789473684</v>
      </c>
      <c r="M2088" s="24">
        <f t="shared" si="420"/>
        <v>0.3559322033898305</v>
      </c>
      <c r="N2088" s="24">
        <f t="shared" si="420"/>
        <v>0.64406779661016955</v>
      </c>
      <c r="O2088" s="23" t="e">
        <f t="shared" si="421"/>
        <v>#DIV/0!</v>
      </c>
      <c r="P2088" s="23">
        <f t="shared" si="421"/>
        <v>1.5526315789473684</v>
      </c>
      <c r="Q2088" t="s">
        <v>570</v>
      </c>
      <c r="R2088" t="s">
        <v>573</v>
      </c>
      <c r="S2088" t="s">
        <v>370</v>
      </c>
      <c r="T2088" s="25" t="s">
        <v>149</v>
      </c>
      <c r="U2088" s="25" t="s">
        <v>166</v>
      </c>
      <c r="V2088" s="128" t="s">
        <v>610</v>
      </c>
      <c r="W2088" s="140" t="s">
        <v>154</v>
      </c>
      <c r="X2088">
        <v>1</v>
      </c>
      <c r="Y2088" s="23" t="str">
        <f t="shared" si="433"/>
        <v>N</v>
      </c>
      <c r="Z2088">
        <v>100</v>
      </c>
      <c r="AA2088" t="e">
        <f t="shared" si="422"/>
        <v>#DIV/0!</v>
      </c>
      <c r="AB2088" t="e">
        <f t="shared" si="423"/>
        <v>#DIV/0!</v>
      </c>
      <c r="AC2088">
        <f t="shared" si="424"/>
        <v>0</v>
      </c>
      <c r="AD2088">
        <f t="shared" si="425"/>
        <v>-100</v>
      </c>
      <c r="AE2088">
        <f t="shared" si="426"/>
        <v>147</v>
      </c>
      <c r="AF2088">
        <f t="shared" si="427"/>
        <v>47</v>
      </c>
    </row>
    <row r="2089" spans="1:32" x14ac:dyDescent="0.25">
      <c r="A2089" s="20">
        <v>0</v>
      </c>
      <c r="B2089" s="20">
        <v>1</v>
      </c>
      <c r="C2089" s="21" t="e">
        <f t="shared" si="419"/>
        <v>#DIV/0!</v>
      </c>
      <c r="D2089" s="22">
        <f t="shared" si="419"/>
        <v>1</v>
      </c>
      <c r="E2089" s="127">
        <v>5.8549293843411565E-2</v>
      </c>
      <c r="F2089" s="7">
        <f t="shared" si="428"/>
        <v>1.0585492938434116</v>
      </c>
      <c r="G2089" s="7" t="e">
        <f t="shared" si="429"/>
        <v>#DIV/0!</v>
      </c>
      <c r="H2089" s="7">
        <f t="shared" si="430"/>
        <v>0.94468911917098441</v>
      </c>
      <c r="I2089">
        <v>2.21</v>
      </c>
      <c r="J2089">
        <v>1.65</v>
      </c>
      <c r="K2089" s="7">
        <f t="shared" si="431"/>
        <v>2.3393939393939394</v>
      </c>
      <c r="L2089" s="7">
        <f t="shared" si="432"/>
        <v>1.746606334841629</v>
      </c>
      <c r="M2089" s="24">
        <f t="shared" si="420"/>
        <v>0.42746113989637308</v>
      </c>
      <c r="N2089" s="24">
        <f t="shared" si="420"/>
        <v>0.57253886010362698</v>
      </c>
      <c r="O2089" s="23" t="e">
        <f t="shared" si="421"/>
        <v>#DIV/0!</v>
      </c>
      <c r="P2089" s="23">
        <f t="shared" si="421"/>
        <v>1.746606334841629</v>
      </c>
      <c r="Q2089" t="s">
        <v>569</v>
      </c>
      <c r="R2089" t="s">
        <v>369</v>
      </c>
      <c r="S2089" t="s">
        <v>370</v>
      </c>
      <c r="T2089" s="25" t="s">
        <v>149</v>
      </c>
      <c r="U2089" s="25" t="s">
        <v>166</v>
      </c>
      <c r="V2089" s="128" t="s">
        <v>610</v>
      </c>
      <c r="W2089" s="140" t="s">
        <v>162</v>
      </c>
      <c r="X2089">
        <v>3</v>
      </c>
      <c r="Y2089" s="23" t="str">
        <f t="shared" si="433"/>
        <v>Y</v>
      </c>
      <c r="Z2089">
        <v>100</v>
      </c>
      <c r="AA2089" t="e">
        <f t="shared" si="422"/>
        <v>#DIV/0!</v>
      </c>
      <c r="AB2089" t="e">
        <f t="shared" si="423"/>
        <v>#DIV/0!</v>
      </c>
      <c r="AC2089">
        <f t="shared" si="424"/>
        <v>0</v>
      </c>
      <c r="AD2089">
        <f t="shared" si="425"/>
        <v>-100</v>
      </c>
      <c r="AE2089">
        <f t="shared" si="426"/>
        <v>0</v>
      </c>
      <c r="AF2089">
        <f t="shared" si="427"/>
        <v>-100</v>
      </c>
    </row>
    <row r="2090" spans="1:32" x14ac:dyDescent="0.25">
      <c r="A2090" s="20">
        <v>0.14551255658495674</v>
      </c>
      <c r="B2090" s="20">
        <v>0.85439460866416517</v>
      </c>
      <c r="C2090" s="21">
        <f t="shared" si="419"/>
        <v>6.8722591607835248</v>
      </c>
      <c r="D2090" s="22">
        <f t="shared" si="419"/>
        <v>1.1704193704633588</v>
      </c>
      <c r="E2090" s="127">
        <v>2.3560209424083656E-2</v>
      </c>
      <c r="F2090" s="7">
        <f t="shared" si="428"/>
        <v>1.0235602094240837</v>
      </c>
      <c r="G2090" s="7">
        <f t="shared" si="429"/>
        <v>6.7140741673128055</v>
      </c>
      <c r="H2090" s="7">
        <f t="shared" si="430"/>
        <v>1.1434787711432304</v>
      </c>
      <c r="I2090">
        <v>1.91</v>
      </c>
      <c r="J2090">
        <v>2</v>
      </c>
      <c r="K2090" s="7">
        <f t="shared" si="431"/>
        <v>1.9549999999999996</v>
      </c>
      <c r="L2090" s="7">
        <f t="shared" si="432"/>
        <v>2.0471204188481673</v>
      </c>
      <c r="M2090" s="24">
        <f t="shared" si="420"/>
        <v>0.51150895140664976</v>
      </c>
      <c r="N2090" s="24">
        <f t="shared" si="420"/>
        <v>0.48849104859335046</v>
      </c>
      <c r="O2090" s="23">
        <f t="shared" si="421"/>
        <v>0.28447704812359037</v>
      </c>
      <c r="P2090" s="23">
        <f t="shared" si="421"/>
        <v>1.749048649150202</v>
      </c>
      <c r="Q2090" t="s">
        <v>289</v>
      </c>
      <c r="R2090" t="s">
        <v>43</v>
      </c>
      <c r="S2090" t="s">
        <v>140</v>
      </c>
      <c r="T2090" s="25" t="s">
        <v>152</v>
      </c>
      <c r="U2090" s="25" t="s">
        <v>161</v>
      </c>
      <c r="V2090" s="128" t="s">
        <v>610</v>
      </c>
      <c r="W2090" s="140" t="s">
        <v>275</v>
      </c>
      <c r="X2090">
        <v>6</v>
      </c>
      <c r="Y2090" s="23" t="str">
        <f t="shared" si="433"/>
        <v>Y</v>
      </c>
      <c r="Z2090">
        <v>100</v>
      </c>
      <c r="AA2090">
        <f t="shared" si="422"/>
        <v>0</v>
      </c>
      <c r="AB2090">
        <f t="shared" si="423"/>
        <v>-100</v>
      </c>
      <c r="AC2090">
        <f t="shared" si="424"/>
        <v>0</v>
      </c>
      <c r="AD2090">
        <f t="shared" si="425"/>
        <v>-100</v>
      </c>
      <c r="AE2090">
        <f t="shared" si="426"/>
        <v>0</v>
      </c>
      <c r="AF2090">
        <f t="shared" si="427"/>
        <v>-100</v>
      </c>
    </row>
    <row r="2091" spans="1:32" x14ac:dyDescent="0.25">
      <c r="A2091" s="20">
        <v>0</v>
      </c>
      <c r="B2091" s="20">
        <v>1</v>
      </c>
      <c r="C2091" s="21" t="e">
        <f t="shared" si="419"/>
        <v>#DIV/0!</v>
      </c>
      <c r="D2091" s="22">
        <f t="shared" si="419"/>
        <v>1</v>
      </c>
      <c r="E2091" s="127">
        <v>2.9760065904644417E-2</v>
      </c>
      <c r="F2091" s="7">
        <f t="shared" si="428"/>
        <v>1.0297600659046444</v>
      </c>
      <c r="G2091" s="7" t="e">
        <f t="shared" si="429"/>
        <v>#DIV/0!</v>
      </c>
      <c r="H2091" s="7">
        <f t="shared" si="430"/>
        <v>0.97109999999999985</v>
      </c>
      <c r="I2091">
        <v>1.66</v>
      </c>
      <c r="J2091">
        <v>2.34</v>
      </c>
      <c r="K2091" s="7">
        <f t="shared" si="431"/>
        <v>1.7094017094017095</v>
      </c>
      <c r="L2091" s="7">
        <f t="shared" si="432"/>
        <v>2.4096385542168677</v>
      </c>
      <c r="M2091" s="24">
        <f t="shared" si="420"/>
        <v>0.58499999999999996</v>
      </c>
      <c r="N2091" s="24">
        <f t="shared" si="420"/>
        <v>0.41499999999999998</v>
      </c>
      <c r="O2091" s="23" t="e">
        <f t="shared" si="421"/>
        <v>#DIV/0!</v>
      </c>
      <c r="P2091" s="23">
        <f t="shared" si="421"/>
        <v>2.4096385542168677</v>
      </c>
      <c r="Q2091" t="s">
        <v>104</v>
      </c>
      <c r="R2091" t="s">
        <v>52</v>
      </c>
      <c r="S2091" t="s">
        <v>140</v>
      </c>
      <c r="T2091" s="25" t="s">
        <v>149</v>
      </c>
      <c r="U2091" s="25" t="s">
        <v>166</v>
      </c>
      <c r="V2091" s="128" t="s">
        <v>610</v>
      </c>
      <c r="W2091" s="140" t="s">
        <v>165</v>
      </c>
      <c r="X2091">
        <v>4</v>
      </c>
      <c r="Y2091" s="23" t="str">
        <f t="shared" si="433"/>
        <v>Y</v>
      </c>
      <c r="Z2091">
        <v>100</v>
      </c>
      <c r="AA2091" t="e">
        <f t="shared" si="422"/>
        <v>#DIV/0!</v>
      </c>
      <c r="AB2091" t="e">
        <f t="shared" si="423"/>
        <v>#DIV/0!</v>
      </c>
      <c r="AC2091">
        <f t="shared" si="424"/>
        <v>0</v>
      </c>
      <c r="AD2091">
        <f t="shared" si="425"/>
        <v>-100</v>
      </c>
      <c r="AE2091">
        <f t="shared" si="426"/>
        <v>0</v>
      </c>
      <c r="AF2091">
        <f t="shared" si="427"/>
        <v>-100</v>
      </c>
    </row>
    <row r="2092" spans="1:32" x14ac:dyDescent="0.25">
      <c r="A2092" s="20">
        <v>0.40758336813694124</v>
      </c>
      <c r="B2092" s="20">
        <v>0.59192010792844052</v>
      </c>
      <c r="C2092" s="21">
        <f t="shared" si="419"/>
        <v>2.4534857851805589</v>
      </c>
      <c r="D2092" s="22">
        <f t="shared" si="419"/>
        <v>1.6894171808079441</v>
      </c>
      <c r="E2092" s="127">
        <v>2.720133146096626E-2</v>
      </c>
      <c r="F2092" s="7">
        <f t="shared" si="428"/>
        <v>1.0272013314609663</v>
      </c>
      <c r="G2092" s="7">
        <f t="shared" si="429"/>
        <v>2.3885149970464106</v>
      </c>
      <c r="H2092" s="7">
        <f t="shared" si="430"/>
        <v>1.6446797030579414</v>
      </c>
      <c r="I2092">
        <v>1.74</v>
      </c>
      <c r="J2092">
        <v>2.21</v>
      </c>
      <c r="K2092" s="7">
        <f t="shared" si="431"/>
        <v>1.7873303167420813</v>
      </c>
      <c r="L2092" s="7">
        <f t="shared" si="432"/>
        <v>2.2701149425287355</v>
      </c>
      <c r="M2092" s="24">
        <f t="shared" si="420"/>
        <v>0.55949367088607604</v>
      </c>
      <c r="N2092" s="24">
        <f t="shared" si="420"/>
        <v>0.44050632911392407</v>
      </c>
      <c r="O2092" s="23">
        <f t="shared" si="421"/>
        <v>0.72848611047100342</v>
      </c>
      <c r="P2092" s="23">
        <f t="shared" si="421"/>
        <v>1.3437266817915747</v>
      </c>
      <c r="Q2092" t="s">
        <v>97</v>
      </c>
      <c r="R2092" t="s">
        <v>105</v>
      </c>
      <c r="S2092" t="s">
        <v>140</v>
      </c>
      <c r="T2092" s="25" t="s">
        <v>151</v>
      </c>
      <c r="U2092" s="25" t="s">
        <v>166</v>
      </c>
      <c r="V2092" s="128" t="s">
        <v>610</v>
      </c>
      <c r="W2092" s="140" t="s">
        <v>275</v>
      </c>
      <c r="X2092">
        <v>6</v>
      </c>
      <c r="Y2092" s="23" t="str">
        <f t="shared" si="433"/>
        <v>Y</v>
      </c>
      <c r="Z2092">
        <v>100</v>
      </c>
      <c r="AA2092">
        <f t="shared" si="422"/>
        <v>0</v>
      </c>
      <c r="AB2092">
        <f t="shared" si="423"/>
        <v>-100</v>
      </c>
      <c r="AC2092">
        <f t="shared" si="424"/>
        <v>0</v>
      </c>
      <c r="AD2092">
        <f t="shared" si="425"/>
        <v>-100</v>
      </c>
      <c r="AE2092">
        <f t="shared" si="426"/>
        <v>0</v>
      </c>
      <c r="AF2092">
        <f t="shared" si="427"/>
        <v>-100</v>
      </c>
    </row>
    <row r="2093" spans="1:32" x14ac:dyDescent="0.25">
      <c r="A2093" s="20">
        <v>0.59778482084254059</v>
      </c>
      <c r="B2093" s="20">
        <v>0.37515327376362784</v>
      </c>
      <c r="C2093" s="21">
        <f t="shared" si="419"/>
        <v>1.6728427439669045</v>
      </c>
      <c r="D2093" s="22">
        <f t="shared" si="419"/>
        <v>2.6655771652150588</v>
      </c>
      <c r="E2093" s="127">
        <v>2.891515407344869E-2</v>
      </c>
      <c r="F2093" s="7">
        <f t="shared" si="428"/>
        <v>1.0289151540734487</v>
      </c>
      <c r="G2093" s="7">
        <f t="shared" si="429"/>
        <v>1.6258315735210653</v>
      </c>
      <c r="H2093" s="7">
        <f t="shared" si="430"/>
        <v>2.5906676120592715</v>
      </c>
      <c r="I2093">
        <v>2.06</v>
      </c>
      <c r="J2093">
        <v>1.84</v>
      </c>
      <c r="K2093" s="7">
        <f t="shared" si="431"/>
        <v>2.1195652173913042</v>
      </c>
      <c r="L2093" s="7">
        <f t="shared" si="432"/>
        <v>1.8932038834951457</v>
      </c>
      <c r="M2093" s="24">
        <f t="shared" si="420"/>
        <v>0.47179487179487184</v>
      </c>
      <c r="N2093" s="24">
        <f t="shared" si="420"/>
        <v>0.52820512820512822</v>
      </c>
      <c r="O2093" s="23">
        <f t="shared" si="421"/>
        <v>1.2670439137423415</v>
      </c>
      <c r="P2093" s="23">
        <f t="shared" si="421"/>
        <v>0.71024163479521774</v>
      </c>
      <c r="Q2093" t="s">
        <v>98</v>
      </c>
      <c r="R2093" t="s">
        <v>45</v>
      </c>
      <c r="S2093" t="s">
        <v>141</v>
      </c>
      <c r="T2093" s="25" t="s">
        <v>176</v>
      </c>
      <c r="U2093" s="25" t="s">
        <v>160</v>
      </c>
      <c r="V2093" s="128" t="s">
        <v>610</v>
      </c>
      <c r="W2093" s="140" t="s">
        <v>176</v>
      </c>
      <c r="X2093">
        <v>3</v>
      </c>
      <c r="Y2093" s="23" t="str">
        <f t="shared" si="433"/>
        <v>Y</v>
      </c>
      <c r="Z2093">
        <v>100</v>
      </c>
      <c r="AA2093">
        <f t="shared" si="422"/>
        <v>206</v>
      </c>
      <c r="AB2093">
        <f t="shared" si="423"/>
        <v>106</v>
      </c>
      <c r="AC2093">
        <f t="shared" si="424"/>
        <v>206</v>
      </c>
      <c r="AD2093">
        <f t="shared" si="425"/>
        <v>106</v>
      </c>
      <c r="AE2093">
        <f t="shared" si="426"/>
        <v>0</v>
      </c>
      <c r="AF2093">
        <f t="shared" si="427"/>
        <v>-100</v>
      </c>
    </row>
    <row r="2094" spans="1:32" x14ac:dyDescent="0.25">
      <c r="A2094" s="20">
        <v>3.5359775989410418E-2</v>
      </c>
      <c r="B2094" s="20">
        <v>0.96463049762828657</v>
      </c>
      <c r="C2094" s="21">
        <f t="shared" si="419"/>
        <v>28.28072214879079</v>
      </c>
      <c r="D2094" s="22">
        <f t="shared" si="419"/>
        <v>1.0366663737655772</v>
      </c>
      <c r="E2094" s="127">
        <v>3.1366294524189264E-2</v>
      </c>
      <c r="F2094" s="7">
        <f t="shared" si="428"/>
        <v>1.0313662945241893</v>
      </c>
      <c r="G2094" s="7">
        <f t="shared" si="429"/>
        <v>27.420638330863646</v>
      </c>
      <c r="H2094" s="7">
        <f t="shared" si="430"/>
        <v>1.0051388912644592</v>
      </c>
      <c r="I2094">
        <v>1.9</v>
      </c>
      <c r="J2094">
        <v>1.98</v>
      </c>
      <c r="K2094" s="7">
        <f t="shared" si="431"/>
        <v>1.9595959595959596</v>
      </c>
      <c r="L2094" s="7">
        <f t="shared" si="432"/>
        <v>2.0421052631578949</v>
      </c>
      <c r="M2094" s="24">
        <f t="shared" si="420"/>
        <v>0.51030927835051543</v>
      </c>
      <c r="N2094" s="24">
        <f t="shared" si="420"/>
        <v>0.48969072164948452</v>
      </c>
      <c r="O2094" s="23">
        <f t="shared" si="421"/>
        <v>6.9290874161066884E-2</v>
      </c>
      <c r="P2094" s="23">
        <f t="shared" si="421"/>
        <v>1.9698770162093429</v>
      </c>
      <c r="Q2094" t="s">
        <v>46</v>
      </c>
      <c r="R2094" t="s">
        <v>555</v>
      </c>
      <c r="S2094" t="s">
        <v>141</v>
      </c>
      <c r="T2094" s="25" t="s">
        <v>152</v>
      </c>
      <c r="U2094" s="25" t="s">
        <v>161</v>
      </c>
      <c r="V2094" s="128" t="s">
        <v>610</v>
      </c>
      <c r="W2094" s="140" t="s">
        <v>149</v>
      </c>
      <c r="X2094">
        <v>0</v>
      </c>
      <c r="Y2094" s="23" t="str">
        <f t="shared" si="433"/>
        <v>N</v>
      </c>
      <c r="Z2094">
        <v>100</v>
      </c>
      <c r="AA2094">
        <f t="shared" si="422"/>
        <v>198</v>
      </c>
      <c r="AB2094">
        <f t="shared" si="423"/>
        <v>98</v>
      </c>
      <c r="AC2094">
        <f t="shared" si="424"/>
        <v>0</v>
      </c>
      <c r="AD2094">
        <f t="shared" si="425"/>
        <v>-100</v>
      </c>
      <c r="AE2094">
        <f t="shared" si="426"/>
        <v>198</v>
      </c>
      <c r="AF2094">
        <f t="shared" si="427"/>
        <v>98</v>
      </c>
    </row>
    <row r="2095" spans="1:32" x14ac:dyDescent="0.25">
      <c r="A2095" s="20">
        <v>0.4952931444745462</v>
      </c>
      <c r="B2095" s="20">
        <v>0.49353140930359507</v>
      </c>
      <c r="C2095" s="21">
        <f t="shared" si="419"/>
        <v>2.0190063423165174</v>
      </c>
      <c r="D2095" s="22">
        <f t="shared" si="419"/>
        <v>2.0262134914798331</v>
      </c>
      <c r="E2095" s="127">
        <v>2.7217318200924545E-2</v>
      </c>
      <c r="F2095" s="7">
        <f t="shared" si="428"/>
        <v>1.0272173182009245</v>
      </c>
      <c r="G2095" s="7">
        <f t="shared" si="429"/>
        <v>1.9655104197937578</v>
      </c>
      <c r="H2095" s="7">
        <f t="shared" si="430"/>
        <v>1.9725266071531555</v>
      </c>
      <c r="I2095">
        <v>2.08</v>
      </c>
      <c r="J2095">
        <v>1.83</v>
      </c>
      <c r="K2095" s="7">
        <f t="shared" si="431"/>
        <v>2.136612021857923</v>
      </c>
      <c r="L2095" s="7">
        <f t="shared" si="432"/>
        <v>1.8798076923076921</v>
      </c>
      <c r="M2095" s="24">
        <f t="shared" si="420"/>
        <v>0.46803069053708451</v>
      </c>
      <c r="N2095" s="24">
        <f t="shared" si="420"/>
        <v>0.53196930946291565</v>
      </c>
      <c r="O2095" s="23">
        <f t="shared" si="421"/>
        <v>1.0582492868281286</v>
      </c>
      <c r="P2095" s="23">
        <f t="shared" si="421"/>
        <v>0.92774413960435409</v>
      </c>
      <c r="Q2095" t="s">
        <v>51</v>
      </c>
      <c r="R2095" t="s">
        <v>407</v>
      </c>
      <c r="S2095" t="s">
        <v>141</v>
      </c>
      <c r="T2095" s="25" t="s">
        <v>170</v>
      </c>
      <c r="U2095" s="25" t="s">
        <v>160</v>
      </c>
      <c r="V2095" s="128" t="s">
        <v>610</v>
      </c>
      <c r="W2095" s="140" t="s">
        <v>154</v>
      </c>
      <c r="X2095">
        <v>1</v>
      </c>
      <c r="Y2095" s="23" t="str">
        <f t="shared" si="433"/>
        <v>N</v>
      </c>
      <c r="Z2095">
        <v>100</v>
      </c>
      <c r="AA2095">
        <f t="shared" si="422"/>
        <v>0</v>
      </c>
      <c r="AB2095">
        <f t="shared" si="423"/>
        <v>-100</v>
      </c>
      <c r="AC2095">
        <f t="shared" si="424"/>
        <v>0</v>
      </c>
      <c r="AD2095">
        <f t="shared" si="425"/>
        <v>-100</v>
      </c>
      <c r="AE2095">
        <f t="shared" si="426"/>
        <v>0</v>
      </c>
      <c r="AF2095">
        <f t="shared" si="427"/>
        <v>-100</v>
      </c>
    </row>
    <row r="2096" spans="1:32" x14ac:dyDescent="0.25">
      <c r="A2096" s="20">
        <v>0.74770263537071324</v>
      </c>
      <c r="B2096" s="20">
        <v>0.24263921438783675</v>
      </c>
      <c r="C2096" s="21">
        <f t="shared" si="419"/>
        <v>1.3374300860985957</v>
      </c>
      <c r="D2096" s="22">
        <f t="shared" si="419"/>
        <v>4.1213453584695126</v>
      </c>
      <c r="E2096" s="127">
        <v>2.8338796658559762E-2</v>
      </c>
      <c r="F2096" s="7">
        <f t="shared" si="428"/>
        <v>1.0283387966585598</v>
      </c>
      <c r="G2096" s="7">
        <f t="shared" si="429"/>
        <v>1.3005734009495546</v>
      </c>
      <c r="H2096" s="7">
        <f t="shared" si="430"/>
        <v>4.0077699799533351</v>
      </c>
      <c r="I2096">
        <v>1.96</v>
      </c>
      <c r="J2096">
        <v>1.93</v>
      </c>
      <c r="K2096" s="7">
        <f t="shared" si="431"/>
        <v>2.0155440414507773</v>
      </c>
      <c r="L2096" s="7">
        <f t="shared" si="432"/>
        <v>1.9846938775510203</v>
      </c>
      <c r="M2096" s="24">
        <f t="shared" si="420"/>
        <v>0.49614395886889456</v>
      </c>
      <c r="N2096" s="24">
        <f t="shared" si="420"/>
        <v>0.50385604113110538</v>
      </c>
      <c r="O2096" s="23">
        <f t="shared" si="421"/>
        <v>1.5070275914984843</v>
      </c>
      <c r="P2096" s="23">
        <f t="shared" si="421"/>
        <v>0.481564563249329</v>
      </c>
      <c r="Q2096" t="s">
        <v>558</v>
      </c>
      <c r="R2096" t="s">
        <v>49</v>
      </c>
      <c r="S2096" t="s">
        <v>141</v>
      </c>
      <c r="T2096" s="25" t="s">
        <v>150</v>
      </c>
      <c r="U2096" s="25" t="s">
        <v>166</v>
      </c>
      <c r="V2096" s="128" t="s">
        <v>610</v>
      </c>
      <c r="W2096" s="140" t="s">
        <v>359</v>
      </c>
      <c r="X2096">
        <v>5</v>
      </c>
      <c r="Y2096" s="23" t="str">
        <f t="shared" si="433"/>
        <v>Y</v>
      </c>
      <c r="Z2096">
        <v>100</v>
      </c>
      <c r="AA2096">
        <f t="shared" si="422"/>
        <v>196</v>
      </c>
      <c r="AB2096">
        <f t="shared" si="423"/>
        <v>96</v>
      </c>
      <c r="AC2096">
        <f t="shared" si="424"/>
        <v>196</v>
      </c>
      <c r="AD2096">
        <f t="shared" si="425"/>
        <v>96</v>
      </c>
      <c r="AE2096">
        <f t="shared" si="426"/>
        <v>0</v>
      </c>
      <c r="AF2096">
        <f t="shared" si="427"/>
        <v>-100</v>
      </c>
    </row>
    <row r="2097" spans="1:32" x14ac:dyDescent="0.25">
      <c r="A2097" s="20">
        <v>0.54865453590921454</v>
      </c>
      <c r="B2097" s="20">
        <v>0.44662058630695017</v>
      </c>
      <c r="C2097" s="21">
        <f t="shared" si="419"/>
        <v>1.8226405407235515</v>
      </c>
      <c r="D2097" s="22">
        <f t="shared" si="419"/>
        <v>2.2390369603624301</v>
      </c>
      <c r="E2097" s="127">
        <v>3.4455319487546765E-2</v>
      </c>
      <c r="F2097" s="7">
        <f t="shared" si="428"/>
        <v>1.0344553194875468</v>
      </c>
      <c r="G2097" s="7">
        <f t="shared" si="429"/>
        <v>1.7619325904056056</v>
      </c>
      <c r="H2097" s="7">
        <f t="shared" si="430"/>
        <v>2.1644598062211275</v>
      </c>
      <c r="I2097">
        <v>2.13</v>
      </c>
      <c r="J2097">
        <v>1.77</v>
      </c>
      <c r="K2097" s="7">
        <f t="shared" si="431"/>
        <v>2.2033898305084745</v>
      </c>
      <c r="L2097" s="7">
        <f t="shared" si="432"/>
        <v>1.8309859154929577</v>
      </c>
      <c r="M2097" s="24">
        <f t="shared" si="420"/>
        <v>0.45384615384615384</v>
      </c>
      <c r="N2097" s="24">
        <f t="shared" si="420"/>
        <v>0.5461538461538461</v>
      </c>
      <c r="O2097" s="23">
        <f t="shared" si="421"/>
        <v>1.2088998248847098</v>
      </c>
      <c r="P2097" s="23">
        <f t="shared" si="421"/>
        <v>0.81775600309723273</v>
      </c>
      <c r="Q2097" t="s">
        <v>434</v>
      </c>
      <c r="R2097" t="s">
        <v>50</v>
      </c>
      <c r="S2097" t="s">
        <v>141</v>
      </c>
      <c r="T2097" s="25" t="s">
        <v>155</v>
      </c>
      <c r="U2097" s="25" t="s">
        <v>161</v>
      </c>
      <c r="V2097" s="128" t="s">
        <v>610</v>
      </c>
      <c r="W2097" s="140" t="s">
        <v>162</v>
      </c>
      <c r="X2097">
        <v>3</v>
      </c>
      <c r="Y2097" s="23" t="str">
        <f t="shared" si="433"/>
        <v>Y</v>
      </c>
      <c r="Z2097">
        <v>100</v>
      </c>
      <c r="AA2097">
        <f t="shared" si="422"/>
        <v>213</v>
      </c>
      <c r="AB2097">
        <f t="shared" si="423"/>
        <v>113</v>
      </c>
      <c r="AC2097">
        <f t="shared" si="424"/>
        <v>213</v>
      </c>
      <c r="AD2097">
        <f t="shared" si="425"/>
        <v>113</v>
      </c>
      <c r="AE2097">
        <f t="shared" si="426"/>
        <v>0</v>
      </c>
      <c r="AF2097">
        <f t="shared" si="427"/>
        <v>-100</v>
      </c>
    </row>
    <row r="2098" spans="1:32" x14ac:dyDescent="0.25">
      <c r="A2098" s="20">
        <v>0.5959740732786063</v>
      </c>
      <c r="B2098" s="20">
        <v>0.40166012850904215</v>
      </c>
      <c r="C2098" s="21">
        <f t="shared" si="419"/>
        <v>1.67792534077656</v>
      </c>
      <c r="D2098" s="22">
        <f t="shared" si="419"/>
        <v>2.4896670817489124</v>
      </c>
      <c r="E2098" s="127">
        <v>3.0955227846419575E-2</v>
      </c>
      <c r="F2098" s="7">
        <f t="shared" si="428"/>
        <v>1.0309552278464196</v>
      </c>
      <c r="G2098" s="7">
        <f t="shared" si="429"/>
        <v>1.6275443350547896</v>
      </c>
      <c r="H2098" s="7">
        <f t="shared" si="430"/>
        <v>2.4149129026190801</v>
      </c>
      <c r="I2098">
        <v>1.93</v>
      </c>
      <c r="J2098">
        <v>1.95</v>
      </c>
      <c r="K2098" s="7">
        <f t="shared" si="431"/>
        <v>1.9897435897435898</v>
      </c>
      <c r="L2098" s="7">
        <f t="shared" si="432"/>
        <v>2.0103626943005182</v>
      </c>
      <c r="M2098" s="24">
        <f t="shared" si="420"/>
        <v>0.50257731958762886</v>
      </c>
      <c r="N2098" s="24">
        <f t="shared" si="420"/>
        <v>0.49742268041237114</v>
      </c>
      <c r="O2098" s="23">
        <f t="shared" si="421"/>
        <v>1.1858355919594832</v>
      </c>
      <c r="P2098" s="23">
        <f t="shared" si="421"/>
        <v>0.80748253814253035</v>
      </c>
      <c r="Q2098" t="s">
        <v>42</v>
      </c>
      <c r="R2098" t="s">
        <v>44</v>
      </c>
      <c r="S2098" t="s">
        <v>141</v>
      </c>
      <c r="T2098" s="25" t="s">
        <v>155</v>
      </c>
      <c r="U2098" s="25" t="s">
        <v>161</v>
      </c>
      <c r="V2098" s="128" t="s">
        <v>610</v>
      </c>
      <c r="W2098" s="140" t="s">
        <v>154</v>
      </c>
      <c r="X2098">
        <v>1</v>
      </c>
      <c r="Y2098" s="23" t="str">
        <f t="shared" si="433"/>
        <v>N</v>
      </c>
      <c r="Z2098">
        <v>100</v>
      </c>
      <c r="AA2098">
        <f t="shared" si="422"/>
        <v>0</v>
      </c>
      <c r="AB2098">
        <f t="shared" si="423"/>
        <v>-100</v>
      </c>
      <c r="AC2098">
        <f t="shared" si="424"/>
        <v>0</v>
      </c>
      <c r="AD2098">
        <f t="shared" si="425"/>
        <v>-100</v>
      </c>
      <c r="AE2098">
        <f t="shared" si="426"/>
        <v>0</v>
      </c>
      <c r="AF2098">
        <f t="shared" si="427"/>
        <v>-100</v>
      </c>
    </row>
    <row r="2099" spans="1:32" x14ac:dyDescent="0.25">
      <c r="A2099" s="20">
        <v>0.45670081997931455</v>
      </c>
      <c r="B2099" s="20">
        <v>0.5392365675383276</v>
      </c>
      <c r="C2099" s="21">
        <f t="shared" si="419"/>
        <v>2.1896172641978029</v>
      </c>
      <c r="D2099" s="22">
        <f t="shared" si="419"/>
        <v>1.8544736395847681</v>
      </c>
      <c r="E2099" s="127">
        <v>3.5434882650713373E-2</v>
      </c>
      <c r="F2099" s="7">
        <f t="shared" si="428"/>
        <v>1.0354348826507134</v>
      </c>
      <c r="G2099" s="7">
        <f t="shared" si="429"/>
        <v>2.1146836956008115</v>
      </c>
      <c r="H2099" s="7">
        <f t="shared" si="430"/>
        <v>1.7910094305856448</v>
      </c>
      <c r="I2099">
        <v>1.59</v>
      </c>
      <c r="J2099">
        <v>2.46</v>
      </c>
      <c r="K2099" s="7">
        <f t="shared" si="431"/>
        <v>1.6463414634146343</v>
      </c>
      <c r="L2099" s="7">
        <f t="shared" si="432"/>
        <v>2.5471698113207548</v>
      </c>
      <c r="M2099" s="24">
        <f t="shared" si="420"/>
        <v>0.6074074074074074</v>
      </c>
      <c r="N2099" s="24">
        <f t="shared" si="420"/>
        <v>0.3925925925925926</v>
      </c>
      <c r="O2099" s="23">
        <f t="shared" si="421"/>
        <v>0.75188549630740809</v>
      </c>
      <c r="P2099" s="23">
        <f t="shared" si="421"/>
        <v>1.3735271059938534</v>
      </c>
      <c r="Q2099" t="s">
        <v>415</v>
      </c>
      <c r="R2099" t="s">
        <v>427</v>
      </c>
      <c r="S2099" t="s">
        <v>409</v>
      </c>
      <c r="T2099" s="25" t="s">
        <v>162</v>
      </c>
      <c r="U2099" s="25" t="s">
        <v>160</v>
      </c>
      <c r="V2099" s="128" t="s">
        <v>610</v>
      </c>
      <c r="W2099" s="140" t="s">
        <v>162</v>
      </c>
      <c r="X2099">
        <v>3</v>
      </c>
      <c r="Y2099" s="23" t="str">
        <f t="shared" si="433"/>
        <v>Y</v>
      </c>
      <c r="Z2099">
        <v>100</v>
      </c>
      <c r="AA2099">
        <f t="shared" si="422"/>
        <v>0</v>
      </c>
      <c r="AB2099">
        <f t="shared" si="423"/>
        <v>-100</v>
      </c>
      <c r="AC2099">
        <f t="shared" si="424"/>
        <v>0</v>
      </c>
      <c r="AD2099">
        <f t="shared" si="425"/>
        <v>-100</v>
      </c>
      <c r="AE2099">
        <f t="shared" si="426"/>
        <v>0</v>
      </c>
      <c r="AF2099">
        <f t="shared" si="427"/>
        <v>-100</v>
      </c>
    </row>
    <row r="2100" spans="1:32" x14ac:dyDescent="0.25">
      <c r="A2100" s="20">
        <v>0.13380678943396343</v>
      </c>
      <c r="B2100" s="20">
        <v>0.86613886154852548</v>
      </c>
      <c r="C2100" s="21">
        <f t="shared" si="419"/>
        <v>7.4734623275115784</v>
      </c>
      <c r="D2100" s="22">
        <f t="shared" si="419"/>
        <v>1.154549281176636</v>
      </c>
      <c r="E2100" s="127">
        <v>3.0955227846419575E-2</v>
      </c>
      <c r="F2100" s="7">
        <f t="shared" si="428"/>
        <v>1.0309552278464196</v>
      </c>
      <c r="G2100" s="7">
        <f t="shared" si="429"/>
        <v>7.2490658426777896</v>
      </c>
      <c r="H2100" s="7">
        <f t="shared" si="430"/>
        <v>1.1198830463165643</v>
      </c>
      <c r="I2100">
        <v>1.93</v>
      </c>
      <c r="J2100">
        <v>1.95</v>
      </c>
      <c r="K2100" s="7">
        <f t="shared" si="431"/>
        <v>1.9897435897435898</v>
      </c>
      <c r="L2100" s="7">
        <f t="shared" si="432"/>
        <v>2.0103626943005182</v>
      </c>
      <c r="M2100" s="24">
        <f t="shared" si="420"/>
        <v>0.50257731958762886</v>
      </c>
      <c r="N2100" s="24">
        <f t="shared" si="420"/>
        <v>0.49742268041237114</v>
      </c>
      <c r="O2100" s="23">
        <f t="shared" si="421"/>
        <v>0.26624120154039904</v>
      </c>
      <c r="P2100" s="23">
        <f t="shared" si="421"/>
        <v>1.7412532553410771</v>
      </c>
      <c r="Q2100" t="s">
        <v>413</v>
      </c>
      <c r="R2100" t="s">
        <v>411</v>
      </c>
      <c r="S2100" t="s">
        <v>409</v>
      </c>
      <c r="T2100" s="25" t="s">
        <v>152</v>
      </c>
      <c r="U2100" s="25" t="s">
        <v>161</v>
      </c>
      <c r="V2100" s="128" t="s">
        <v>610</v>
      </c>
      <c r="W2100" s="140" t="s">
        <v>154</v>
      </c>
      <c r="X2100">
        <v>1</v>
      </c>
      <c r="Y2100" s="23" t="str">
        <f t="shared" si="433"/>
        <v>N</v>
      </c>
      <c r="Z2100">
        <v>100</v>
      </c>
      <c r="AA2100">
        <f t="shared" si="422"/>
        <v>195</v>
      </c>
      <c r="AB2100">
        <f t="shared" si="423"/>
        <v>95</v>
      </c>
      <c r="AC2100">
        <f t="shared" si="424"/>
        <v>0</v>
      </c>
      <c r="AD2100">
        <f t="shared" si="425"/>
        <v>-100</v>
      </c>
      <c r="AE2100">
        <f t="shared" si="426"/>
        <v>195</v>
      </c>
      <c r="AF2100">
        <f t="shared" si="427"/>
        <v>95</v>
      </c>
    </row>
    <row r="2101" spans="1:32" x14ac:dyDescent="0.25">
      <c r="A2101" s="20">
        <v>0.21829763454948925</v>
      </c>
      <c r="B2101" s="20">
        <v>0.78136767982268551</v>
      </c>
      <c r="C2101" s="21">
        <f t="shared" si="419"/>
        <v>4.5809016761163974</v>
      </c>
      <c r="D2101" s="22">
        <f t="shared" si="419"/>
        <v>1.2798072224166328</v>
      </c>
      <c r="E2101" s="127">
        <v>2.891515407344869E-2</v>
      </c>
      <c r="F2101" s="7">
        <f t="shared" si="428"/>
        <v>1.0289151540734487</v>
      </c>
      <c r="G2101" s="7">
        <f t="shared" si="429"/>
        <v>4.452166593115793</v>
      </c>
      <c r="H2101" s="7">
        <f t="shared" si="430"/>
        <v>1.2438413579097449</v>
      </c>
      <c r="I2101">
        <v>1.84</v>
      </c>
      <c r="J2101">
        <v>2.06</v>
      </c>
      <c r="K2101" s="7">
        <f t="shared" si="431"/>
        <v>1.8932038834951457</v>
      </c>
      <c r="L2101" s="7">
        <f t="shared" si="432"/>
        <v>2.1195652173913042</v>
      </c>
      <c r="M2101" s="24">
        <f t="shared" si="420"/>
        <v>0.52820512820512822</v>
      </c>
      <c r="N2101" s="24">
        <f t="shared" si="420"/>
        <v>0.47179487179487184</v>
      </c>
      <c r="O2101" s="23">
        <f t="shared" si="421"/>
        <v>0.41328192948689713</v>
      </c>
      <c r="P2101" s="23">
        <f t="shared" si="421"/>
        <v>1.6561597561459094</v>
      </c>
      <c r="Q2101" t="s">
        <v>408</v>
      </c>
      <c r="R2101" t="s">
        <v>425</v>
      </c>
      <c r="S2101" t="s">
        <v>409</v>
      </c>
      <c r="T2101" s="25" t="s">
        <v>154</v>
      </c>
      <c r="U2101" s="25" t="s">
        <v>160</v>
      </c>
      <c r="V2101" s="128" t="s">
        <v>610</v>
      </c>
      <c r="W2101" s="140" t="s">
        <v>154</v>
      </c>
      <c r="X2101">
        <v>1</v>
      </c>
      <c r="Y2101" s="23" t="str">
        <f t="shared" si="433"/>
        <v>N</v>
      </c>
      <c r="Z2101">
        <v>100</v>
      </c>
      <c r="AA2101">
        <f t="shared" si="422"/>
        <v>206</v>
      </c>
      <c r="AB2101">
        <f t="shared" si="423"/>
        <v>106</v>
      </c>
      <c r="AC2101">
        <f t="shared" si="424"/>
        <v>0</v>
      </c>
      <c r="AD2101">
        <f t="shared" si="425"/>
        <v>-100</v>
      </c>
      <c r="AE2101">
        <f t="shared" si="426"/>
        <v>206</v>
      </c>
      <c r="AF2101">
        <f t="shared" si="427"/>
        <v>106</v>
      </c>
    </row>
    <row r="2102" spans="1:32" x14ac:dyDescent="0.25">
      <c r="A2102" s="20">
        <v>0.67009272162045941</v>
      </c>
      <c r="B2102" s="20">
        <v>0.32552243784966428</v>
      </c>
      <c r="C2102" s="21">
        <f t="shared" si="419"/>
        <v>1.4923307890611595</v>
      </c>
      <c r="D2102" s="22">
        <f t="shared" si="419"/>
        <v>3.0719848579587903</v>
      </c>
      <c r="E2102" s="127">
        <v>3.1702828110013792E-2</v>
      </c>
      <c r="F2102" s="7">
        <f t="shared" si="428"/>
        <v>1.0317028281100138</v>
      </c>
      <c r="G2102" s="7">
        <f t="shared" si="429"/>
        <v>1.4464734886837274</v>
      </c>
      <c r="H2102" s="7">
        <f t="shared" si="430"/>
        <v>2.9775869312933732</v>
      </c>
      <c r="I2102">
        <v>2.31</v>
      </c>
      <c r="J2102">
        <v>1.67</v>
      </c>
      <c r="K2102" s="7">
        <f t="shared" si="431"/>
        <v>2.3832335329341321</v>
      </c>
      <c r="L2102" s="7">
        <f t="shared" si="432"/>
        <v>1.722943722943723</v>
      </c>
      <c r="M2102" s="24">
        <f t="shared" si="420"/>
        <v>0.41959798994974867</v>
      </c>
      <c r="N2102" s="24">
        <f t="shared" si="420"/>
        <v>0.58040201005025127</v>
      </c>
      <c r="O2102" s="23">
        <f t="shared" si="421"/>
        <v>1.5969874443409751</v>
      </c>
      <c r="P2102" s="23">
        <f t="shared" si="421"/>
        <v>0.56085684097041721</v>
      </c>
      <c r="Q2102" t="s">
        <v>301</v>
      </c>
      <c r="R2102" t="s">
        <v>290</v>
      </c>
      <c r="S2102" t="s">
        <v>142</v>
      </c>
      <c r="T2102" s="25" t="s">
        <v>150</v>
      </c>
      <c r="U2102" s="25" t="s">
        <v>166</v>
      </c>
      <c r="V2102" s="128" t="s">
        <v>610</v>
      </c>
      <c r="W2102" s="140" t="s">
        <v>153</v>
      </c>
      <c r="X2102">
        <v>2</v>
      </c>
      <c r="Y2102" s="23" t="str">
        <f t="shared" si="433"/>
        <v>N</v>
      </c>
      <c r="Z2102">
        <v>100</v>
      </c>
      <c r="AA2102">
        <f t="shared" si="422"/>
        <v>0</v>
      </c>
      <c r="AB2102">
        <f t="shared" si="423"/>
        <v>-100</v>
      </c>
      <c r="AC2102">
        <f t="shared" si="424"/>
        <v>0</v>
      </c>
      <c r="AD2102">
        <f t="shared" si="425"/>
        <v>-100</v>
      </c>
      <c r="AE2102">
        <f t="shared" si="426"/>
        <v>0</v>
      </c>
      <c r="AF2102">
        <f t="shared" si="427"/>
        <v>-100</v>
      </c>
    </row>
    <row r="2103" spans="1:32" x14ac:dyDescent="0.25">
      <c r="A2103" s="20">
        <v>0.6174378606184252</v>
      </c>
      <c r="B2103" s="20">
        <v>0.37849504804730782</v>
      </c>
      <c r="C2103" s="21">
        <f t="shared" si="419"/>
        <v>1.6195961792793219</v>
      </c>
      <c r="D2103" s="22">
        <f t="shared" si="419"/>
        <v>2.6420424921253152</v>
      </c>
      <c r="E2103" s="127">
        <v>3.3411033411033575E-2</v>
      </c>
      <c r="F2103" s="7">
        <f t="shared" si="428"/>
        <v>1.0334110334110336</v>
      </c>
      <c r="G2103" s="7">
        <f t="shared" si="429"/>
        <v>1.567233295287584</v>
      </c>
      <c r="H2103" s="7">
        <f t="shared" si="430"/>
        <v>2.5566230732069775</v>
      </c>
      <c r="I2103">
        <v>1.65</v>
      </c>
      <c r="J2103">
        <v>2.34</v>
      </c>
      <c r="K2103" s="7">
        <f t="shared" si="431"/>
        <v>1.7051282051282053</v>
      </c>
      <c r="L2103" s="7">
        <f t="shared" si="432"/>
        <v>2.4181818181818184</v>
      </c>
      <c r="M2103" s="24">
        <f t="shared" si="420"/>
        <v>0.5864661654135338</v>
      </c>
      <c r="N2103" s="24">
        <f t="shared" si="420"/>
        <v>0.41353383458646614</v>
      </c>
      <c r="O2103" s="23">
        <f t="shared" si="421"/>
        <v>1.0528107110544944</v>
      </c>
      <c r="P2103" s="23">
        <f t="shared" si="421"/>
        <v>0.91526984345985352</v>
      </c>
      <c r="Q2103" t="s">
        <v>292</v>
      </c>
      <c r="R2103" t="s">
        <v>303</v>
      </c>
      <c r="S2103" t="s">
        <v>142</v>
      </c>
      <c r="T2103" s="25" t="s">
        <v>155</v>
      </c>
      <c r="U2103" s="25" t="s">
        <v>161</v>
      </c>
      <c r="V2103" s="128" t="s">
        <v>610</v>
      </c>
      <c r="W2103" s="140" t="s">
        <v>178</v>
      </c>
      <c r="X2103">
        <v>4</v>
      </c>
      <c r="Y2103" s="23" t="str">
        <f t="shared" si="433"/>
        <v>Y</v>
      </c>
      <c r="Z2103">
        <v>100</v>
      </c>
      <c r="AA2103">
        <f t="shared" si="422"/>
        <v>165</v>
      </c>
      <c r="AB2103">
        <f t="shared" si="423"/>
        <v>65</v>
      </c>
      <c r="AC2103">
        <f t="shared" si="424"/>
        <v>165</v>
      </c>
      <c r="AD2103">
        <f t="shared" si="425"/>
        <v>65</v>
      </c>
      <c r="AE2103">
        <f t="shared" si="426"/>
        <v>0</v>
      </c>
      <c r="AF2103">
        <f t="shared" si="427"/>
        <v>-100</v>
      </c>
    </row>
    <row r="2104" spans="1:32" x14ac:dyDescent="0.25">
      <c r="A2104" s="20">
        <v>0.49366963477384257</v>
      </c>
      <c r="B2104" s="20">
        <v>0.48975591987198025</v>
      </c>
      <c r="C2104" s="21">
        <f t="shared" si="419"/>
        <v>2.0256461600238285</v>
      </c>
      <c r="D2104" s="22">
        <f t="shared" si="419"/>
        <v>2.04183341012273</v>
      </c>
      <c r="E2104" s="127">
        <v>4.0110945167484591E-2</v>
      </c>
      <c r="F2104" s="7">
        <f t="shared" si="428"/>
        <v>1.0401109451674846</v>
      </c>
      <c r="G2104" s="7">
        <f t="shared" si="429"/>
        <v>1.947528933750089</v>
      </c>
      <c r="H2104" s="7">
        <f t="shared" si="430"/>
        <v>1.9630919370759456</v>
      </c>
      <c r="I2104">
        <v>1.72</v>
      </c>
      <c r="J2104">
        <v>2.1800000000000002</v>
      </c>
      <c r="K2104" s="7">
        <f t="shared" si="431"/>
        <v>1.7889908256880735</v>
      </c>
      <c r="L2104" s="7">
        <f t="shared" si="432"/>
        <v>2.2674418604651168</v>
      </c>
      <c r="M2104" s="24">
        <f t="shared" si="420"/>
        <v>0.55897435897435888</v>
      </c>
      <c r="N2104" s="24">
        <f t="shared" si="420"/>
        <v>0.44102564102564096</v>
      </c>
      <c r="O2104" s="23">
        <f t="shared" si="421"/>
        <v>0.88317044753118623</v>
      </c>
      <c r="P2104" s="23">
        <f t="shared" si="421"/>
        <v>1.1104930741283274</v>
      </c>
      <c r="Q2104" t="s">
        <v>295</v>
      </c>
      <c r="R2104" t="s">
        <v>300</v>
      </c>
      <c r="S2104" t="s">
        <v>142</v>
      </c>
      <c r="T2104" s="25" t="s">
        <v>176</v>
      </c>
      <c r="U2104" s="25" t="s">
        <v>160</v>
      </c>
      <c r="V2104" s="128" t="s">
        <v>610</v>
      </c>
      <c r="W2104" s="140" t="s">
        <v>154</v>
      </c>
      <c r="X2104">
        <v>1</v>
      </c>
      <c r="Y2104" s="23" t="str">
        <f t="shared" si="433"/>
        <v>N</v>
      </c>
      <c r="Z2104">
        <v>100</v>
      </c>
      <c r="AA2104">
        <f t="shared" si="422"/>
        <v>218.00000000000003</v>
      </c>
      <c r="AB2104">
        <f t="shared" si="423"/>
        <v>118.00000000000003</v>
      </c>
      <c r="AC2104">
        <f t="shared" si="424"/>
        <v>0</v>
      </c>
      <c r="AD2104">
        <f t="shared" si="425"/>
        <v>-100</v>
      </c>
      <c r="AE2104">
        <f t="shared" si="426"/>
        <v>0</v>
      </c>
      <c r="AF2104">
        <f t="shared" si="427"/>
        <v>-100</v>
      </c>
    </row>
    <row r="2105" spans="1:32" x14ac:dyDescent="0.25">
      <c r="A2105" s="20">
        <v>0.34330010027294011</v>
      </c>
      <c r="B2105" s="20">
        <v>0.65649157941642922</v>
      </c>
      <c r="C2105" s="21">
        <f t="shared" ref="C2105:D2168" si="434">(100%/A2105)</f>
        <v>2.9129033146362375</v>
      </c>
      <c r="D2105" s="22">
        <f t="shared" si="434"/>
        <v>1.5232487839203108</v>
      </c>
      <c r="E2105" s="127">
        <v>3.2221709953383471E-2</v>
      </c>
      <c r="F2105" s="7">
        <f t="shared" si="428"/>
        <v>1.0322217099533835</v>
      </c>
      <c r="G2105" s="7">
        <f t="shared" si="429"/>
        <v>2.8219744717128532</v>
      </c>
      <c r="H2105" s="7">
        <f t="shared" si="430"/>
        <v>1.4756992313105901</v>
      </c>
      <c r="I2105">
        <v>2.41</v>
      </c>
      <c r="J2105">
        <v>1.62</v>
      </c>
      <c r="K2105" s="7">
        <f t="shared" si="431"/>
        <v>2.4876543209876543</v>
      </c>
      <c r="L2105" s="7">
        <f t="shared" si="432"/>
        <v>1.6721991701244814</v>
      </c>
      <c r="M2105" s="24">
        <f t="shared" ref="M2105:N2168" si="435">(1/K2105)</f>
        <v>0.40198511166253104</v>
      </c>
      <c r="N2105" s="24">
        <f t="shared" si="435"/>
        <v>0.59801488833746896</v>
      </c>
      <c r="O2105" s="23">
        <f t="shared" ref="O2105:P2168" si="436">(I2105/G2105)</f>
        <v>0.85401197783947458</v>
      </c>
      <c r="P2105" s="23">
        <f t="shared" si="436"/>
        <v>1.0977846742938631</v>
      </c>
      <c r="Q2105" t="s">
        <v>111</v>
      </c>
      <c r="R2105" t="s">
        <v>59</v>
      </c>
      <c r="S2105" t="s">
        <v>143</v>
      </c>
      <c r="T2105" s="25" t="s">
        <v>151</v>
      </c>
      <c r="U2105" s="25" t="s">
        <v>166</v>
      </c>
      <c r="V2105" s="128" t="s">
        <v>610</v>
      </c>
      <c r="W2105" s="140" t="s">
        <v>154</v>
      </c>
      <c r="X2105">
        <v>1</v>
      </c>
      <c r="Y2105" s="23" t="str">
        <f t="shared" si="433"/>
        <v>N</v>
      </c>
      <c r="Z2105">
        <v>100</v>
      </c>
      <c r="AA2105">
        <f t="shared" si="422"/>
        <v>162</v>
      </c>
      <c r="AB2105">
        <f t="shared" si="423"/>
        <v>62</v>
      </c>
      <c r="AC2105">
        <f t="shared" si="424"/>
        <v>0</v>
      </c>
      <c r="AD2105">
        <f t="shared" si="425"/>
        <v>-100</v>
      </c>
      <c r="AE2105">
        <f t="shared" si="426"/>
        <v>162</v>
      </c>
      <c r="AF2105">
        <f t="shared" si="427"/>
        <v>62</v>
      </c>
    </row>
    <row r="2106" spans="1:32" x14ac:dyDescent="0.25">
      <c r="A2106" s="20">
        <v>3.7052441658619394E-2</v>
      </c>
      <c r="B2106" s="20">
        <v>0.96294016632707791</v>
      </c>
      <c r="C2106" s="21">
        <f t="shared" si="434"/>
        <v>26.988774699747029</v>
      </c>
      <c r="D2106" s="22">
        <f t="shared" si="434"/>
        <v>1.0384861229896336</v>
      </c>
      <c r="E2106" s="127">
        <v>3.9331029570814469E-2</v>
      </c>
      <c r="F2106" s="7">
        <f t="shared" si="428"/>
        <v>1.0393310295708145</v>
      </c>
      <c r="G2106" s="7">
        <f t="shared" si="429"/>
        <v>25.967448225703301</v>
      </c>
      <c r="H2106" s="7">
        <f t="shared" si="430"/>
        <v>0.99918706691406134</v>
      </c>
      <c r="I2106">
        <v>1.67</v>
      </c>
      <c r="J2106">
        <v>2.27</v>
      </c>
      <c r="K2106" s="7">
        <f t="shared" si="431"/>
        <v>1.7356828193832601</v>
      </c>
      <c r="L2106" s="7">
        <f t="shared" si="432"/>
        <v>2.3592814371257487</v>
      </c>
      <c r="M2106" s="24">
        <f t="shared" si="435"/>
        <v>0.57614213197969533</v>
      </c>
      <c r="N2106" s="24">
        <f t="shared" si="435"/>
        <v>0.42385786802030456</v>
      </c>
      <c r="O2106" s="23">
        <f t="shared" si="436"/>
        <v>6.431128640306627E-2</v>
      </c>
      <c r="P2106" s="23">
        <f t="shared" si="436"/>
        <v>2.2718468594782557</v>
      </c>
      <c r="Q2106" t="s">
        <v>131</v>
      </c>
      <c r="R2106" t="s">
        <v>58</v>
      </c>
      <c r="S2106" t="s">
        <v>143</v>
      </c>
      <c r="T2106" s="25" t="s">
        <v>154</v>
      </c>
      <c r="U2106" s="25" t="s">
        <v>160</v>
      </c>
      <c r="V2106" s="128" t="s">
        <v>610</v>
      </c>
      <c r="W2106" s="140" t="s">
        <v>170</v>
      </c>
      <c r="X2106">
        <v>2</v>
      </c>
      <c r="Y2106" s="23" t="str">
        <f t="shared" si="433"/>
        <v>N</v>
      </c>
      <c r="Z2106">
        <v>100</v>
      </c>
      <c r="AA2106">
        <f t="shared" si="422"/>
        <v>227</v>
      </c>
      <c r="AB2106">
        <f t="shared" si="423"/>
        <v>127</v>
      </c>
      <c r="AC2106">
        <f t="shared" si="424"/>
        <v>0</v>
      </c>
      <c r="AD2106">
        <f t="shared" si="425"/>
        <v>-100</v>
      </c>
      <c r="AE2106">
        <f t="shared" si="426"/>
        <v>227</v>
      </c>
      <c r="AF2106">
        <f t="shared" si="427"/>
        <v>127</v>
      </c>
    </row>
    <row r="2107" spans="1:32" x14ac:dyDescent="0.25">
      <c r="A2107" s="20">
        <v>7.9896474574793944E-2</v>
      </c>
      <c r="B2107" s="20">
        <v>0.92009772659883293</v>
      </c>
      <c r="C2107" s="21">
        <f t="shared" si="434"/>
        <v>12.516196807455682</v>
      </c>
      <c r="D2107" s="22">
        <f t="shared" si="434"/>
        <v>1.0868410725201203</v>
      </c>
      <c r="E2107" s="127">
        <v>3.4193852437555794E-2</v>
      </c>
      <c r="F2107" s="7">
        <f t="shared" si="428"/>
        <v>1.0341938524375558</v>
      </c>
      <c r="G2107" s="7">
        <f t="shared" si="429"/>
        <v>12.102370148454741</v>
      </c>
      <c r="H2107" s="7">
        <f t="shared" si="430"/>
        <v>1.050906529717303</v>
      </c>
      <c r="I2107">
        <v>2.2599999999999998</v>
      </c>
      <c r="J2107">
        <v>1.69</v>
      </c>
      <c r="K2107" s="7">
        <f t="shared" si="431"/>
        <v>2.3372781065088759</v>
      </c>
      <c r="L2107" s="7">
        <f t="shared" si="432"/>
        <v>1.7477876106194692</v>
      </c>
      <c r="M2107" s="24">
        <f t="shared" si="435"/>
        <v>0.42784810126582273</v>
      </c>
      <c r="N2107" s="24">
        <f t="shared" si="435"/>
        <v>0.57215189873417716</v>
      </c>
      <c r="O2107" s="23">
        <f t="shared" si="436"/>
        <v>0.18674028081090893</v>
      </c>
      <c r="P2107" s="23">
        <f t="shared" si="436"/>
        <v>1.6081354071085798</v>
      </c>
      <c r="Q2107" t="s">
        <v>60</v>
      </c>
      <c r="R2107" t="s">
        <v>54</v>
      </c>
      <c r="S2107" t="s">
        <v>143</v>
      </c>
      <c r="T2107" s="25" t="s">
        <v>154</v>
      </c>
      <c r="U2107" s="25" t="s">
        <v>160</v>
      </c>
      <c r="V2107" s="128" t="s">
        <v>610</v>
      </c>
      <c r="W2107" s="140" t="s">
        <v>162</v>
      </c>
      <c r="X2107">
        <v>3</v>
      </c>
      <c r="Y2107" s="23" t="str">
        <f t="shared" si="433"/>
        <v>Y</v>
      </c>
      <c r="Z2107">
        <v>100</v>
      </c>
      <c r="AA2107">
        <f t="shared" si="422"/>
        <v>0</v>
      </c>
      <c r="AB2107">
        <f t="shared" si="423"/>
        <v>-100</v>
      </c>
      <c r="AC2107">
        <f t="shared" si="424"/>
        <v>0</v>
      </c>
      <c r="AD2107">
        <f t="shared" si="425"/>
        <v>-100</v>
      </c>
      <c r="AE2107">
        <f t="shared" si="426"/>
        <v>0</v>
      </c>
      <c r="AF2107">
        <f t="shared" si="427"/>
        <v>-100</v>
      </c>
    </row>
    <row r="2108" spans="1:32" x14ac:dyDescent="0.25">
      <c r="A2108" s="20">
        <v>0.56593130878286801</v>
      </c>
      <c r="B2108" s="20">
        <v>0.39817013801171763</v>
      </c>
      <c r="C2108" s="21">
        <f t="shared" si="434"/>
        <v>1.7669988998323327</v>
      </c>
      <c r="D2108" s="22">
        <f t="shared" si="434"/>
        <v>2.5114891965368114</v>
      </c>
      <c r="E2108" s="127">
        <v>2.8828352287754377E-2</v>
      </c>
      <c r="F2108" s="7">
        <f t="shared" si="428"/>
        <v>1.0288283522877544</v>
      </c>
      <c r="G2108" s="7">
        <f t="shared" si="429"/>
        <v>1.7174865913280337</v>
      </c>
      <c r="H2108" s="7">
        <f t="shared" si="430"/>
        <v>2.4411158488703562</v>
      </c>
      <c r="I2108">
        <v>1.99</v>
      </c>
      <c r="J2108">
        <v>1.9</v>
      </c>
      <c r="K2108" s="7">
        <f t="shared" si="431"/>
        <v>2.0473684210526311</v>
      </c>
      <c r="L2108" s="7">
        <f t="shared" si="432"/>
        <v>1.9547738693467331</v>
      </c>
      <c r="M2108" s="24">
        <f t="shared" si="435"/>
        <v>0.48843187660668391</v>
      </c>
      <c r="N2108" s="24">
        <f t="shared" si="435"/>
        <v>0.51156812339331637</v>
      </c>
      <c r="O2108" s="23">
        <f t="shared" si="436"/>
        <v>1.1586698900870296</v>
      </c>
      <c r="P2108" s="23">
        <f t="shared" si="436"/>
        <v>0.77833258133948802</v>
      </c>
      <c r="Q2108" t="s">
        <v>266</v>
      </c>
      <c r="R2108" t="s">
        <v>271</v>
      </c>
      <c r="S2108" t="s">
        <v>143</v>
      </c>
      <c r="T2108" s="25" t="s">
        <v>176</v>
      </c>
      <c r="U2108" s="25" t="s">
        <v>160</v>
      </c>
      <c r="V2108" s="128" t="s">
        <v>610</v>
      </c>
      <c r="W2108" s="140" t="s">
        <v>151</v>
      </c>
      <c r="X2108">
        <v>2</v>
      </c>
      <c r="Y2108" s="23" t="str">
        <f t="shared" si="433"/>
        <v>N</v>
      </c>
      <c r="Z2108">
        <v>100</v>
      </c>
      <c r="AA2108">
        <f t="shared" si="422"/>
        <v>0</v>
      </c>
      <c r="AB2108">
        <f t="shared" si="423"/>
        <v>-100</v>
      </c>
      <c r="AC2108">
        <f t="shared" si="424"/>
        <v>0</v>
      </c>
      <c r="AD2108">
        <f t="shared" si="425"/>
        <v>-100</v>
      </c>
      <c r="AE2108">
        <f t="shared" si="426"/>
        <v>0</v>
      </c>
      <c r="AF2108">
        <f t="shared" si="427"/>
        <v>-100</v>
      </c>
    </row>
    <row r="2109" spans="1:32" x14ac:dyDescent="0.25">
      <c r="A2109" s="20">
        <v>0.48305026244835114</v>
      </c>
      <c r="B2109" s="20">
        <v>0.51520706555678542</v>
      </c>
      <c r="C2109" s="21">
        <f t="shared" si="434"/>
        <v>2.0701779457306935</v>
      </c>
      <c r="D2109" s="22">
        <f t="shared" si="434"/>
        <v>1.9409671700043511</v>
      </c>
      <c r="E2109" s="127">
        <v>3.4663865546218364E-2</v>
      </c>
      <c r="F2109" s="7">
        <f t="shared" si="428"/>
        <v>1.0346638655462184</v>
      </c>
      <c r="G2109" s="7">
        <f t="shared" si="429"/>
        <v>2.00082173028997</v>
      </c>
      <c r="H2109" s="7">
        <f t="shared" si="430"/>
        <v>1.8759398434965915</v>
      </c>
      <c r="I2109">
        <v>2.2400000000000002</v>
      </c>
      <c r="J2109">
        <v>1.7</v>
      </c>
      <c r="K2109" s="7">
        <f t="shared" si="431"/>
        <v>2.3176470588235292</v>
      </c>
      <c r="L2109" s="7">
        <f t="shared" si="432"/>
        <v>1.7589285714285712</v>
      </c>
      <c r="M2109" s="24">
        <f t="shared" si="435"/>
        <v>0.43147208121827418</v>
      </c>
      <c r="N2109" s="24">
        <f t="shared" si="435"/>
        <v>0.56852791878172593</v>
      </c>
      <c r="O2109" s="23">
        <f t="shared" si="436"/>
        <v>1.1195400200273551</v>
      </c>
      <c r="P2109" s="23">
        <f t="shared" si="436"/>
        <v>0.90621242780970268</v>
      </c>
      <c r="Q2109" t="s">
        <v>55</v>
      </c>
      <c r="R2109" t="s">
        <v>132</v>
      </c>
      <c r="S2109" t="s">
        <v>143</v>
      </c>
      <c r="T2109" s="25" t="s">
        <v>162</v>
      </c>
      <c r="U2109" s="25" t="s">
        <v>160</v>
      </c>
      <c r="V2109" s="128" t="s">
        <v>610</v>
      </c>
      <c r="W2109" s="140" t="s">
        <v>172</v>
      </c>
      <c r="X2109">
        <v>5</v>
      </c>
      <c r="Y2109" s="23" t="str">
        <f t="shared" si="433"/>
        <v>Y</v>
      </c>
      <c r="Z2109">
        <v>100</v>
      </c>
      <c r="AA2109">
        <f t="shared" si="422"/>
        <v>224.00000000000003</v>
      </c>
      <c r="AB2109">
        <f t="shared" si="423"/>
        <v>124.00000000000003</v>
      </c>
      <c r="AC2109">
        <f t="shared" si="424"/>
        <v>0</v>
      </c>
      <c r="AD2109">
        <f t="shared" si="425"/>
        <v>-100</v>
      </c>
      <c r="AE2109">
        <f t="shared" si="426"/>
        <v>0</v>
      </c>
      <c r="AF2109">
        <f t="shared" si="427"/>
        <v>-100</v>
      </c>
    </row>
    <row r="2110" spans="1:32" x14ac:dyDescent="0.25">
      <c r="A2110" s="20">
        <v>0.4420984358952173</v>
      </c>
      <c r="B2110" s="20">
        <v>0.54878191870383264</v>
      </c>
      <c r="C2110" s="21">
        <f t="shared" si="434"/>
        <v>2.2619396921752788</v>
      </c>
      <c r="D2110" s="22">
        <f t="shared" si="434"/>
        <v>1.8222174709434649</v>
      </c>
      <c r="E2110" s="127">
        <v>5.3181543199692038E-2</v>
      </c>
      <c r="F2110" s="7">
        <f t="shared" si="428"/>
        <v>1.053181543199692</v>
      </c>
      <c r="G2110" s="7">
        <f t="shared" si="429"/>
        <v>2.1477205964920674</v>
      </c>
      <c r="H2110" s="7">
        <f t="shared" si="430"/>
        <v>1.7302026252827687</v>
      </c>
      <c r="I2110">
        <v>2.09</v>
      </c>
      <c r="J2110">
        <v>1.74</v>
      </c>
      <c r="K2110" s="7">
        <f t="shared" si="431"/>
        <v>2.201149425287356</v>
      </c>
      <c r="L2110" s="7">
        <f t="shared" si="432"/>
        <v>1.8325358851674642</v>
      </c>
      <c r="M2110" s="24">
        <f t="shared" si="435"/>
        <v>0.45430809399477812</v>
      </c>
      <c r="N2110" s="24">
        <f t="shared" si="435"/>
        <v>0.54569190600522188</v>
      </c>
      <c r="O2110" s="23">
        <f t="shared" si="436"/>
        <v>0.97312471809119672</v>
      </c>
      <c r="P2110" s="23">
        <f t="shared" si="436"/>
        <v>1.0056625591558273</v>
      </c>
      <c r="Q2110" t="s">
        <v>265</v>
      </c>
      <c r="R2110" t="s">
        <v>267</v>
      </c>
      <c r="S2110" t="s">
        <v>262</v>
      </c>
      <c r="T2110" s="25" t="s">
        <v>170</v>
      </c>
      <c r="U2110" s="25" t="s">
        <v>160</v>
      </c>
      <c r="V2110" s="128" t="s">
        <v>610</v>
      </c>
      <c r="W2110" s="140" t="s">
        <v>151</v>
      </c>
      <c r="X2110">
        <v>2</v>
      </c>
      <c r="Y2110" s="23" t="str">
        <f t="shared" si="433"/>
        <v>N</v>
      </c>
      <c r="Z2110">
        <v>100</v>
      </c>
      <c r="AA2110">
        <f t="shared" si="422"/>
        <v>174</v>
      </c>
      <c r="AB2110">
        <f t="shared" si="423"/>
        <v>74</v>
      </c>
      <c r="AC2110">
        <f t="shared" si="424"/>
        <v>0</v>
      </c>
      <c r="AD2110">
        <f t="shared" si="425"/>
        <v>-100</v>
      </c>
      <c r="AE2110">
        <f t="shared" si="426"/>
        <v>174</v>
      </c>
      <c r="AF2110">
        <f t="shared" si="427"/>
        <v>74</v>
      </c>
    </row>
    <row r="2111" spans="1:32" x14ac:dyDescent="0.25">
      <c r="A2111" s="20">
        <v>0.53331076642709407</v>
      </c>
      <c r="B2111" s="20">
        <v>0.46469985054743473</v>
      </c>
      <c r="C2111" s="21">
        <f t="shared" si="434"/>
        <v>1.8750793401368626</v>
      </c>
      <c r="D2111" s="22">
        <f t="shared" si="434"/>
        <v>2.1519266658294822</v>
      </c>
      <c r="E2111" s="127">
        <v>4.3478260869565188E-2</v>
      </c>
      <c r="F2111" s="7">
        <f t="shared" si="428"/>
        <v>1.0434782608695652</v>
      </c>
      <c r="G2111" s="7">
        <f t="shared" si="429"/>
        <v>1.7969510342978268</v>
      </c>
      <c r="H2111" s="7">
        <f t="shared" si="430"/>
        <v>2.0622630547532537</v>
      </c>
      <c r="I2111">
        <v>2</v>
      </c>
      <c r="J2111">
        <v>1.84</v>
      </c>
      <c r="K2111" s="7">
        <f t="shared" si="431"/>
        <v>2.0869565217391304</v>
      </c>
      <c r="L2111" s="7">
        <f t="shared" si="432"/>
        <v>1.92</v>
      </c>
      <c r="M2111" s="24">
        <f t="shared" si="435"/>
        <v>0.47916666666666669</v>
      </c>
      <c r="N2111" s="24">
        <f t="shared" si="435"/>
        <v>0.52083333333333337</v>
      </c>
      <c r="O2111" s="23">
        <f t="shared" si="436"/>
        <v>1.1129963821087181</v>
      </c>
      <c r="P2111" s="23">
        <f t="shared" si="436"/>
        <v>0.89222371305107484</v>
      </c>
      <c r="Q2111" t="s">
        <v>110</v>
      </c>
      <c r="R2111" t="s">
        <v>56</v>
      </c>
      <c r="S2111" t="s">
        <v>262</v>
      </c>
      <c r="T2111" s="25" t="s">
        <v>162</v>
      </c>
      <c r="U2111" s="25" t="s">
        <v>160</v>
      </c>
      <c r="V2111" s="128" t="s">
        <v>610</v>
      </c>
      <c r="W2111" s="140" t="s">
        <v>162</v>
      </c>
      <c r="X2111">
        <v>3</v>
      </c>
      <c r="Y2111" s="23" t="str">
        <f t="shared" si="433"/>
        <v>Y</v>
      </c>
      <c r="Z2111">
        <v>100</v>
      </c>
      <c r="AA2111">
        <f t="shared" si="422"/>
        <v>200</v>
      </c>
      <c r="AB2111">
        <f t="shared" si="423"/>
        <v>100</v>
      </c>
      <c r="AC2111">
        <f t="shared" si="424"/>
        <v>200</v>
      </c>
      <c r="AD2111">
        <f t="shared" si="425"/>
        <v>100</v>
      </c>
      <c r="AE2111">
        <f t="shared" si="426"/>
        <v>0</v>
      </c>
      <c r="AF2111">
        <f t="shared" si="427"/>
        <v>-100</v>
      </c>
    </row>
    <row r="2112" spans="1:32" x14ac:dyDescent="0.25">
      <c r="A2112" s="20">
        <v>0.71688816884969164</v>
      </c>
      <c r="B2112" s="20">
        <v>0.23320209109997825</v>
      </c>
      <c r="C2112" s="21">
        <f t="shared" si="434"/>
        <v>1.3949177060692541</v>
      </c>
      <c r="D2112" s="22">
        <f t="shared" si="434"/>
        <v>4.2881262139767031</v>
      </c>
      <c r="E2112" s="127">
        <v>5.6865464632454898E-2</v>
      </c>
      <c r="F2112" s="7">
        <f t="shared" si="428"/>
        <v>1.0568654646324549</v>
      </c>
      <c r="G2112" s="7">
        <f t="shared" si="429"/>
        <v>1.319863078839806</v>
      </c>
      <c r="H2112" s="7">
        <f t="shared" si="430"/>
        <v>4.0574002628309751</v>
      </c>
      <c r="I2112">
        <v>1.75</v>
      </c>
      <c r="J2112">
        <v>2.06</v>
      </c>
      <c r="K2112" s="7">
        <f t="shared" si="431"/>
        <v>1.849514563106796</v>
      </c>
      <c r="L2112" s="7">
        <f t="shared" si="432"/>
        <v>2.177142857142857</v>
      </c>
      <c r="M2112" s="24">
        <f t="shared" si="435"/>
        <v>0.54068241469816281</v>
      </c>
      <c r="N2112" s="24">
        <f t="shared" si="435"/>
        <v>0.45931758530183731</v>
      </c>
      <c r="O2112" s="23">
        <f t="shared" si="436"/>
        <v>1.3258951084064685</v>
      </c>
      <c r="P2112" s="23">
        <f t="shared" si="436"/>
        <v>0.50771426690909549</v>
      </c>
      <c r="Q2112" t="s">
        <v>273</v>
      </c>
      <c r="R2112" t="s">
        <v>264</v>
      </c>
      <c r="S2112" t="s">
        <v>262</v>
      </c>
      <c r="T2112" s="25" t="s">
        <v>165</v>
      </c>
      <c r="U2112" s="25" t="s">
        <v>160</v>
      </c>
      <c r="V2112" s="128" t="s">
        <v>610</v>
      </c>
      <c r="W2112" s="140" t="s">
        <v>149</v>
      </c>
      <c r="X2112">
        <v>0</v>
      </c>
      <c r="Y2112" s="23" t="str">
        <f t="shared" si="433"/>
        <v>N</v>
      </c>
      <c r="Z2112">
        <v>100</v>
      </c>
      <c r="AA2112">
        <f t="shared" si="422"/>
        <v>0</v>
      </c>
      <c r="AB2112">
        <f t="shared" si="423"/>
        <v>-100</v>
      </c>
      <c r="AC2112">
        <f t="shared" si="424"/>
        <v>0</v>
      </c>
      <c r="AD2112">
        <f t="shared" si="425"/>
        <v>-100</v>
      </c>
      <c r="AE2112">
        <f t="shared" si="426"/>
        <v>0</v>
      </c>
      <c r="AF2112">
        <f t="shared" si="427"/>
        <v>-100</v>
      </c>
    </row>
    <row r="2113" spans="1:32" x14ac:dyDescent="0.25">
      <c r="A2113" s="20">
        <v>2.7684181558818237E-2</v>
      </c>
      <c r="B2113" s="20">
        <v>0.97231527052970534</v>
      </c>
      <c r="C2113" s="21">
        <f t="shared" si="434"/>
        <v>36.121710799915995</v>
      </c>
      <c r="D2113" s="22">
        <f t="shared" si="434"/>
        <v>1.0284729966806059</v>
      </c>
      <c r="E2113" s="127">
        <v>5.6865464632454898E-2</v>
      </c>
      <c r="F2113" s="7">
        <f t="shared" si="428"/>
        <v>1.0568654646324549</v>
      </c>
      <c r="G2113" s="7">
        <f t="shared" si="429"/>
        <v>34.178154182072745</v>
      </c>
      <c r="H2113" s="7">
        <f t="shared" si="430"/>
        <v>0.97313521076996967</v>
      </c>
      <c r="I2113">
        <v>2.06</v>
      </c>
      <c r="J2113">
        <v>1.75</v>
      </c>
      <c r="K2113" s="7">
        <f t="shared" si="431"/>
        <v>2.177142857142857</v>
      </c>
      <c r="L2113" s="7">
        <f t="shared" si="432"/>
        <v>1.849514563106796</v>
      </c>
      <c r="M2113" s="24">
        <f t="shared" si="435"/>
        <v>0.45931758530183731</v>
      </c>
      <c r="N2113" s="24">
        <f t="shared" si="435"/>
        <v>0.54068241469816281</v>
      </c>
      <c r="O2113" s="23">
        <f t="shared" si="436"/>
        <v>6.0272418136627141E-2</v>
      </c>
      <c r="P2113" s="23">
        <f t="shared" si="436"/>
        <v>1.7983112527758141</v>
      </c>
      <c r="Q2113" t="s">
        <v>270</v>
      </c>
      <c r="R2113" t="s">
        <v>268</v>
      </c>
      <c r="S2113" t="s">
        <v>262</v>
      </c>
      <c r="T2113" s="25" t="s">
        <v>149</v>
      </c>
      <c r="U2113" s="25" t="s">
        <v>166</v>
      </c>
      <c r="V2113" s="128" t="s">
        <v>610</v>
      </c>
      <c r="W2113" s="140" t="s">
        <v>149</v>
      </c>
      <c r="X2113">
        <v>0</v>
      </c>
      <c r="Y2113" s="23" t="str">
        <f t="shared" si="433"/>
        <v>N</v>
      </c>
      <c r="Z2113">
        <v>100</v>
      </c>
      <c r="AA2113">
        <f t="shared" si="422"/>
        <v>175</v>
      </c>
      <c r="AB2113">
        <f t="shared" si="423"/>
        <v>75</v>
      </c>
      <c r="AC2113">
        <f t="shared" si="424"/>
        <v>0</v>
      </c>
      <c r="AD2113">
        <f t="shared" si="425"/>
        <v>-100</v>
      </c>
      <c r="AE2113">
        <f t="shared" si="426"/>
        <v>175</v>
      </c>
      <c r="AF2113">
        <f t="shared" si="427"/>
        <v>75</v>
      </c>
    </row>
    <row r="2114" spans="1:32" x14ac:dyDescent="0.25">
      <c r="A2114" s="20">
        <v>0.2607235356555726</v>
      </c>
      <c r="B2114" s="20">
        <v>0.7391740560488913</v>
      </c>
      <c r="C2114" s="21">
        <f t="shared" si="434"/>
        <v>3.8354803584784327</v>
      </c>
      <c r="D2114" s="22">
        <f t="shared" si="434"/>
        <v>1.3528613346432938</v>
      </c>
      <c r="E2114" s="127">
        <v>5.4408590247412514E-2</v>
      </c>
      <c r="F2114" s="7">
        <f t="shared" si="428"/>
        <v>1.0544085902474125</v>
      </c>
      <c r="G2114" s="7">
        <f t="shared" si="429"/>
        <v>3.6375655452299127</v>
      </c>
      <c r="H2114" s="7">
        <f t="shared" si="430"/>
        <v>1.2830522694488393</v>
      </c>
      <c r="I2114">
        <v>2.0299999999999998</v>
      </c>
      <c r="J2114">
        <v>1.78</v>
      </c>
      <c r="K2114" s="7">
        <f t="shared" si="431"/>
        <v>2.1404494382022472</v>
      </c>
      <c r="L2114" s="7">
        <f t="shared" si="432"/>
        <v>1.8768472906403944</v>
      </c>
      <c r="M2114" s="24">
        <f t="shared" si="435"/>
        <v>0.46719160104986879</v>
      </c>
      <c r="N2114" s="24">
        <f t="shared" si="435"/>
        <v>0.53280839895013121</v>
      </c>
      <c r="O2114" s="23">
        <f t="shared" si="436"/>
        <v>0.55806554542007392</v>
      </c>
      <c r="P2114" s="23">
        <f t="shared" si="436"/>
        <v>1.3873168244070326</v>
      </c>
      <c r="Q2114" t="s">
        <v>261</v>
      </c>
      <c r="R2114" t="s">
        <v>269</v>
      </c>
      <c r="S2114" t="s">
        <v>262</v>
      </c>
      <c r="T2114" s="25" t="s">
        <v>151</v>
      </c>
      <c r="U2114" s="25" t="s">
        <v>166</v>
      </c>
      <c r="V2114" s="128" t="s">
        <v>610</v>
      </c>
      <c r="W2114" s="140" t="s">
        <v>151</v>
      </c>
      <c r="X2114">
        <v>2</v>
      </c>
      <c r="Y2114" s="23" t="str">
        <f t="shared" si="433"/>
        <v>N</v>
      </c>
      <c r="Z2114">
        <v>100</v>
      </c>
      <c r="AA2114">
        <f t="shared" si="422"/>
        <v>178</v>
      </c>
      <c r="AB2114">
        <f t="shared" si="423"/>
        <v>78</v>
      </c>
      <c r="AC2114">
        <f t="shared" si="424"/>
        <v>0</v>
      </c>
      <c r="AD2114">
        <f t="shared" si="425"/>
        <v>-100</v>
      </c>
      <c r="AE2114">
        <f t="shared" si="426"/>
        <v>178</v>
      </c>
      <c r="AF2114">
        <f t="shared" si="427"/>
        <v>78</v>
      </c>
    </row>
    <row r="2115" spans="1:32" x14ac:dyDescent="0.25">
      <c r="A2115" s="20">
        <v>0.59280398805842394</v>
      </c>
      <c r="B2115" s="20">
        <v>0.40340459207706486</v>
      </c>
      <c r="C2115" s="21">
        <f t="shared" si="434"/>
        <v>1.6868982330487372</v>
      </c>
      <c r="D2115" s="22">
        <f t="shared" si="434"/>
        <v>2.4789008842243518</v>
      </c>
      <c r="E2115" s="127">
        <v>6.7887109077040542E-2</v>
      </c>
      <c r="F2115" s="7">
        <f t="shared" si="428"/>
        <v>1.0678871090770405</v>
      </c>
      <c r="G2115" s="7">
        <f t="shared" si="429"/>
        <v>1.5796597025192101</v>
      </c>
      <c r="H2115" s="7">
        <f t="shared" si="430"/>
        <v>2.3213136137272321</v>
      </c>
      <c r="I2115">
        <v>1.71</v>
      </c>
      <c r="J2115">
        <v>2.0699999999999998</v>
      </c>
      <c r="K2115" s="7">
        <f t="shared" si="431"/>
        <v>1.8260869565217392</v>
      </c>
      <c r="L2115" s="7">
        <f t="shared" si="432"/>
        <v>2.2105263157894739</v>
      </c>
      <c r="M2115" s="24">
        <f t="shared" si="435"/>
        <v>0.54761904761904756</v>
      </c>
      <c r="N2115" s="24">
        <f t="shared" si="435"/>
        <v>0.45238095238095233</v>
      </c>
      <c r="O2115" s="23">
        <f t="shared" si="436"/>
        <v>1.0825116303675568</v>
      </c>
      <c r="P2115" s="23">
        <f t="shared" si="436"/>
        <v>0.89173646669666973</v>
      </c>
      <c r="Q2115" t="s">
        <v>493</v>
      </c>
      <c r="R2115" t="s">
        <v>494</v>
      </c>
      <c r="S2115" t="s">
        <v>144</v>
      </c>
      <c r="T2115" s="25" t="s">
        <v>162</v>
      </c>
      <c r="U2115" s="25" t="s">
        <v>160</v>
      </c>
      <c r="V2115" s="128" t="s">
        <v>610</v>
      </c>
      <c r="W2115" s="140" t="s">
        <v>168</v>
      </c>
      <c r="X2115">
        <v>5</v>
      </c>
      <c r="Y2115" s="23" t="str">
        <f t="shared" si="433"/>
        <v>Y</v>
      </c>
      <c r="Z2115">
        <v>100</v>
      </c>
      <c r="AA2115">
        <f t="shared" si="422"/>
        <v>171</v>
      </c>
      <c r="AB2115">
        <f t="shared" si="423"/>
        <v>71</v>
      </c>
      <c r="AC2115">
        <f t="shared" si="424"/>
        <v>171</v>
      </c>
      <c r="AD2115">
        <f t="shared" si="425"/>
        <v>71</v>
      </c>
      <c r="AE2115">
        <f t="shared" si="426"/>
        <v>0</v>
      </c>
      <c r="AF2115">
        <f t="shared" si="427"/>
        <v>-100</v>
      </c>
    </row>
    <row r="2116" spans="1:32" x14ac:dyDescent="0.25">
      <c r="A2116" s="20">
        <v>0.61376411902946892</v>
      </c>
      <c r="B2116" s="20">
        <v>0.37484465065687278</v>
      </c>
      <c r="C2116" s="21">
        <f t="shared" si="434"/>
        <v>1.6292904211821262</v>
      </c>
      <c r="D2116" s="22">
        <f t="shared" si="434"/>
        <v>2.6677718309374652</v>
      </c>
      <c r="E2116" s="127">
        <v>6.5839560129705488E-2</v>
      </c>
      <c r="F2116" s="7">
        <f t="shared" si="428"/>
        <v>1.0658395601297055</v>
      </c>
      <c r="G2116" s="7">
        <f t="shared" si="429"/>
        <v>1.5286451001911137</v>
      </c>
      <c r="H2116" s="7">
        <f t="shared" si="430"/>
        <v>2.5029769307988676</v>
      </c>
      <c r="I2116">
        <v>1.73</v>
      </c>
      <c r="J2116">
        <v>2.0499999999999998</v>
      </c>
      <c r="K2116" s="7">
        <f t="shared" si="431"/>
        <v>1.8439024390243905</v>
      </c>
      <c r="L2116" s="7">
        <f t="shared" si="432"/>
        <v>2.1849710982658959</v>
      </c>
      <c r="M2116" s="24">
        <f t="shared" si="435"/>
        <v>0.54232804232804221</v>
      </c>
      <c r="N2116" s="24">
        <f t="shared" si="435"/>
        <v>0.45767195767195767</v>
      </c>
      <c r="O2116" s="23">
        <f t="shared" si="436"/>
        <v>1.1317211560640941</v>
      </c>
      <c r="P2116" s="23">
        <f t="shared" si="436"/>
        <v>0.81902472802484338</v>
      </c>
      <c r="Q2116" t="s">
        <v>278</v>
      </c>
      <c r="R2116" t="s">
        <v>274</v>
      </c>
      <c r="S2116" t="s">
        <v>144</v>
      </c>
      <c r="T2116" s="25" t="s">
        <v>162</v>
      </c>
      <c r="U2116" s="25" t="s">
        <v>160</v>
      </c>
      <c r="V2116" s="128" t="s">
        <v>610</v>
      </c>
      <c r="W2116" s="140" t="s">
        <v>176</v>
      </c>
      <c r="X2116">
        <v>3</v>
      </c>
      <c r="Y2116" s="23" t="str">
        <f t="shared" si="433"/>
        <v>Y</v>
      </c>
      <c r="Z2116">
        <v>100</v>
      </c>
      <c r="AA2116">
        <f t="shared" ref="AA2116:AA2179" si="437">IF(AND(O2116&gt;1,Y2116="Y"),Z2116*I2116,IF(AND(P2116&gt;1,Y2116="N"),Z2116*J2116,0))</f>
        <v>173</v>
      </c>
      <c r="AB2116">
        <f t="shared" ref="AB2116:AB2179" si="438">AA2116-Z2116</f>
        <v>73</v>
      </c>
      <c r="AC2116">
        <f t="shared" ref="AC2116:AC2179" si="439">IF(AND(A2116 &gt; 50%,Y2116 = "Y"),Z2116*I2116,0)</f>
        <v>173</v>
      </c>
      <c r="AD2116">
        <f t="shared" ref="AD2116:AD2179" si="440">AC2116-Z2116</f>
        <v>73</v>
      </c>
      <c r="AE2116">
        <f t="shared" ref="AE2116:AE2179" si="441">IF(AND(B2116 &gt; 50%,Y2116 = "N"),Z2116*J2116,0)</f>
        <v>0</v>
      </c>
      <c r="AF2116">
        <f t="shared" ref="AF2116:AF2179" si="442">AE2116-Z2116</f>
        <v>-100</v>
      </c>
    </row>
    <row r="2117" spans="1:32" x14ac:dyDescent="0.25">
      <c r="A2117" s="20">
        <v>0.63637253537579175</v>
      </c>
      <c r="B2117" s="20">
        <v>0.34664483697002962</v>
      </c>
      <c r="C2117" s="21">
        <f t="shared" si="434"/>
        <v>1.5714065966242217</v>
      </c>
      <c r="D2117" s="22">
        <f t="shared" si="434"/>
        <v>2.8847970410892301</v>
      </c>
      <c r="E2117" s="127">
        <v>6.3239131641774637E-2</v>
      </c>
      <c r="F2117" s="7">
        <f t="shared" si="428"/>
        <v>1.0632391316417746</v>
      </c>
      <c r="G2117" s="7">
        <f t="shared" si="429"/>
        <v>1.4779427786840131</v>
      </c>
      <c r="H2117" s="7">
        <f t="shared" si="430"/>
        <v>2.7132156400552541</v>
      </c>
      <c r="I2117">
        <v>1.66</v>
      </c>
      <c r="J2117">
        <v>2.17</v>
      </c>
      <c r="K2117" s="7">
        <f t="shared" si="431"/>
        <v>1.7649769585253459</v>
      </c>
      <c r="L2117" s="7">
        <f t="shared" si="432"/>
        <v>2.3072289156626509</v>
      </c>
      <c r="M2117" s="24">
        <f t="shared" si="435"/>
        <v>0.5665796344647519</v>
      </c>
      <c r="N2117" s="24">
        <f t="shared" si="435"/>
        <v>0.43342036553524799</v>
      </c>
      <c r="O2117" s="23">
        <f t="shared" si="436"/>
        <v>1.123182861976628</v>
      </c>
      <c r="P2117" s="23">
        <f t="shared" si="436"/>
        <v>0.79978899132241787</v>
      </c>
      <c r="Q2117" t="s">
        <v>61</v>
      </c>
      <c r="R2117" t="s">
        <v>276</v>
      </c>
      <c r="S2117" t="s">
        <v>144</v>
      </c>
      <c r="T2117" s="25" t="s">
        <v>165</v>
      </c>
      <c r="U2117" s="25" t="s">
        <v>160</v>
      </c>
      <c r="V2117" s="128" t="s">
        <v>610</v>
      </c>
      <c r="W2117" s="140" t="s">
        <v>175</v>
      </c>
      <c r="X2117">
        <v>5</v>
      </c>
      <c r="Y2117" s="23" t="str">
        <f t="shared" si="433"/>
        <v>Y</v>
      </c>
      <c r="Z2117">
        <v>100</v>
      </c>
      <c r="AA2117">
        <f t="shared" si="437"/>
        <v>166</v>
      </c>
      <c r="AB2117">
        <f t="shared" si="438"/>
        <v>66</v>
      </c>
      <c r="AC2117">
        <f t="shared" si="439"/>
        <v>166</v>
      </c>
      <c r="AD2117">
        <f t="shared" si="440"/>
        <v>66</v>
      </c>
      <c r="AE2117">
        <f t="shared" si="441"/>
        <v>0</v>
      </c>
      <c r="AF2117">
        <f t="shared" si="442"/>
        <v>-100</v>
      </c>
    </row>
    <row r="2118" spans="1:32" x14ac:dyDescent="0.25">
      <c r="A2118" s="20">
        <v>0.58410572055085863</v>
      </c>
      <c r="B2118" s="20">
        <v>0.40896154601320317</v>
      </c>
      <c r="C2118" s="21">
        <f t="shared" si="434"/>
        <v>1.7120188431931802</v>
      </c>
      <c r="D2118" s="22">
        <f t="shared" si="434"/>
        <v>2.4452176732716953</v>
      </c>
      <c r="E2118" s="127">
        <v>5.4998750659374096E-2</v>
      </c>
      <c r="F2118" s="7">
        <f t="shared" si="428"/>
        <v>1.0549987506593741</v>
      </c>
      <c r="G2118" s="7">
        <f t="shared" si="429"/>
        <v>1.6227685977098727</v>
      </c>
      <c r="H2118" s="7">
        <f t="shared" si="430"/>
        <v>2.3177446150940315</v>
      </c>
      <c r="I2118">
        <v>1.81</v>
      </c>
      <c r="J2118">
        <v>1.99</v>
      </c>
      <c r="K2118" s="7">
        <f t="shared" si="431"/>
        <v>1.9095477386934672</v>
      </c>
      <c r="L2118" s="7">
        <f t="shared" si="432"/>
        <v>2.0994475138121542</v>
      </c>
      <c r="M2118" s="24">
        <f t="shared" si="435"/>
        <v>0.52368421052631586</v>
      </c>
      <c r="N2118" s="24">
        <f t="shared" si="435"/>
        <v>0.4763157894736843</v>
      </c>
      <c r="O2118" s="23">
        <f t="shared" si="436"/>
        <v>1.1153777578358104</v>
      </c>
      <c r="P2118" s="23">
        <f t="shared" si="436"/>
        <v>0.85859330102219444</v>
      </c>
      <c r="Q2118" t="s">
        <v>62</v>
      </c>
      <c r="R2118" t="s">
        <v>272</v>
      </c>
      <c r="S2118" t="s">
        <v>144</v>
      </c>
      <c r="T2118" s="25" t="s">
        <v>162</v>
      </c>
      <c r="U2118" s="25" t="s">
        <v>160</v>
      </c>
      <c r="V2118" s="128" t="s">
        <v>610</v>
      </c>
      <c r="W2118" s="140" t="s">
        <v>149</v>
      </c>
      <c r="X2118">
        <v>0</v>
      </c>
      <c r="Y2118" s="23" t="str">
        <f t="shared" si="433"/>
        <v>N</v>
      </c>
      <c r="Z2118">
        <v>100</v>
      </c>
      <c r="AA2118">
        <f t="shared" si="437"/>
        <v>0</v>
      </c>
      <c r="AB2118">
        <f t="shared" si="438"/>
        <v>-100</v>
      </c>
      <c r="AC2118">
        <f t="shared" si="439"/>
        <v>0</v>
      </c>
      <c r="AD2118">
        <f t="shared" si="440"/>
        <v>-100</v>
      </c>
      <c r="AE2118">
        <f t="shared" si="441"/>
        <v>0</v>
      </c>
      <c r="AF2118">
        <f t="shared" si="442"/>
        <v>-100</v>
      </c>
    </row>
    <row r="2119" spans="1:32" x14ac:dyDescent="0.25">
      <c r="A2119" s="20">
        <v>0.53186188945199997</v>
      </c>
      <c r="B2119" s="20">
        <v>0.45125384161722698</v>
      </c>
      <c r="C2119" s="21">
        <f t="shared" si="434"/>
        <v>1.8801873565905289</v>
      </c>
      <c r="D2119" s="22">
        <f t="shared" si="434"/>
        <v>2.2160476161624421</v>
      </c>
      <c r="E2119" s="127">
        <v>2.9489204844655115E-2</v>
      </c>
      <c r="F2119" s="7">
        <f t="shared" si="428"/>
        <v>1.0294892048446551</v>
      </c>
      <c r="G2119" s="7">
        <f t="shared" si="429"/>
        <v>1.8263303274503397</v>
      </c>
      <c r="H2119" s="7">
        <f t="shared" si="430"/>
        <v>2.1525700373874566</v>
      </c>
      <c r="I2119">
        <v>2.11</v>
      </c>
      <c r="J2119">
        <v>1.8</v>
      </c>
      <c r="K2119" s="7">
        <f t="shared" si="431"/>
        <v>2.1722222222222221</v>
      </c>
      <c r="L2119" s="7">
        <f t="shared" si="432"/>
        <v>1.8530805687203793</v>
      </c>
      <c r="M2119" s="24">
        <f t="shared" si="435"/>
        <v>0.46035805626598469</v>
      </c>
      <c r="N2119" s="24">
        <f t="shared" si="435"/>
        <v>0.53964194373401531</v>
      </c>
      <c r="O2119" s="23">
        <f t="shared" si="436"/>
        <v>1.1553222154207334</v>
      </c>
      <c r="P2119" s="23">
        <f t="shared" si="436"/>
        <v>0.83620972546130679</v>
      </c>
      <c r="Q2119" t="s">
        <v>67</v>
      </c>
      <c r="R2119" t="s">
        <v>383</v>
      </c>
      <c r="S2119" t="s">
        <v>146</v>
      </c>
      <c r="T2119" s="25" t="s">
        <v>176</v>
      </c>
      <c r="U2119" s="25" t="s">
        <v>160</v>
      </c>
      <c r="V2119" s="128" t="s">
        <v>610</v>
      </c>
      <c r="W2119" s="140" t="s">
        <v>150</v>
      </c>
      <c r="X2119">
        <v>4</v>
      </c>
      <c r="Y2119" s="23" t="str">
        <f t="shared" si="433"/>
        <v>Y</v>
      </c>
      <c r="Z2119">
        <v>100</v>
      </c>
      <c r="AA2119">
        <f t="shared" si="437"/>
        <v>211</v>
      </c>
      <c r="AB2119">
        <f t="shared" si="438"/>
        <v>111</v>
      </c>
      <c r="AC2119">
        <f t="shared" si="439"/>
        <v>211</v>
      </c>
      <c r="AD2119">
        <f t="shared" si="440"/>
        <v>111</v>
      </c>
      <c r="AE2119">
        <f t="shared" si="441"/>
        <v>0</v>
      </c>
      <c r="AF2119">
        <f t="shared" si="442"/>
        <v>-100</v>
      </c>
    </row>
    <row r="2120" spans="1:32" x14ac:dyDescent="0.25">
      <c r="A2120" s="20">
        <v>4.2753934943578403E-2</v>
      </c>
      <c r="B2120" s="20">
        <v>0.95723019418798505</v>
      </c>
      <c r="C2120" s="21">
        <f t="shared" si="434"/>
        <v>23.38965995339802</v>
      </c>
      <c r="D2120" s="22">
        <f t="shared" si="434"/>
        <v>1.0446807947259713</v>
      </c>
      <c r="E2120" s="127">
        <v>2.9563878665415766E-2</v>
      </c>
      <c r="F2120" s="7">
        <f t="shared" si="428"/>
        <v>1.0295638786654158</v>
      </c>
      <c r="G2120" s="7">
        <f t="shared" si="429"/>
        <v>22.71802696081096</v>
      </c>
      <c r="H2120" s="7">
        <f t="shared" si="430"/>
        <v>1.0146828345222747</v>
      </c>
      <c r="I2120">
        <v>2.79</v>
      </c>
      <c r="J2120">
        <v>1.49</v>
      </c>
      <c r="K2120" s="7">
        <f t="shared" si="431"/>
        <v>2.8724832214765099</v>
      </c>
      <c r="L2120" s="7">
        <f t="shared" si="432"/>
        <v>1.5340501792114696</v>
      </c>
      <c r="M2120" s="24">
        <f t="shared" si="435"/>
        <v>0.34813084112149534</v>
      </c>
      <c r="N2120" s="24">
        <f t="shared" si="435"/>
        <v>0.65186915887850461</v>
      </c>
      <c r="O2120" s="23">
        <f t="shared" si="436"/>
        <v>0.12280996077752723</v>
      </c>
      <c r="P2120" s="23">
        <f t="shared" si="436"/>
        <v>1.468439150940708</v>
      </c>
      <c r="Q2120" t="s">
        <v>116</v>
      </c>
      <c r="R2120" t="s">
        <v>113</v>
      </c>
      <c r="S2120" t="s">
        <v>146</v>
      </c>
      <c r="T2120" s="25" t="s">
        <v>154</v>
      </c>
      <c r="U2120" s="25" t="s">
        <v>160</v>
      </c>
      <c r="V2120" s="128" t="s">
        <v>610</v>
      </c>
      <c r="W2120" s="140" t="s">
        <v>153</v>
      </c>
      <c r="X2120">
        <v>2</v>
      </c>
      <c r="Y2120" s="23" t="str">
        <f t="shared" si="433"/>
        <v>N</v>
      </c>
      <c r="Z2120">
        <v>100</v>
      </c>
      <c r="AA2120">
        <f t="shared" si="437"/>
        <v>149</v>
      </c>
      <c r="AB2120">
        <f t="shared" si="438"/>
        <v>49</v>
      </c>
      <c r="AC2120">
        <f t="shared" si="439"/>
        <v>0</v>
      </c>
      <c r="AD2120">
        <f t="shared" si="440"/>
        <v>-100</v>
      </c>
      <c r="AE2120">
        <f t="shared" si="441"/>
        <v>149</v>
      </c>
      <c r="AF2120">
        <f t="shared" si="442"/>
        <v>49</v>
      </c>
    </row>
    <row r="2121" spans="1:32" x14ac:dyDescent="0.25">
      <c r="A2121" s="20">
        <v>6.5109185246634518E-2</v>
      </c>
      <c r="B2121" s="20">
        <v>0.93487968618839212</v>
      </c>
      <c r="C2121" s="21">
        <f t="shared" si="434"/>
        <v>15.358816059700114</v>
      </c>
      <c r="D2121" s="22">
        <f t="shared" si="434"/>
        <v>1.0696563576828915</v>
      </c>
      <c r="E2121" s="127">
        <v>2.9534620865890204E-2</v>
      </c>
      <c r="F2121" s="7">
        <f t="shared" si="428"/>
        <v>1.0295346208658902</v>
      </c>
      <c r="G2121" s="7">
        <f t="shared" si="429"/>
        <v>14.918212314980316</v>
      </c>
      <c r="H2121" s="7">
        <f t="shared" si="430"/>
        <v>1.0389707504768095</v>
      </c>
      <c r="I2121">
        <v>2.66</v>
      </c>
      <c r="J2121">
        <v>1.53</v>
      </c>
      <c r="K2121" s="7">
        <f t="shared" si="431"/>
        <v>2.738562091503268</v>
      </c>
      <c r="L2121" s="7">
        <f t="shared" si="432"/>
        <v>1.5751879699248121</v>
      </c>
      <c r="M2121" s="24">
        <f t="shared" si="435"/>
        <v>0.36515513126491644</v>
      </c>
      <c r="N2121" s="24">
        <f t="shared" si="435"/>
        <v>0.6348448687350835</v>
      </c>
      <c r="O2121" s="23">
        <f t="shared" si="436"/>
        <v>0.17830554652509717</v>
      </c>
      <c r="P2121" s="23">
        <f t="shared" si="436"/>
        <v>1.4726112350110385</v>
      </c>
      <c r="Q2121" t="s">
        <v>65</v>
      </c>
      <c r="R2121" t="s">
        <v>378</v>
      </c>
      <c r="S2121" t="s">
        <v>146</v>
      </c>
      <c r="T2121" s="25" t="s">
        <v>154</v>
      </c>
      <c r="U2121" s="25" t="s">
        <v>160</v>
      </c>
      <c r="V2121" s="128" t="s">
        <v>610</v>
      </c>
      <c r="W2121" s="140" t="s">
        <v>150</v>
      </c>
      <c r="X2121">
        <v>4</v>
      </c>
      <c r="Y2121" s="23" t="str">
        <f t="shared" si="433"/>
        <v>Y</v>
      </c>
      <c r="Z2121">
        <v>100</v>
      </c>
      <c r="AA2121">
        <f t="shared" si="437"/>
        <v>0</v>
      </c>
      <c r="AB2121">
        <f t="shared" si="438"/>
        <v>-100</v>
      </c>
      <c r="AC2121">
        <f t="shared" si="439"/>
        <v>0</v>
      </c>
      <c r="AD2121">
        <f t="shared" si="440"/>
        <v>-100</v>
      </c>
      <c r="AE2121">
        <f t="shared" si="441"/>
        <v>0</v>
      </c>
      <c r="AF2121">
        <f t="shared" si="442"/>
        <v>-100</v>
      </c>
    </row>
    <row r="2122" spans="1:32" x14ac:dyDescent="0.25">
      <c r="A2122" s="20">
        <v>4.2023513092875893E-2</v>
      </c>
      <c r="B2122" s="20">
        <v>0.9579757463320846</v>
      </c>
      <c r="C2122" s="21">
        <f t="shared" si="434"/>
        <v>23.796201849900232</v>
      </c>
      <c r="D2122" s="22">
        <f t="shared" si="434"/>
        <v>1.0438677636973781</v>
      </c>
      <c r="E2122" s="127">
        <v>3.002070393374745E-2</v>
      </c>
      <c r="F2122" s="7">
        <f t="shared" si="428"/>
        <v>1.0300207039337475</v>
      </c>
      <c r="G2122" s="7">
        <f t="shared" si="429"/>
        <v>23.102644208043841</v>
      </c>
      <c r="H2122" s="7">
        <f t="shared" si="430"/>
        <v>1.0134434771172536</v>
      </c>
      <c r="I2122">
        <v>2.2999999999999998</v>
      </c>
      <c r="J2122">
        <v>1.68</v>
      </c>
      <c r="K2122" s="7">
        <f t="shared" si="431"/>
        <v>2.3690476190476191</v>
      </c>
      <c r="L2122" s="7">
        <f t="shared" si="432"/>
        <v>1.7304347826086957</v>
      </c>
      <c r="M2122" s="24">
        <f t="shared" si="435"/>
        <v>0.42211055276381909</v>
      </c>
      <c r="N2122" s="24">
        <f t="shared" si="435"/>
        <v>0.57788944723618085</v>
      </c>
      <c r="O2122" s="23">
        <f t="shared" si="436"/>
        <v>9.9555703636694082E-2</v>
      </c>
      <c r="P2122" s="23">
        <f t="shared" si="436"/>
        <v>1.6577145523485637</v>
      </c>
      <c r="Q2122" t="s">
        <v>22</v>
      </c>
      <c r="R2122" t="s">
        <v>71</v>
      </c>
      <c r="S2122" t="s">
        <v>146</v>
      </c>
      <c r="T2122" s="25" t="s">
        <v>149</v>
      </c>
      <c r="U2122" s="25" t="s">
        <v>166</v>
      </c>
      <c r="V2122" s="128" t="s">
        <v>610</v>
      </c>
      <c r="W2122" s="140" t="s">
        <v>162</v>
      </c>
      <c r="X2122">
        <v>3</v>
      </c>
      <c r="Y2122" s="23" t="str">
        <f t="shared" si="433"/>
        <v>Y</v>
      </c>
      <c r="Z2122">
        <v>100</v>
      </c>
      <c r="AA2122">
        <f t="shared" si="437"/>
        <v>0</v>
      </c>
      <c r="AB2122">
        <f t="shared" si="438"/>
        <v>-100</v>
      </c>
      <c r="AC2122">
        <f t="shared" si="439"/>
        <v>0</v>
      </c>
      <c r="AD2122">
        <f t="shared" si="440"/>
        <v>-100</v>
      </c>
      <c r="AE2122">
        <f t="shared" si="441"/>
        <v>0</v>
      </c>
      <c r="AF2122">
        <f t="shared" si="442"/>
        <v>-100</v>
      </c>
    </row>
    <row r="2123" spans="1:32" x14ac:dyDescent="0.25">
      <c r="A2123" s="20">
        <v>2.079024706375383E-2</v>
      </c>
      <c r="B2123" s="20">
        <v>0.9792095780669382</v>
      </c>
      <c r="C2123" s="21">
        <f t="shared" si="434"/>
        <v>48.099476496526194</v>
      </c>
      <c r="D2123" s="22">
        <f t="shared" si="434"/>
        <v>1.0212318408630197</v>
      </c>
      <c r="E2123" s="127">
        <v>3.3768071984632497E-2</v>
      </c>
      <c r="F2123" s="7">
        <f t="shared" si="428"/>
        <v>1.0337680719846325</v>
      </c>
      <c r="G2123" s="7">
        <f t="shared" si="429"/>
        <v>46.528305332727683</v>
      </c>
      <c r="H2123" s="7">
        <f t="shared" si="430"/>
        <v>0.98787326532773867</v>
      </c>
      <c r="I2123">
        <v>2.52</v>
      </c>
      <c r="J2123">
        <v>1.57</v>
      </c>
      <c r="K2123" s="7">
        <f t="shared" si="431"/>
        <v>2.605095541401274</v>
      </c>
      <c r="L2123" s="7">
        <f t="shared" si="432"/>
        <v>1.623015873015873</v>
      </c>
      <c r="M2123" s="24">
        <f t="shared" si="435"/>
        <v>0.38386308068459657</v>
      </c>
      <c r="N2123" s="24">
        <f t="shared" si="435"/>
        <v>0.61613691931540338</v>
      </c>
      <c r="O2123" s="23">
        <f t="shared" si="436"/>
        <v>5.4160579930416029E-2</v>
      </c>
      <c r="P2123" s="23">
        <f t="shared" si="436"/>
        <v>1.5892726882118162</v>
      </c>
      <c r="Q2123" t="s">
        <v>536</v>
      </c>
      <c r="R2123" t="s">
        <v>347</v>
      </c>
      <c r="S2123" t="s">
        <v>349</v>
      </c>
      <c r="T2123" s="25" t="s">
        <v>149</v>
      </c>
      <c r="U2123" s="25" t="s">
        <v>166</v>
      </c>
      <c r="V2123" s="128" t="s">
        <v>610</v>
      </c>
      <c r="W2123" s="140" t="s">
        <v>165</v>
      </c>
      <c r="X2123">
        <v>4</v>
      </c>
      <c r="Y2123" s="23" t="str">
        <f t="shared" si="433"/>
        <v>Y</v>
      </c>
      <c r="Z2123">
        <v>100</v>
      </c>
      <c r="AA2123">
        <f t="shared" si="437"/>
        <v>0</v>
      </c>
      <c r="AB2123">
        <f t="shared" si="438"/>
        <v>-100</v>
      </c>
      <c r="AC2123">
        <f t="shared" si="439"/>
        <v>0</v>
      </c>
      <c r="AD2123">
        <f t="shared" si="440"/>
        <v>-100</v>
      </c>
      <c r="AE2123">
        <f t="shared" si="441"/>
        <v>0</v>
      </c>
      <c r="AF2123">
        <f t="shared" si="442"/>
        <v>-100</v>
      </c>
    </row>
    <row r="2124" spans="1:32" x14ac:dyDescent="0.25">
      <c r="A2124" s="20">
        <v>0.32849360447440362</v>
      </c>
      <c r="B2124" s="20">
        <v>0.6706913690693117</v>
      </c>
      <c r="C2124" s="21">
        <f t="shared" si="434"/>
        <v>3.0441992975784724</v>
      </c>
      <c r="D2124" s="22">
        <f t="shared" si="434"/>
        <v>1.4909987605590558</v>
      </c>
      <c r="E2124" s="127">
        <v>4.1036499294212714E-2</v>
      </c>
      <c r="F2124" s="7">
        <f t="shared" si="428"/>
        <v>1.0410364992942127</v>
      </c>
      <c r="G2124" s="7">
        <f t="shared" si="429"/>
        <v>2.9242003519015287</v>
      </c>
      <c r="H2124" s="7">
        <f t="shared" si="430"/>
        <v>1.4322252500944033</v>
      </c>
      <c r="I2124">
        <v>2.61</v>
      </c>
      <c r="J2124">
        <v>1.52</v>
      </c>
      <c r="K2124" s="7">
        <f t="shared" si="431"/>
        <v>2.7171052631578951</v>
      </c>
      <c r="L2124" s="7">
        <f t="shared" si="432"/>
        <v>1.5823754789272033</v>
      </c>
      <c r="M2124" s="24">
        <f t="shared" si="435"/>
        <v>0.36803874092009681</v>
      </c>
      <c r="N2124" s="24">
        <f t="shared" si="435"/>
        <v>0.63196125907990308</v>
      </c>
      <c r="O2124" s="23">
        <f t="shared" si="436"/>
        <v>0.89255170163110986</v>
      </c>
      <c r="P2124" s="23">
        <f t="shared" si="436"/>
        <v>1.0612855763433937</v>
      </c>
      <c r="Q2124" t="s">
        <v>390</v>
      </c>
      <c r="R2124" t="s">
        <v>73</v>
      </c>
      <c r="S2124" t="s">
        <v>349</v>
      </c>
      <c r="T2124" s="25" t="s">
        <v>151</v>
      </c>
      <c r="U2124" s="25" t="s">
        <v>166</v>
      </c>
      <c r="V2124" s="128" t="s">
        <v>610</v>
      </c>
      <c r="W2124" s="140" t="s">
        <v>155</v>
      </c>
      <c r="X2124">
        <v>3</v>
      </c>
      <c r="Y2124" s="23" t="str">
        <f t="shared" si="433"/>
        <v>Y</v>
      </c>
      <c r="Z2124">
        <v>100</v>
      </c>
      <c r="AA2124">
        <f t="shared" si="437"/>
        <v>0</v>
      </c>
      <c r="AB2124">
        <f t="shared" si="438"/>
        <v>-100</v>
      </c>
      <c r="AC2124">
        <f t="shared" si="439"/>
        <v>0</v>
      </c>
      <c r="AD2124">
        <f t="shared" si="440"/>
        <v>-100</v>
      </c>
      <c r="AE2124">
        <f t="shared" si="441"/>
        <v>0</v>
      </c>
      <c r="AF2124">
        <f t="shared" si="442"/>
        <v>-100</v>
      </c>
    </row>
    <row r="2125" spans="1:32" x14ac:dyDescent="0.25">
      <c r="A2125" s="20">
        <v>0.14356671441886881</v>
      </c>
      <c r="B2125" s="20">
        <v>0.85627672913653152</v>
      </c>
      <c r="C2125" s="21">
        <f t="shared" si="434"/>
        <v>6.9654028376132509</v>
      </c>
      <c r="D2125" s="22">
        <f t="shared" si="434"/>
        <v>1.1678467555791208</v>
      </c>
      <c r="E2125" s="127">
        <v>4.21539581059307E-2</v>
      </c>
      <c r="F2125" s="7">
        <f t="shared" si="428"/>
        <v>1.0421539581059307</v>
      </c>
      <c r="G2125" s="7">
        <f t="shared" si="429"/>
        <v>6.6836601093686445</v>
      </c>
      <c r="H2125" s="7">
        <f t="shared" si="430"/>
        <v>1.1206086648671674</v>
      </c>
      <c r="I2125">
        <v>2.42</v>
      </c>
      <c r="J2125">
        <v>1.59</v>
      </c>
      <c r="K2125" s="7">
        <f t="shared" si="431"/>
        <v>2.5220125786163523</v>
      </c>
      <c r="L2125" s="7">
        <f t="shared" si="432"/>
        <v>1.6570247933884299</v>
      </c>
      <c r="M2125" s="24">
        <f t="shared" si="435"/>
        <v>0.39650872817955113</v>
      </c>
      <c r="N2125" s="24">
        <f t="shared" si="435"/>
        <v>0.60349127182044882</v>
      </c>
      <c r="O2125" s="23">
        <f t="shared" si="436"/>
        <v>0.36207705963500875</v>
      </c>
      <c r="P2125" s="23">
        <f t="shared" si="436"/>
        <v>1.4188717701807816</v>
      </c>
      <c r="Q2125" t="s">
        <v>379</v>
      </c>
      <c r="R2125" t="s">
        <v>389</v>
      </c>
      <c r="S2125" t="s">
        <v>349</v>
      </c>
      <c r="T2125" s="25" t="s">
        <v>154</v>
      </c>
      <c r="U2125" s="25" t="s">
        <v>160</v>
      </c>
      <c r="V2125" s="128" t="s">
        <v>610</v>
      </c>
      <c r="W2125" s="140" t="s">
        <v>154</v>
      </c>
      <c r="X2125">
        <v>1</v>
      </c>
      <c r="Y2125" s="23" t="str">
        <f t="shared" si="433"/>
        <v>N</v>
      </c>
      <c r="Z2125">
        <v>100</v>
      </c>
      <c r="AA2125">
        <f t="shared" si="437"/>
        <v>159</v>
      </c>
      <c r="AB2125">
        <f t="shared" si="438"/>
        <v>59</v>
      </c>
      <c r="AC2125">
        <f t="shared" si="439"/>
        <v>0</v>
      </c>
      <c r="AD2125">
        <f t="shared" si="440"/>
        <v>-100</v>
      </c>
      <c r="AE2125">
        <f t="shared" si="441"/>
        <v>159</v>
      </c>
      <c r="AF2125">
        <f t="shared" si="442"/>
        <v>59</v>
      </c>
    </row>
    <row r="2126" spans="1:32" x14ac:dyDescent="0.25">
      <c r="A2126" s="20">
        <v>0.21671545369362627</v>
      </c>
      <c r="B2126" s="20">
        <v>0.78316807525268861</v>
      </c>
      <c r="C2126" s="21">
        <f t="shared" si="434"/>
        <v>4.6143455990624194</v>
      </c>
      <c r="D2126" s="22">
        <f t="shared" si="434"/>
        <v>1.2768651220586982</v>
      </c>
      <c r="E2126" s="127">
        <v>4.4643737065142464E-2</v>
      </c>
      <c r="F2126" s="7">
        <f t="shared" si="428"/>
        <v>1.0446437370651425</v>
      </c>
      <c r="G2126" s="7">
        <f t="shared" si="429"/>
        <v>4.4171476220458841</v>
      </c>
      <c r="H2126" s="7">
        <f t="shared" si="430"/>
        <v>1.2222972069367557</v>
      </c>
      <c r="I2126">
        <v>2.78</v>
      </c>
      <c r="J2126">
        <v>1.46</v>
      </c>
      <c r="K2126" s="7">
        <f t="shared" si="431"/>
        <v>2.904109589041096</v>
      </c>
      <c r="L2126" s="7">
        <f t="shared" si="432"/>
        <v>1.525179856115108</v>
      </c>
      <c r="M2126" s="24">
        <f t="shared" si="435"/>
        <v>0.34433962264150941</v>
      </c>
      <c r="N2126" s="24">
        <f t="shared" si="435"/>
        <v>0.65566037735849059</v>
      </c>
      <c r="O2126" s="23">
        <f t="shared" si="436"/>
        <v>0.62936542716505162</v>
      </c>
      <c r="P2126" s="23">
        <f t="shared" si="436"/>
        <v>1.1944721723278415</v>
      </c>
      <c r="Q2126" t="s">
        <v>348</v>
      </c>
      <c r="R2126" t="s">
        <v>376</v>
      </c>
      <c r="S2126" t="s">
        <v>349</v>
      </c>
      <c r="T2126" s="25" t="s">
        <v>151</v>
      </c>
      <c r="U2126" s="25" t="s">
        <v>166</v>
      </c>
      <c r="V2126" s="128" t="s">
        <v>610</v>
      </c>
      <c r="W2126" s="140" t="s">
        <v>155</v>
      </c>
      <c r="X2126">
        <v>3</v>
      </c>
      <c r="Y2126" s="23" t="str">
        <f t="shared" si="433"/>
        <v>Y</v>
      </c>
      <c r="Z2126">
        <v>100</v>
      </c>
      <c r="AA2126">
        <f t="shared" si="437"/>
        <v>0</v>
      </c>
      <c r="AB2126">
        <f t="shared" si="438"/>
        <v>-100</v>
      </c>
      <c r="AC2126">
        <f t="shared" si="439"/>
        <v>0</v>
      </c>
      <c r="AD2126">
        <f t="shared" si="440"/>
        <v>-100</v>
      </c>
      <c r="AE2126">
        <f t="shared" si="441"/>
        <v>0</v>
      </c>
      <c r="AF2126">
        <f t="shared" si="442"/>
        <v>-100</v>
      </c>
    </row>
    <row r="2127" spans="1:32" x14ac:dyDescent="0.25">
      <c r="A2127" s="20">
        <v>0.15381480967788522</v>
      </c>
      <c r="B2127" s="20">
        <v>0.84616177571000273</v>
      </c>
      <c r="C2127" s="21">
        <f t="shared" si="434"/>
        <v>6.5013245609715522</v>
      </c>
      <c r="D2127" s="22">
        <f t="shared" si="434"/>
        <v>1.181807106756759</v>
      </c>
      <c r="E2127" s="127">
        <v>2.844754653130277E-2</v>
      </c>
      <c r="F2127" s="7">
        <f t="shared" si="428"/>
        <v>1.0284475465313028</v>
      </c>
      <c r="G2127" s="7">
        <f t="shared" si="429"/>
        <v>6.3214935782567609</v>
      </c>
      <c r="H2127" s="7">
        <f t="shared" si="430"/>
        <v>1.1491175322870864</v>
      </c>
      <c r="I2127">
        <v>1.97</v>
      </c>
      <c r="J2127">
        <v>1.92</v>
      </c>
      <c r="K2127" s="7">
        <f t="shared" si="431"/>
        <v>2.0260416666666665</v>
      </c>
      <c r="L2127" s="7">
        <f t="shared" si="432"/>
        <v>1.9746192893401013</v>
      </c>
      <c r="M2127" s="24">
        <f t="shared" si="435"/>
        <v>0.49357326478149105</v>
      </c>
      <c r="N2127" s="24">
        <f t="shared" si="435"/>
        <v>0.50642673521850901</v>
      </c>
      <c r="O2127" s="23">
        <f t="shared" si="436"/>
        <v>0.3116352133577987</v>
      </c>
      <c r="P2127" s="23">
        <f t="shared" si="436"/>
        <v>1.6708473642192436</v>
      </c>
      <c r="Q2127" t="s">
        <v>77</v>
      </c>
      <c r="R2127" t="s">
        <v>79</v>
      </c>
      <c r="S2127" t="s">
        <v>147</v>
      </c>
      <c r="T2127" s="25" t="s">
        <v>151</v>
      </c>
      <c r="U2127" s="25" t="s">
        <v>166</v>
      </c>
      <c r="V2127" s="128" t="s">
        <v>610</v>
      </c>
      <c r="W2127" s="140" t="s">
        <v>162</v>
      </c>
      <c r="X2127">
        <v>3</v>
      </c>
      <c r="Y2127" s="23" t="str">
        <f t="shared" si="433"/>
        <v>Y</v>
      </c>
      <c r="Z2127">
        <v>100</v>
      </c>
      <c r="AA2127">
        <f t="shared" si="437"/>
        <v>0</v>
      </c>
      <c r="AB2127">
        <f t="shared" si="438"/>
        <v>-100</v>
      </c>
      <c r="AC2127">
        <f t="shared" si="439"/>
        <v>0</v>
      </c>
      <c r="AD2127">
        <f t="shared" si="440"/>
        <v>-100</v>
      </c>
      <c r="AE2127">
        <f t="shared" si="441"/>
        <v>0</v>
      </c>
      <c r="AF2127">
        <f t="shared" si="442"/>
        <v>-100</v>
      </c>
    </row>
    <row r="2128" spans="1:32" x14ac:dyDescent="0.25">
      <c r="A2128" s="20">
        <v>0.17239993665787556</v>
      </c>
      <c r="B2128" s="20">
        <v>0.82709859649351647</v>
      </c>
      <c r="C2128" s="21">
        <f t="shared" si="434"/>
        <v>5.8004661682937924</v>
      </c>
      <c r="D2128" s="22">
        <f t="shared" si="434"/>
        <v>1.2090456981060043</v>
      </c>
      <c r="E2128" s="127">
        <v>3.3428240008436028E-2</v>
      </c>
      <c r="F2128" s="7">
        <f t="shared" si="428"/>
        <v>1.033428240008436</v>
      </c>
      <c r="G2128" s="7">
        <f t="shared" si="429"/>
        <v>5.612838844278575</v>
      </c>
      <c r="H2128" s="7">
        <f t="shared" si="430"/>
        <v>1.1699367709325754</v>
      </c>
      <c r="I2128">
        <v>2.1800000000000002</v>
      </c>
      <c r="J2128">
        <v>1.74</v>
      </c>
      <c r="K2128" s="7">
        <f t="shared" si="431"/>
        <v>2.2528735632183907</v>
      </c>
      <c r="L2128" s="7">
        <f t="shared" si="432"/>
        <v>1.7981651376146788</v>
      </c>
      <c r="M2128" s="24">
        <f t="shared" si="435"/>
        <v>0.44387755102040816</v>
      </c>
      <c r="N2128" s="24">
        <f t="shared" si="435"/>
        <v>0.55612244897959184</v>
      </c>
      <c r="O2128" s="23">
        <f t="shared" si="436"/>
        <v>0.38839525959705301</v>
      </c>
      <c r="P2128" s="23">
        <f t="shared" si="436"/>
        <v>1.4872598615846717</v>
      </c>
      <c r="Q2128" t="s">
        <v>80</v>
      </c>
      <c r="R2128" t="s">
        <v>550</v>
      </c>
      <c r="S2128" t="s">
        <v>147</v>
      </c>
      <c r="T2128" s="25" t="s">
        <v>154</v>
      </c>
      <c r="U2128" s="25" t="s">
        <v>160</v>
      </c>
      <c r="V2128" s="128" t="s">
        <v>610</v>
      </c>
      <c r="W2128" s="140" t="s">
        <v>151</v>
      </c>
      <c r="X2128">
        <v>2</v>
      </c>
      <c r="Y2128" s="23" t="str">
        <f t="shared" si="433"/>
        <v>N</v>
      </c>
      <c r="Z2128">
        <v>100</v>
      </c>
      <c r="AA2128">
        <f t="shared" si="437"/>
        <v>174</v>
      </c>
      <c r="AB2128">
        <f t="shared" si="438"/>
        <v>74</v>
      </c>
      <c r="AC2128">
        <f t="shared" si="439"/>
        <v>0</v>
      </c>
      <c r="AD2128">
        <f t="shared" si="440"/>
        <v>-100</v>
      </c>
      <c r="AE2128">
        <f t="shared" si="441"/>
        <v>174</v>
      </c>
      <c r="AF2128">
        <f t="shared" si="442"/>
        <v>74</v>
      </c>
    </row>
    <row r="2129" spans="1:32" x14ac:dyDescent="0.25">
      <c r="A2129" s="20">
        <v>0.7118523680134331</v>
      </c>
      <c r="B2129" s="20">
        <v>0.25689944225778771</v>
      </c>
      <c r="C2129" s="21">
        <f t="shared" si="434"/>
        <v>1.4047856619353543</v>
      </c>
      <c r="D2129" s="22">
        <f t="shared" si="434"/>
        <v>3.892573651431062</v>
      </c>
      <c r="E2129" s="127">
        <v>2.844754653130277E-2</v>
      </c>
      <c r="F2129" s="7">
        <f t="shared" si="428"/>
        <v>1.0284475465313028</v>
      </c>
      <c r="G2129" s="7">
        <f t="shared" si="429"/>
        <v>1.3659283515949316</v>
      </c>
      <c r="H2129" s="7">
        <f t="shared" si="430"/>
        <v>3.7849024625123011</v>
      </c>
      <c r="I2129">
        <v>1.92</v>
      </c>
      <c r="J2129">
        <v>1.97</v>
      </c>
      <c r="K2129" s="7">
        <f t="shared" si="431"/>
        <v>1.9746192893401013</v>
      </c>
      <c r="L2129" s="7">
        <f t="shared" si="432"/>
        <v>2.0260416666666665</v>
      </c>
      <c r="M2129" s="24">
        <f t="shared" si="435"/>
        <v>0.50642673521850901</v>
      </c>
      <c r="N2129" s="24">
        <f t="shared" si="435"/>
        <v>0.49357326478149105</v>
      </c>
      <c r="O2129" s="23">
        <f t="shared" si="436"/>
        <v>1.4056374170417536</v>
      </c>
      <c r="P2129" s="23">
        <f t="shared" si="436"/>
        <v>0.52048897415770523</v>
      </c>
      <c r="Q2129" t="s">
        <v>124</v>
      </c>
      <c r="R2129" t="s">
        <v>123</v>
      </c>
      <c r="S2129" t="s">
        <v>147</v>
      </c>
      <c r="T2129" s="25" t="s">
        <v>165</v>
      </c>
      <c r="U2129" s="25" t="s">
        <v>160</v>
      </c>
      <c r="V2129" s="128" t="s">
        <v>610</v>
      </c>
      <c r="W2129" s="140" t="s">
        <v>170</v>
      </c>
      <c r="X2129">
        <v>2</v>
      </c>
      <c r="Y2129" s="23" t="str">
        <f t="shared" si="433"/>
        <v>N</v>
      </c>
      <c r="Z2129">
        <v>100</v>
      </c>
      <c r="AA2129">
        <f t="shared" si="437"/>
        <v>0</v>
      </c>
      <c r="AB2129">
        <f t="shared" si="438"/>
        <v>-100</v>
      </c>
      <c r="AC2129">
        <f t="shared" si="439"/>
        <v>0</v>
      </c>
      <c r="AD2129">
        <f t="shared" si="440"/>
        <v>-100</v>
      </c>
      <c r="AE2129">
        <f t="shared" si="441"/>
        <v>0</v>
      </c>
      <c r="AF2129">
        <f t="shared" si="442"/>
        <v>-100</v>
      </c>
    </row>
    <row r="2130" spans="1:32" x14ac:dyDescent="0.25">
      <c r="A2130" s="20">
        <v>0.30574982310866194</v>
      </c>
      <c r="B2130" s="20">
        <v>0.69240269591017412</v>
      </c>
      <c r="C2130" s="21">
        <f t="shared" si="434"/>
        <v>3.2706478448054739</v>
      </c>
      <c r="D2130" s="22">
        <f t="shared" si="434"/>
        <v>1.4442462542487424</v>
      </c>
      <c r="E2130" s="127">
        <v>3.5731402098088338E-2</v>
      </c>
      <c r="F2130" s="7">
        <f t="shared" si="428"/>
        <v>1.0357314020980883</v>
      </c>
      <c r="G2130" s="7">
        <f t="shared" si="429"/>
        <v>3.1578146980772233</v>
      </c>
      <c r="H2130" s="7">
        <f t="shared" si="430"/>
        <v>1.3944216148348141</v>
      </c>
      <c r="I2130">
        <v>1.78</v>
      </c>
      <c r="J2130">
        <v>2.11</v>
      </c>
      <c r="K2130" s="7">
        <f t="shared" si="431"/>
        <v>1.8436018957345972</v>
      </c>
      <c r="L2130" s="7">
        <f t="shared" si="432"/>
        <v>2.1853932584269664</v>
      </c>
      <c r="M2130" s="24">
        <f t="shared" si="435"/>
        <v>0.54241645244215941</v>
      </c>
      <c r="N2130" s="24">
        <f t="shared" si="435"/>
        <v>0.45758354755784059</v>
      </c>
      <c r="O2130" s="23">
        <f t="shared" si="436"/>
        <v>0.56368095350364689</v>
      </c>
      <c r="P2130" s="23">
        <f t="shared" si="436"/>
        <v>1.5131721837587513</v>
      </c>
      <c r="Q2130" t="s">
        <v>74</v>
      </c>
      <c r="R2130" t="s">
        <v>76</v>
      </c>
      <c r="S2130" t="s">
        <v>147</v>
      </c>
      <c r="T2130" s="25" t="s">
        <v>153</v>
      </c>
      <c r="U2130" s="25" t="s">
        <v>161</v>
      </c>
      <c r="V2130" s="128" t="s">
        <v>610</v>
      </c>
      <c r="W2130" s="140" t="s">
        <v>152</v>
      </c>
      <c r="X2130">
        <v>1</v>
      </c>
      <c r="Y2130" s="23" t="str">
        <f t="shared" si="433"/>
        <v>N</v>
      </c>
      <c r="Z2130">
        <v>100</v>
      </c>
      <c r="AA2130">
        <f t="shared" si="437"/>
        <v>211</v>
      </c>
      <c r="AB2130">
        <f t="shared" si="438"/>
        <v>111</v>
      </c>
      <c r="AC2130">
        <f t="shared" si="439"/>
        <v>0</v>
      </c>
      <c r="AD2130">
        <f t="shared" si="440"/>
        <v>-100</v>
      </c>
      <c r="AE2130">
        <f t="shared" si="441"/>
        <v>211</v>
      </c>
      <c r="AF2130">
        <f t="shared" si="442"/>
        <v>111</v>
      </c>
    </row>
    <row r="2131" spans="1:32" x14ac:dyDescent="0.25">
      <c r="A2131" s="20">
        <v>0.5198478510803396</v>
      </c>
      <c r="B2131" s="20">
        <v>0.47872721635617499</v>
      </c>
      <c r="C2131" s="21">
        <f t="shared" si="434"/>
        <v>1.9236397686781157</v>
      </c>
      <c r="D2131" s="22">
        <f t="shared" si="434"/>
        <v>2.0888722550839809</v>
      </c>
      <c r="E2131" s="127">
        <v>4.8468439772787697E-2</v>
      </c>
      <c r="F2131" s="7">
        <f t="shared" si="428"/>
        <v>1.0484684397727877</v>
      </c>
      <c r="G2131" s="7">
        <f t="shared" si="429"/>
        <v>1.8347140416501095</v>
      </c>
      <c r="H2131" s="7">
        <f t="shared" si="430"/>
        <v>1.9923081857730098</v>
      </c>
      <c r="I2131">
        <v>1.61</v>
      </c>
      <c r="J2131">
        <v>2.34</v>
      </c>
      <c r="K2131" s="7">
        <f t="shared" si="431"/>
        <v>1.6880341880341883</v>
      </c>
      <c r="L2131" s="7">
        <f t="shared" si="432"/>
        <v>2.4534161490683233</v>
      </c>
      <c r="M2131" s="24">
        <f t="shared" si="435"/>
        <v>0.59240506329113918</v>
      </c>
      <c r="N2131" s="24">
        <f t="shared" si="435"/>
        <v>0.40759493670886071</v>
      </c>
      <c r="O2131" s="23">
        <f t="shared" si="436"/>
        <v>0.87752094519971868</v>
      </c>
      <c r="P2131" s="23">
        <f t="shared" si="436"/>
        <v>1.1745170836067647</v>
      </c>
      <c r="Q2131" t="s">
        <v>418</v>
      </c>
      <c r="R2131" t="s">
        <v>424</v>
      </c>
      <c r="S2131" t="s">
        <v>186</v>
      </c>
      <c r="T2131" s="25" t="s">
        <v>162</v>
      </c>
      <c r="U2131" s="25" t="s">
        <v>160</v>
      </c>
      <c r="V2131" s="128" t="s">
        <v>611</v>
      </c>
      <c r="W2131" s="140" t="s">
        <v>151</v>
      </c>
      <c r="X2131">
        <v>2</v>
      </c>
      <c r="Y2131" s="23" t="str">
        <f t="shared" si="433"/>
        <v>N</v>
      </c>
      <c r="Z2131">
        <v>100</v>
      </c>
      <c r="AA2131">
        <f t="shared" si="437"/>
        <v>234</v>
      </c>
      <c r="AB2131">
        <f t="shared" si="438"/>
        <v>134</v>
      </c>
      <c r="AC2131">
        <f t="shared" si="439"/>
        <v>0</v>
      </c>
      <c r="AD2131">
        <f t="shared" si="440"/>
        <v>-100</v>
      </c>
      <c r="AE2131">
        <f t="shared" si="441"/>
        <v>0</v>
      </c>
      <c r="AF2131">
        <f t="shared" si="442"/>
        <v>-100</v>
      </c>
    </row>
    <row r="2132" spans="1:32" x14ac:dyDescent="0.25">
      <c r="A2132" s="20">
        <v>0.77266757175083034</v>
      </c>
      <c r="B2132" s="20">
        <v>9.284905753165236E-2</v>
      </c>
      <c r="C2132" s="21">
        <f t="shared" si="434"/>
        <v>1.2942176384263733</v>
      </c>
      <c r="D2132" s="22">
        <f t="shared" si="434"/>
        <v>10.770168557274786</v>
      </c>
      <c r="E2132" s="127">
        <v>5.212355212355213E-2</v>
      </c>
      <c r="F2132" s="7">
        <f t="shared" ref="F2132:F2195" si="443">(E2132/100%) + 1</f>
        <v>1.0521235521235521</v>
      </c>
      <c r="G2132" s="7">
        <f t="shared" ref="G2132:G2195" si="444">C2132/F2132</f>
        <v>1.2301004343208466</v>
      </c>
      <c r="H2132" s="7">
        <f t="shared" ref="H2132:H2195" si="445">D2132/F2132</f>
        <v>10.236600573703376</v>
      </c>
      <c r="I2132">
        <v>1.4</v>
      </c>
      <c r="J2132">
        <v>2.96</v>
      </c>
      <c r="K2132" s="7">
        <f t="shared" ref="K2132:K2195" si="446">(I2132*F2132)</f>
        <v>1.4729729729729728</v>
      </c>
      <c r="L2132" s="7">
        <f t="shared" ref="L2132:L2195" si="447">(J2132*F2132)</f>
        <v>3.1142857142857143</v>
      </c>
      <c r="M2132" s="24">
        <f t="shared" si="435"/>
        <v>0.67889908256880738</v>
      </c>
      <c r="N2132" s="24">
        <f t="shared" si="435"/>
        <v>0.32110091743119268</v>
      </c>
      <c r="O2132" s="23">
        <f t="shared" si="436"/>
        <v>1.1381184502816284</v>
      </c>
      <c r="P2132" s="23">
        <f t="shared" si="436"/>
        <v>0.28915849345571737</v>
      </c>
      <c r="Q2132" t="s">
        <v>422</v>
      </c>
      <c r="R2132" t="s">
        <v>419</v>
      </c>
      <c r="S2132" t="s">
        <v>186</v>
      </c>
      <c r="T2132" s="25" t="s">
        <v>175</v>
      </c>
      <c r="U2132" s="25" t="s">
        <v>160</v>
      </c>
      <c r="V2132" s="128" t="s">
        <v>611</v>
      </c>
      <c r="W2132" s="140" t="s">
        <v>447</v>
      </c>
      <c r="X2132">
        <v>6</v>
      </c>
      <c r="Y2132" s="23" t="str">
        <f t="shared" ref="Y2132:Y2195" si="448">IF(X2132 &gt;= 3,"Y","N")</f>
        <v>Y</v>
      </c>
      <c r="Z2132">
        <v>100</v>
      </c>
      <c r="AA2132">
        <f t="shared" si="437"/>
        <v>140</v>
      </c>
      <c r="AB2132">
        <f t="shared" si="438"/>
        <v>40</v>
      </c>
      <c r="AC2132">
        <f t="shared" si="439"/>
        <v>140</v>
      </c>
      <c r="AD2132">
        <f t="shared" si="440"/>
        <v>40</v>
      </c>
      <c r="AE2132">
        <f t="shared" si="441"/>
        <v>0</v>
      </c>
      <c r="AF2132">
        <f t="shared" si="442"/>
        <v>-100</v>
      </c>
    </row>
    <row r="2133" spans="1:32" x14ac:dyDescent="0.25">
      <c r="A2133" s="20">
        <v>0.33270639780618183</v>
      </c>
      <c r="B2133" s="20">
        <v>0.66476471241294288</v>
      </c>
      <c r="C2133" s="21">
        <f t="shared" si="434"/>
        <v>3.0056530520418492</v>
      </c>
      <c r="D2133" s="22">
        <f t="shared" si="434"/>
        <v>1.5042916408276701</v>
      </c>
      <c r="E2133" s="127">
        <v>4.7529706066291366E-2</v>
      </c>
      <c r="F2133" s="7">
        <f t="shared" si="443"/>
        <v>1.0475297060662914</v>
      </c>
      <c r="G2133" s="7">
        <f t="shared" si="444"/>
        <v>2.8692771523671148</v>
      </c>
      <c r="H2133" s="7">
        <f t="shared" si="445"/>
        <v>1.43603721413937</v>
      </c>
      <c r="I2133">
        <v>1.56</v>
      </c>
      <c r="J2133">
        <v>2.46</v>
      </c>
      <c r="K2133" s="7">
        <f t="shared" si="446"/>
        <v>1.6341463414634145</v>
      </c>
      <c r="L2133" s="7">
        <f t="shared" si="447"/>
        <v>2.5769230769230766</v>
      </c>
      <c r="M2133" s="24">
        <f t="shared" si="435"/>
        <v>0.61194029850746268</v>
      </c>
      <c r="N2133" s="24">
        <f t="shared" si="435"/>
        <v>0.38805970149253738</v>
      </c>
      <c r="O2133" s="23">
        <f t="shared" si="436"/>
        <v>0.54369094275644347</v>
      </c>
      <c r="P2133" s="23">
        <f t="shared" si="436"/>
        <v>1.7130475281410447</v>
      </c>
      <c r="Q2133" t="s">
        <v>280</v>
      </c>
      <c r="R2133" t="s">
        <v>420</v>
      </c>
      <c r="S2133" t="s">
        <v>186</v>
      </c>
      <c r="T2133" s="25" t="s">
        <v>170</v>
      </c>
      <c r="U2133" s="25" t="s">
        <v>160</v>
      </c>
      <c r="V2133" s="128" t="s">
        <v>611</v>
      </c>
      <c r="W2133" s="140" t="s">
        <v>163</v>
      </c>
      <c r="X2133">
        <v>3</v>
      </c>
      <c r="Y2133" s="23" t="str">
        <f t="shared" si="448"/>
        <v>Y</v>
      </c>
      <c r="Z2133">
        <v>100</v>
      </c>
      <c r="AA2133">
        <f t="shared" si="437"/>
        <v>0</v>
      </c>
      <c r="AB2133">
        <f t="shared" si="438"/>
        <v>-100</v>
      </c>
      <c r="AC2133">
        <f t="shared" si="439"/>
        <v>0</v>
      </c>
      <c r="AD2133">
        <f t="shared" si="440"/>
        <v>-100</v>
      </c>
      <c r="AE2133">
        <f t="shared" si="441"/>
        <v>0</v>
      </c>
      <c r="AF2133">
        <f t="shared" si="442"/>
        <v>-100</v>
      </c>
    </row>
    <row r="2134" spans="1:32" x14ac:dyDescent="0.25">
      <c r="A2134" s="20">
        <v>0.12788991616103026</v>
      </c>
      <c r="B2134" s="20">
        <v>0.87207597320098318</v>
      </c>
      <c r="C2134" s="21">
        <f t="shared" si="434"/>
        <v>7.8192247678141271</v>
      </c>
      <c r="D2134" s="22">
        <f t="shared" si="434"/>
        <v>1.1466890852748386</v>
      </c>
      <c r="E2134" s="127">
        <v>4.5097025283727721E-2</v>
      </c>
      <c r="F2134" s="7">
        <f t="shared" si="443"/>
        <v>1.0450970252837277</v>
      </c>
      <c r="G2134" s="7">
        <f t="shared" si="444"/>
        <v>7.4818170740571466</v>
      </c>
      <c r="H2134" s="7">
        <f t="shared" si="445"/>
        <v>1.0972082567774319</v>
      </c>
      <c r="I2134">
        <v>1.81</v>
      </c>
      <c r="J2134">
        <v>2.0299999999999998</v>
      </c>
      <c r="K2134" s="7">
        <f t="shared" si="446"/>
        <v>1.8916256157635472</v>
      </c>
      <c r="L2134" s="7">
        <f t="shared" si="447"/>
        <v>2.1215469613259672</v>
      </c>
      <c r="M2134" s="24">
        <f t="shared" si="435"/>
        <v>0.52864583333333326</v>
      </c>
      <c r="N2134" s="24">
        <f t="shared" si="435"/>
        <v>0.47135416666666657</v>
      </c>
      <c r="O2134" s="23">
        <f t="shared" si="436"/>
        <v>0.24191984140805728</v>
      </c>
      <c r="P2134" s="23">
        <f t="shared" si="436"/>
        <v>1.8501501309899313</v>
      </c>
      <c r="Q2134" t="s">
        <v>421</v>
      </c>
      <c r="R2134" t="s">
        <v>423</v>
      </c>
      <c r="S2134" t="s">
        <v>186</v>
      </c>
      <c r="T2134" s="25" t="s">
        <v>152</v>
      </c>
      <c r="U2134" s="25" t="s">
        <v>161</v>
      </c>
      <c r="V2134" s="128" t="s">
        <v>611</v>
      </c>
      <c r="W2134" s="140" t="s">
        <v>175</v>
      </c>
      <c r="X2134">
        <v>5</v>
      </c>
      <c r="Y2134" s="23" t="str">
        <f t="shared" si="448"/>
        <v>Y</v>
      </c>
      <c r="Z2134">
        <v>100</v>
      </c>
      <c r="AA2134">
        <f t="shared" si="437"/>
        <v>0</v>
      </c>
      <c r="AB2134">
        <f t="shared" si="438"/>
        <v>-100</v>
      </c>
      <c r="AC2134">
        <f t="shared" si="439"/>
        <v>0</v>
      </c>
      <c r="AD2134">
        <f t="shared" si="440"/>
        <v>-100</v>
      </c>
      <c r="AE2134">
        <f t="shared" si="441"/>
        <v>0</v>
      </c>
      <c r="AF2134">
        <f t="shared" si="442"/>
        <v>-100</v>
      </c>
    </row>
    <row r="2135" spans="1:32" x14ac:dyDescent="0.25">
      <c r="A2135" s="20">
        <v>0.48236239052289365</v>
      </c>
      <c r="B2135" s="20">
        <v>0.51592412295693546</v>
      </c>
      <c r="C2135" s="21">
        <f t="shared" si="434"/>
        <v>2.0731301188634825</v>
      </c>
      <c r="D2135" s="22">
        <f t="shared" si="434"/>
        <v>1.9382695158130272</v>
      </c>
      <c r="E2135" s="127">
        <v>2.8168309401110703E-2</v>
      </c>
      <c r="F2135" s="7">
        <f t="shared" si="443"/>
        <v>1.0281683094011107</v>
      </c>
      <c r="G2135" s="7">
        <f t="shared" si="444"/>
        <v>2.0163334153637189</v>
      </c>
      <c r="H2135" s="7">
        <f t="shared" si="445"/>
        <v>1.885167533457663</v>
      </c>
      <c r="I2135">
        <v>1.58</v>
      </c>
      <c r="J2135">
        <v>2.5299999999999998</v>
      </c>
      <c r="K2135" s="7">
        <f t="shared" si="446"/>
        <v>1.6245059288537549</v>
      </c>
      <c r="L2135" s="7">
        <f t="shared" si="447"/>
        <v>2.6012658227848098</v>
      </c>
      <c r="M2135" s="24">
        <f t="shared" si="435"/>
        <v>0.61557177615571779</v>
      </c>
      <c r="N2135" s="24">
        <f t="shared" si="435"/>
        <v>0.38442822384428227</v>
      </c>
      <c r="O2135" s="23">
        <f t="shared" si="436"/>
        <v>0.78360056326051097</v>
      </c>
      <c r="P2135" s="23">
        <f t="shared" si="436"/>
        <v>1.3420557881981041</v>
      </c>
      <c r="Q2135" t="s">
        <v>308</v>
      </c>
      <c r="R2135" t="s">
        <v>307</v>
      </c>
      <c r="S2135" t="s">
        <v>305</v>
      </c>
      <c r="T2135" s="25" t="s">
        <v>155</v>
      </c>
      <c r="U2135" s="25" t="s">
        <v>161</v>
      </c>
      <c r="V2135" s="128" t="s">
        <v>611</v>
      </c>
      <c r="W2135" s="140" t="s">
        <v>150</v>
      </c>
      <c r="X2135">
        <v>4</v>
      </c>
      <c r="Y2135" s="23" t="str">
        <f t="shared" si="448"/>
        <v>Y</v>
      </c>
      <c r="Z2135">
        <v>100</v>
      </c>
      <c r="AA2135">
        <f t="shared" si="437"/>
        <v>0</v>
      </c>
      <c r="AB2135">
        <f t="shared" si="438"/>
        <v>-100</v>
      </c>
      <c r="AC2135">
        <f t="shared" si="439"/>
        <v>0</v>
      </c>
      <c r="AD2135">
        <f t="shared" si="440"/>
        <v>-100</v>
      </c>
      <c r="AE2135">
        <f t="shared" si="441"/>
        <v>0</v>
      </c>
      <c r="AF2135">
        <f t="shared" si="442"/>
        <v>-100</v>
      </c>
    </row>
    <row r="2136" spans="1:32" x14ac:dyDescent="0.25">
      <c r="A2136" s="20">
        <v>0.85081690695728018</v>
      </c>
      <c r="B2136" s="20">
        <v>7.3412356830677983E-2</v>
      </c>
      <c r="C2136" s="21">
        <f t="shared" si="434"/>
        <v>1.1753410067698742</v>
      </c>
      <c r="D2136" s="22">
        <f t="shared" si="434"/>
        <v>13.621685001973866</v>
      </c>
      <c r="E2136" s="127">
        <v>2.3560209424083656E-2</v>
      </c>
      <c r="F2136" s="7">
        <f t="shared" si="443"/>
        <v>1.0235602094240837</v>
      </c>
      <c r="G2136" s="7">
        <f t="shared" si="444"/>
        <v>1.1482871217035602</v>
      </c>
      <c r="H2136" s="7">
        <f t="shared" si="445"/>
        <v>13.308142380445057</v>
      </c>
      <c r="I2136">
        <v>1.91</v>
      </c>
      <c r="J2136">
        <v>2</v>
      </c>
      <c r="K2136" s="7">
        <f t="shared" si="446"/>
        <v>1.9549999999999996</v>
      </c>
      <c r="L2136" s="7">
        <f t="shared" si="447"/>
        <v>2.0471204188481673</v>
      </c>
      <c r="M2136" s="24">
        <f t="shared" si="435"/>
        <v>0.51150895140664976</v>
      </c>
      <c r="N2136" s="24">
        <f t="shared" si="435"/>
        <v>0.48849104859335046</v>
      </c>
      <c r="O2136" s="23">
        <f t="shared" si="436"/>
        <v>1.6633470531014822</v>
      </c>
      <c r="P2136" s="23">
        <f t="shared" si="436"/>
        <v>0.15028393466384862</v>
      </c>
      <c r="Q2136" t="s">
        <v>316</v>
      </c>
      <c r="R2136" t="s">
        <v>313</v>
      </c>
      <c r="S2136" t="s">
        <v>305</v>
      </c>
      <c r="T2136" s="25" t="s">
        <v>447</v>
      </c>
      <c r="U2136" s="25" t="s">
        <v>160</v>
      </c>
      <c r="V2136" s="128" t="s">
        <v>611</v>
      </c>
      <c r="W2136" s="140" t="s">
        <v>151</v>
      </c>
      <c r="X2136">
        <v>2</v>
      </c>
      <c r="Y2136" s="23" t="str">
        <f t="shared" si="448"/>
        <v>N</v>
      </c>
      <c r="Z2136">
        <v>100</v>
      </c>
      <c r="AA2136">
        <f t="shared" si="437"/>
        <v>0</v>
      </c>
      <c r="AB2136">
        <f t="shared" si="438"/>
        <v>-100</v>
      </c>
      <c r="AC2136">
        <f t="shared" si="439"/>
        <v>0</v>
      </c>
      <c r="AD2136">
        <f t="shared" si="440"/>
        <v>-100</v>
      </c>
      <c r="AE2136">
        <f t="shared" si="441"/>
        <v>0</v>
      </c>
      <c r="AF2136">
        <f t="shared" si="442"/>
        <v>-100</v>
      </c>
    </row>
    <row r="2137" spans="1:32" x14ac:dyDescent="0.25">
      <c r="A2137" s="20">
        <v>0.30510747208926725</v>
      </c>
      <c r="B2137" s="20">
        <v>0.69471545255049205</v>
      </c>
      <c r="C2137" s="21">
        <f t="shared" si="434"/>
        <v>3.2775336282404242</v>
      </c>
      <c r="D2137" s="22">
        <f t="shared" si="434"/>
        <v>1.4394382568125181</v>
      </c>
      <c r="E2137" s="127">
        <v>3.1283138918345665E-2</v>
      </c>
      <c r="F2137" s="7">
        <f t="shared" si="443"/>
        <v>1.0312831389183457</v>
      </c>
      <c r="G2137" s="7">
        <f t="shared" si="444"/>
        <v>3.1781122996716915</v>
      </c>
      <c r="H2137" s="7">
        <f t="shared" si="445"/>
        <v>1.3957740629040665</v>
      </c>
      <c r="I2137">
        <v>1.84</v>
      </c>
      <c r="J2137">
        <v>2.0499999999999998</v>
      </c>
      <c r="K2137" s="7">
        <f t="shared" si="446"/>
        <v>1.897560975609756</v>
      </c>
      <c r="L2137" s="7">
        <f t="shared" si="447"/>
        <v>2.1141304347826084</v>
      </c>
      <c r="M2137" s="24">
        <f t="shared" si="435"/>
        <v>0.52699228791773778</v>
      </c>
      <c r="N2137" s="24">
        <f t="shared" si="435"/>
        <v>0.47300771208226228</v>
      </c>
      <c r="O2137" s="23">
        <f t="shared" si="436"/>
        <v>0.57896003240353644</v>
      </c>
      <c r="P2137" s="23">
        <f t="shared" si="436"/>
        <v>1.4687190817507685</v>
      </c>
      <c r="Q2137" t="s">
        <v>318</v>
      </c>
      <c r="R2137" t="s">
        <v>306</v>
      </c>
      <c r="S2137" t="s">
        <v>305</v>
      </c>
      <c r="T2137" s="25" t="s">
        <v>151</v>
      </c>
      <c r="U2137" s="25" t="s">
        <v>166</v>
      </c>
      <c r="V2137" s="128" t="s">
        <v>611</v>
      </c>
      <c r="W2137" s="140" t="s">
        <v>170</v>
      </c>
      <c r="X2137">
        <v>2</v>
      </c>
      <c r="Y2137" s="23" t="str">
        <f t="shared" si="448"/>
        <v>N</v>
      </c>
      <c r="Z2137">
        <v>100</v>
      </c>
      <c r="AA2137">
        <f t="shared" si="437"/>
        <v>204.99999999999997</v>
      </c>
      <c r="AB2137">
        <f t="shared" si="438"/>
        <v>104.99999999999997</v>
      </c>
      <c r="AC2137">
        <f t="shared" si="439"/>
        <v>0</v>
      </c>
      <c r="AD2137">
        <f t="shared" si="440"/>
        <v>-100</v>
      </c>
      <c r="AE2137">
        <f t="shared" si="441"/>
        <v>204.99999999999997</v>
      </c>
      <c r="AF2137">
        <f t="shared" si="442"/>
        <v>104.99999999999997</v>
      </c>
    </row>
    <row r="2138" spans="1:32" x14ac:dyDescent="0.25">
      <c r="A2138" s="20">
        <v>0.66165347733959901</v>
      </c>
      <c r="B2138" s="20">
        <v>0.31631101595893191</v>
      </c>
      <c r="C2138" s="21">
        <f t="shared" si="434"/>
        <v>1.5113651393790559</v>
      </c>
      <c r="D2138" s="22">
        <f t="shared" si="434"/>
        <v>3.1614453798530828</v>
      </c>
      <c r="E2138" s="127">
        <v>3.4849694067571102E-2</v>
      </c>
      <c r="F2138" s="7">
        <f t="shared" si="443"/>
        <v>1.0348496940675711</v>
      </c>
      <c r="G2138" s="7">
        <f t="shared" si="444"/>
        <v>1.4604682670760596</v>
      </c>
      <c r="H2138" s="7">
        <f t="shared" si="445"/>
        <v>3.0549802526652283</v>
      </c>
      <c r="I2138">
        <v>1.79</v>
      </c>
      <c r="J2138">
        <v>2.1</v>
      </c>
      <c r="K2138" s="7">
        <f t="shared" si="446"/>
        <v>1.8523809523809522</v>
      </c>
      <c r="L2138" s="7">
        <f t="shared" si="447"/>
        <v>2.1731843575418992</v>
      </c>
      <c r="M2138" s="24">
        <f t="shared" si="435"/>
        <v>0.53984575835475579</v>
      </c>
      <c r="N2138" s="24">
        <f t="shared" si="435"/>
        <v>0.46015424164524427</v>
      </c>
      <c r="O2138" s="23">
        <f t="shared" si="436"/>
        <v>1.2256342985004951</v>
      </c>
      <c r="P2138" s="23">
        <f t="shared" si="436"/>
        <v>0.68740215200013699</v>
      </c>
      <c r="Q2138" t="s">
        <v>365</v>
      </c>
      <c r="R2138" t="s">
        <v>366</v>
      </c>
      <c r="S2138" t="s">
        <v>320</v>
      </c>
      <c r="T2138" s="25" t="s">
        <v>165</v>
      </c>
      <c r="U2138" s="25" t="s">
        <v>160</v>
      </c>
      <c r="V2138" s="128" t="s">
        <v>611</v>
      </c>
      <c r="W2138" s="140" t="s">
        <v>165</v>
      </c>
      <c r="X2138">
        <v>4</v>
      </c>
      <c r="Y2138" s="23" t="str">
        <f t="shared" si="448"/>
        <v>Y</v>
      </c>
      <c r="Z2138">
        <v>100</v>
      </c>
      <c r="AA2138">
        <f t="shared" si="437"/>
        <v>179</v>
      </c>
      <c r="AB2138">
        <f t="shared" si="438"/>
        <v>79</v>
      </c>
      <c r="AC2138">
        <f t="shared" si="439"/>
        <v>179</v>
      </c>
      <c r="AD2138">
        <f t="shared" si="440"/>
        <v>79</v>
      </c>
      <c r="AE2138">
        <f t="shared" si="441"/>
        <v>0</v>
      </c>
      <c r="AF2138">
        <f t="shared" si="442"/>
        <v>-100</v>
      </c>
    </row>
    <row r="2139" spans="1:32" x14ac:dyDescent="0.25">
      <c r="A2139" s="20">
        <v>0.48221756350708866</v>
      </c>
      <c r="B2139" s="20">
        <v>0.51063545132761412</v>
      </c>
      <c r="C2139" s="21">
        <f t="shared" si="434"/>
        <v>2.0737527532741971</v>
      </c>
      <c r="D2139" s="22">
        <f t="shared" si="434"/>
        <v>1.9583442500908907</v>
      </c>
      <c r="E2139" s="127">
        <v>3.5310071454649705E-2</v>
      </c>
      <c r="F2139" s="7">
        <f t="shared" si="443"/>
        <v>1.0353100714546497</v>
      </c>
      <c r="G2139" s="7">
        <f t="shared" si="444"/>
        <v>2.0030257702028305</v>
      </c>
      <c r="H2139" s="7">
        <f t="shared" si="445"/>
        <v>1.8915533655915693</v>
      </c>
      <c r="I2139">
        <v>1.66</v>
      </c>
      <c r="J2139">
        <v>2.31</v>
      </c>
      <c r="K2139" s="7">
        <f t="shared" si="446"/>
        <v>1.7186147186147185</v>
      </c>
      <c r="L2139" s="7">
        <f t="shared" si="447"/>
        <v>2.3915662650602409</v>
      </c>
      <c r="M2139" s="24">
        <f t="shared" si="435"/>
        <v>0.58186397984886651</v>
      </c>
      <c r="N2139" s="24">
        <f t="shared" si="435"/>
        <v>0.41813602015113349</v>
      </c>
      <c r="O2139" s="23">
        <f t="shared" si="436"/>
        <v>0.82874620221781015</v>
      </c>
      <c r="P2139" s="23">
        <f t="shared" si="436"/>
        <v>1.2212185191389324</v>
      </c>
      <c r="Q2139" t="s">
        <v>367</v>
      </c>
      <c r="R2139" t="s">
        <v>312</v>
      </c>
      <c r="S2139" t="s">
        <v>320</v>
      </c>
      <c r="T2139" s="25" t="s">
        <v>153</v>
      </c>
      <c r="U2139" s="25" t="s">
        <v>161</v>
      </c>
      <c r="V2139" s="128" t="s">
        <v>611</v>
      </c>
      <c r="W2139" s="140" t="s">
        <v>150</v>
      </c>
      <c r="X2139">
        <v>4</v>
      </c>
      <c r="Y2139" s="23" t="str">
        <f t="shared" si="448"/>
        <v>Y</v>
      </c>
      <c r="Z2139">
        <v>100</v>
      </c>
      <c r="AA2139">
        <f t="shared" si="437"/>
        <v>0</v>
      </c>
      <c r="AB2139">
        <f t="shared" si="438"/>
        <v>-100</v>
      </c>
      <c r="AC2139">
        <f t="shared" si="439"/>
        <v>0</v>
      </c>
      <c r="AD2139">
        <f t="shared" si="440"/>
        <v>-100</v>
      </c>
      <c r="AE2139">
        <f t="shared" si="441"/>
        <v>0</v>
      </c>
      <c r="AF2139">
        <f t="shared" si="442"/>
        <v>-100</v>
      </c>
    </row>
    <row r="2140" spans="1:32" x14ac:dyDescent="0.25">
      <c r="A2140" s="20">
        <v>0.47540826183549373</v>
      </c>
      <c r="B2140" s="20">
        <v>0.51877272442910694</v>
      </c>
      <c r="C2140" s="21">
        <f t="shared" si="434"/>
        <v>2.1034552410576985</v>
      </c>
      <c r="D2140" s="22">
        <f t="shared" si="434"/>
        <v>1.9276264015238438</v>
      </c>
      <c r="E2140" s="127">
        <v>3.6665787391189752E-2</v>
      </c>
      <c r="F2140" s="7">
        <f t="shared" si="443"/>
        <v>1.0366657873911898</v>
      </c>
      <c r="G2140" s="7">
        <f t="shared" si="444"/>
        <v>2.0290582236258867</v>
      </c>
      <c r="H2140" s="7">
        <f t="shared" si="445"/>
        <v>1.8594482667116772</v>
      </c>
      <c r="I2140">
        <v>1.7</v>
      </c>
      <c r="J2140">
        <v>2.23</v>
      </c>
      <c r="K2140" s="7">
        <f t="shared" si="446"/>
        <v>1.7623318385650226</v>
      </c>
      <c r="L2140" s="7">
        <f t="shared" si="447"/>
        <v>2.3117647058823532</v>
      </c>
      <c r="M2140" s="24">
        <f t="shared" si="435"/>
        <v>0.56743002544529253</v>
      </c>
      <c r="N2140" s="24">
        <f t="shared" si="435"/>
        <v>0.43256997455470736</v>
      </c>
      <c r="O2140" s="23">
        <f t="shared" si="436"/>
        <v>0.8378271161495473</v>
      </c>
      <c r="P2140" s="23">
        <f t="shared" si="436"/>
        <v>1.1992804747096413</v>
      </c>
      <c r="Q2140" t="s">
        <v>363</v>
      </c>
      <c r="R2140" t="s">
        <v>519</v>
      </c>
      <c r="S2140" t="s">
        <v>320</v>
      </c>
      <c r="T2140" s="25" t="s">
        <v>162</v>
      </c>
      <c r="U2140" s="25" t="s">
        <v>160</v>
      </c>
      <c r="V2140" s="128" t="s">
        <v>611</v>
      </c>
      <c r="W2140" s="140" t="s">
        <v>164</v>
      </c>
      <c r="X2140">
        <v>4</v>
      </c>
      <c r="Y2140" s="23" t="str">
        <f t="shared" si="448"/>
        <v>Y</v>
      </c>
      <c r="Z2140">
        <v>100</v>
      </c>
      <c r="AA2140">
        <f t="shared" si="437"/>
        <v>0</v>
      </c>
      <c r="AB2140">
        <f t="shared" si="438"/>
        <v>-100</v>
      </c>
      <c r="AC2140">
        <f t="shared" si="439"/>
        <v>0</v>
      </c>
      <c r="AD2140">
        <f t="shared" si="440"/>
        <v>-100</v>
      </c>
      <c r="AE2140">
        <f t="shared" si="441"/>
        <v>0</v>
      </c>
      <c r="AF2140">
        <f t="shared" si="442"/>
        <v>-100</v>
      </c>
    </row>
    <row r="2141" spans="1:32" x14ac:dyDescent="0.25">
      <c r="A2141" s="20">
        <v>0.61374295541502666</v>
      </c>
      <c r="B2141" s="20">
        <v>0.38227807647358086</v>
      </c>
      <c r="C2141" s="21">
        <f t="shared" si="434"/>
        <v>1.6293466037810205</v>
      </c>
      <c r="D2141" s="22">
        <f t="shared" si="434"/>
        <v>2.6158968079591394</v>
      </c>
      <c r="E2141" s="127">
        <v>2.6964398567516312E-2</v>
      </c>
      <c r="F2141" s="7">
        <f t="shared" si="443"/>
        <v>1.0269643985675163</v>
      </c>
      <c r="G2141" s="7">
        <f t="shared" si="444"/>
        <v>1.5865658109022573</v>
      </c>
      <c r="H2141" s="7">
        <f t="shared" si="445"/>
        <v>2.5472127481809301</v>
      </c>
      <c r="I2141">
        <v>1.88</v>
      </c>
      <c r="J2141">
        <v>2.02</v>
      </c>
      <c r="K2141" s="7">
        <f t="shared" si="446"/>
        <v>1.9306930693069306</v>
      </c>
      <c r="L2141" s="7">
        <f t="shared" si="447"/>
        <v>2.0744680851063828</v>
      </c>
      <c r="M2141" s="24">
        <f t="shared" si="435"/>
        <v>0.517948717948718</v>
      </c>
      <c r="N2141" s="24">
        <f t="shared" si="435"/>
        <v>0.48205128205128212</v>
      </c>
      <c r="O2141" s="23">
        <f t="shared" si="436"/>
        <v>1.1849492703557445</v>
      </c>
      <c r="P2141" s="23">
        <f t="shared" si="436"/>
        <v>0.79302366928030077</v>
      </c>
      <c r="Q2141" t="s">
        <v>208</v>
      </c>
      <c r="R2141" t="s">
        <v>187</v>
      </c>
      <c r="S2141" t="s">
        <v>189</v>
      </c>
      <c r="T2141" s="25" t="s">
        <v>162</v>
      </c>
      <c r="U2141" s="25" t="s">
        <v>160</v>
      </c>
      <c r="V2141" s="128" t="s">
        <v>611</v>
      </c>
      <c r="W2141" s="140" t="s">
        <v>155</v>
      </c>
      <c r="X2141">
        <v>3</v>
      </c>
      <c r="Y2141" s="23" t="str">
        <f t="shared" si="448"/>
        <v>Y</v>
      </c>
      <c r="Z2141">
        <v>100</v>
      </c>
      <c r="AA2141">
        <f t="shared" si="437"/>
        <v>188</v>
      </c>
      <c r="AB2141">
        <f t="shared" si="438"/>
        <v>88</v>
      </c>
      <c r="AC2141">
        <f t="shared" si="439"/>
        <v>188</v>
      </c>
      <c r="AD2141">
        <f t="shared" si="440"/>
        <v>88</v>
      </c>
      <c r="AE2141">
        <f t="shared" si="441"/>
        <v>0</v>
      </c>
      <c r="AF2141">
        <f t="shared" si="442"/>
        <v>-100</v>
      </c>
    </row>
    <row r="2142" spans="1:32" x14ac:dyDescent="0.25">
      <c r="A2142" s="20">
        <v>0.76943721629792261</v>
      </c>
      <c r="B2142" s="20">
        <v>0.20809164880262243</v>
      </c>
      <c r="C2142" s="21">
        <f t="shared" si="434"/>
        <v>1.2996511980683874</v>
      </c>
      <c r="D2142" s="22">
        <f t="shared" si="434"/>
        <v>4.8055748789251638</v>
      </c>
      <c r="E2142" s="127">
        <v>2.8142785952212312E-2</v>
      </c>
      <c r="F2142" s="7">
        <f t="shared" si="443"/>
        <v>1.0281427859522123</v>
      </c>
      <c r="G2142" s="7">
        <f t="shared" si="444"/>
        <v>1.264076561957995</v>
      </c>
      <c r="H2142" s="7">
        <f t="shared" si="445"/>
        <v>4.6740345257341769</v>
      </c>
      <c r="I2142">
        <v>1.79</v>
      </c>
      <c r="J2142">
        <v>2.13</v>
      </c>
      <c r="K2142" s="7">
        <f t="shared" si="446"/>
        <v>1.84037558685446</v>
      </c>
      <c r="L2142" s="7">
        <f t="shared" si="447"/>
        <v>2.1899441340782122</v>
      </c>
      <c r="M2142" s="24">
        <f t="shared" si="435"/>
        <v>0.54336734693877553</v>
      </c>
      <c r="N2142" s="24">
        <f t="shared" si="435"/>
        <v>0.45663265306122452</v>
      </c>
      <c r="O2142" s="23">
        <f t="shared" si="436"/>
        <v>1.4160534684919515</v>
      </c>
      <c r="P2142" s="23">
        <f t="shared" si="436"/>
        <v>0.45570908564596641</v>
      </c>
      <c r="Q2142" t="s">
        <v>283</v>
      </c>
      <c r="R2142" t="s">
        <v>288</v>
      </c>
      <c r="S2142" t="s">
        <v>189</v>
      </c>
      <c r="T2142" s="25" t="s">
        <v>165</v>
      </c>
      <c r="U2142" s="25" t="s">
        <v>160</v>
      </c>
      <c r="V2142" s="128" t="s">
        <v>611</v>
      </c>
      <c r="W2142" s="140" t="s">
        <v>154</v>
      </c>
      <c r="X2142">
        <v>1</v>
      </c>
      <c r="Y2142" s="23" t="str">
        <f t="shared" si="448"/>
        <v>N</v>
      </c>
      <c r="Z2142">
        <v>100</v>
      </c>
      <c r="AA2142">
        <f t="shared" si="437"/>
        <v>0</v>
      </c>
      <c r="AB2142">
        <f t="shared" si="438"/>
        <v>-100</v>
      </c>
      <c r="AC2142">
        <f t="shared" si="439"/>
        <v>0</v>
      </c>
      <c r="AD2142">
        <f t="shared" si="440"/>
        <v>-100</v>
      </c>
      <c r="AE2142">
        <f t="shared" si="441"/>
        <v>0</v>
      </c>
      <c r="AF2142">
        <f t="shared" si="442"/>
        <v>-100</v>
      </c>
    </row>
    <row r="2143" spans="1:32" x14ac:dyDescent="0.25">
      <c r="A2143" s="20">
        <v>0.69281397354062968</v>
      </c>
      <c r="B2143" s="20">
        <v>0.29601621371020365</v>
      </c>
      <c r="C2143" s="21">
        <f t="shared" si="434"/>
        <v>1.4433889011930496</v>
      </c>
      <c r="D2143" s="22">
        <f t="shared" si="434"/>
        <v>3.3781933342981953</v>
      </c>
      <c r="E2143" s="127">
        <v>3.0643462560810519E-2</v>
      </c>
      <c r="F2143" s="7">
        <f t="shared" si="443"/>
        <v>1.0306434625608105</v>
      </c>
      <c r="G2143" s="7">
        <f t="shared" si="444"/>
        <v>1.4004735426222976</v>
      </c>
      <c r="H2143" s="7">
        <f t="shared" si="445"/>
        <v>3.2777516736044632</v>
      </c>
      <c r="I2143">
        <v>1.57</v>
      </c>
      <c r="J2143">
        <v>2.54</v>
      </c>
      <c r="K2143" s="7">
        <f t="shared" si="446"/>
        <v>1.6181102362204727</v>
      </c>
      <c r="L2143" s="7">
        <f t="shared" si="447"/>
        <v>2.6178343949044587</v>
      </c>
      <c r="M2143" s="24">
        <f t="shared" si="435"/>
        <v>0.61800486618004857</v>
      </c>
      <c r="N2143" s="24">
        <f t="shared" si="435"/>
        <v>0.38199513381995132</v>
      </c>
      <c r="O2143" s="23">
        <f t="shared" si="436"/>
        <v>1.1210493823826724</v>
      </c>
      <c r="P2143" s="23">
        <f t="shared" si="436"/>
        <v>0.77492142569995981</v>
      </c>
      <c r="Q2143" t="s">
        <v>188</v>
      </c>
      <c r="R2143" t="s">
        <v>285</v>
      </c>
      <c r="S2143" t="s">
        <v>189</v>
      </c>
      <c r="T2143" s="25" t="s">
        <v>155</v>
      </c>
      <c r="U2143" s="25" t="s">
        <v>161</v>
      </c>
      <c r="V2143" s="128" t="s">
        <v>611</v>
      </c>
      <c r="W2143" s="140" t="s">
        <v>451</v>
      </c>
      <c r="X2143">
        <v>5</v>
      </c>
      <c r="Y2143" s="23" t="str">
        <f t="shared" si="448"/>
        <v>Y</v>
      </c>
      <c r="Z2143">
        <v>100</v>
      </c>
      <c r="AA2143">
        <f t="shared" si="437"/>
        <v>157</v>
      </c>
      <c r="AB2143">
        <f t="shared" si="438"/>
        <v>57</v>
      </c>
      <c r="AC2143">
        <f t="shared" si="439"/>
        <v>157</v>
      </c>
      <c r="AD2143">
        <f t="shared" si="440"/>
        <v>57</v>
      </c>
      <c r="AE2143">
        <f t="shared" si="441"/>
        <v>0</v>
      </c>
      <c r="AF2143">
        <f t="shared" si="442"/>
        <v>-100</v>
      </c>
    </row>
    <row r="2144" spans="1:32" x14ac:dyDescent="0.25">
      <c r="A2144" s="20">
        <v>8.2149173856020941E-2</v>
      </c>
      <c r="B2144" s="20">
        <v>0.91784849138047409</v>
      </c>
      <c r="C2144" s="21">
        <f t="shared" si="434"/>
        <v>12.172976952302086</v>
      </c>
      <c r="D2144" s="22">
        <f t="shared" si="434"/>
        <v>1.0895044328023762</v>
      </c>
      <c r="E2144" s="127">
        <v>3.4024455077086735E-2</v>
      </c>
      <c r="F2144" s="7">
        <f t="shared" si="443"/>
        <v>1.0340244550770867</v>
      </c>
      <c r="G2144" s="7">
        <f t="shared" si="444"/>
        <v>11.772426553871579</v>
      </c>
      <c r="H2144" s="7">
        <f t="shared" si="445"/>
        <v>1.0536544154762311</v>
      </c>
      <c r="I2144">
        <v>2.09</v>
      </c>
      <c r="J2144">
        <v>1.8</v>
      </c>
      <c r="K2144" s="7">
        <f t="shared" si="446"/>
        <v>2.161111111111111</v>
      </c>
      <c r="L2144" s="7">
        <f t="shared" si="447"/>
        <v>1.8612440191387563</v>
      </c>
      <c r="M2144" s="24">
        <f t="shared" si="435"/>
        <v>0.46272493573264784</v>
      </c>
      <c r="N2144" s="24">
        <f t="shared" si="435"/>
        <v>0.53727506426735205</v>
      </c>
      <c r="O2144" s="23">
        <f t="shared" si="436"/>
        <v>0.17753349238884528</v>
      </c>
      <c r="P2144" s="23">
        <f t="shared" si="436"/>
        <v>1.7083400150574375</v>
      </c>
      <c r="Q2144" t="s">
        <v>200</v>
      </c>
      <c r="R2144" t="s">
        <v>198</v>
      </c>
      <c r="S2144" t="s">
        <v>202</v>
      </c>
      <c r="T2144" s="25" t="s">
        <v>154</v>
      </c>
      <c r="U2144" s="25" t="s">
        <v>160</v>
      </c>
      <c r="V2144" s="128" t="s">
        <v>611</v>
      </c>
      <c r="W2144" s="140" t="s">
        <v>172</v>
      </c>
      <c r="X2144">
        <v>5</v>
      </c>
      <c r="Y2144" s="23" t="str">
        <f t="shared" si="448"/>
        <v>Y</v>
      </c>
      <c r="Z2144">
        <v>100</v>
      </c>
      <c r="AA2144">
        <f t="shared" si="437"/>
        <v>0</v>
      </c>
      <c r="AB2144">
        <f t="shared" si="438"/>
        <v>-100</v>
      </c>
      <c r="AC2144">
        <f t="shared" si="439"/>
        <v>0</v>
      </c>
      <c r="AD2144">
        <f t="shared" si="440"/>
        <v>-100</v>
      </c>
      <c r="AE2144">
        <f t="shared" si="441"/>
        <v>0</v>
      </c>
      <c r="AF2144">
        <f t="shared" si="442"/>
        <v>-100</v>
      </c>
    </row>
    <row r="2145" spans="1:32" x14ac:dyDescent="0.25">
      <c r="A2145" s="20">
        <v>0.68789305984441007</v>
      </c>
      <c r="B2145" s="20">
        <v>0.29562786107872724</v>
      </c>
      <c r="C2145" s="21">
        <f t="shared" si="434"/>
        <v>1.4537143320303061</v>
      </c>
      <c r="D2145" s="22">
        <f t="shared" si="434"/>
        <v>3.3826311104476545</v>
      </c>
      <c r="E2145" s="127">
        <v>2.737019572719368E-2</v>
      </c>
      <c r="F2145" s="7">
        <f t="shared" si="443"/>
        <v>1.0273701957271937</v>
      </c>
      <c r="G2145" s="7">
        <f t="shared" si="444"/>
        <v>1.4149858912359603</v>
      </c>
      <c r="H2145" s="7">
        <f t="shared" si="445"/>
        <v>3.2925143483000876</v>
      </c>
      <c r="I2145">
        <v>2.0299999999999998</v>
      </c>
      <c r="J2145">
        <v>1.87</v>
      </c>
      <c r="K2145" s="7">
        <f t="shared" si="446"/>
        <v>2.0855614973262031</v>
      </c>
      <c r="L2145" s="7">
        <f t="shared" si="447"/>
        <v>1.9211822660098523</v>
      </c>
      <c r="M2145" s="24">
        <f t="shared" si="435"/>
        <v>0.4794871794871795</v>
      </c>
      <c r="N2145" s="24">
        <f t="shared" si="435"/>
        <v>0.52051282051282044</v>
      </c>
      <c r="O2145" s="23">
        <f t="shared" si="436"/>
        <v>1.4346432798894113</v>
      </c>
      <c r="P2145" s="23">
        <f t="shared" si="436"/>
        <v>0.56795500404287502</v>
      </c>
      <c r="Q2145" t="s">
        <v>445</v>
      </c>
      <c r="R2145" t="s">
        <v>192</v>
      </c>
      <c r="S2145" t="s">
        <v>202</v>
      </c>
      <c r="T2145" s="25" t="s">
        <v>178</v>
      </c>
      <c r="U2145" s="25" t="s">
        <v>161</v>
      </c>
      <c r="V2145" s="128" t="s">
        <v>611</v>
      </c>
      <c r="W2145" s="140" t="s">
        <v>179</v>
      </c>
      <c r="X2145">
        <v>4</v>
      </c>
      <c r="Y2145" s="23" t="str">
        <f t="shared" si="448"/>
        <v>Y</v>
      </c>
      <c r="Z2145">
        <v>100</v>
      </c>
      <c r="AA2145">
        <f t="shared" si="437"/>
        <v>202.99999999999997</v>
      </c>
      <c r="AB2145">
        <f t="shared" si="438"/>
        <v>102.99999999999997</v>
      </c>
      <c r="AC2145">
        <f t="shared" si="439"/>
        <v>202.99999999999997</v>
      </c>
      <c r="AD2145">
        <f t="shared" si="440"/>
        <v>102.99999999999997</v>
      </c>
      <c r="AE2145">
        <f t="shared" si="441"/>
        <v>0</v>
      </c>
      <c r="AF2145">
        <f t="shared" si="442"/>
        <v>-100</v>
      </c>
    </row>
    <row r="2146" spans="1:32" x14ac:dyDescent="0.25">
      <c r="A2146" s="20">
        <v>0.36970695396388203</v>
      </c>
      <c r="B2146" s="20">
        <v>0.6274248186027247</v>
      </c>
      <c r="C2146" s="21">
        <f t="shared" si="434"/>
        <v>2.704844984056463</v>
      </c>
      <c r="D2146" s="22">
        <f t="shared" si="434"/>
        <v>1.5938164547379563</v>
      </c>
      <c r="E2146" s="127">
        <v>2.9836877968201669E-2</v>
      </c>
      <c r="F2146" s="7">
        <f t="shared" si="443"/>
        <v>1.0298368779682017</v>
      </c>
      <c r="G2146" s="7">
        <f t="shared" si="444"/>
        <v>2.6264790491800398</v>
      </c>
      <c r="H2146" s="7">
        <f t="shared" si="445"/>
        <v>1.5476397173525658</v>
      </c>
      <c r="I2146">
        <v>1.67</v>
      </c>
      <c r="J2146">
        <v>2.3199999999999998</v>
      </c>
      <c r="K2146" s="7">
        <f t="shared" si="446"/>
        <v>1.7198275862068968</v>
      </c>
      <c r="L2146" s="7">
        <f t="shared" si="447"/>
        <v>2.3892215568862278</v>
      </c>
      <c r="M2146" s="24">
        <f t="shared" si="435"/>
        <v>0.581453634085213</v>
      </c>
      <c r="N2146" s="24">
        <f t="shared" si="435"/>
        <v>0.41854636591478689</v>
      </c>
      <c r="O2146" s="23">
        <f t="shared" si="436"/>
        <v>0.63583221823960756</v>
      </c>
      <c r="P2146" s="23">
        <f t="shared" si="436"/>
        <v>1.4990569019310609</v>
      </c>
      <c r="Q2146" t="s">
        <v>30</v>
      </c>
      <c r="R2146" t="s">
        <v>31</v>
      </c>
      <c r="S2146" t="s">
        <v>138</v>
      </c>
      <c r="T2146" s="25" t="s">
        <v>170</v>
      </c>
      <c r="U2146" s="25" t="s">
        <v>160</v>
      </c>
      <c r="V2146" s="128" t="s">
        <v>611</v>
      </c>
      <c r="W2146" s="140" t="s">
        <v>168</v>
      </c>
      <c r="X2146">
        <v>5</v>
      </c>
      <c r="Y2146" s="23" t="str">
        <f t="shared" si="448"/>
        <v>Y</v>
      </c>
      <c r="Z2146">
        <v>100</v>
      </c>
      <c r="AA2146">
        <f t="shared" si="437"/>
        <v>0</v>
      </c>
      <c r="AB2146">
        <f t="shared" si="438"/>
        <v>-100</v>
      </c>
      <c r="AC2146">
        <f t="shared" si="439"/>
        <v>0</v>
      </c>
      <c r="AD2146">
        <f t="shared" si="440"/>
        <v>-100</v>
      </c>
      <c r="AE2146">
        <f t="shared" si="441"/>
        <v>0</v>
      </c>
      <c r="AF2146">
        <f t="shared" si="442"/>
        <v>-100</v>
      </c>
    </row>
    <row r="2147" spans="1:32" x14ac:dyDescent="0.25">
      <c r="A2147" s="20">
        <v>0.48186358293710685</v>
      </c>
      <c r="B2147" s="20">
        <v>0.51481601983511471</v>
      </c>
      <c r="C2147" s="21">
        <f t="shared" si="434"/>
        <v>2.0752761474620933</v>
      </c>
      <c r="D2147" s="22">
        <f t="shared" si="434"/>
        <v>1.9424414965180765</v>
      </c>
      <c r="E2147" s="127">
        <v>2.6612966911474523E-2</v>
      </c>
      <c r="F2147" s="7">
        <f t="shared" si="443"/>
        <v>1.0266129669114745</v>
      </c>
      <c r="G2147" s="7">
        <f t="shared" si="444"/>
        <v>2.0214786042548063</v>
      </c>
      <c r="H2147" s="7">
        <f t="shared" si="445"/>
        <v>1.8920874361852615</v>
      </c>
      <c r="I2147">
        <v>1.89</v>
      </c>
      <c r="J2147">
        <v>2.0099999999999998</v>
      </c>
      <c r="K2147" s="7">
        <f t="shared" si="446"/>
        <v>1.9402985074626868</v>
      </c>
      <c r="L2147" s="7">
        <f t="shared" si="447"/>
        <v>2.0634920634920637</v>
      </c>
      <c r="M2147" s="24">
        <f t="shared" si="435"/>
        <v>0.51538461538461533</v>
      </c>
      <c r="N2147" s="24">
        <f t="shared" si="435"/>
        <v>0.48461538461538456</v>
      </c>
      <c r="O2147" s="23">
        <f t="shared" si="436"/>
        <v>0.9349591907734911</v>
      </c>
      <c r="P2147" s="23">
        <f t="shared" si="436"/>
        <v>1.0623187710883319</v>
      </c>
      <c r="Q2147" t="s">
        <v>27</v>
      </c>
      <c r="R2147" t="s">
        <v>26</v>
      </c>
      <c r="S2147" t="s">
        <v>138</v>
      </c>
      <c r="T2147" s="25" t="s">
        <v>162</v>
      </c>
      <c r="U2147" s="25" t="s">
        <v>160</v>
      </c>
      <c r="V2147" s="128" t="s">
        <v>611</v>
      </c>
      <c r="W2147" s="140" t="s">
        <v>175</v>
      </c>
      <c r="X2147">
        <v>5</v>
      </c>
      <c r="Y2147" s="23" t="str">
        <f t="shared" si="448"/>
        <v>Y</v>
      </c>
      <c r="Z2147">
        <v>100</v>
      </c>
      <c r="AA2147">
        <f t="shared" si="437"/>
        <v>0</v>
      </c>
      <c r="AB2147">
        <f t="shared" si="438"/>
        <v>-100</v>
      </c>
      <c r="AC2147">
        <f t="shared" si="439"/>
        <v>0</v>
      </c>
      <c r="AD2147">
        <f t="shared" si="440"/>
        <v>-100</v>
      </c>
      <c r="AE2147">
        <f t="shared" si="441"/>
        <v>0</v>
      </c>
      <c r="AF2147">
        <f t="shared" si="442"/>
        <v>-100</v>
      </c>
    </row>
    <row r="2148" spans="1:32" x14ac:dyDescent="0.25">
      <c r="A2148" s="20">
        <v>0.42912876408261058</v>
      </c>
      <c r="B2148" s="20">
        <v>0.56660303085724906</v>
      </c>
      <c r="C2148" s="21">
        <f t="shared" si="434"/>
        <v>2.3303028920417281</v>
      </c>
      <c r="D2148" s="22">
        <f t="shared" si="434"/>
        <v>1.7649040784110133</v>
      </c>
      <c r="E2148" s="127">
        <v>2.4247491638795804E-2</v>
      </c>
      <c r="F2148" s="7">
        <f t="shared" si="443"/>
        <v>1.0242474916387958</v>
      </c>
      <c r="G2148" s="7">
        <f t="shared" si="444"/>
        <v>2.2751365378627817</v>
      </c>
      <c r="H2148" s="7">
        <f t="shared" si="445"/>
        <v>1.7231226757384264</v>
      </c>
      <c r="I2148">
        <v>2.08</v>
      </c>
      <c r="J2148">
        <v>1.84</v>
      </c>
      <c r="K2148" s="7">
        <f t="shared" si="446"/>
        <v>2.1304347826086953</v>
      </c>
      <c r="L2148" s="7">
        <f t="shared" si="447"/>
        <v>1.8846153846153844</v>
      </c>
      <c r="M2148" s="24">
        <f t="shared" si="435"/>
        <v>0.46938775510204089</v>
      </c>
      <c r="N2148" s="24">
        <f t="shared" si="435"/>
        <v>0.53061224489795922</v>
      </c>
      <c r="O2148" s="23">
        <f t="shared" si="436"/>
        <v>0.91423084521947462</v>
      </c>
      <c r="P2148" s="23">
        <f t="shared" si="436"/>
        <v>1.0678287889232769</v>
      </c>
      <c r="Q2148" t="s">
        <v>92</v>
      </c>
      <c r="R2148" t="s">
        <v>91</v>
      </c>
      <c r="S2148" t="s">
        <v>138</v>
      </c>
      <c r="T2148" s="25" t="s">
        <v>170</v>
      </c>
      <c r="U2148" s="25" t="s">
        <v>160</v>
      </c>
      <c r="V2148" s="128" t="s">
        <v>611</v>
      </c>
      <c r="W2148" s="140" t="s">
        <v>151</v>
      </c>
      <c r="X2148">
        <v>2</v>
      </c>
      <c r="Y2148" s="23" t="str">
        <f t="shared" si="448"/>
        <v>N</v>
      </c>
      <c r="Z2148">
        <v>100</v>
      </c>
      <c r="AA2148">
        <f t="shared" si="437"/>
        <v>184</v>
      </c>
      <c r="AB2148">
        <f t="shared" si="438"/>
        <v>84</v>
      </c>
      <c r="AC2148">
        <f t="shared" si="439"/>
        <v>0</v>
      </c>
      <c r="AD2148">
        <f t="shared" si="440"/>
        <v>-100</v>
      </c>
      <c r="AE2148">
        <f t="shared" si="441"/>
        <v>184</v>
      </c>
      <c r="AF2148">
        <f t="shared" si="442"/>
        <v>84</v>
      </c>
    </row>
    <row r="2149" spans="1:32" x14ac:dyDescent="0.25">
      <c r="A2149" s="20">
        <v>0.37965534365855774</v>
      </c>
      <c r="B2149" s="20">
        <v>0.61949023720271956</v>
      </c>
      <c r="C2149" s="21">
        <f t="shared" si="434"/>
        <v>2.6339679309224948</v>
      </c>
      <c r="D2149" s="22">
        <f t="shared" si="434"/>
        <v>1.6142304429452436</v>
      </c>
      <c r="E2149" s="127">
        <v>2.7986944565804084E-2</v>
      </c>
      <c r="F2149" s="7">
        <f t="shared" si="443"/>
        <v>1.0279869445658041</v>
      </c>
      <c r="G2149" s="7">
        <f t="shared" si="444"/>
        <v>2.5622581540031297</v>
      </c>
      <c r="H2149" s="7">
        <f t="shared" si="445"/>
        <v>1.5702830191360593</v>
      </c>
      <c r="I2149">
        <v>2.33</v>
      </c>
      <c r="J2149">
        <v>1.67</v>
      </c>
      <c r="K2149" s="7">
        <f t="shared" si="446"/>
        <v>2.3952095808383236</v>
      </c>
      <c r="L2149" s="7">
        <f t="shared" si="447"/>
        <v>1.7167381974248928</v>
      </c>
      <c r="M2149" s="24">
        <f t="shared" si="435"/>
        <v>0.41749999999999998</v>
      </c>
      <c r="N2149" s="24">
        <f t="shared" si="435"/>
        <v>0.58250000000000002</v>
      </c>
      <c r="O2149" s="23">
        <f t="shared" si="436"/>
        <v>0.90935411654744369</v>
      </c>
      <c r="P2149" s="23">
        <f t="shared" si="436"/>
        <v>1.063502553137716</v>
      </c>
      <c r="Q2149" t="s">
        <v>29</v>
      </c>
      <c r="R2149" t="s">
        <v>17</v>
      </c>
      <c r="S2149" t="s">
        <v>138</v>
      </c>
      <c r="T2149" s="25" t="s">
        <v>151</v>
      </c>
      <c r="U2149" s="25" t="s">
        <v>166</v>
      </c>
      <c r="V2149" s="128" t="s">
        <v>611</v>
      </c>
      <c r="W2149" s="140" t="s">
        <v>155</v>
      </c>
      <c r="X2149">
        <v>3</v>
      </c>
      <c r="Y2149" s="23" t="str">
        <f t="shared" si="448"/>
        <v>Y</v>
      </c>
      <c r="Z2149">
        <v>100</v>
      </c>
      <c r="AA2149">
        <f t="shared" si="437"/>
        <v>0</v>
      </c>
      <c r="AB2149">
        <f t="shared" si="438"/>
        <v>-100</v>
      </c>
      <c r="AC2149">
        <f t="shared" si="439"/>
        <v>0</v>
      </c>
      <c r="AD2149">
        <f t="shared" si="440"/>
        <v>-100</v>
      </c>
      <c r="AE2149">
        <f t="shared" si="441"/>
        <v>0</v>
      </c>
      <c r="AF2149">
        <f t="shared" si="442"/>
        <v>-100</v>
      </c>
    </row>
    <row r="2150" spans="1:32" x14ac:dyDescent="0.25">
      <c r="A2150" s="20">
        <v>0.54028470227378222</v>
      </c>
      <c r="B2150" s="20">
        <v>0.44724128129137847</v>
      </c>
      <c r="C2150" s="21">
        <f t="shared" si="434"/>
        <v>1.850876021089457</v>
      </c>
      <c r="D2150" s="22">
        <f t="shared" si="434"/>
        <v>2.2359295571119211</v>
      </c>
      <c r="E2150" s="127">
        <v>2.5667999158426325E-2</v>
      </c>
      <c r="F2150" s="7">
        <f t="shared" si="443"/>
        <v>1.0256679991584263</v>
      </c>
      <c r="G2150" s="7">
        <f t="shared" si="444"/>
        <v>1.8045566622027054</v>
      </c>
      <c r="H2150" s="7">
        <f t="shared" si="445"/>
        <v>2.1799739866570174</v>
      </c>
      <c r="I2150">
        <v>1.96</v>
      </c>
      <c r="J2150">
        <v>1.94</v>
      </c>
      <c r="K2150" s="7">
        <f t="shared" si="446"/>
        <v>2.0103092783505154</v>
      </c>
      <c r="L2150" s="7">
        <f t="shared" si="447"/>
        <v>1.989795918367347</v>
      </c>
      <c r="M2150" s="24">
        <f t="shared" si="435"/>
        <v>0.49743589743589745</v>
      </c>
      <c r="N2150" s="24">
        <f t="shared" si="435"/>
        <v>0.50256410256410255</v>
      </c>
      <c r="O2150" s="23">
        <f t="shared" si="436"/>
        <v>1.0861393499318304</v>
      </c>
      <c r="P2150" s="23">
        <f t="shared" si="436"/>
        <v>0.88991887603896747</v>
      </c>
      <c r="Q2150" t="s">
        <v>93</v>
      </c>
      <c r="R2150" t="s">
        <v>90</v>
      </c>
      <c r="S2150" t="s">
        <v>138</v>
      </c>
      <c r="T2150" s="25" t="s">
        <v>170</v>
      </c>
      <c r="U2150" s="25" t="s">
        <v>160</v>
      </c>
      <c r="V2150" s="128" t="s">
        <v>611</v>
      </c>
      <c r="W2150" s="140" t="s">
        <v>154</v>
      </c>
      <c r="X2150">
        <v>1</v>
      </c>
      <c r="Y2150" s="23" t="str">
        <f t="shared" si="448"/>
        <v>N</v>
      </c>
      <c r="Z2150">
        <v>100</v>
      </c>
      <c r="AA2150">
        <f t="shared" si="437"/>
        <v>0</v>
      </c>
      <c r="AB2150">
        <f t="shared" si="438"/>
        <v>-100</v>
      </c>
      <c r="AC2150">
        <f t="shared" si="439"/>
        <v>0</v>
      </c>
      <c r="AD2150">
        <f t="shared" si="440"/>
        <v>-100</v>
      </c>
      <c r="AE2150">
        <f t="shared" si="441"/>
        <v>0</v>
      </c>
      <c r="AF2150">
        <f t="shared" si="442"/>
        <v>-100</v>
      </c>
    </row>
    <row r="2151" spans="1:32" x14ac:dyDescent="0.25">
      <c r="A2151" s="20">
        <v>0.4858869353718116</v>
      </c>
      <c r="B2151" s="20">
        <v>0.51208651379775172</v>
      </c>
      <c r="C2151" s="21">
        <f t="shared" si="434"/>
        <v>2.0580919699657647</v>
      </c>
      <c r="D2151" s="22">
        <f t="shared" si="434"/>
        <v>1.9527950318077492</v>
      </c>
      <c r="E2151" s="127">
        <v>3.1592520954223158E-2</v>
      </c>
      <c r="F2151" s="7">
        <f t="shared" si="443"/>
        <v>1.0315925209542232</v>
      </c>
      <c r="G2151" s="7">
        <f t="shared" si="444"/>
        <v>1.9950629033855629</v>
      </c>
      <c r="H2151" s="7">
        <f t="shared" si="445"/>
        <v>1.8929906839586368</v>
      </c>
      <c r="I2151">
        <v>1.65</v>
      </c>
      <c r="J2151">
        <v>2.35</v>
      </c>
      <c r="K2151" s="7">
        <f t="shared" si="446"/>
        <v>1.7021276595744681</v>
      </c>
      <c r="L2151" s="7">
        <f t="shared" si="447"/>
        <v>2.4242424242424243</v>
      </c>
      <c r="M2151" s="24">
        <f t="shared" si="435"/>
        <v>0.58750000000000002</v>
      </c>
      <c r="N2151" s="24">
        <f t="shared" si="435"/>
        <v>0.41249999999999998</v>
      </c>
      <c r="O2151" s="23">
        <f t="shared" si="436"/>
        <v>0.8270415921222326</v>
      </c>
      <c r="P2151" s="23">
        <f t="shared" si="436"/>
        <v>1.2414218516309135</v>
      </c>
      <c r="Q2151" t="s">
        <v>85</v>
      </c>
      <c r="R2151" t="s">
        <v>83</v>
      </c>
      <c r="S2151" t="s">
        <v>138</v>
      </c>
      <c r="T2151" s="25" t="s">
        <v>162</v>
      </c>
      <c r="U2151" s="25" t="s">
        <v>160</v>
      </c>
      <c r="V2151" s="128" t="s">
        <v>611</v>
      </c>
      <c r="W2151" s="140" t="s">
        <v>165</v>
      </c>
      <c r="X2151">
        <v>4</v>
      </c>
      <c r="Y2151" s="23" t="str">
        <f t="shared" si="448"/>
        <v>Y</v>
      </c>
      <c r="Z2151">
        <v>100</v>
      </c>
      <c r="AA2151">
        <f t="shared" si="437"/>
        <v>0</v>
      </c>
      <c r="AB2151">
        <f t="shared" si="438"/>
        <v>-100</v>
      </c>
      <c r="AC2151">
        <f t="shared" si="439"/>
        <v>0</v>
      </c>
      <c r="AD2151">
        <f t="shared" si="440"/>
        <v>-100</v>
      </c>
      <c r="AE2151">
        <f t="shared" si="441"/>
        <v>0</v>
      </c>
      <c r="AF2151">
        <f t="shared" si="442"/>
        <v>-100</v>
      </c>
    </row>
    <row r="2152" spans="1:32" x14ac:dyDescent="0.25">
      <c r="A2152" s="20">
        <v>0.69419629997195165</v>
      </c>
      <c r="B2152" s="20">
        <v>0.30040906805943252</v>
      </c>
      <c r="C2152" s="21">
        <f t="shared" si="434"/>
        <v>1.4405147363078772</v>
      </c>
      <c r="D2152" s="22">
        <f t="shared" si="434"/>
        <v>3.3287943218883171</v>
      </c>
      <c r="E2152" s="127">
        <v>2.6606425702811132E-2</v>
      </c>
      <c r="F2152" s="7">
        <f t="shared" si="443"/>
        <v>1.0266064257028111</v>
      </c>
      <c r="G2152" s="7">
        <f t="shared" si="444"/>
        <v>1.4031811025551548</v>
      </c>
      <c r="H2152" s="7">
        <f t="shared" si="445"/>
        <v>3.2425223908075935</v>
      </c>
      <c r="I2152">
        <v>1.6</v>
      </c>
      <c r="J2152">
        <v>2.4900000000000002</v>
      </c>
      <c r="K2152" s="7">
        <f t="shared" si="446"/>
        <v>1.642570281124498</v>
      </c>
      <c r="L2152" s="7">
        <f t="shared" si="447"/>
        <v>2.5562499999999999</v>
      </c>
      <c r="M2152" s="24">
        <f t="shared" si="435"/>
        <v>0.60880195599022002</v>
      </c>
      <c r="N2152" s="24">
        <f t="shared" si="435"/>
        <v>0.39119804400977998</v>
      </c>
      <c r="O2152" s="23">
        <f t="shared" si="436"/>
        <v>1.1402662116005149</v>
      </c>
      <c r="P2152" s="23">
        <f t="shared" si="436"/>
        <v>0.76792068022692439</v>
      </c>
      <c r="Q2152" t="s">
        <v>28</v>
      </c>
      <c r="R2152" t="s">
        <v>95</v>
      </c>
      <c r="S2152" t="s">
        <v>138</v>
      </c>
      <c r="T2152" s="25" t="s">
        <v>150</v>
      </c>
      <c r="U2152" s="25" t="s">
        <v>166</v>
      </c>
      <c r="V2152" s="128" t="s">
        <v>611</v>
      </c>
      <c r="W2152" s="140" t="s">
        <v>149</v>
      </c>
      <c r="X2152">
        <v>0</v>
      </c>
      <c r="Y2152" s="23" t="str">
        <f t="shared" si="448"/>
        <v>N</v>
      </c>
      <c r="Z2152">
        <v>100</v>
      </c>
      <c r="AA2152">
        <f t="shared" si="437"/>
        <v>0</v>
      </c>
      <c r="AB2152">
        <f t="shared" si="438"/>
        <v>-100</v>
      </c>
      <c r="AC2152">
        <f t="shared" si="439"/>
        <v>0</v>
      </c>
      <c r="AD2152">
        <f t="shared" si="440"/>
        <v>-100</v>
      </c>
      <c r="AE2152">
        <f t="shared" si="441"/>
        <v>0</v>
      </c>
      <c r="AF2152">
        <f t="shared" si="442"/>
        <v>-100</v>
      </c>
    </row>
    <row r="2153" spans="1:32" x14ac:dyDescent="0.25">
      <c r="A2153" s="20">
        <v>6.7299965814898765E-3</v>
      </c>
      <c r="B2153" s="20">
        <v>0.99326984993660783</v>
      </c>
      <c r="C2153" s="21">
        <f t="shared" si="434"/>
        <v>148.58848557967937</v>
      </c>
      <c r="D2153" s="22">
        <f t="shared" si="434"/>
        <v>1.006775751890407</v>
      </c>
      <c r="E2153" s="127">
        <v>5.6067588325652729E-2</v>
      </c>
      <c r="F2153" s="7">
        <f t="shared" si="443"/>
        <v>1.0560675883256527</v>
      </c>
      <c r="G2153" s="7">
        <f t="shared" si="444"/>
        <v>140.69978779981278</v>
      </c>
      <c r="H2153" s="7">
        <f t="shared" si="445"/>
        <v>0.95332511197186187</v>
      </c>
      <c r="I2153">
        <v>2.17</v>
      </c>
      <c r="J2153">
        <v>1.68</v>
      </c>
      <c r="K2153" s="7">
        <f t="shared" si="446"/>
        <v>2.2916666666666665</v>
      </c>
      <c r="L2153" s="7">
        <f t="shared" si="447"/>
        <v>1.7741935483870965</v>
      </c>
      <c r="M2153" s="24">
        <f t="shared" si="435"/>
        <v>0.4363636363636364</v>
      </c>
      <c r="N2153" s="24">
        <f t="shared" si="435"/>
        <v>0.56363636363636371</v>
      </c>
      <c r="O2153" s="23">
        <f t="shared" si="436"/>
        <v>1.5422908832580963E-2</v>
      </c>
      <c r="P2153" s="23">
        <f t="shared" si="436"/>
        <v>1.762252959564949</v>
      </c>
      <c r="Q2153" t="s">
        <v>387</v>
      </c>
      <c r="R2153" t="s">
        <v>371</v>
      </c>
      <c r="S2153" t="s">
        <v>370</v>
      </c>
      <c r="T2153" s="25" t="s">
        <v>149</v>
      </c>
      <c r="U2153" s="25" t="s">
        <v>166</v>
      </c>
      <c r="V2153" s="128" t="s">
        <v>611</v>
      </c>
      <c r="W2153" s="140" t="s">
        <v>226</v>
      </c>
      <c r="X2153">
        <v>6</v>
      </c>
      <c r="Y2153" s="23" t="str">
        <f t="shared" si="448"/>
        <v>Y</v>
      </c>
      <c r="Z2153">
        <v>100</v>
      </c>
      <c r="AA2153">
        <f t="shared" si="437"/>
        <v>0</v>
      </c>
      <c r="AB2153">
        <f t="shared" si="438"/>
        <v>-100</v>
      </c>
      <c r="AC2153">
        <f t="shared" si="439"/>
        <v>0</v>
      </c>
      <c r="AD2153">
        <f t="shared" si="440"/>
        <v>-100</v>
      </c>
      <c r="AE2153">
        <f t="shared" si="441"/>
        <v>0</v>
      </c>
      <c r="AF2153">
        <f t="shared" si="442"/>
        <v>-100</v>
      </c>
    </row>
    <row r="2154" spans="1:32" x14ac:dyDescent="0.25">
      <c r="A2154" s="20">
        <v>0.75625758743743632</v>
      </c>
      <c r="B2154" s="20">
        <v>0.18354378060549487</v>
      </c>
      <c r="C2154" s="21">
        <f t="shared" si="434"/>
        <v>1.322300782975917</v>
      </c>
      <c r="D2154" s="22">
        <f t="shared" si="434"/>
        <v>5.4482913923919813</v>
      </c>
      <c r="E2154" s="127">
        <v>5.0605060506050625E-2</v>
      </c>
      <c r="F2154" s="7">
        <f t="shared" si="443"/>
        <v>1.0506050605060506</v>
      </c>
      <c r="G2154" s="7">
        <f t="shared" si="444"/>
        <v>1.2586088080891189</v>
      </c>
      <c r="H2154" s="7">
        <f t="shared" si="445"/>
        <v>5.1858606028107967</v>
      </c>
      <c r="I2154">
        <v>1.8</v>
      </c>
      <c r="J2154">
        <v>2.02</v>
      </c>
      <c r="K2154" s="7">
        <f t="shared" si="446"/>
        <v>1.8910891089108912</v>
      </c>
      <c r="L2154" s="7">
        <f t="shared" si="447"/>
        <v>2.1222222222222222</v>
      </c>
      <c r="M2154" s="24">
        <f t="shared" si="435"/>
        <v>0.52879581151832455</v>
      </c>
      <c r="N2154" s="24">
        <f t="shared" si="435"/>
        <v>0.47120418848167539</v>
      </c>
      <c r="O2154" s="23">
        <f t="shared" si="436"/>
        <v>1.4301504871341617</v>
      </c>
      <c r="P2154" s="23">
        <f t="shared" si="436"/>
        <v>0.38952068995166134</v>
      </c>
      <c r="Q2154" t="s">
        <v>386</v>
      </c>
      <c r="R2154" t="s">
        <v>374</v>
      </c>
      <c r="S2154" t="s">
        <v>370</v>
      </c>
      <c r="T2154" s="25" t="s">
        <v>165</v>
      </c>
      <c r="U2154" s="25" t="s">
        <v>160</v>
      </c>
      <c r="V2154" s="128" t="s">
        <v>611</v>
      </c>
      <c r="W2154" s="140" t="s">
        <v>178</v>
      </c>
      <c r="X2154">
        <v>4</v>
      </c>
      <c r="Y2154" s="23" t="str">
        <f t="shared" si="448"/>
        <v>Y</v>
      </c>
      <c r="Z2154">
        <v>100</v>
      </c>
      <c r="AA2154">
        <f t="shared" si="437"/>
        <v>180</v>
      </c>
      <c r="AB2154">
        <f t="shared" si="438"/>
        <v>80</v>
      </c>
      <c r="AC2154">
        <f t="shared" si="439"/>
        <v>180</v>
      </c>
      <c r="AD2154">
        <f t="shared" si="440"/>
        <v>80</v>
      </c>
      <c r="AE2154">
        <f t="shared" si="441"/>
        <v>0</v>
      </c>
      <c r="AF2154">
        <f t="shared" si="442"/>
        <v>-100</v>
      </c>
    </row>
    <row r="2155" spans="1:32" x14ac:dyDescent="0.25">
      <c r="A2155" s="20">
        <v>0</v>
      </c>
      <c r="B2155" s="20">
        <v>1</v>
      </c>
      <c r="C2155" s="21" t="e">
        <f t="shared" si="434"/>
        <v>#DIV/0!</v>
      </c>
      <c r="D2155" s="22">
        <f t="shared" si="434"/>
        <v>1</v>
      </c>
      <c r="E2155" s="127">
        <v>5.8883603429277898E-2</v>
      </c>
      <c r="F2155" s="7">
        <f t="shared" si="443"/>
        <v>1.0588836034292779</v>
      </c>
      <c r="G2155" s="7" t="e">
        <f t="shared" si="444"/>
        <v>#DIV/0!</v>
      </c>
      <c r="H2155" s="7">
        <f t="shared" si="445"/>
        <v>0.94439086294416241</v>
      </c>
      <c r="I2155">
        <v>2.37</v>
      </c>
      <c r="J2155">
        <v>1.57</v>
      </c>
      <c r="K2155" s="7">
        <f t="shared" si="446"/>
        <v>2.5095541401273889</v>
      </c>
      <c r="L2155" s="7">
        <f t="shared" si="447"/>
        <v>1.6624472573839664</v>
      </c>
      <c r="M2155" s="24">
        <f t="shared" si="435"/>
        <v>0.39847715736040606</v>
      </c>
      <c r="N2155" s="24">
        <f t="shared" si="435"/>
        <v>0.60152284263959388</v>
      </c>
      <c r="O2155" s="23" t="e">
        <f t="shared" si="436"/>
        <v>#DIV/0!</v>
      </c>
      <c r="P2155" s="23">
        <f t="shared" si="436"/>
        <v>1.6624472573839664</v>
      </c>
      <c r="Q2155" t="s">
        <v>577</v>
      </c>
      <c r="R2155" t="s">
        <v>572</v>
      </c>
      <c r="S2155" t="s">
        <v>370</v>
      </c>
      <c r="T2155" s="25" t="s">
        <v>149</v>
      </c>
      <c r="U2155" s="25" t="s">
        <v>166</v>
      </c>
      <c r="V2155" s="128" t="s">
        <v>611</v>
      </c>
      <c r="W2155" s="140" t="s">
        <v>149</v>
      </c>
      <c r="X2155">
        <v>0</v>
      </c>
      <c r="Y2155" s="23" t="str">
        <f t="shared" si="448"/>
        <v>N</v>
      </c>
      <c r="Z2155">
        <v>100</v>
      </c>
      <c r="AA2155" t="e">
        <f t="shared" si="437"/>
        <v>#DIV/0!</v>
      </c>
      <c r="AB2155" t="e">
        <f t="shared" si="438"/>
        <v>#DIV/0!</v>
      </c>
      <c r="AC2155">
        <f t="shared" si="439"/>
        <v>0</v>
      </c>
      <c r="AD2155">
        <f t="shared" si="440"/>
        <v>-100</v>
      </c>
      <c r="AE2155">
        <f t="shared" si="441"/>
        <v>157</v>
      </c>
      <c r="AF2155">
        <f t="shared" si="442"/>
        <v>57</v>
      </c>
    </row>
    <row r="2156" spans="1:32" x14ac:dyDescent="0.25">
      <c r="A2156" s="20">
        <v>0.10666324801647908</v>
      </c>
      <c r="B2156" s="20">
        <v>0.89333033767766168</v>
      </c>
      <c r="C2156" s="21">
        <f t="shared" si="434"/>
        <v>9.3753004769318817</v>
      </c>
      <c r="D2156" s="22">
        <f t="shared" si="434"/>
        <v>1.1194067388326261</v>
      </c>
      <c r="E2156" s="127">
        <v>5.2894073314676771E-2</v>
      </c>
      <c r="F2156" s="7">
        <f t="shared" si="443"/>
        <v>1.0528940733146768</v>
      </c>
      <c r="G2156" s="7">
        <f t="shared" si="444"/>
        <v>8.9043149871828557</v>
      </c>
      <c r="H2156" s="7">
        <f t="shared" si="445"/>
        <v>1.063171279242324</v>
      </c>
      <c r="I2156">
        <v>1.87</v>
      </c>
      <c r="J2156">
        <v>1.93</v>
      </c>
      <c r="K2156" s="7">
        <f t="shared" si="446"/>
        <v>1.9689119170984457</v>
      </c>
      <c r="L2156" s="7">
        <f t="shared" si="447"/>
        <v>2.0320855614973259</v>
      </c>
      <c r="M2156" s="24">
        <f t="shared" si="435"/>
        <v>0.50789473684210529</v>
      </c>
      <c r="N2156" s="24">
        <f t="shared" si="435"/>
        <v>0.49210526315789482</v>
      </c>
      <c r="O2156" s="23">
        <f t="shared" si="436"/>
        <v>0.21001054013607284</v>
      </c>
      <c r="P2156" s="23">
        <f t="shared" si="436"/>
        <v>1.815323680842307</v>
      </c>
      <c r="Q2156" t="s">
        <v>373</v>
      </c>
      <c r="R2156" t="s">
        <v>372</v>
      </c>
      <c r="S2156" t="s">
        <v>370</v>
      </c>
      <c r="T2156" s="25" t="s">
        <v>154</v>
      </c>
      <c r="U2156" s="25" t="s">
        <v>160</v>
      </c>
      <c r="V2156" s="128" t="s">
        <v>611</v>
      </c>
      <c r="W2156" s="140" t="s">
        <v>162</v>
      </c>
      <c r="X2156">
        <v>3</v>
      </c>
      <c r="Y2156" s="23" t="str">
        <f t="shared" si="448"/>
        <v>Y</v>
      </c>
      <c r="Z2156">
        <v>100</v>
      </c>
      <c r="AA2156">
        <f t="shared" si="437"/>
        <v>0</v>
      </c>
      <c r="AB2156">
        <f t="shared" si="438"/>
        <v>-100</v>
      </c>
      <c r="AC2156">
        <f t="shared" si="439"/>
        <v>0</v>
      </c>
      <c r="AD2156">
        <f t="shared" si="440"/>
        <v>-100</v>
      </c>
      <c r="AE2156">
        <f t="shared" si="441"/>
        <v>0</v>
      </c>
      <c r="AF2156">
        <f t="shared" si="442"/>
        <v>-100</v>
      </c>
    </row>
    <row r="2157" spans="1:32" x14ac:dyDescent="0.25">
      <c r="A2157" s="20">
        <v>0.36357709293752477</v>
      </c>
      <c r="B2157" s="20">
        <v>0.63613026100585968</v>
      </c>
      <c r="C2157" s="21">
        <f t="shared" si="434"/>
        <v>2.7504483077316286</v>
      </c>
      <c r="D2157" s="22">
        <f t="shared" si="434"/>
        <v>1.5720050771028933</v>
      </c>
      <c r="E2157" s="127">
        <v>2.9578786232778764E-2</v>
      </c>
      <c r="F2157" s="7">
        <f t="shared" si="443"/>
        <v>1.0295787862327788</v>
      </c>
      <c r="G2157" s="7">
        <f t="shared" si="444"/>
        <v>2.6714306321282111</v>
      </c>
      <c r="H2157" s="7">
        <f t="shared" si="445"/>
        <v>1.5268429168542297</v>
      </c>
      <c r="I2157">
        <v>1.54</v>
      </c>
      <c r="J2157">
        <v>2.63</v>
      </c>
      <c r="K2157" s="7">
        <f t="shared" si="446"/>
        <v>1.5855513307984794</v>
      </c>
      <c r="L2157" s="7">
        <f t="shared" si="447"/>
        <v>2.7077922077922079</v>
      </c>
      <c r="M2157" s="24">
        <f t="shared" si="435"/>
        <v>0.63069544364508379</v>
      </c>
      <c r="N2157" s="24">
        <f t="shared" si="435"/>
        <v>0.36930455635491605</v>
      </c>
      <c r="O2157" s="23">
        <f t="shared" si="436"/>
        <v>0.57647014355493476</v>
      </c>
      <c r="P2157" s="23">
        <f t="shared" si="436"/>
        <v>1.7225085638924902</v>
      </c>
      <c r="Q2157" t="s">
        <v>106</v>
      </c>
      <c r="R2157" t="s">
        <v>101</v>
      </c>
      <c r="S2157" t="s">
        <v>140</v>
      </c>
      <c r="T2157" s="25" t="s">
        <v>151</v>
      </c>
      <c r="U2157" s="25" t="s">
        <v>166</v>
      </c>
      <c r="V2157" s="128" t="s">
        <v>611</v>
      </c>
      <c r="W2157" s="140" t="s">
        <v>151</v>
      </c>
      <c r="X2157">
        <v>2</v>
      </c>
      <c r="Y2157" s="23" t="str">
        <f t="shared" si="448"/>
        <v>N</v>
      </c>
      <c r="Z2157">
        <v>100</v>
      </c>
      <c r="AA2157">
        <f t="shared" si="437"/>
        <v>263</v>
      </c>
      <c r="AB2157">
        <f t="shared" si="438"/>
        <v>163</v>
      </c>
      <c r="AC2157">
        <f t="shared" si="439"/>
        <v>0</v>
      </c>
      <c r="AD2157">
        <f t="shared" si="440"/>
        <v>-100</v>
      </c>
      <c r="AE2157">
        <f t="shared" si="441"/>
        <v>263</v>
      </c>
      <c r="AF2157">
        <f t="shared" si="442"/>
        <v>163</v>
      </c>
    </row>
    <row r="2158" spans="1:32" x14ac:dyDescent="0.25">
      <c r="A2158" s="20">
        <v>0.62375246515696814</v>
      </c>
      <c r="B2158" s="20">
        <v>0.37041255330150974</v>
      </c>
      <c r="C2158" s="21">
        <f t="shared" si="434"/>
        <v>1.6032000767297148</v>
      </c>
      <c r="D2158" s="22">
        <f t="shared" si="434"/>
        <v>2.6996925214519294</v>
      </c>
      <c r="E2158" s="127">
        <v>3.0088030482196881E-2</v>
      </c>
      <c r="F2158" s="7">
        <f t="shared" si="443"/>
        <v>1.0300880304821969</v>
      </c>
      <c r="G2158" s="7">
        <f t="shared" si="444"/>
        <v>1.5563719112231962</v>
      </c>
      <c r="H2158" s="7">
        <f t="shared" si="445"/>
        <v>2.6208367067309482</v>
      </c>
      <c r="I2158">
        <v>1.77</v>
      </c>
      <c r="J2158">
        <v>2.15</v>
      </c>
      <c r="K2158" s="7">
        <f t="shared" si="446"/>
        <v>1.8232558139534885</v>
      </c>
      <c r="L2158" s="7">
        <f t="shared" si="447"/>
        <v>2.2146892655367232</v>
      </c>
      <c r="M2158" s="24">
        <f t="shared" si="435"/>
        <v>0.54846938775510201</v>
      </c>
      <c r="N2158" s="24">
        <f t="shared" si="435"/>
        <v>0.45153061224489793</v>
      </c>
      <c r="O2158" s="23">
        <f t="shared" si="436"/>
        <v>1.1372603085652628</v>
      </c>
      <c r="P2158" s="23">
        <f t="shared" si="436"/>
        <v>0.82034870561690287</v>
      </c>
      <c r="Q2158" t="s">
        <v>36</v>
      </c>
      <c r="R2158" t="s">
        <v>100</v>
      </c>
      <c r="S2158" t="s">
        <v>140</v>
      </c>
      <c r="T2158" s="25" t="s">
        <v>162</v>
      </c>
      <c r="U2158" s="25" t="s">
        <v>160</v>
      </c>
      <c r="V2158" s="128" t="s">
        <v>611</v>
      </c>
      <c r="W2158" s="140" t="s">
        <v>176</v>
      </c>
      <c r="X2158">
        <v>3</v>
      </c>
      <c r="Y2158" s="23" t="str">
        <f t="shared" si="448"/>
        <v>Y</v>
      </c>
      <c r="Z2158">
        <v>100</v>
      </c>
      <c r="AA2158">
        <f t="shared" si="437"/>
        <v>177</v>
      </c>
      <c r="AB2158">
        <f t="shared" si="438"/>
        <v>77</v>
      </c>
      <c r="AC2158">
        <f t="shared" si="439"/>
        <v>177</v>
      </c>
      <c r="AD2158">
        <f t="shared" si="440"/>
        <v>77</v>
      </c>
      <c r="AE2158">
        <f t="shared" si="441"/>
        <v>0</v>
      </c>
      <c r="AF2158">
        <f t="shared" si="442"/>
        <v>-100</v>
      </c>
    </row>
    <row r="2159" spans="1:32" x14ac:dyDescent="0.25">
      <c r="A2159" s="20">
        <v>0.70081236654022461</v>
      </c>
      <c r="B2159" s="20">
        <v>0.28334775544811031</v>
      </c>
      <c r="C2159" s="21">
        <f t="shared" si="434"/>
        <v>1.4269154594642885</v>
      </c>
      <c r="D2159" s="22">
        <f t="shared" si="434"/>
        <v>3.5292321212091999</v>
      </c>
      <c r="E2159" s="127">
        <v>3.1223893065998265E-2</v>
      </c>
      <c r="F2159" s="7">
        <f t="shared" si="443"/>
        <v>1.0312238930659983</v>
      </c>
      <c r="G2159" s="7">
        <f t="shared" si="444"/>
        <v>1.3837106268182306</v>
      </c>
      <c r="H2159" s="7">
        <f t="shared" si="445"/>
        <v>3.4223723334379037</v>
      </c>
      <c r="I2159">
        <v>1.71</v>
      </c>
      <c r="J2159">
        <v>2.2400000000000002</v>
      </c>
      <c r="K2159" s="7">
        <f t="shared" si="446"/>
        <v>1.763392857142857</v>
      </c>
      <c r="L2159" s="7">
        <f t="shared" si="447"/>
        <v>2.3099415204678362</v>
      </c>
      <c r="M2159" s="24">
        <f t="shared" si="435"/>
        <v>0.56708860759493673</v>
      </c>
      <c r="N2159" s="24">
        <f t="shared" si="435"/>
        <v>0.43291139240506332</v>
      </c>
      <c r="O2159" s="23">
        <f t="shared" si="436"/>
        <v>1.235807521354414</v>
      </c>
      <c r="P2159" s="23">
        <f t="shared" si="436"/>
        <v>0.65451674504095658</v>
      </c>
      <c r="Q2159" t="s">
        <v>37</v>
      </c>
      <c r="R2159" t="s">
        <v>108</v>
      </c>
      <c r="S2159" t="s">
        <v>140</v>
      </c>
      <c r="T2159" s="25" t="s">
        <v>165</v>
      </c>
      <c r="U2159" s="25" t="s">
        <v>160</v>
      </c>
      <c r="V2159" s="128" t="s">
        <v>611</v>
      </c>
      <c r="W2159" s="140" t="s">
        <v>175</v>
      </c>
      <c r="X2159">
        <v>5</v>
      </c>
      <c r="Y2159" s="23" t="str">
        <f t="shared" si="448"/>
        <v>Y</v>
      </c>
      <c r="Z2159">
        <v>100</v>
      </c>
      <c r="AA2159">
        <f t="shared" si="437"/>
        <v>171</v>
      </c>
      <c r="AB2159">
        <f t="shared" si="438"/>
        <v>71</v>
      </c>
      <c r="AC2159">
        <f t="shared" si="439"/>
        <v>171</v>
      </c>
      <c r="AD2159">
        <f t="shared" si="440"/>
        <v>71</v>
      </c>
      <c r="AE2159">
        <f t="shared" si="441"/>
        <v>0</v>
      </c>
      <c r="AF2159">
        <f t="shared" si="442"/>
        <v>-100</v>
      </c>
    </row>
    <row r="2160" spans="1:32" x14ac:dyDescent="0.25">
      <c r="A2160" s="20">
        <v>0.17897846444194165</v>
      </c>
      <c r="B2160" s="20">
        <v>0.820983683627724</v>
      </c>
      <c r="C2160" s="21">
        <f t="shared" si="434"/>
        <v>5.5872643846734276</v>
      </c>
      <c r="D2160" s="22">
        <f t="shared" si="434"/>
        <v>1.2180510038655668</v>
      </c>
      <c r="E2160" s="127">
        <v>3.0312467559431067E-2</v>
      </c>
      <c r="F2160" s="7">
        <f t="shared" si="443"/>
        <v>1.0303124675594311</v>
      </c>
      <c r="G2160" s="7">
        <f t="shared" si="444"/>
        <v>5.4228834073107439</v>
      </c>
      <c r="H2160" s="7">
        <f t="shared" si="445"/>
        <v>1.1822151456158192</v>
      </c>
      <c r="I2160">
        <v>1.69</v>
      </c>
      <c r="J2160">
        <v>2.2799999999999998</v>
      </c>
      <c r="K2160" s="7">
        <f t="shared" si="446"/>
        <v>1.7412280701754383</v>
      </c>
      <c r="L2160" s="7">
        <f t="shared" si="447"/>
        <v>2.3491124260355027</v>
      </c>
      <c r="M2160" s="24">
        <f t="shared" si="435"/>
        <v>0.57430730478589431</v>
      </c>
      <c r="N2160" s="24">
        <f t="shared" si="435"/>
        <v>0.42569269521410585</v>
      </c>
      <c r="O2160" s="23">
        <f t="shared" si="436"/>
        <v>0.31164232624320537</v>
      </c>
      <c r="P2160" s="23">
        <f t="shared" si="436"/>
        <v>1.9285829727822861</v>
      </c>
      <c r="Q2160" t="s">
        <v>107</v>
      </c>
      <c r="R2160" t="s">
        <v>109</v>
      </c>
      <c r="S2160" t="s">
        <v>140</v>
      </c>
      <c r="T2160" s="25" t="s">
        <v>151</v>
      </c>
      <c r="U2160" s="25" t="s">
        <v>166</v>
      </c>
      <c r="V2160" s="128" t="s">
        <v>611</v>
      </c>
      <c r="W2160" s="140" t="s">
        <v>149</v>
      </c>
      <c r="X2160">
        <v>0</v>
      </c>
      <c r="Y2160" s="23" t="str">
        <f t="shared" si="448"/>
        <v>N</v>
      </c>
      <c r="Z2160">
        <v>100</v>
      </c>
      <c r="AA2160">
        <f t="shared" si="437"/>
        <v>227.99999999999997</v>
      </c>
      <c r="AB2160">
        <f t="shared" si="438"/>
        <v>127.99999999999997</v>
      </c>
      <c r="AC2160">
        <f t="shared" si="439"/>
        <v>0</v>
      </c>
      <c r="AD2160">
        <f t="shared" si="440"/>
        <v>-100</v>
      </c>
      <c r="AE2160">
        <f t="shared" si="441"/>
        <v>227.99999999999997</v>
      </c>
      <c r="AF2160">
        <f t="shared" si="442"/>
        <v>127.99999999999997</v>
      </c>
    </row>
    <row r="2161" spans="1:32" x14ac:dyDescent="0.25">
      <c r="A2161" s="20">
        <v>0.76353015296720717</v>
      </c>
      <c r="B2161" s="20">
        <v>0.16904398535294493</v>
      </c>
      <c r="C2161" s="21">
        <f t="shared" si="434"/>
        <v>1.3097059705027116</v>
      </c>
      <c r="D2161" s="22">
        <f t="shared" si="434"/>
        <v>5.9156201145643355</v>
      </c>
      <c r="E2161" s="127">
        <v>3.0357331084642114E-2</v>
      </c>
      <c r="F2161" s="7">
        <f t="shared" si="443"/>
        <v>1.0303573310846421</v>
      </c>
      <c r="G2161" s="7">
        <f t="shared" si="444"/>
        <v>1.2711182140316344</v>
      </c>
      <c r="H2161" s="7">
        <f t="shared" si="445"/>
        <v>5.7413286984012126</v>
      </c>
      <c r="I2161">
        <v>1.79</v>
      </c>
      <c r="J2161">
        <v>2.12</v>
      </c>
      <c r="K2161" s="7">
        <f t="shared" si="446"/>
        <v>1.8443396226415094</v>
      </c>
      <c r="L2161" s="7">
        <f t="shared" si="447"/>
        <v>2.1843575418994412</v>
      </c>
      <c r="M2161" s="24">
        <f t="shared" si="435"/>
        <v>0.5421994884910486</v>
      </c>
      <c r="N2161" s="24">
        <f t="shared" si="435"/>
        <v>0.45780051150895146</v>
      </c>
      <c r="O2161" s="23">
        <f t="shared" si="436"/>
        <v>1.4082089141989529</v>
      </c>
      <c r="P2161" s="23">
        <f t="shared" si="436"/>
        <v>0.36925250431844397</v>
      </c>
      <c r="Q2161" t="s">
        <v>102</v>
      </c>
      <c r="R2161" t="s">
        <v>41</v>
      </c>
      <c r="S2161" t="s">
        <v>140</v>
      </c>
      <c r="T2161" s="25" t="s">
        <v>175</v>
      </c>
      <c r="U2161" s="25" t="s">
        <v>160</v>
      </c>
      <c r="V2161" s="128" t="s">
        <v>611</v>
      </c>
      <c r="W2161" s="140" t="s">
        <v>151</v>
      </c>
      <c r="X2161">
        <v>2</v>
      </c>
      <c r="Y2161" s="23" t="str">
        <f t="shared" si="448"/>
        <v>N</v>
      </c>
      <c r="Z2161">
        <v>100</v>
      </c>
      <c r="AA2161">
        <f t="shared" si="437"/>
        <v>0</v>
      </c>
      <c r="AB2161">
        <f t="shared" si="438"/>
        <v>-100</v>
      </c>
      <c r="AC2161">
        <f t="shared" si="439"/>
        <v>0</v>
      </c>
      <c r="AD2161">
        <f t="shared" si="440"/>
        <v>-100</v>
      </c>
      <c r="AE2161">
        <f t="shared" si="441"/>
        <v>0</v>
      </c>
      <c r="AF2161">
        <f t="shared" si="442"/>
        <v>-100</v>
      </c>
    </row>
    <row r="2162" spans="1:32" x14ac:dyDescent="0.25">
      <c r="A2162" s="20">
        <v>0.64608076351746524</v>
      </c>
      <c r="B2162" s="20">
        <v>0.26809004890795768</v>
      </c>
      <c r="C2162" s="21">
        <f t="shared" si="434"/>
        <v>1.5477941094480014</v>
      </c>
      <c r="D2162" s="22">
        <f t="shared" si="434"/>
        <v>3.7300899607181099</v>
      </c>
      <c r="E2162" s="127">
        <v>2.8345418589321048E-2</v>
      </c>
      <c r="F2162" s="7">
        <f t="shared" si="443"/>
        <v>1.028345418589321</v>
      </c>
      <c r="G2162" s="7">
        <f t="shared" si="444"/>
        <v>1.505130553867063</v>
      </c>
      <c r="H2162" s="7">
        <f t="shared" si="445"/>
        <v>3.6272733784675464</v>
      </c>
      <c r="I2162">
        <v>2.0499999999999998</v>
      </c>
      <c r="J2162">
        <v>1.85</v>
      </c>
      <c r="K2162" s="7">
        <f t="shared" si="446"/>
        <v>2.1081081081081079</v>
      </c>
      <c r="L2162" s="7">
        <f t="shared" si="447"/>
        <v>1.902439024390244</v>
      </c>
      <c r="M2162" s="24">
        <f t="shared" si="435"/>
        <v>0.47435897435897439</v>
      </c>
      <c r="N2162" s="24">
        <f t="shared" si="435"/>
        <v>0.52564102564102555</v>
      </c>
      <c r="O2162" s="23">
        <f t="shared" si="436"/>
        <v>1.3620080960638457</v>
      </c>
      <c r="P2162" s="23">
        <f t="shared" si="436"/>
        <v>0.51002497109318778</v>
      </c>
      <c r="Q2162" t="s">
        <v>47</v>
      </c>
      <c r="R2162" t="s">
        <v>21</v>
      </c>
      <c r="S2162" t="s">
        <v>141</v>
      </c>
      <c r="T2162" s="25" t="s">
        <v>164</v>
      </c>
      <c r="U2162" s="25" t="s">
        <v>160</v>
      </c>
      <c r="V2162" s="128" t="s">
        <v>611</v>
      </c>
      <c r="W2162" s="140" t="s">
        <v>151</v>
      </c>
      <c r="X2162">
        <v>2</v>
      </c>
      <c r="Y2162" s="23" t="str">
        <f t="shared" si="448"/>
        <v>N</v>
      </c>
      <c r="Z2162">
        <v>100</v>
      </c>
      <c r="AA2162">
        <f t="shared" si="437"/>
        <v>0</v>
      </c>
      <c r="AB2162">
        <f t="shared" si="438"/>
        <v>-100</v>
      </c>
      <c r="AC2162">
        <f t="shared" si="439"/>
        <v>0</v>
      </c>
      <c r="AD2162">
        <f t="shared" si="440"/>
        <v>-100</v>
      </c>
      <c r="AE2162">
        <f t="shared" si="441"/>
        <v>0</v>
      </c>
      <c r="AF2162">
        <f t="shared" si="442"/>
        <v>-100</v>
      </c>
    </row>
    <row r="2163" spans="1:32" x14ac:dyDescent="0.25">
      <c r="A2163" s="20">
        <v>0.52075424639263312</v>
      </c>
      <c r="B2163" s="20">
        <v>0.47783823861424113</v>
      </c>
      <c r="C2163" s="21">
        <f t="shared" si="434"/>
        <v>1.9202915903752995</v>
      </c>
      <c r="D2163" s="22">
        <f t="shared" si="434"/>
        <v>2.0927584257385061</v>
      </c>
      <c r="E2163" s="127">
        <v>3.2258064516129004E-2</v>
      </c>
      <c r="F2163" s="7">
        <f t="shared" si="443"/>
        <v>1.032258064516129</v>
      </c>
      <c r="G2163" s="7">
        <f t="shared" si="444"/>
        <v>1.8602824781760714</v>
      </c>
      <c r="H2163" s="7">
        <f t="shared" si="445"/>
        <v>2.0273597249341777</v>
      </c>
      <c r="I2163">
        <v>2.17</v>
      </c>
      <c r="J2163">
        <v>1.75</v>
      </c>
      <c r="K2163" s="7">
        <f t="shared" si="446"/>
        <v>2.2399999999999998</v>
      </c>
      <c r="L2163" s="7">
        <f t="shared" si="447"/>
        <v>1.8064516129032258</v>
      </c>
      <c r="M2163" s="24">
        <f t="shared" si="435"/>
        <v>0.44642857142857145</v>
      </c>
      <c r="N2163" s="24">
        <f t="shared" si="435"/>
        <v>0.5535714285714286</v>
      </c>
      <c r="O2163" s="23">
        <f t="shared" si="436"/>
        <v>1.166489511919498</v>
      </c>
      <c r="P2163" s="23">
        <f t="shared" si="436"/>
        <v>0.86319165685153243</v>
      </c>
      <c r="Q2163" t="s">
        <v>48</v>
      </c>
      <c r="R2163" t="s">
        <v>40</v>
      </c>
      <c r="S2163" t="s">
        <v>141</v>
      </c>
      <c r="T2163" s="25" t="s">
        <v>162</v>
      </c>
      <c r="U2163" s="25" t="s">
        <v>160</v>
      </c>
      <c r="V2163" s="128" t="s">
        <v>611</v>
      </c>
      <c r="W2163" s="140" t="s">
        <v>162</v>
      </c>
      <c r="X2163">
        <v>3</v>
      </c>
      <c r="Y2163" s="23" t="str">
        <f t="shared" si="448"/>
        <v>Y</v>
      </c>
      <c r="Z2163">
        <v>100</v>
      </c>
      <c r="AA2163">
        <f t="shared" si="437"/>
        <v>217</v>
      </c>
      <c r="AB2163">
        <f t="shared" si="438"/>
        <v>117</v>
      </c>
      <c r="AC2163">
        <f t="shared" si="439"/>
        <v>217</v>
      </c>
      <c r="AD2163">
        <f t="shared" si="440"/>
        <v>117</v>
      </c>
      <c r="AE2163">
        <f t="shared" si="441"/>
        <v>0</v>
      </c>
      <c r="AF2163">
        <f t="shared" si="442"/>
        <v>-100</v>
      </c>
    </row>
    <row r="2164" spans="1:32" x14ac:dyDescent="0.25">
      <c r="A2164" s="20">
        <v>0.8135907614886867</v>
      </c>
      <c r="B2164" s="20">
        <v>0.12528512495854935</v>
      </c>
      <c r="C2164" s="21">
        <f t="shared" si="434"/>
        <v>1.2291191681801139</v>
      </c>
      <c r="D2164" s="22">
        <f t="shared" si="434"/>
        <v>7.9817935316012223</v>
      </c>
      <c r="E2164" s="127">
        <v>3.3495866016535869E-2</v>
      </c>
      <c r="F2164" s="7">
        <f t="shared" si="443"/>
        <v>1.0334958660165359</v>
      </c>
      <c r="G2164" s="7">
        <f t="shared" si="444"/>
        <v>1.1892831007806355</v>
      </c>
      <c r="H2164" s="7">
        <f t="shared" si="445"/>
        <v>7.7231015566283014</v>
      </c>
      <c r="I2164">
        <v>2.12</v>
      </c>
      <c r="J2164">
        <v>1.78</v>
      </c>
      <c r="K2164" s="7">
        <f t="shared" si="446"/>
        <v>2.191011235955056</v>
      </c>
      <c r="L2164" s="7">
        <f t="shared" si="447"/>
        <v>1.8396226415094339</v>
      </c>
      <c r="M2164" s="24">
        <f t="shared" si="435"/>
        <v>0.45641025641025645</v>
      </c>
      <c r="N2164" s="24">
        <f t="shared" si="435"/>
        <v>0.54358974358974366</v>
      </c>
      <c r="O2164" s="23">
        <f t="shared" si="436"/>
        <v>1.7825864998909426</v>
      </c>
      <c r="P2164" s="23">
        <f t="shared" si="436"/>
        <v>0.23047735251808604</v>
      </c>
      <c r="Q2164" t="s">
        <v>442</v>
      </c>
      <c r="R2164" t="s">
        <v>560</v>
      </c>
      <c r="S2164" t="s">
        <v>141</v>
      </c>
      <c r="T2164" s="25" t="s">
        <v>168</v>
      </c>
      <c r="U2164" s="25" t="s">
        <v>160</v>
      </c>
      <c r="V2164" s="128" t="s">
        <v>611</v>
      </c>
      <c r="W2164" s="140" t="s">
        <v>151</v>
      </c>
      <c r="X2164">
        <v>2</v>
      </c>
      <c r="Y2164" s="23" t="str">
        <f t="shared" si="448"/>
        <v>N</v>
      </c>
      <c r="Z2164">
        <v>100</v>
      </c>
      <c r="AA2164">
        <f t="shared" si="437"/>
        <v>0</v>
      </c>
      <c r="AB2164">
        <f t="shared" si="438"/>
        <v>-100</v>
      </c>
      <c r="AC2164">
        <f t="shared" si="439"/>
        <v>0</v>
      </c>
      <c r="AD2164">
        <f t="shared" si="440"/>
        <v>-100</v>
      </c>
      <c r="AE2164">
        <f t="shared" si="441"/>
        <v>0</v>
      </c>
      <c r="AF2164">
        <f t="shared" si="442"/>
        <v>-100</v>
      </c>
    </row>
    <row r="2165" spans="1:32" x14ac:dyDescent="0.25">
      <c r="A2165" s="20">
        <v>0.49821392080268134</v>
      </c>
      <c r="B2165" s="20">
        <v>0.49713612478717073</v>
      </c>
      <c r="C2165" s="21">
        <f t="shared" si="434"/>
        <v>2.007169928911023</v>
      </c>
      <c r="D2165" s="22">
        <f t="shared" si="434"/>
        <v>2.0115214930882575</v>
      </c>
      <c r="E2165" s="127">
        <v>3.2261471038597556E-2</v>
      </c>
      <c r="F2165" s="7">
        <f t="shared" si="443"/>
        <v>1.0322614710385976</v>
      </c>
      <c r="G2165" s="7">
        <f t="shared" si="444"/>
        <v>1.9444394518488934</v>
      </c>
      <c r="H2165" s="7">
        <f t="shared" si="445"/>
        <v>1.9486550157339391</v>
      </c>
      <c r="I2165">
        <v>1.77</v>
      </c>
      <c r="J2165">
        <v>2.14</v>
      </c>
      <c r="K2165" s="7">
        <f t="shared" si="446"/>
        <v>1.8271028037383177</v>
      </c>
      <c r="L2165" s="7">
        <f t="shared" si="447"/>
        <v>2.2090395480225991</v>
      </c>
      <c r="M2165" s="24">
        <f t="shared" si="435"/>
        <v>0.54731457800511507</v>
      </c>
      <c r="N2165" s="24">
        <f t="shared" si="435"/>
        <v>0.45268542199488487</v>
      </c>
      <c r="O2165" s="23">
        <f t="shared" si="436"/>
        <v>0.91028805156003922</v>
      </c>
      <c r="P2165" s="23">
        <f t="shared" si="436"/>
        <v>1.098193360405558</v>
      </c>
      <c r="Q2165" t="s">
        <v>410</v>
      </c>
      <c r="R2165" t="s">
        <v>540</v>
      </c>
      <c r="S2165" t="s">
        <v>409</v>
      </c>
      <c r="T2165" s="25" t="s">
        <v>162</v>
      </c>
      <c r="U2165" s="25" t="s">
        <v>160</v>
      </c>
      <c r="V2165" s="128" t="s">
        <v>611</v>
      </c>
      <c r="W2165" s="140" t="s">
        <v>155</v>
      </c>
      <c r="X2165">
        <v>3</v>
      </c>
      <c r="Y2165" s="23" t="str">
        <f t="shared" si="448"/>
        <v>Y</v>
      </c>
      <c r="Z2165">
        <v>100</v>
      </c>
      <c r="AA2165">
        <f t="shared" si="437"/>
        <v>0</v>
      </c>
      <c r="AB2165">
        <f t="shared" si="438"/>
        <v>-100</v>
      </c>
      <c r="AC2165">
        <f t="shared" si="439"/>
        <v>0</v>
      </c>
      <c r="AD2165">
        <f t="shared" si="440"/>
        <v>-100</v>
      </c>
      <c r="AE2165">
        <f t="shared" si="441"/>
        <v>0</v>
      </c>
      <c r="AF2165">
        <f t="shared" si="442"/>
        <v>-100</v>
      </c>
    </row>
    <row r="2166" spans="1:32" x14ac:dyDescent="0.25">
      <c r="A2166" s="20">
        <v>0.71798217270804254</v>
      </c>
      <c r="B2166" s="20">
        <v>0.27279308315690232</v>
      </c>
      <c r="C2166" s="21">
        <f t="shared" si="434"/>
        <v>1.3927922419414112</v>
      </c>
      <c r="D2166" s="22">
        <f t="shared" si="434"/>
        <v>3.6657820954530225</v>
      </c>
      <c r="E2166" s="127">
        <v>3.8087228162922093E-2</v>
      </c>
      <c r="F2166" s="7">
        <f t="shared" si="443"/>
        <v>1.0380872281629221</v>
      </c>
      <c r="G2166" s="7">
        <f t="shared" si="444"/>
        <v>1.3416909525090699</v>
      </c>
      <c r="H2166" s="7">
        <f t="shared" si="445"/>
        <v>3.531285229219387</v>
      </c>
      <c r="I2166">
        <v>1.45</v>
      </c>
      <c r="J2166">
        <v>2.87</v>
      </c>
      <c r="K2166" s="7">
        <f t="shared" si="446"/>
        <v>1.505226480836237</v>
      </c>
      <c r="L2166" s="7">
        <f t="shared" si="447"/>
        <v>2.9793103448275864</v>
      </c>
      <c r="M2166" s="24">
        <f t="shared" si="435"/>
        <v>0.66435185185185186</v>
      </c>
      <c r="N2166" s="24">
        <f t="shared" si="435"/>
        <v>0.33564814814814814</v>
      </c>
      <c r="O2166" s="23">
        <f t="shared" si="436"/>
        <v>1.0807257791284821</v>
      </c>
      <c r="P2166" s="23">
        <f t="shared" si="436"/>
        <v>0.8127352546467711</v>
      </c>
      <c r="Q2166" t="s">
        <v>546</v>
      </c>
      <c r="R2166" t="s">
        <v>426</v>
      </c>
      <c r="S2166" t="s">
        <v>409</v>
      </c>
      <c r="T2166" s="25" t="s">
        <v>150</v>
      </c>
      <c r="U2166" s="25" t="s">
        <v>166</v>
      </c>
      <c r="V2166" s="128" t="s">
        <v>611</v>
      </c>
      <c r="W2166" s="140" t="s">
        <v>172</v>
      </c>
      <c r="X2166">
        <v>5</v>
      </c>
      <c r="Y2166" s="23" t="str">
        <f t="shared" si="448"/>
        <v>Y</v>
      </c>
      <c r="Z2166">
        <v>100</v>
      </c>
      <c r="AA2166">
        <f t="shared" si="437"/>
        <v>145</v>
      </c>
      <c r="AB2166">
        <f t="shared" si="438"/>
        <v>45</v>
      </c>
      <c r="AC2166">
        <f t="shared" si="439"/>
        <v>145</v>
      </c>
      <c r="AD2166">
        <f t="shared" si="440"/>
        <v>45</v>
      </c>
      <c r="AE2166">
        <f t="shared" si="441"/>
        <v>0</v>
      </c>
      <c r="AF2166">
        <f t="shared" si="442"/>
        <v>-100</v>
      </c>
    </row>
    <row r="2167" spans="1:32" x14ac:dyDescent="0.25">
      <c r="A2167" s="20">
        <v>0.51973449994375887</v>
      </c>
      <c r="B2167" s="20">
        <v>0.47748421953921971</v>
      </c>
      <c r="C2167" s="21">
        <f t="shared" si="434"/>
        <v>1.924059303564053</v>
      </c>
      <c r="D2167" s="22">
        <f t="shared" si="434"/>
        <v>2.0943100506337502</v>
      </c>
      <c r="E2167" s="127">
        <v>3.1594187910440219E-2</v>
      </c>
      <c r="F2167" s="7">
        <f t="shared" si="443"/>
        <v>1.0315941879104402</v>
      </c>
      <c r="G2167" s="7">
        <f t="shared" si="444"/>
        <v>1.8651319735150482</v>
      </c>
      <c r="H2167" s="7">
        <f t="shared" si="445"/>
        <v>2.0301685247722352</v>
      </c>
      <c r="I2167">
        <v>1.66</v>
      </c>
      <c r="J2167">
        <v>2.33</v>
      </c>
      <c r="K2167" s="7">
        <f t="shared" si="446"/>
        <v>1.7124463519313307</v>
      </c>
      <c r="L2167" s="7">
        <f t="shared" si="447"/>
        <v>2.4036144578313259</v>
      </c>
      <c r="M2167" s="24">
        <f t="shared" si="435"/>
        <v>0.58395989974937335</v>
      </c>
      <c r="N2167" s="24">
        <f t="shared" si="435"/>
        <v>0.41604010025062649</v>
      </c>
      <c r="O2167" s="23">
        <f t="shared" si="436"/>
        <v>0.89001744840154429</v>
      </c>
      <c r="P2167" s="23">
        <f t="shared" si="436"/>
        <v>1.1476879734707752</v>
      </c>
      <c r="Q2167" t="s">
        <v>412</v>
      </c>
      <c r="R2167" t="s">
        <v>535</v>
      </c>
      <c r="S2167" t="s">
        <v>409</v>
      </c>
      <c r="T2167" s="25" t="s">
        <v>162</v>
      </c>
      <c r="U2167" s="25" t="s">
        <v>160</v>
      </c>
      <c r="V2167" s="128" t="s">
        <v>611</v>
      </c>
      <c r="W2167" s="140" t="s">
        <v>155</v>
      </c>
      <c r="X2167">
        <v>3</v>
      </c>
      <c r="Y2167" s="23" t="str">
        <f t="shared" si="448"/>
        <v>Y</v>
      </c>
      <c r="Z2167">
        <v>100</v>
      </c>
      <c r="AA2167">
        <f t="shared" si="437"/>
        <v>0</v>
      </c>
      <c r="AB2167">
        <f t="shared" si="438"/>
        <v>-100</v>
      </c>
      <c r="AC2167">
        <f t="shared" si="439"/>
        <v>166</v>
      </c>
      <c r="AD2167">
        <f t="shared" si="440"/>
        <v>66</v>
      </c>
      <c r="AE2167">
        <f t="shared" si="441"/>
        <v>0</v>
      </c>
      <c r="AF2167">
        <f t="shared" si="442"/>
        <v>-100</v>
      </c>
    </row>
    <row r="2168" spans="1:32" x14ac:dyDescent="0.25">
      <c r="A2168" s="20">
        <v>0.3423021496753641</v>
      </c>
      <c r="B2168" s="20">
        <v>0.65470090342437226</v>
      </c>
      <c r="C2168" s="21">
        <f t="shared" si="434"/>
        <v>2.9213956177265903</v>
      </c>
      <c r="D2168" s="22">
        <f t="shared" si="434"/>
        <v>1.5274150299313203</v>
      </c>
      <c r="E2168" s="127">
        <v>3.8087056128293106E-2</v>
      </c>
      <c r="F2168" s="7">
        <f t="shared" si="443"/>
        <v>1.0380870561282931</v>
      </c>
      <c r="G2168" s="7">
        <f t="shared" si="444"/>
        <v>2.8142106198900012</v>
      </c>
      <c r="H2168" s="7">
        <f t="shared" si="445"/>
        <v>1.4713746991779781</v>
      </c>
      <c r="I2168">
        <v>1.44</v>
      </c>
      <c r="J2168">
        <v>2.91</v>
      </c>
      <c r="K2168" s="7">
        <f t="shared" si="446"/>
        <v>1.4948453608247421</v>
      </c>
      <c r="L2168" s="7">
        <f t="shared" si="447"/>
        <v>3.020833333333333</v>
      </c>
      <c r="M2168" s="24">
        <f t="shared" si="435"/>
        <v>0.66896551724137943</v>
      </c>
      <c r="N2168" s="24">
        <f t="shared" si="435"/>
        <v>0.33103448275862074</v>
      </c>
      <c r="O2168" s="23">
        <f t="shared" si="436"/>
        <v>0.5116887804425545</v>
      </c>
      <c r="P2168" s="23">
        <f t="shared" si="436"/>
        <v>1.9777423124277913</v>
      </c>
      <c r="Q2168" t="s">
        <v>430</v>
      </c>
      <c r="R2168" t="s">
        <v>431</v>
      </c>
      <c r="S2168" t="s">
        <v>409</v>
      </c>
      <c r="T2168" s="25" t="s">
        <v>170</v>
      </c>
      <c r="U2168" s="25" t="s">
        <v>160</v>
      </c>
      <c r="V2168" s="128" t="s">
        <v>611</v>
      </c>
      <c r="W2168" s="140" t="s">
        <v>359</v>
      </c>
      <c r="X2168">
        <v>5</v>
      </c>
      <c r="Y2168" s="23" t="str">
        <f t="shared" si="448"/>
        <v>Y</v>
      </c>
      <c r="Z2168">
        <v>100</v>
      </c>
      <c r="AA2168">
        <f t="shared" si="437"/>
        <v>0</v>
      </c>
      <c r="AB2168">
        <f t="shared" si="438"/>
        <v>-100</v>
      </c>
      <c r="AC2168">
        <f t="shared" si="439"/>
        <v>0</v>
      </c>
      <c r="AD2168">
        <f t="shared" si="440"/>
        <v>-100</v>
      </c>
      <c r="AE2168">
        <f t="shared" si="441"/>
        <v>0</v>
      </c>
      <c r="AF2168">
        <f t="shared" si="442"/>
        <v>-100</v>
      </c>
    </row>
    <row r="2169" spans="1:32" x14ac:dyDescent="0.25">
      <c r="A2169" s="20">
        <v>0.13469962532872778</v>
      </c>
      <c r="B2169" s="20">
        <v>0.86528438261875007</v>
      </c>
      <c r="C2169" s="21">
        <f t="shared" ref="C2169:D2232" si="449">(100%/A2169)</f>
        <v>7.4239256238430462</v>
      </c>
      <c r="D2169" s="22">
        <f t="shared" si="449"/>
        <v>1.1556894127379698</v>
      </c>
      <c r="E2169" s="127">
        <v>3.5577975284917462E-2</v>
      </c>
      <c r="F2169" s="7">
        <f t="shared" si="443"/>
        <v>1.0355779752849175</v>
      </c>
      <c r="G2169" s="7">
        <f t="shared" si="444"/>
        <v>7.168871684240397</v>
      </c>
      <c r="H2169" s="7">
        <f t="shared" si="445"/>
        <v>1.1159849285323069</v>
      </c>
      <c r="I2169">
        <v>1.81</v>
      </c>
      <c r="J2169">
        <v>2.0699999999999998</v>
      </c>
      <c r="K2169" s="7">
        <f t="shared" si="446"/>
        <v>1.8743961352657006</v>
      </c>
      <c r="L2169" s="7">
        <f t="shared" si="447"/>
        <v>2.1436464088397789</v>
      </c>
      <c r="M2169" s="24">
        <f t="shared" ref="M2169:N2232" si="450">(1/K2169)</f>
        <v>0.53350515463917525</v>
      </c>
      <c r="N2169" s="24">
        <f t="shared" si="450"/>
        <v>0.46649484536082475</v>
      </c>
      <c r="O2169" s="23">
        <f t="shared" ref="O2169:P2232" si="451">(I2169/G2169)</f>
        <v>0.25248045713790523</v>
      </c>
      <c r="P2169" s="23">
        <f t="shared" si="451"/>
        <v>1.854863759425829</v>
      </c>
      <c r="Q2169" t="s">
        <v>416</v>
      </c>
      <c r="R2169" t="s">
        <v>414</v>
      </c>
      <c r="S2169" t="s">
        <v>409</v>
      </c>
      <c r="T2169" s="25" t="s">
        <v>151</v>
      </c>
      <c r="U2169" s="25" t="s">
        <v>166</v>
      </c>
      <c r="V2169" s="128" t="s">
        <v>611</v>
      </c>
      <c r="W2169" s="140" t="s">
        <v>170</v>
      </c>
      <c r="X2169">
        <v>2</v>
      </c>
      <c r="Y2169" s="23" t="str">
        <f t="shared" si="448"/>
        <v>N</v>
      </c>
      <c r="Z2169">
        <v>100</v>
      </c>
      <c r="AA2169">
        <f t="shared" si="437"/>
        <v>206.99999999999997</v>
      </c>
      <c r="AB2169">
        <f t="shared" si="438"/>
        <v>106.99999999999997</v>
      </c>
      <c r="AC2169">
        <f t="shared" si="439"/>
        <v>0</v>
      </c>
      <c r="AD2169">
        <f t="shared" si="440"/>
        <v>-100</v>
      </c>
      <c r="AE2169">
        <f t="shared" si="441"/>
        <v>206.99999999999997</v>
      </c>
      <c r="AF2169">
        <f t="shared" si="442"/>
        <v>106.99999999999997</v>
      </c>
    </row>
    <row r="2170" spans="1:32" x14ac:dyDescent="0.25">
      <c r="A2170" s="20">
        <v>0.51381608852204241</v>
      </c>
      <c r="B2170" s="20">
        <v>0.48079220428399005</v>
      </c>
      <c r="C2170" s="21">
        <f t="shared" si="449"/>
        <v>1.9462216585635399</v>
      </c>
      <c r="D2170" s="22">
        <f t="shared" si="449"/>
        <v>2.0799006121349857</v>
      </c>
      <c r="E2170" s="127">
        <v>3.4849694067571102E-2</v>
      </c>
      <c r="F2170" s="7">
        <f t="shared" si="443"/>
        <v>1.0348496940675711</v>
      </c>
      <c r="G2170" s="7">
        <f t="shared" si="444"/>
        <v>1.8806805178766959</v>
      </c>
      <c r="H2170" s="7">
        <f t="shared" si="445"/>
        <v>2.0098576866363524</v>
      </c>
      <c r="I2170">
        <v>2.1</v>
      </c>
      <c r="J2170">
        <v>1.79</v>
      </c>
      <c r="K2170" s="7">
        <f t="shared" si="446"/>
        <v>2.1731843575418992</v>
      </c>
      <c r="L2170" s="7">
        <f t="shared" si="447"/>
        <v>1.8523809523809522</v>
      </c>
      <c r="M2170" s="24">
        <f t="shared" si="450"/>
        <v>0.46015424164524427</v>
      </c>
      <c r="N2170" s="24">
        <f t="shared" si="450"/>
        <v>0.53984575835475579</v>
      </c>
      <c r="O2170" s="23">
        <f t="shared" si="451"/>
        <v>1.1166170862294664</v>
      </c>
      <c r="P2170" s="23">
        <f t="shared" si="451"/>
        <v>0.89061032126891493</v>
      </c>
      <c r="Q2170" t="s">
        <v>293</v>
      </c>
      <c r="R2170" t="s">
        <v>530</v>
      </c>
      <c r="S2170" t="s">
        <v>142</v>
      </c>
      <c r="T2170" s="25" t="s">
        <v>162</v>
      </c>
      <c r="U2170" s="25" t="s">
        <v>160</v>
      </c>
      <c r="V2170" s="128" t="s">
        <v>611</v>
      </c>
      <c r="W2170" s="140" t="s">
        <v>149</v>
      </c>
      <c r="X2170">
        <v>0</v>
      </c>
      <c r="Y2170" s="23" t="str">
        <f t="shared" si="448"/>
        <v>N</v>
      </c>
      <c r="Z2170">
        <v>100</v>
      </c>
      <c r="AA2170">
        <f t="shared" si="437"/>
        <v>0</v>
      </c>
      <c r="AB2170">
        <f t="shared" si="438"/>
        <v>-100</v>
      </c>
      <c r="AC2170">
        <f t="shared" si="439"/>
        <v>0</v>
      </c>
      <c r="AD2170">
        <f t="shared" si="440"/>
        <v>-100</v>
      </c>
      <c r="AE2170">
        <f t="shared" si="441"/>
        <v>0</v>
      </c>
      <c r="AF2170">
        <f t="shared" si="442"/>
        <v>-100</v>
      </c>
    </row>
    <row r="2171" spans="1:32" x14ac:dyDescent="0.25">
      <c r="A2171" s="20">
        <v>0.49156933127638602</v>
      </c>
      <c r="B2171" s="20">
        <v>0.50083995337312159</v>
      </c>
      <c r="C2171" s="21">
        <f t="shared" si="449"/>
        <v>2.0343010362413101</v>
      </c>
      <c r="D2171" s="22">
        <f t="shared" si="449"/>
        <v>1.9966458212150826</v>
      </c>
      <c r="E2171" s="127">
        <v>3.6160420775805502E-2</v>
      </c>
      <c r="F2171" s="7">
        <f t="shared" si="443"/>
        <v>1.0361604207758055</v>
      </c>
      <c r="G2171" s="7">
        <f t="shared" si="444"/>
        <v>1.9633070279968479</v>
      </c>
      <c r="H2171" s="7">
        <f t="shared" si="445"/>
        <v>1.9269659226320688</v>
      </c>
      <c r="I2171">
        <v>1.69</v>
      </c>
      <c r="J2171">
        <v>2.25</v>
      </c>
      <c r="K2171" s="7">
        <f t="shared" si="446"/>
        <v>1.7511111111111113</v>
      </c>
      <c r="L2171" s="7">
        <f t="shared" si="447"/>
        <v>2.3313609467455625</v>
      </c>
      <c r="M2171" s="24">
        <f t="shared" si="450"/>
        <v>0.57106598984771573</v>
      </c>
      <c r="N2171" s="24">
        <f t="shared" si="450"/>
        <v>0.42893401015228422</v>
      </c>
      <c r="O2171" s="23">
        <f t="shared" si="451"/>
        <v>0.86079251787953837</v>
      </c>
      <c r="P2171" s="23">
        <f t="shared" si="451"/>
        <v>1.1676387078639641</v>
      </c>
      <c r="Q2171" t="s">
        <v>528</v>
      </c>
      <c r="R2171" t="s">
        <v>298</v>
      </c>
      <c r="S2171" t="s">
        <v>142</v>
      </c>
      <c r="T2171" s="25" t="s">
        <v>153</v>
      </c>
      <c r="U2171" s="25" t="s">
        <v>161</v>
      </c>
      <c r="V2171" s="128" t="s">
        <v>611</v>
      </c>
      <c r="W2171" s="140" t="s">
        <v>152</v>
      </c>
      <c r="X2171">
        <v>1</v>
      </c>
      <c r="Y2171" s="23" t="str">
        <f t="shared" si="448"/>
        <v>N</v>
      </c>
      <c r="Z2171">
        <v>100</v>
      </c>
      <c r="AA2171">
        <f t="shared" si="437"/>
        <v>225</v>
      </c>
      <c r="AB2171">
        <f t="shared" si="438"/>
        <v>125</v>
      </c>
      <c r="AC2171">
        <f t="shared" si="439"/>
        <v>0</v>
      </c>
      <c r="AD2171">
        <f t="shared" si="440"/>
        <v>-100</v>
      </c>
      <c r="AE2171">
        <f t="shared" si="441"/>
        <v>225</v>
      </c>
      <c r="AF2171">
        <f t="shared" si="442"/>
        <v>125</v>
      </c>
    </row>
    <row r="2172" spans="1:32" x14ac:dyDescent="0.25">
      <c r="A2172" s="20">
        <v>0.16024772135957463</v>
      </c>
      <c r="B2172" s="20">
        <v>0.83960538572688859</v>
      </c>
      <c r="C2172" s="21">
        <f t="shared" si="449"/>
        <v>6.2403383431339572</v>
      </c>
      <c r="D2172" s="22">
        <f t="shared" si="449"/>
        <v>1.1910357139196406</v>
      </c>
      <c r="E2172" s="127">
        <v>3.3822908123959383E-2</v>
      </c>
      <c r="F2172" s="7">
        <f t="shared" si="443"/>
        <v>1.0338229081239594</v>
      </c>
      <c r="G2172" s="7">
        <f t="shared" si="444"/>
        <v>6.0361772737828678</v>
      </c>
      <c r="H2172" s="7">
        <f t="shared" si="445"/>
        <v>1.1520693772214523</v>
      </c>
      <c r="I2172">
        <v>2.63</v>
      </c>
      <c r="J2172">
        <v>1.53</v>
      </c>
      <c r="K2172" s="7">
        <f t="shared" si="446"/>
        <v>2.7189542483660132</v>
      </c>
      <c r="L2172" s="7">
        <f t="shared" si="447"/>
        <v>1.581749049429658</v>
      </c>
      <c r="M2172" s="24">
        <f t="shared" si="450"/>
        <v>0.36778846153846151</v>
      </c>
      <c r="N2172" s="24">
        <f t="shared" si="450"/>
        <v>0.63221153846153844</v>
      </c>
      <c r="O2172" s="23">
        <f t="shared" si="451"/>
        <v>0.43570622278158855</v>
      </c>
      <c r="P2172" s="23">
        <f t="shared" si="451"/>
        <v>1.3280450207695274</v>
      </c>
      <c r="Q2172" t="s">
        <v>299</v>
      </c>
      <c r="R2172" t="s">
        <v>531</v>
      </c>
      <c r="S2172" t="s">
        <v>142</v>
      </c>
      <c r="T2172" s="25" t="s">
        <v>152</v>
      </c>
      <c r="U2172" s="25" t="s">
        <v>161</v>
      </c>
      <c r="V2172" s="128" t="s">
        <v>611</v>
      </c>
      <c r="W2172" s="140" t="s">
        <v>153</v>
      </c>
      <c r="X2172">
        <v>2</v>
      </c>
      <c r="Y2172" s="23" t="str">
        <f t="shared" si="448"/>
        <v>N</v>
      </c>
      <c r="Z2172">
        <v>100</v>
      </c>
      <c r="AA2172">
        <f t="shared" si="437"/>
        <v>153</v>
      </c>
      <c r="AB2172">
        <f t="shared" si="438"/>
        <v>53</v>
      </c>
      <c r="AC2172">
        <f t="shared" si="439"/>
        <v>0</v>
      </c>
      <c r="AD2172">
        <f t="shared" si="440"/>
        <v>-100</v>
      </c>
      <c r="AE2172">
        <f t="shared" si="441"/>
        <v>153</v>
      </c>
      <c r="AF2172">
        <f t="shared" si="442"/>
        <v>53</v>
      </c>
    </row>
    <row r="2173" spans="1:32" x14ac:dyDescent="0.25">
      <c r="A2173" s="20">
        <v>0.29478504035854536</v>
      </c>
      <c r="B2173" s="20">
        <v>0.7049460745775985</v>
      </c>
      <c r="C2173" s="21">
        <f t="shared" si="449"/>
        <v>3.3923024003650446</v>
      </c>
      <c r="D2173" s="22">
        <f t="shared" si="449"/>
        <v>1.41854822100995</v>
      </c>
      <c r="E2173" s="127">
        <v>2.8338796658559762E-2</v>
      </c>
      <c r="F2173" s="7">
        <f t="shared" si="443"/>
        <v>1.0283387966585598</v>
      </c>
      <c r="G2173" s="7">
        <f t="shared" si="444"/>
        <v>3.2988178714912317</v>
      </c>
      <c r="H2173" s="7">
        <f t="shared" si="445"/>
        <v>1.3794560952278765</v>
      </c>
      <c r="I2173">
        <v>1.93</v>
      </c>
      <c r="J2173">
        <v>1.96</v>
      </c>
      <c r="K2173" s="7">
        <f t="shared" si="446"/>
        <v>1.9846938775510203</v>
      </c>
      <c r="L2173" s="7">
        <f t="shared" si="447"/>
        <v>2.0155440414507773</v>
      </c>
      <c r="M2173" s="24">
        <f t="shared" si="450"/>
        <v>0.50385604113110538</v>
      </c>
      <c r="N2173" s="24">
        <f t="shared" si="450"/>
        <v>0.49614395886889456</v>
      </c>
      <c r="O2173" s="23">
        <f t="shared" si="451"/>
        <v>0.58505806479323541</v>
      </c>
      <c r="P2173" s="23">
        <f t="shared" si="451"/>
        <v>1.4208498601589938</v>
      </c>
      <c r="Q2173" t="s">
        <v>57</v>
      </c>
      <c r="R2173" t="s">
        <v>53</v>
      </c>
      <c r="S2173" t="s">
        <v>143</v>
      </c>
      <c r="T2173" s="25" t="s">
        <v>151</v>
      </c>
      <c r="U2173" s="25" t="s">
        <v>166</v>
      </c>
      <c r="V2173" s="128" t="s">
        <v>611</v>
      </c>
      <c r="W2173" s="140" t="s">
        <v>155</v>
      </c>
      <c r="X2173">
        <v>3</v>
      </c>
      <c r="Y2173" s="23" t="str">
        <f t="shared" si="448"/>
        <v>Y</v>
      </c>
      <c r="Z2173">
        <v>100</v>
      </c>
      <c r="AA2173">
        <f t="shared" si="437"/>
        <v>0</v>
      </c>
      <c r="AB2173">
        <f t="shared" si="438"/>
        <v>-100</v>
      </c>
      <c r="AC2173">
        <f t="shared" si="439"/>
        <v>0</v>
      </c>
      <c r="AD2173">
        <f t="shared" si="440"/>
        <v>-100</v>
      </c>
      <c r="AE2173">
        <f t="shared" si="441"/>
        <v>0</v>
      </c>
      <c r="AF2173">
        <f t="shared" si="442"/>
        <v>-100</v>
      </c>
    </row>
    <row r="2174" spans="1:32" x14ac:dyDescent="0.25">
      <c r="A2174" s="20">
        <v>0.28592329229367303</v>
      </c>
      <c r="B2174" s="20">
        <v>0.71312940523476009</v>
      </c>
      <c r="C2174" s="21">
        <f t="shared" si="449"/>
        <v>3.4974415409741986</v>
      </c>
      <c r="D2174" s="22">
        <f t="shared" si="449"/>
        <v>1.4022700405556869</v>
      </c>
      <c r="E2174" s="127">
        <v>5.9268600252206927E-2</v>
      </c>
      <c r="F2174" s="7">
        <f t="shared" si="443"/>
        <v>1.0592686002522069</v>
      </c>
      <c r="G2174" s="7">
        <f t="shared" si="444"/>
        <v>3.3017513595149275</v>
      </c>
      <c r="H2174" s="7">
        <f t="shared" si="445"/>
        <v>1.3238096930484042</v>
      </c>
      <c r="I2174">
        <v>1.83</v>
      </c>
      <c r="J2174">
        <v>1.95</v>
      </c>
      <c r="K2174" s="7">
        <f t="shared" si="446"/>
        <v>1.9384615384615387</v>
      </c>
      <c r="L2174" s="7">
        <f t="shared" si="447"/>
        <v>2.0655737704918034</v>
      </c>
      <c r="M2174" s="24">
        <f t="shared" si="450"/>
        <v>0.51587301587301582</v>
      </c>
      <c r="N2174" s="24">
        <f t="shared" si="450"/>
        <v>0.48412698412698413</v>
      </c>
      <c r="O2174" s="23">
        <f t="shared" si="451"/>
        <v>0.55425130506158171</v>
      </c>
      <c r="P2174" s="23">
        <f t="shared" si="451"/>
        <v>1.4730213944193409</v>
      </c>
      <c r="Q2174" t="s">
        <v>340</v>
      </c>
      <c r="R2174" t="s">
        <v>260</v>
      </c>
      <c r="S2174" t="s">
        <v>144</v>
      </c>
      <c r="T2174" s="25" t="s">
        <v>170</v>
      </c>
      <c r="U2174" s="25" t="s">
        <v>160</v>
      </c>
      <c r="V2174" s="128" t="s">
        <v>611</v>
      </c>
      <c r="W2174" s="140" t="s">
        <v>450</v>
      </c>
      <c r="X2174">
        <v>7</v>
      </c>
      <c r="Y2174" s="23" t="str">
        <f t="shared" si="448"/>
        <v>Y</v>
      </c>
      <c r="Z2174">
        <v>100</v>
      </c>
      <c r="AA2174">
        <f t="shared" si="437"/>
        <v>0</v>
      </c>
      <c r="AB2174">
        <f t="shared" si="438"/>
        <v>-100</v>
      </c>
      <c r="AC2174">
        <f t="shared" si="439"/>
        <v>0</v>
      </c>
      <c r="AD2174">
        <f t="shared" si="440"/>
        <v>-100</v>
      </c>
      <c r="AE2174">
        <f t="shared" si="441"/>
        <v>0</v>
      </c>
      <c r="AF2174">
        <f t="shared" si="442"/>
        <v>-100</v>
      </c>
    </row>
    <row r="2175" spans="1:32" x14ac:dyDescent="0.25">
      <c r="A2175" s="20">
        <v>0.54566913139087736</v>
      </c>
      <c r="B2175" s="20">
        <v>0.42636433458840456</v>
      </c>
      <c r="C2175" s="21">
        <f t="shared" si="449"/>
        <v>1.8326123697909409</v>
      </c>
      <c r="D2175" s="22">
        <f t="shared" si="449"/>
        <v>2.3454119373407742</v>
      </c>
      <c r="E2175" s="127">
        <v>2.3828227284629522E-2</v>
      </c>
      <c r="F2175" s="7">
        <f t="shared" si="443"/>
        <v>1.0238282272846295</v>
      </c>
      <c r="G2175" s="7">
        <f t="shared" si="444"/>
        <v>1.7899607775528397</v>
      </c>
      <c r="H2175" s="7">
        <f t="shared" si="445"/>
        <v>2.2908256237095697</v>
      </c>
      <c r="I2175">
        <v>2.0099999999999998</v>
      </c>
      <c r="J2175">
        <v>1.9</v>
      </c>
      <c r="K2175" s="7">
        <f t="shared" si="446"/>
        <v>2.0578947368421052</v>
      </c>
      <c r="L2175" s="7">
        <f t="shared" si="447"/>
        <v>1.9452736318407959</v>
      </c>
      <c r="M2175" s="24">
        <f t="shared" si="450"/>
        <v>0.48593350383631717</v>
      </c>
      <c r="N2175" s="24">
        <f t="shared" si="450"/>
        <v>0.51406649616368294</v>
      </c>
      <c r="O2175" s="23">
        <f t="shared" si="451"/>
        <v>1.1229296335464896</v>
      </c>
      <c r="P2175" s="23">
        <f t="shared" si="451"/>
        <v>0.82939529763217001</v>
      </c>
      <c r="Q2175" t="s">
        <v>72</v>
      </c>
      <c r="R2175" t="s">
        <v>68</v>
      </c>
      <c r="S2175" t="s">
        <v>146</v>
      </c>
      <c r="T2175" s="25" t="s">
        <v>176</v>
      </c>
      <c r="U2175" s="25" t="s">
        <v>160</v>
      </c>
      <c r="V2175" s="128" t="s">
        <v>611</v>
      </c>
      <c r="W2175" s="140" t="s">
        <v>475</v>
      </c>
      <c r="X2175">
        <v>8</v>
      </c>
      <c r="Y2175" s="23" t="str">
        <f t="shared" si="448"/>
        <v>Y</v>
      </c>
      <c r="Z2175">
        <v>100</v>
      </c>
      <c r="AA2175">
        <f t="shared" si="437"/>
        <v>200.99999999999997</v>
      </c>
      <c r="AB2175">
        <f t="shared" si="438"/>
        <v>100.99999999999997</v>
      </c>
      <c r="AC2175">
        <f t="shared" si="439"/>
        <v>200.99999999999997</v>
      </c>
      <c r="AD2175">
        <f t="shared" si="440"/>
        <v>100.99999999999997</v>
      </c>
      <c r="AE2175">
        <f t="shared" si="441"/>
        <v>0</v>
      </c>
      <c r="AF2175">
        <f t="shared" si="442"/>
        <v>-100</v>
      </c>
    </row>
    <row r="2176" spans="1:32" x14ac:dyDescent="0.25">
      <c r="A2176" s="20">
        <v>0.8002777049843427</v>
      </c>
      <c r="B2176" s="20">
        <v>0.17299572188599513</v>
      </c>
      <c r="C2176" s="21">
        <f t="shared" si="449"/>
        <v>1.2495662365348099</v>
      </c>
      <c r="D2176" s="22">
        <f t="shared" si="449"/>
        <v>5.7804897664406063</v>
      </c>
      <c r="E2176" s="127">
        <v>2.9924164787866303E-2</v>
      </c>
      <c r="F2176" s="7">
        <f t="shared" si="443"/>
        <v>1.0299241647878663</v>
      </c>
      <c r="G2176" s="7">
        <f t="shared" si="444"/>
        <v>1.2132604314534006</v>
      </c>
      <c r="H2176" s="7">
        <f t="shared" si="445"/>
        <v>5.6125392180027305</v>
      </c>
      <c r="I2176">
        <v>1.64</v>
      </c>
      <c r="J2176">
        <v>2.38</v>
      </c>
      <c r="K2176" s="7">
        <f t="shared" si="446"/>
        <v>1.6890756302521006</v>
      </c>
      <c r="L2176" s="7">
        <f t="shared" si="447"/>
        <v>2.4512195121951219</v>
      </c>
      <c r="M2176" s="24">
        <f t="shared" si="450"/>
        <v>0.59203980099502496</v>
      </c>
      <c r="N2176" s="24">
        <f t="shared" si="450"/>
        <v>0.40796019900497515</v>
      </c>
      <c r="O2176" s="23">
        <f t="shared" si="451"/>
        <v>1.3517295689231332</v>
      </c>
      <c r="P2176" s="23">
        <f t="shared" si="451"/>
        <v>0.42405048901323189</v>
      </c>
      <c r="Q2176" t="s">
        <v>66</v>
      </c>
      <c r="R2176" t="s">
        <v>119</v>
      </c>
      <c r="S2176" t="s">
        <v>146</v>
      </c>
      <c r="T2176" s="25" t="s">
        <v>168</v>
      </c>
      <c r="U2176" s="25" t="s">
        <v>160</v>
      </c>
      <c r="V2176" s="128" t="s">
        <v>611</v>
      </c>
      <c r="W2176" s="140" t="s">
        <v>155</v>
      </c>
      <c r="X2176">
        <v>3</v>
      </c>
      <c r="Y2176" s="23" t="str">
        <f t="shared" si="448"/>
        <v>Y</v>
      </c>
      <c r="Z2176">
        <v>100</v>
      </c>
      <c r="AA2176">
        <f t="shared" si="437"/>
        <v>164</v>
      </c>
      <c r="AB2176">
        <f t="shared" si="438"/>
        <v>64</v>
      </c>
      <c r="AC2176">
        <f t="shared" si="439"/>
        <v>164</v>
      </c>
      <c r="AD2176">
        <f t="shared" si="440"/>
        <v>64</v>
      </c>
      <c r="AE2176">
        <f t="shared" si="441"/>
        <v>0</v>
      </c>
      <c r="AF2176">
        <f t="shared" si="442"/>
        <v>-100</v>
      </c>
    </row>
    <row r="2177" spans="1:32" x14ac:dyDescent="0.25">
      <c r="A2177" s="20">
        <v>0.27177859687121791</v>
      </c>
      <c r="B2177" s="20">
        <v>0.72771671611623567</v>
      </c>
      <c r="C2177" s="21">
        <f t="shared" si="449"/>
        <v>3.6794656073445298</v>
      </c>
      <c r="D2177" s="22">
        <f t="shared" si="449"/>
        <v>1.3741610957309291</v>
      </c>
      <c r="E2177" s="127">
        <v>2.4955436720142554E-2</v>
      </c>
      <c r="F2177" s="7">
        <f t="shared" si="443"/>
        <v>1.0249554367201426</v>
      </c>
      <c r="G2177" s="7">
        <f t="shared" si="444"/>
        <v>3.5898786186439673</v>
      </c>
      <c r="H2177" s="7">
        <f t="shared" si="445"/>
        <v>1.3407032603566109</v>
      </c>
      <c r="I2177">
        <v>1.87</v>
      </c>
      <c r="J2177">
        <v>2.04</v>
      </c>
      <c r="K2177" s="7">
        <f t="shared" si="446"/>
        <v>1.9166666666666667</v>
      </c>
      <c r="L2177" s="7">
        <f t="shared" si="447"/>
        <v>2.0909090909090908</v>
      </c>
      <c r="M2177" s="24">
        <f t="shared" si="450"/>
        <v>0.52173913043478259</v>
      </c>
      <c r="N2177" s="24">
        <f t="shared" si="450"/>
        <v>0.47826086956521741</v>
      </c>
      <c r="O2177" s="23">
        <f t="shared" si="451"/>
        <v>0.5209089773365011</v>
      </c>
      <c r="P2177" s="23">
        <f t="shared" si="451"/>
        <v>1.5215894973339474</v>
      </c>
      <c r="Q2177" t="s">
        <v>115</v>
      </c>
      <c r="R2177" t="s">
        <v>350</v>
      </c>
      <c r="S2177" t="s">
        <v>146</v>
      </c>
      <c r="T2177" s="25" t="s">
        <v>154</v>
      </c>
      <c r="U2177" s="25" t="s">
        <v>160</v>
      </c>
      <c r="V2177" s="128" t="s">
        <v>611</v>
      </c>
      <c r="W2177" s="140" t="s">
        <v>168</v>
      </c>
      <c r="X2177">
        <v>5</v>
      </c>
      <c r="Y2177" s="23" t="str">
        <f t="shared" si="448"/>
        <v>Y</v>
      </c>
      <c r="Z2177">
        <v>100</v>
      </c>
      <c r="AA2177">
        <f t="shared" si="437"/>
        <v>0</v>
      </c>
      <c r="AB2177">
        <f t="shared" si="438"/>
        <v>-100</v>
      </c>
      <c r="AC2177">
        <f t="shared" si="439"/>
        <v>0</v>
      </c>
      <c r="AD2177">
        <f t="shared" si="440"/>
        <v>-100</v>
      </c>
      <c r="AE2177">
        <f t="shared" si="441"/>
        <v>0</v>
      </c>
      <c r="AF2177">
        <f t="shared" si="442"/>
        <v>-100</v>
      </c>
    </row>
    <row r="2178" spans="1:32" x14ac:dyDescent="0.25">
      <c r="A2178" s="20">
        <v>0.4387607003870202</v>
      </c>
      <c r="B2178" s="20">
        <v>0.55949530014420046</v>
      </c>
      <c r="C2178" s="21">
        <f t="shared" si="449"/>
        <v>2.2791466945830021</v>
      </c>
      <c r="D2178" s="22">
        <f t="shared" si="449"/>
        <v>1.7873251120112481</v>
      </c>
      <c r="E2178" s="127">
        <v>2.9239766081871288E-2</v>
      </c>
      <c r="F2178" s="7">
        <f t="shared" si="443"/>
        <v>1.0292397660818713</v>
      </c>
      <c r="G2178" s="7">
        <f t="shared" si="444"/>
        <v>2.2143982089414398</v>
      </c>
      <c r="H2178" s="7">
        <f t="shared" si="445"/>
        <v>1.7365488304200196</v>
      </c>
      <c r="I2178">
        <v>2.25</v>
      </c>
      <c r="J2178">
        <v>1.71</v>
      </c>
      <c r="K2178" s="7">
        <f t="shared" si="446"/>
        <v>2.3157894736842106</v>
      </c>
      <c r="L2178" s="7">
        <f t="shared" si="447"/>
        <v>1.7599999999999998</v>
      </c>
      <c r="M2178" s="24">
        <f t="shared" si="450"/>
        <v>0.43181818181818182</v>
      </c>
      <c r="N2178" s="24">
        <f t="shared" si="450"/>
        <v>0.56818181818181823</v>
      </c>
      <c r="O2178" s="23">
        <f t="shared" si="451"/>
        <v>1.016077411422573</v>
      </c>
      <c r="P2178" s="23">
        <f t="shared" si="451"/>
        <v>0.98471172825379272</v>
      </c>
      <c r="Q2178" t="s">
        <v>64</v>
      </c>
      <c r="R2178" t="s">
        <v>69</v>
      </c>
      <c r="S2178" t="s">
        <v>146</v>
      </c>
      <c r="T2178" s="25" t="s">
        <v>162</v>
      </c>
      <c r="U2178" s="25" t="s">
        <v>160</v>
      </c>
      <c r="V2178" s="128" t="s">
        <v>611</v>
      </c>
      <c r="W2178" s="140" t="s">
        <v>150</v>
      </c>
      <c r="X2178">
        <v>4</v>
      </c>
      <c r="Y2178" s="23" t="str">
        <f t="shared" si="448"/>
        <v>Y</v>
      </c>
      <c r="Z2178">
        <v>100</v>
      </c>
      <c r="AA2178">
        <f t="shared" si="437"/>
        <v>225</v>
      </c>
      <c r="AB2178">
        <f t="shared" si="438"/>
        <v>125</v>
      </c>
      <c r="AC2178">
        <f t="shared" si="439"/>
        <v>0</v>
      </c>
      <c r="AD2178">
        <f t="shared" si="440"/>
        <v>-100</v>
      </c>
      <c r="AE2178">
        <f t="shared" si="441"/>
        <v>0</v>
      </c>
      <c r="AF2178">
        <f t="shared" si="442"/>
        <v>-100</v>
      </c>
    </row>
    <row r="2179" spans="1:32" x14ac:dyDescent="0.25">
      <c r="A2179" s="20">
        <v>0.4605941884462123</v>
      </c>
      <c r="B2179" s="20">
        <v>0.53809588413242837</v>
      </c>
      <c r="C2179" s="21">
        <f t="shared" si="449"/>
        <v>2.1711085920850235</v>
      </c>
      <c r="D2179" s="22">
        <f t="shared" si="449"/>
        <v>1.8584048484449929</v>
      </c>
      <c r="E2179" s="127">
        <v>4.2656530461408604E-2</v>
      </c>
      <c r="F2179" s="7">
        <f t="shared" si="443"/>
        <v>1.0426565304614086</v>
      </c>
      <c r="G2179" s="7">
        <f t="shared" si="444"/>
        <v>2.0822855165202285</v>
      </c>
      <c r="H2179" s="7">
        <f t="shared" si="445"/>
        <v>1.7823749184427875</v>
      </c>
      <c r="I2179">
        <v>2.31</v>
      </c>
      <c r="J2179">
        <v>1.64</v>
      </c>
      <c r="K2179" s="7">
        <f t="shared" si="446"/>
        <v>2.4085365853658538</v>
      </c>
      <c r="L2179" s="7">
        <f t="shared" si="447"/>
        <v>1.7099567099567101</v>
      </c>
      <c r="M2179" s="24">
        <f t="shared" si="450"/>
        <v>0.41518987341772151</v>
      </c>
      <c r="N2179" s="24">
        <f t="shared" si="450"/>
        <v>0.58481012658227838</v>
      </c>
      <c r="O2179" s="23">
        <f t="shared" si="451"/>
        <v>1.1093579538795968</v>
      </c>
      <c r="P2179" s="23">
        <f t="shared" si="451"/>
        <v>0.92012066767233425</v>
      </c>
      <c r="Q2179" t="s">
        <v>543</v>
      </c>
      <c r="R2179" t="s">
        <v>542</v>
      </c>
      <c r="S2179" t="s">
        <v>349</v>
      </c>
      <c r="T2179" s="25" t="s">
        <v>155</v>
      </c>
      <c r="U2179" s="25" t="s">
        <v>161</v>
      </c>
      <c r="V2179" s="128" t="s">
        <v>611</v>
      </c>
      <c r="W2179" s="140" t="s">
        <v>155</v>
      </c>
      <c r="X2179">
        <v>3</v>
      </c>
      <c r="Y2179" s="23" t="str">
        <f t="shared" si="448"/>
        <v>Y</v>
      </c>
      <c r="Z2179">
        <v>100</v>
      </c>
      <c r="AA2179">
        <f t="shared" si="437"/>
        <v>231</v>
      </c>
      <c r="AB2179">
        <f t="shared" si="438"/>
        <v>131</v>
      </c>
      <c r="AC2179">
        <f t="shared" si="439"/>
        <v>0</v>
      </c>
      <c r="AD2179">
        <f t="shared" si="440"/>
        <v>-100</v>
      </c>
      <c r="AE2179">
        <f t="shared" si="441"/>
        <v>0</v>
      </c>
      <c r="AF2179">
        <f t="shared" si="442"/>
        <v>-100</v>
      </c>
    </row>
    <row r="2180" spans="1:32" x14ac:dyDescent="0.25">
      <c r="A2180" s="20">
        <v>0.79146681285261011</v>
      </c>
      <c r="B2180" s="20">
        <v>0.18808244751221018</v>
      </c>
      <c r="C2180" s="21">
        <f t="shared" si="449"/>
        <v>1.2634768555813392</v>
      </c>
      <c r="D2180" s="22">
        <f t="shared" si="449"/>
        <v>5.3168172427949756</v>
      </c>
      <c r="E2180" s="127">
        <v>3.7255427499329974E-2</v>
      </c>
      <c r="F2180" s="7">
        <f t="shared" si="443"/>
        <v>1.03725542749933</v>
      </c>
      <c r="G2180" s="7">
        <f t="shared" si="444"/>
        <v>1.2180961623188569</v>
      </c>
      <c r="H2180" s="7">
        <f t="shared" si="445"/>
        <v>5.1258514555214605</v>
      </c>
      <c r="I2180">
        <v>2.0499999999999998</v>
      </c>
      <c r="J2180">
        <v>1.82</v>
      </c>
      <c r="K2180" s="7">
        <f t="shared" si="446"/>
        <v>2.1263736263736264</v>
      </c>
      <c r="L2180" s="7">
        <f t="shared" si="447"/>
        <v>1.8878048780487806</v>
      </c>
      <c r="M2180" s="24">
        <f t="shared" si="450"/>
        <v>0.47028423772609818</v>
      </c>
      <c r="N2180" s="24">
        <f t="shared" si="450"/>
        <v>0.52971576227390182</v>
      </c>
      <c r="O2180" s="23">
        <f t="shared" si="451"/>
        <v>1.6829541569997808</v>
      </c>
      <c r="P2180" s="23">
        <f t="shared" si="451"/>
        <v>0.35506296188890413</v>
      </c>
      <c r="Q2180" t="s">
        <v>352</v>
      </c>
      <c r="R2180" t="s">
        <v>380</v>
      </c>
      <c r="S2180" t="s">
        <v>349</v>
      </c>
      <c r="T2180" s="25" t="s">
        <v>172</v>
      </c>
      <c r="U2180" s="25" t="s">
        <v>161</v>
      </c>
      <c r="V2180" s="128" t="s">
        <v>611</v>
      </c>
      <c r="W2180" s="140" t="s">
        <v>167</v>
      </c>
      <c r="X2180">
        <v>5</v>
      </c>
      <c r="Y2180" s="23" t="str">
        <f t="shared" si="448"/>
        <v>Y</v>
      </c>
      <c r="Z2180">
        <v>100</v>
      </c>
      <c r="AA2180">
        <f t="shared" ref="AA2180:AA2243" si="452">IF(AND(O2180&gt;1,Y2180="Y"),Z2180*I2180,IF(AND(P2180&gt;1,Y2180="N"),Z2180*J2180,0))</f>
        <v>204.99999999999997</v>
      </c>
      <c r="AB2180">
        <f t="shared" ref="AB2180:AB2243" si="453">AA2180-Z2180</f>
        <v>104.99999999999997</v>
      </c>
      <c r="AC2180">
        <f t="shared" ref="AC2180:AC2243" si="454">IF(AND(A2180 &gt; 50%,Y2180 = "Y"),Z2180*I2180,0)</f>
        <v>204.99999999999997</v>
      </c>
      <c r="AD2180">
        <f t="shared" ref="AD2180:AD2243" si="455">AC2180-Z2180</f>
        <v>104.99999999999997</v>
      </c>
      <c r="AE2180">
        <f t="shared" ref="AE2180:AE2243" si="456">IF(AND(B2180 &gt; 50%,Y2180 = "N"),Z2180*J2180,0)</f>
        <v>0</v>
      </c>
      <c r="AF2180">
        <f t="shared" ref="AF2180:AF2243" si="457">AE2180-Z2180</f>
        <v>-100</v>
      </c>
    </row>
    <row r="2181" spans="1:32" x14ac:dyDescent="0.25">
      <c r="A2181" s="20">
        <v>0.17931648986155213</v>
      </c>
      <c r="B2181" s="20">
        <v>0.82062202757615765</v>
      </c>
      <c r="C2181" s="21">
        <f t="shared" si="449"/>
        <v>5.5767319601899787</v>
      </c>
      <c r="D2181" s="22">
        <f t="shared" si="449"/>
        <v>1.2185878107046002</v>
      </c>
      <c r="E2181" s="127">
        <v>4.2606516290726759E-2</v>
      </c>
      <c r="F2181" s="7">
        <f t="shared" si="443"/>
        <v>1.0426065162907268</v>
      </c>
      <c r="G2181" s="7">
        <f t="shared" si="444"/>
        <v>5.3488366637399078</v>
      </c>
      <c r="H2181" s="7">
        <f t="shared" si="445"/>
        <v>1.1687897511325374</v>
      </c>
      <c r="I2181">
        <v>2.66</v>
      </c>
      <c r="J2181">
        <v>1.5</v>
      </c>
      <c r="K2181" s="7">
        <f t="shared" si="446"/>
        <v>2.7733333333333334</v>
      </c>
      <c r="L2181" s="7">
        <f t="shared" si="447"/>
        <v>1.5639097744360901</v>
      </c>
      <c r="M2181" s="24">
        <f t="shared" si="450"/>
        <v>0.36057692307692307</v>
      </c>
      <c r="N2181" s="24">
        <f t="shared" si="450"/>
        <v>0.63942307692307698</v>
      </c>
      <c r="O2181" s="23">
        <f t="shared" si="451"/>
        <v>0.4973043985493712</v>
      </c>
      <c r="P2181" s="23">
        <f t="shared" si="451"/>
        <v>1.2833788100439156</v>
      </c>
      <c r="Q2181" t="s">
        <v>547</v>
      </c>
      <c r="R2181" t="s">
        <v>23</v>
      </c>
      <c r="S2181" t="s">
        <v>349</v>
      </c>
      <c r="T2181" s="25" t="s">
        <v>151</v>
      </c>
      <c r="U2181" s="25" t="s">
        <v>166</v>
      </c>
      <c r="V2181" s="128" t="s">
        <v>611</v>
      </c>
      <c r="W2181" s="140" t="s">
        <v>165</v>
      </c>
      <c r="X2181">
        <v>4</v>
      </c>
      <c r="Y2181" s="23" t="str">
        <f t="shared" si="448"/>
        <v>Y</v>
      </c>
      <c r="Z2181">
        <v>100</v>
      </c>
      <c r="AA2181">
        <f t="shared" si="452"/>
        <v>0</v>
      </c>
      <c r="AB2181">
        <f t="shared" si="453"/>
        <v>-100</v>
      </c>
      <c r="AC2181">
        <f t="shared" si="454"/>
        <v>0</v>
      </c>
      <c r="AD2181">
        <f t="shared" si="455"/>
        <v>-100</v>
      </c>
      <c r="AE2181">
        <f t="shared" si="456"/>
        <v>0</v>
      </c>
      <c r="AF2181">
        <f t="shared" si="457"/>
        <v>-100</v>
      </c>
    </row>
    <row r="2182" spans="1:32" x14ac:dyDescent="0.25">
      <c r="A2182" s="20">
        <v>0.24541975949408809</v>
      </c>
      <c r="B2182" s="20">
        <v>0.75414034321609824</v>
      </c>
      <c r="C2182" s="21">
        <f t="shared" si="449"/>
        <v>4.0746515360515989</v>
      </c>
      <c r="D2182" s="22">
        <f t="shared" si="449"/>
        <v>1.3260131340214627</v>
      </c>
      <c r="E2182" s="127">
        <v>4.4679365712576136E-2</v>
      </c>
      <c r="F2182" s="7">
        <f t="shared" si="443"/>
        <v>1.0446793657125761</v>
      </c>
      <c r="G2182" s="7">
        <f t="shared" si="444"/>
        <v>3.9003848164190336</v>
      </c>
      <c r="H2182" s="7">
        <f t="shared" si="445"/>
        <v>1.2693015460461294</v>
      </c>
      <c r="I2182">
        <v>2.71</v>
      </c>
      <c r="J2182">
        <v>1.48</v>
      </c>
      <c r="K2182" s="7">
        <f t="shared" si="446"/>
        <v>2.8310810810810811</v>
      </c>
      <c r="L2182" s="7">
        <f t="shared" si="447"/>
        <v>1.5461254612546127</v>
      </c>
      <c r="M2182" s="24">
        <f t="shared" si="450"/>
        <v>0.3532219570405728</v>
      </c>
      <c r="N2182" s="24">
        <f t="shared" si="450"/>
        <v>0.64677804295942709</v>
      </c>
      <c r="O2182" s="23">
        <f t="shared" si="451"/>
        <v>0.69480323802718191</v>
      </c>
      <c r="P2182" s="23">
        <f t="shared" si="451"/>
        <v>1.1659955860057019</v>
      </c>
      <c r="Q2182" t="s">
        <v>381</v>
      </c>
      <c r="R2182" t="s">
        <v>382</v>
      </c>
      <c r="S2182" t="s">
        <v>349</v>
      </c>
      <c r="T2182" s="25" t="s">
        <v>154</v>
      </c>
      <c r="U2182" s="25" t="s">
        <v>160</v>
      </c>
      <c r="V2182" s="128" t="s">
        <v>611</v>
      </c>
      <c r="W2182" s="140" t="s">
        <v>155</v>
      </c>
      <c r="X2182">
        <v>3</v>
      </c>
      <c r="Y2182" s="23" t="str">
        <f t="shared" si="448"/>
        <v>Y</v>
      </c>
      <c r="Z2182">
        <v>100</v>
      </c>
      <c r="AA2182">
        <f t="shared" si="452"/>
        <v>0</v>
      </c>
      <c r="AB2182">
        <f t="shared" si="453"/>
        <v>-100</v>
      </c>
      <c r="AC2182">
        <f t="shared" si="454"/>
        <v>0</v>
      </c>
      <c r="AD2182">
        <f t="shared" si="455"/>
        <v>-100</v>
      </c>
      <c r="AE2182">
        <f t="shared" si="456"/>
        <v>0</v>
      </c>
      <c r="AF2182">
        <f t="shared" si="457"/>
        <v>-100</v>
      </c>
    </row>
    <row r="2183" spans="1:32" x14ac:dyDescent="0.25">
      <c r="A2183" s="20">
        <v>0.41910173519308214</v>
      </c>
      <c r="B2183" s="20">
        <v>0.57746412343668363</v>
      </c>
      <c r="C2183" s="21">
        <f t="shared" si="449"/>
        <v>2.3860554992436271</v>
      </c>
      <c r="D2183" s="22">
        <f t="shared" si="449"/>
        <v>1.7317093121710538</v>
      </c>
      <c r="E2183" s="127">
        <v>4.1666666666666741E-2</v>
      </c>
      <c r="F2183" s="7">
        <f t="shared" si="443"/>
        <v>1.0416666666666667</v>
      </c>
      <c r="G2183" s="7">
        <f t="shared" si="444"/>
        <v>2.2906132792738818</v>
      </c>
      <c r="H2183" s="7">
        <f t="shared" si="445"/>
        <v>1.6624409396842115</v>
      </c>
      <c r="I2183">
        <v>2.4</v>
      </c>
      <c r="J2183">
        <v>1.6</v>
      </c>
      <c r="K2183" s="7">
        <f t="shared" si="446"/>
        <v>2.5</v>
      </c>
      <c r="L2183" s="7">
        <f t="shared" si="447"/>
        <v>1.666666666666667</v>
      </c>
      <c r="M2183" s="24">
        <f t="shared" si="450"/>
        <v>0.4</v>
      </c>
      <c r="N2183" s="24">
        <f t="shared" si="450"/>
        <v>0.59999999999999987</v>
      </c>
      <c r="O2183" s="23">
        <f t="shared" si="451"/>
        <v>1.0477543379827055</v>
      </c>
      <c r="P2183" s="23">
        <f t="shared" si="451"/>
        <v>0.96244020572780631</v>
      </c>
      <c r="Q2183" t="s">
        <v>377</v>
      </c>
      <c r="R2183" t="s">
        <v>351</v>
      </c>
      <c r="S2183" t="s">
        <v>349</v>
      </c>
      <c r="T2183" s="25" t="s">
        <v>170</v>
      </c>
      <c r="U2183" s="25" t="s">
        <v>160</v>
      </c>
      <c r="V2183" s="128" t="s">
        <v>611</v>
      </c>
      <c r="W2183" s="140" t="s">
        <v>176</v>
      </c>
      <c r="X2183">
        <v>3</v>
      </c>
      <c r="Y2183" s="23" t="str">
        <f t="shared" si="448"/>
        <v>Y</v>
      </c>
      <c r="Z2183">
        <v>100</v>
      </c>
      <c r="AA2183">
        <f t="shared" si="452"/>
        <v>240</v>
      </c>
      <c r="AB2183">
        <f t="shared" si="453"/>
        <v>140</v>
      </c>
      <c r="AC2183">
        <f t="shared" si="454"/>
        <v>0</v>
      </c>
      <c r="AD2183">
        <f t="shared" si="455"/>
        <v>-100</v>
      </c>
      <c r="AE2183">
        <f t="shared" si="456"/>
        <v>0</v>
      </c>
      <c r="AF2183">
        <f t="shared" si="457"/>
        <v>-100</v>
      </c>
    </row>
    <row r="2184" spans="1:32" x14ac:dyDescent="0.25">
      <c r="A2184" s="20">
        <v>0.21203581527272211</v>
      </c>
      <c r="B2184" s="20">
        <v>0.78792522327478975</v>
      </c>
      <c r="C2184" s="21">
        <f t="shared" si="449"/>
        <v>4.7161843800482117</v>
      </c>
      <c r="D2184" s="22">
        <f t="shared" si="449"/>
        <v>1.2691559686892382</v>
      </c>
      <c r="E2184" s="127">
        <v>3.383458646616555E-2</v>
      </c>
      <c r="F2184" s="7">
        <f t="shared" si="443"/>
        <v>1.0338345864661656</v>
      </c>
      <c r="G2184" s="7">
        <f t="shared" si="444"/>
        <v>4.5618365276102697</v>
      </c>
      <c r="H2184" s="7">
        <f t="shared" si="445"/>
        <v>1.2276199551684994</v>
      </c>
      <c r="I2184">
        <v>1.68</v>
      </c>
      <c r="J2184">
        <v>2.2799999999999998</v>
      </c>
      <c r="K2184" s="7">
        <f t="shared" si="446"/>
        <v>1.736842105263158</v>
      </c>
      <c r="L2184" s="7">
        <f t="shared" si="447"/>
        <v>2.3571428571428572</v>
      </c>
      <c r="M2184" s="24">
        <f t="shared" si="450"/>
        <v>0.57575757575757569</v>
      </c>
      <c r="N2184" s="24">
        <f t="shared" si="450"/>
        <v>0.42424242424242425</v>
      </c>
      <c r="O2184" s="23">
        <f t="shared" si="451"/>
        <v>0.36827273178946474</v>
      </c>
      <c r="P2184" s="23">
        <f t="shared" si="451"/>
        <v>1.8572523120048614</v>
      </c>
      <c r="Q2184" t="s">
        <v>279</v>
      </c>
      <c r="R2184" t="s">
        <v>75</v>
      </c>
      <c r="S2184" t="s">
        <v>147</v>
      </c>
      <c r="T2184" s="25" t="s">
        <v>151</v>
      </c>
      <c r="U2184" s="25" t="s">
        <v>166</v>
      </c>
      <c r="V2184" s="128" t="s">
        <v>611</v>
      </c>
      <c r="W2184" s="140" t="s">
        <v>151</v>
      </c>
      <c r="X2184">
        <v>2</v>
      </c>
      <c r="Y2184" s="23" t="str">
        <f t="shared" si="448"/>
        <v>N</v>
      </c>
      <c r="Z2184">
        <v>100</v>
      </c>
      <c r="AA2184">
        <f t="shared" si="452"/>
        <v>227.99999999999997</v>
      </c>
      <c r="AB2184">
        <f t="shared" si="453"/>
        <v>127.99999999999997</v>
      </c>
      <c r="AC2184">
        <f t="shared" si="454"/>
        <v>0</v>
      </c>
      <c r="AD2184">
        <f t="shared" si="455"/>
        <v>-100</v>
      </c>
      <c r="AE2184">
        <f t="shared" si="456"/>
        <v>227.99999999999997</v>
      </c>
      <c r="AF2184">
        <f t="shared" si="457"/>
        <v>127.99999999999997</v>
      </c>
    </row>
    <row r="2185" spans="1:32" x14ac:dyDescent="0.25">
      <c r="A2185" s="20">
        <v>0.50467741660039411</v>
      </c>
      <c r="B2185" s="20">
        <v>0.49106565060253504</v>
      </c>
      <c r="C2185" s="21">
        <f t="shared" si="449"/>
        <v>1.9814637372446657</v>
      </c>
      <c r="D2185" s="22">
        <f t="shared" si="449"/>
        <v>2.0363875965932561</v>
      </c>
      <c r="E2185" s="127">
        <v>2.9539874871307603E-2</v>
      </c>
      <c r="F2185" s="7">
        <f t="shared" si="443"/>
        <v>1.0295398748713076</v>
      </c>
      <c r="G2185" s="7">
        <f t="shared" si="444"/>
        <v>1.9246109700144918</v>
      </c>
      <c r="H2185" s="7">
        <f t="shared" si="445"/>
        <v>1.9779589370910033</v>
      </c>
      <c r="I2185">
        <v>2.0699999999999998</v>
      </c>
      <c r="J2185">
        <v>1.83</v>
      </c>
      <c r="K2185" s="7">
        <f t="shared" si="446"/>
        <v>2.1311475409836067</v>
      </c>
      <c r="L2185" s="7">
        <f t="shared" si="447"/>
        <v>1.8840579710144929</v>
      </c>
      <c r="M2185" s="24">
        <f t="shared" si="450"/>
        <v>0.46923076923076917</v>
      </c>
      <c r="N2185" s="24">
        <f t="shared" si="450"/>
        <v>0.53076923076923077</v>
      </c>
      <c r="O2185" s="23">
        <f t="shared" si="451"/>
        <v>1.0755420353778891</v>
      </c>
      <c r="P2185" s="23">
        <f t="shared" si="451"/>
        <v>0.92519615330912408</v>
      </c>
      <c r="Q2185" t="s">
        <v>122</v>
      </c>
      <c r="R2185" t="s">
        <v>133</v>
      </c>
      <c r="S2185" t="s">
        <v>147</v>
      </c>
      <c r="T2185" s="25" t="s">
        <v>162</v>
      </c>
      <c r="U2185" s="25" t="s">
        <v>160</v>
      </c>
      <c r="V2185" s="128" t="s">
        <v>611</v>
      </c>
      <c r="W2185" s="140" t="s">
        <v>155</v>
      </c>
      <c r="X2185">
        <v>3</v>
      </c>
      <c r="Y2185" s="23" t="str">
        <f t="shared" si="448"/>
        <v>Y</v>
      </c>
      <c r="Z2185">
        <v>100</v>
      </c>
      <c r="AA2185">
        <f t="shared" si="452"/>
        <v>206.99999999999997</v>
      </c>
      <c r="AB2185">
        <f t="shared" si="453"/>
        <v>106.99999999999997</v>
      </c>
      <c r="AC2185">
        <f t="shared" si="454"/>
        <v>206.99999999999997</v>
      </c>
      <c r="AD2185">
        <f t="shared" si="455"/>
        <v>106.99999999999997</v>
      </c>
      <c r="AE2185">
        <f t="shared" si="456"/>
        <v>0</v>
      </c>
      <c r="AF2185">
        <f t="shared" si="457"/>
        <v>-100</v>
      </c>
    </row>
    <row r="2186" spans="1:32" x14ac:dyDescent="0.25">
      <c r="A2186" s="20">
        <v>0.6842742378467771</v>
      </c>
      <c r="B2186" s="20">
        <v>0.30130584900454738</v>
      </c>
      <c r="C2186" s="21">
        <f t="shared" si="449"/>
        <v>1.4614023803478633</v>
      </c>
      <c r="D2186" s="22">
        <f t="shared" si="449"/>
        <v>3.318886783325961</v>
      </c>
      <c r="E2186" s="127">
        <v>2.861071447458885E-2</v>
      </c>
      <c r="F2186" s="7">
        <f t="shared" si="443"/>
        <v>1.0286107144745888</v>
      </c>
      <c r="G2186" s="7">
        <f t="shared" si="444"/>
        <v>1.4207536046271334</v>
      </c>
      <c r="H2186" s="7">
        <f t="shared" si="445"/>
        <v>3.2265722460622412</v>
      </c>
      <c r="I2186">
        <v>1.91</v>
      </c>
      <c r="J2186">
        <v>1.98</v>
      </c>
      <c r="K2186" s="7">
        <f t="shared" si="446"/>
        <v>1.9646464646464645</v>
      </c>
      <c r="L2186" s="7">
        <f t="shared" si="447"/>
        <v>2.0366492146596857</v>
      </c>
      <c r="M2186" s="24">
        <f t="shared" si="450"/>
        <v>0.50899742930591263</v>
      </c>
      <c r="N2186" s="24">
        <f t="shared" si="450"/>
        <v>0.49100257069408743</v>
      </c>
      <c r="O2186" s="23">
        <f t="shared" si="451"/>
        <v>1.3443569622343248</v>
      </c>
      <c r="P2186" s="23">
        <f t="shared" si="451"/>
        <v>0.61365432074748139</v>
      </c>
      <c r="Q2186" t="s">
        <v>125</v>
      </c>
      <c r="R2186" t="s">
        <v>548</v>
      </c>
      <c r="S2186" t="s">
        <v>147</v>
      </c>
      <c r="T2186" s="25" t="s">
        <v>165</v>
      </c>
      <c r="U2186" s="25" t="s">
        <v>160</v>
      </c>
      <c r="V2186" s="128" t="s">
        <v>611</v>
      </c>
      <c r="W2186" s="140" t="s">
        <v>151</v>
      </c>
      <c r="X2186">
        <v>2</v>
      </c>
      <c r="Y2186" s="23" t="str">
        <f t="shared" si="448"/>
        <v>N</v>
      </c>
      <c r="Z2186">
        <v>100</v>
      </c>
      <c r="AA2186">
        <f t="shared" si="452"/>
        <v>0</v>
      </c>
      <c r="AB2186">
        <f t="shared" si="453"/>
        <v>-100</v>
      </c>
      <c r="AC2186">
        <f t="shared" si="454"/>
        <v>0</v>
      </c>
      <c r="AD2186">
        <f t="shared" si="455"/>
        <v>-100</v>
      </c>
      <c r="AE2186">
        <f t="shared" si="456"/>
        <v>0</v>
      </c>
      <c r="AF2186">
        <f t="shared" si="457"/>
        <v>-100</v>
      </c>
    </row>
    <row r="2187" spans="1:32" x14ac:dyDescent="0.25">
      <c r="A2187" s="20">
        <v>0.28811069710803339</v>
      </c>
      <c r="B2187" s="20">
        <v>0.7109392212927137</v>
      </c>
      <c r="C2187" s="21">
        <f t="shared" si="449"/>
        <v>3.4708881344486429</v>
      </c>
      <c r="D2187" s="22">
        <f t="shared" si="449"/>
        <v>1.4065900010153918</v>
      </c>
      <c r="E2187" s="127">
        <v>3.1884980635577431E-2</v>
      </c>
      <c r="F2187" s="7">
        <f t="shared" si="443"/>
        <v>1.0318849806355774</v>
      </c>
      <c r="G2187" s="7">
        <f t="shared" si="444"/>
        <v>3.3636385833533406</v>
      </c>
      <c r="H2187" s="7">
        <f t="shared" si="445"/>
        <v>1.3631267315752762</v>
      </c>
      <c r="I2187">
        <v>1.83</v>
      </c>
      <c r="J2187">
        <v>2.06</v>
      </c>
      <c r="K2187" s="7">
        <f t="shared" si="446"/>
        <v>1.8883495145631068</v>
      </c>
      <c r="L2187" s="7">
        <f t="shared" si="447"/>
        <v>2.1256830601092895</v>
      </c>
      <c r="M2187" s="24">
        <f t="shared" si="450"/>
        <v>0.5295629820051414</v>
      </c>
      <c r="N2187" s="24">
        <f t="shared" si="450"/>
        <v>0.47043701799485865</v>
      </c>
      <c r="O2187" s="23">
        <f t="shared" si="451"/>
        <v>0.54405369502439316</v>
      </c>
      <c r="P2187" s="23">
        <f t="shared" si="451"/>
        <v>1.5112314594692109</v>
      </c>
      <c r="Q2187" t="s">
        <v>81</v>
      </c>
      <c r="R2187" t="s">
        <v>120</v>
      </c>
      <c r="S2187" t="s">
        <v>147</v>
      </c>
      <c r="T2187" s="25" t="s">
        <v>170</v>
      </c>
      <c r="U2187" s="25" t="s">
        <v>160</v>
      </c>
      <c r="V2187" s="128" t="s">
        <v>611</v>
      </c>
      <c r="W2187" s="140" t="s">
        <v>155</v>
      </c>
      <c r="X2187">
        <v>3</v>
      </c>
      <c r="Y2187" s="23" t="str">
        <f t="shared" si="448"/>
        <v>Y</v>
      </c>
      <c r="Z2187">
        <v>100</v>
      </c>
      <c r="AA2187">
        <f t="shared" si="452"/>
        <v>0</v>
      </c>
      <c r="AB2187">
        <f t="shared" si="453"/>
        <v>-100</v>
      </c>
      <c r="AC2187">
        <f t="shared" si="454"/>
        <v>0</v>
      </c>
      <c r="AD2187">
        <f t="shared" si="455"/>
        <v>-100</v>
      </c>
      <c r="AE2187">
        <f t="shared" si="456"/>
        <v>0</v>
      </c>
      <c r="AF2187">
        <f t="shared" si="457"/>
        <v>-100</v>
      </c>
    </row>
    <row r="2188" spans="1:32" x14ac:dyDescent="0.25">
      <c r="A2188" s="20">
        <v>0.56275169420992388</v>
      </c>
      <c r="B2188" s="20">
        <v>0.4189223071067677</v>
      </c>
      <c r="C2188" s="21">
        <f t="shared" si="449"/>
        <v>1.7769826555634836</v>
      </c>
      <c r="D2188" s="22">
        <f t="shared" si="449"/>
        <v>2.3870774676726327</v>
      </c>
      <c r="E2188" s="127">
        <v>4.3478260869565188E-2</v>
      </c>
      <c r="F2188" s="7">
        <f t="shared" si="443"/>
        <v>1.0434782608695652</v>
      </c>
      <c r="G2188" s="7">
        <f t="shared" si="444"/>
        <v>1.7029417115816718</v>
      </c>
      <c r="H2188" s="7">
        <f t="shared" si="445"/>
        <v>2.2876159065196062</v>
      </c>
      <c r="I2188">
        <v>2</v>
      </c>
      <c r="J2188">
        <v>1.84</v>
      </c>
      <c r="K2188" s="7">
        <f t="shared" si="446"/>
        <v>2.0869565217391304</v>
      </c>
      <c r="L2188" s="7">
        <f t="shared" si="447"/>
        <v>1.92</v>
      </c>
      <c r="M2188" s="24">
        <f t="shared" si="450"/>
        <v>0.47916666666666669</v>
      </c>
      <c r="N2188" s="24">
        <f t="shared" si="450"/>
        <v>0.52083333333333337</v>
      </c>
      <c r="O2188" s="23">
        <f t="shared" si="451"/>
        <v>1.1744383183511455</v>
      </c>
      <c r="P2188" s="23">
        <f t="shared" si="451"/>
        <v>0.80433082964499403</v>
      </c>
      <c r="Q2188" t="s">
        <v>9</v>
      </c>
      <c r="R2188" t="s">
        <v>520</v>
      </c>
      <c r="S2188" t="s">
        <v>139</v>
      </c>
      <c r="T2188" s="25" t="s">
        <v>176</v>
      </c>
      <c r="U2188" s="25" t="s">
        <v>160</v>
      </c>
      <c r="V2188" s="128" t="s">
        <v>612</v>
      </c>
      <c r="W2188" s="25" t="s">
        <v>154</v>
      </c>
      <c r="X2188" s="94">
        <v>1</v>
      </c>
      <c r="Y2188" s="23" t="str">
        <f t="shared" si="448"/>
        <v>N</v>
      </c>
      <c r="Z2188">
        <v>100</v>
      </c>
      <c r="AA2188">
        <f t="shared" si="452"/>
        <v>0</v>
      </c>
      <c r="AB2188">
        <f t="shared" si="453"/>
        <v>-100</v>
      </c>
      <c r="AC2188">
        <f t="shared" si="454"/>
        <v>0</v>
      </c>
      <c r="AD2188">
        <f t="shared" si="455"/>
        <v>-100</v>
      </c>
      <c r="AE2188">
        <f t="shared" si="456"/>
        <v>0</v>
      </c>
      <c r="AF2188">
        <f t="shared" si="457"/>
        <v>-100</v>
      </c>
    </row>
    <row r="2189" spans="1:32" x14ac:dyDescent="0.25">
      <c r="A2189" s="20">
        <v>0.44913935374711939</v>
      </c>
      <c r="B2189" s="20">
        <v>0.54921829941408495</v>
      </c>
      <c r="C2189" s="21">
        <f t="shared" si="449"/>
        <v>2.226480471277148</v>
      </c>
      <c r="D2189" s="22">
        <f t="shared" si="449"/>
        <v>1.8207696303397325</v>
      </c>
      <c r="E2189" s="127">
        <v>3.4252965480474407E-2</v>
      </c>
      <c r="F2189" s="7">
        <f t="shared" si="443"/>
        <v>1.0342529654804744</v>
      </c>
      <c r="G2189" s="7">
        <f t="shared" si="444"/>
        <v>2.152742651545418</v>
      </c>
      <c r="H2189" s="7">
        <f t="shared" si="445"/>
        <v>1.760468368097811</v>
      </c>
      <c r="I2189">
        <v>2.0499999999999998</v>
      </c>
      <c r="J2189">
        <v>1.83</v>
      </c>
      <c r="K2189" s="7">
        <f t="shared" si="446"/>
        <v>2.1202185792349724</v>
      </c>
      <c r="L2189" s="7">
        <f t="shared" si="447"/>
        <v>1.8926829268292682</v>
      </c>
      <c r="M2189" s="24">
        <f t="shared" si="450"/>
        <v>0.47164948453608252</v>
      </c>
      <c r="N2189" s="24">
        <f t="shared" si="450"/>
        <v>0.52835051546391754</v>
      </c>
      <c r="O2189" s="23">
        <f t="shared" si="451"/>
        <v>0.95227360248023096</v>
      </c>
      <c r="P2189" s="23">
        <f t="shared" si="451"/>
        <v>1.0394960984032438</v>
      </c>
      <c r="Q2189" t="s">
        <v>291</v>
      </c>
      <c r="R2189" t="s">
        <v>126</v>
      </c>
      <c r="S2189" t="s">
        <v>142</v>
      </c>
      <c r="T2189" s="25" t="s">
        <v>155</v>
      </c>
      <c r="U2189" s="25" t="s">
        <v>161</v>
      </c>
      <c r="V2189" s="128" t="s">
        <v>612</v>
      </c>
      <c r="W2189" s="25" t="s">
        <v>152</v>
      </c>
      <c r="X2189" s="94">
        <v>1</v>
      </c>
      <c r="Y2189" s="23" t="str">
        <f t="shared" si="448"/>
        <v>N</v>
      </c>
      <c r="Z2189">
        <v>100</v>
      </c>
      <c r="AA2189">
        <f t="shared" si="452"/>
        <v>183</v>
      </c>
      <c r="AB2189">
        <f t="shared" si="453"/>
        <v>83</v>
      </c>
      <c r="AC2189">
        <f t="shared" si="454"/>
        <v>0</v>
      </c>
      <c r="AD2189">
        <f t="shared" si="455"/>
        <v>-100</v>
      </c>
      <c r="AE2189">
        <f t="shared" si="456"/>
        <v>183</v>
      </c>
      <c r="AF2189">
        <f t="shared" si="457"/>
        <v>83</v>
      </c>
    </row>
    <row r="2190" spans="1:32" x14ac:dyDescent="0.25">
      <c r="A2190" s="20">
        <v>0.3512022265427106</v>
      </c>
      <c r="B2190" s="20">
        <v>0.64503403727305408</v>
      </c>
      <c r="C2190" s="21">
        <f t="shared" si="449"/>
        <v>2.8473623582747627</v>
      </c>
      <c r="D2190" s="22">
        <f t="shared" si="449"/>
        <v>1.5503057857653528</v>
      </c>
      <c r="E2190" s="127">
        <v>3.8766883183833478E-2</v>
      </c>
      <c r="F2190" s="7">
        <f t="shared" si="443"/>
        <v>1.0387668831838335</v>
      </c>
      <c r="G2190" s="7">
        <f t="shared" si="444"/>
        <v>2.741098512447337</v>
      </c>
      <c r="H2190" s="7">
        <f t="shared" si="445"/>
        <v>1.4924482199640849</v>
      </c>
      <c r="I2190">
        <v>2.44</v>
      </c>
      <c r="J2190">
        <v>1.59</v>
      </c>
      <c r="K2190" s="7">
        <f t="shared" si="446"/>
        <v>2.5345911949685536</v>
      </c>
      <c r="L2190" s="7">
        <f t="shared" si="447"/>
        <v>1.6516393442622954</v>
      </c>
      <c r="M2190" s="24">
        <f t="shared" si="450"/>
        <v>0.39454094292803971</v>
      </c>
      <c r="N2190" s="24">
        <f t="shared" si="450"/>
        <v>0.60545905707196013</v>
      </c>
      <c r="O2190" s="23">
        <f t="shared" si="451"/>
        <v>0.89015407104850564</v>
      </c>
      <c r="P2190" s="23">
        <f t="shared" si="451"/>
        <v>1.065363594348528</v>
      </c>
      <c r="Q2190" t="s">
        <v>297</v>
      </c>
      <c r="R2190" t="s">
        <v>294</v>
      </c>
      <c r="S2190" t="s">
        <v>142</v>
      </c>
      <c r="T2190" s="25" t="s">
        <v>170</v>
      </c>
      <c r="U2190" s="25" t="s">
        <v>160</v>
      </c>
      <c r="V2190" s="128" t="s">
        <v>612</v>
      </c>
      <c r="W2190" s="25" t="s">
        <v>149</v>
      </c>
      <c r="X2190" s="94">
        <v>0</v>
      </c>
      <c r="Y2190" s="23" t="str">
        <f t="shared" si="448"/>
        <v>N</v>
      </c>
      <c r="Z2190">
        <v>100</v>
      </c>
      <c r="AA2190">
        <f t="shared" si="452"/>
        <v>159</v>
      </c>
      <c r="AB2190">
        <f t="shared" si="453"/>
        <v>59</v>
      </c>
      <c r="AC2190">
        <f t="shared" si="454"/>
        <v>0</v>
      </c>
      <c r="AD2190">
        <f t="shared" si="455"/>
        <v>-100</v>
      </c>
      <c r="AE2190">
        <f t="shared" si="456"/>
        <v>159</v>
      </c>
      <c r="AF2190">
        <f t="shared" si="457"/>
        <v>59</v>
      </c>
    </row>
    <row r="2191" spans="1:32" x14ac:dyDescent="0.25">
      <c r="A2191" s="20">
        <v>0.19892621520958242</v>
      </c>
      <c r="B2191" s="20">
        <v>0.80100588088922997</v>
      </c>
      <c r="C2191" s="21">
        <f t="shared" si="449"/>
        <v>5.0269895244647937</v>
      </c>
      <c r="D2191" s="22">
        <f t="shared" si="449"/>
        <v>1.2484302847937376</v>
      </c>
      <c r="E2191" s="127">
        <v>2.8283796740172562E-2</v>
      </c>
      <c r="F2191" s="7">
        <f t="shared" si="443"/>
        <v>1.0282837967401726</v>
      </c>
      <c r="G2191" s="7">
        <f t="shared" si="444"/>
        <v>4.8887180177312635</v>
      </c>
      <c r="H2191" s="7">
        <f t="shared" si="445"/>
        <v>1.2140911767271501</v>
      </c>
      <c r="I2191">
        <v>2.8</v>
      </c>
      <c r="J2191">
        <v>1.49</v>
      </c>
      <c r="K2191" s="7">
        <f t="shared" si="446"/>
        <v>2.8791946308724832</v>
      </c>
      <c r="L2191" s="7">
        <f t="shared" si="447"/>
        <v>1.532142857142857</v>
      </c>
      <c r="M2191" s="24">
        <f t="shared" si="450"/>
        <v>0.34731934731934733</v>
      </c>
      <c r="N2191" s="24">
        <f t="shared" si="450"/>
        <v>0.65268065268065278</v>
      </c>
      <c r="O2191" s="23">
        <f t="shared" si="451"/>
        <v>0.57274729077121378</v>
      </c>
      <c r="P2191" s="23">
        <f t="shared" si="451"/>
        <v>1.2272554389338557</v>
      </c>
      <c r="Q2191" t="s">
        <v>117</v>
      </c>
      <c r="R2191" t="s">
        <v>112</v>
      </c>
      <c r="S2191" t="s">
        <v>146</v>
      </c>
      <c r="T2191" s="25" t="s">
        <v>151</v>
      </c>
      <c r="U2191" s="25" t="s">
        <v>166</v>
      </c>
      <c r="V2191" s="128" t="s">
        <v>612</v>
      </c>
      <c r="W2191" s="25" t="s">
        <v>163</v>
      </c>
      <c r="X2191" s="94">
        <v>3</v>
      </c>
      <c r="Y2191" s="23" t="str">
        <f t="shared" si="448"/>
        <v>Y</v>
      </c>
      <c r="Z2191">
        <v>100</v>
      </c>
      <c r="AA2191">
        <f t="shared" si="452"/>
        <v>0</v>
      </c>
      <c r="AB2191">
        <f t="shared" si="453"/>
        <v>-100</v>
      </c>
      <c r="AC2191">
        <f t="shared" si="454"/>
        <v>0</v>
      </c>
      <c r="AD2191">
        <f t="shared" si="455"/>
        <v>-100</v>
      </c>
      <c r="AE2191">
        <f t="shared" si="456"/>
        <v>0</v>
      </c>
      <c r="AF2191">
        <f t="shared" si="457"/>
        <v>-100</v>
      </c>
    </row>
    <row r="2192" spans="1:32" x14ac:dyDescent="0.25">
      <c r="A2192" s="20">
        <v>0.28889617189666938</v>
      </c>
      <c r="B2192" s="20">
        <v>0.71099239122378299</v>
      </c>
      <c r="C2192" s="21">
        <f t="shared" si="449"/>
        <v>3.4614511969292341</v>
      </c>
      <c r="D2192" s="22">
        <f t="shared" si="449"/>
        <v>1.4064848124165827</v>
      </c>
      <c r="E2192" s="127">
        <v>4.1191670466636188E-2</v>
      </c>
      <c r="F2192" s="7">
        <f t="shared" si="443"/>
        <v>1.0411916704666362</v>
      </c>
      <c r="G2192" s="7">
        <f t="shared" si="444"/>
        <v>3.3245091130799174</v>
      </c>
      <c r="H2192" s="7">
        <f t="shared" si="445"/>
        <v>1.3508413986698831</v>
      </c>
      <c r="I2192">
        <v>2.58</v>
      </c>
      <c r="J2192">
        <v>1.53</v>
      </c>
      <c r="K2192" s="7">
        <f t="shared" si="446"/>
        <v>2.6862745098039214</v>
      </c>
      <c r="L2192" s="7">
        <f t="shared" si="447"/>
        <v>1.5930232558139534</v>
      </c>
      <c r="M2192" s="24">
        <f t="shared" si="450"/>
        <v>0.37226277372262778</v>
      </c>
      <c r="N2192" s="24">
        <f t="shared" si="450"/>
        <v>0.62773722627737227</v>
      </c>
      <c r="O2192" s="23">
        <f t="shared" si="451"/>
        <v>0.77605442254595491</v>
      </c>
      <c r="P2192" s="23">
        <f t="shared" si="451"/>
        <v>1.1326274139262589</v>
      </c>
      <c r="Q2192" t="s">
        <v>388</v>
      </c>
      <c r="R2192" t="s">
        <v>354</v>
      </c>
      <c r="S2192" t="s">
        <v>349</v>
      </c>
      <c r="T2192" s="25" t="s">
        <v>151</v>
      </c>
      <c r="U2192" s="25" t="s">
        <v>166</v>
      </c>
      <c r="V2192" s="128" t="s">
        <v>612</v>
      </c>
      <c r="W2192" s="25" t="s">
        <v>151</v>
      </c>
      <c r="X2192" s="94">
        <v>2</v>
      </c>
      <c r="Y2192" s="23" t="str">
        <f t="shared" si="448"/>
        <v>N</v>
      </c>
      <c r="Z2192">
        <v>100</v>
      </c>
      <c r="AA2192">
        <f t="shared" si="452"/>
        <v>153</v>
      </c>
      <c r="AB2192">
        <f t="shared" si="453"/>
        <v>53</v>
      </c>
      <c r="AC2192">
        <f t="shared" si="454"/>
        <v>0</v>
      </c>
      <c r="AD2192">
        <f t="shared" si="455"/>
        <v>-100</v>
      </c>
      <c r="AE2192">
        <f t="shared" si="456"/>
        <v>153</v>
      </c>
      <c r="AF2192">
        <f t="shared" si="457"/>
        <v>53</v>
      </c>
    </row>
    <row r="2193" spans="1:32" x14ac:dyDescent="0.25">
      <c r="A2193" s="124">
        <v>0.67040648991183149</v>
      </c>
      <c r="B2193" s="124">
        <v>0.31022270496166848</v>
      </c>
      <c r="C2193" s="114">
        <f t="shared" si="449"/>
        <v>1.491632338063307</v>
      </c>
      <c r="D2193" s="115">
        <f t="shared" si="449"/>
        <v>3.2234906859043773</v>
      </c>
      <c r="E2193" s="129">
        <v>3.7128117398625982E-2</v>
      </c>
      <c r="F2193" s="117">
        <f t="shared" si="443"/>
        <v>1.037128117398626</v>
      </c>
      <c r="G2193" s="117">
        <f t="shared" si="444"/>
        <v>1.4382334381259376</v>
      </c>
      <c r="H2193" s="117">
        <f t="shared" si="445"/>
        <v>3.1080930425352751</v>
      </c>
      <c r="I2193" s="101">
        <v>1.79</v>
      </c>
      <c r="J2193" s="101">
        <v>2.09</v>
      </c>
      <c r="K2193" s="117">
        <f t="shared" si="446"/>
        <v>1.8564593301435406</v>
      </c>
      <c r="L2193" s="117">
        <f t="shared" si="447"/>
        <v>2.1675977653631282</v>
      </c>
      <c r="M2193" s="118">
        <f t="shared" si="450"/>
        <v>0.53865979381443296</v>
      </c>
      <c r="N2193" s="118">
        <f t="shared" si="450"/>
        <v>0.46134020618556709</v>
      </c>
      <c r="O2193" s="101">
        <f t="shared" si="451"/>
        <v>1.2445823831856009</v>
      </c>
      <c r="P2193" s="101">
        <f t="shared" si="451"/>
        <v>0.67243804203981761</v>
      </c>
      <c r="Q2193" s="101" t="s">
        <v>121</v>
      </c>
      <c r="R2193" s="101" t="s">
        <v>24</v>
      </c>
      <c r="S2193" s="101" t="s">
        <v>147</v>
      </c>
      <c r="T2193" s="119" t="s">
        <v>165</v>
      </c>
      <c r="U2193" s="119" t="s">
        <v>160</v>
      </c>
      <c r="V2193" s="130" t="s">
        <v>612</v>
      </c>
      <c r="W2193" s="119" t="s">
        <v>162</v>
      </c>
      <c r="X2193" s="100">
        <v>3</v>
      </c>
      <c r="Y2193" s="23" t="str">
        <f t="shared" si="448"/>
        <v>Y</v>
      </c>
      <c r="Z2193">
        <v>100</v>
      </c>
      <c r="AA2193">
        <f t="shared" si="452"/>
        <v>179</v>
      </c>
      <c r="AB2193">
        <f t="shared" si="453"/>
        <v>79</v>
      </c>
      <c r="AC2193">
        <f t="shared" si="454"/>
        <v>179</v>
      </c>
      <c r="AD2193">
        <f t="shared" si="455"/>
        <v>79</v>
      </c>
      <c r="AE2193">
        <f t="shared" si="456"/>
        <v>0</v>
      </c>
      <c r="AF2193">
        <f t="shared" si="457"/>
        <v>-100</v>
      </c>
    </row>
    <row r="2194" spans="1:32" x14ac:dyDescent="0.25">
      <c r="A2194" s="20">
        <v>0.48924255362267693</v>
      </c>
      <c r="B2194" s="20">
        <v>0.50948331549886738</v>
      </c>
      <c r="C2194" s="21">
        <f t="shared" si="449"/>
        <v>2.0439759227715077</v>
      </c>
      <c r="D2194" s="22">
        <f t="shared" si="449"/>
        <v>1.9627728123360362</v>
      </c>
      <c r="E2194" s="127">
        <v>3.8905400701529036E-2</v>
      </c>
      <c r="F2194" s="7">
        <f t="shared" si="443"/>
        <v>1.038905400701529</v>
      </c>
      <c r="G2194" s="7">
        <f t="shared" si="444"/>
        <v>1.967432185251224</v>
      </c>
      <c r="H2194" s="7">
        <f t="shared" si="445"/>
        <v>1.8892700057297405</v>
      </c>
      <c r="I2194">
        <v>2.11</v>
      </c>
      <c r="J2194">
        <v>1.77</v>
      </c>
      <c r="K2194" s="7">
        <f t="shared" si="446"/>
        <v>2.1920903954802262</v>
      </c>
      <c r="L2194" s="7">
        <f t="shared" si="447"/>
        <v>1.8388625592417065</v>
      </c>
      <c r="M2194" s="24">
        <f t="shared" si="450"/>
        <v>0.45618556701030921</v>
      </c>
      <c r="N2194" s="24">
        <f t="shared" si="450"/>
        <v>0.54381443298969068</v>
      </c>
      <c r="O2194" s="23">
        <f t="shared" si="451"/>
        <v>1.0724639028564897</v>
      </c>
      <c r="P2194" s="23">
        <f t="shared" si="451"/>
        <v>0.93686979342919707</v>
      </c>
      <c r="Q2194" t="s">
        <v>437</v>
      </c>
      <c r="R2194" t="s">
        <v>231</v>
      </c>
      <c r="S2194" t="s">
        <v>135</v>
      </c>
      <c r="T2194" s="25" t="s">
        <v>162</v>
      </c>
      <c r="U2194" s="25" t="s">
        <v>160</v>
      </c>
      <c r="V2194" t="s">
        <v>613</v>
      </c>
      <c r="W2194" s="25" t="s">
        <v>151</v>
      </c>
      <c r="X2194" s="94">
        <v>2</v>
      </c>
      <c r="Y2194" s="23" t="str">
        <f t="shared" si="448"/>
        <v>N</v>
      </c>
      <c r="Z2194">
        <v>100</v>
      </c>
      <c r="AA2194">
        <f t="shared" si="452"/>
        <v>0</v>
      </c>
      <c r="AB2194">
        <f t="shared" si="453"/>
        <v>-100</v>
      </c>
      <c r="AC2194">
        <f t="shared" si="454"/>
        <v>0</v>
      </c>
      <c r="AD2194">
        <f t="shared" si="455"/>
        <v>-100</v>
      </c>
      <c r="AE2194">
        <f t="shared" si="456"/>
        <v>177</v>
      </c>
      <c r="AF2194">
        <f t="shared" si="457"/>
        <v>77</v>
      </c>
    </row>
    <row r="2195" spans="1:32" x14ac:dyDescent="0.25">
      <c r="A2195" s="20">
        <v>0.3340278121112854</v>
      </c>
      <c r="B2195" s="20">
        <v>0.66566420611643251</v>
      </c>
      <c r="C2195" s="21">
        <f t="shared" si="449"/>
        <v>2.9937626860449509</v>
      </c>
      <c r="D2195" s="22">
        <f t="shared" si="449"/>
        <v>1.5022589329748162</v>
      </c>
      <c r="E2195" s="127">
        <v>3.3674339300937772E-2</v>
      </c>
      <c r="F2195" s="7">
        <f t="shared" si="443"/>
        <v>1.0336743393009378</v>
      </c>
      <c r="G2195" s="7">
        <f t="shared" si="444"/>
        <v>2.8962339222521463</v>
      </c>
      <c r="H2195" s="7">
        <f t="shared" si="445"/>
        <v>1.4533193636119253</v>
      </c>
      <c r="I2195">
        <v>1.84</v>
      </c>
      <c r="J2195">
        <v>2.04</v>
      </c>
      <c r="K2195" s="7">
        <f t="shared" si="446"/>
        <v>1.9019607843137256</v>
      </c>
      <c r="L2195" s="7">
        <f t="shared" si="447"/>
        <v>2.1086956521739131</v>
      </c>
      <c r="M2195" s="24">
        <f t="shared" si="450"/>
        <v>0.52577319587628868</v>
      </c>
      <c r="N2195" s="24">
        <f t="shared" si="450"/>
        <v>0.47422680412371132</v>
      </c>
      <c r="O2195" s="23">
        <f t="shared" si="451"/>
        <v>0.6353077995057782</v>
      </c>
      <c r="P2195" s="23">
        <f t="shared" si="451"/>
        <v>1.4036832172455207</v>
      </c>
      <c r="Q2195" t="s">
        <v>230</v>
      </c>
      <c r="R2195" t="s">
        <v>224</v>
      </c>
      <c r="S2195" t="s">
        <v>135</v>
      </c>
      <c r="T2195" s="25" t="s">
        <v>151</v>
      </c>
      <c r="U2195" s="25" t="s">
        <v>166</v>
      </c>
      <c r="V2195" t="s">
        <v>613</v>
      </c>
      <c r="W2195" s="25" t="s">
        <v>155</v>
      </c>
      <c r="X2195" s="94">
        <v>3</v>
      </c>
      <c r="Y2195" s="23" t="str">
        <f t="shared" si="448"/>
        <v>Y</v>
      </c>
      <c r="Z2195">
        <v>100</v>
      </c>
      <c r="AA2195">
        <f t="shared" si="452"/>
        <v>0</v>
      </c>
      <c r="AB2195">
        <f t="shared" si="453"/>
        <v>-100</v>
      </c>
      <c r="AC2195">
        <f t="shared" si="454"/>
        <v>0</v>
      </c>
      <c r="AD2195">
        <f t="shared" si="455"/>
        <v>-100</v>
      </c>
      <c r="AE2195">
        <f t="shared" si="456"/>
        <v>0</v>
      </c>
      <c r="AF2195">
        <f t="shared" si="457"/>
        <v>-100</v>
      </c>
    </row>
    <row r="2196" spans="1:32" x14ac:dyDescent="0.25">
      <c r="A2196" s="20">
        <v>0.11665837401749643</v>
      </c>
      <c r="B2196" s="20">
        <v>0.88332770042081943</v>
      </c>
      <c r="C2196" s="21">
        <f t="shared" si="449"/>
        <v>8.5720378705948708</v>
      </c>
      <c r="D2196" s="22">
        <f t="shared" si="449"/>
        <v>1.1320826908559503</v>
      </c>
      <c r="E2196" s="127">
        <v>3.7106524911402872E-2</v>
      </c>
      <c r="F2196" s="7">
        <f t="shared" ref="F2196:F2259" si="458">(E2196/100%) + 1</f>
        <v>1.0371065249114029</v>
      </c>
      <c r="G2196" s="7">
        <f t="shared" ref="G2196:G2259" si="459">C2196/F2196</f>
        <v>8.2653398322097686</v>
      </c>
      <c r="H2196" s="7">
        <f t="shared" ref="H2196:H2259" si="460">D2196/F2196</f>
        <v>1.0915780237258279</v>
      </c>
      <c r="I2196">
        <v>2.34</v>
      </c>
      <c r="J2196">
        <v>1.64</v>
      </c>
      <c r="K2196" s="7">
        <f t="shared" ref="K2196:K2259" si="461">(I2196*F2196)</f>
        <v>2.4268292682926824</v>
      </c>
      <c r="L2196" s="7">
        <f t="shared" ref="L2196:L2259" si="462">(J2196*F2196)</f>
        <v>1.7008547008547006</v>
      </c>
      <c r="M2196" s="24">
        <f t="shared" si="450"/>
        <v>0.41206030150753775</v>
      </c>
      <c r="N2196" s="24">
        <f t="shared" si="450"/>
        <v>0.58793969849246241</v>
      </c>
      <c r="O2196" s="23">
        <f t="shared" si="451"/>
        <v>0.28310995645709491</v>
      </c>
      <c r="P2196" s="23">
        <f t="shared" si="451"/>
        <v>1.5024120716559235</v>
      </c>
      <c r="Q2196" t="s">
        <v>238</v>
      </c>
      <c r="R2196" t="s">
        <v>406</v>
      </c>
      <c r="S2196" t="s">
        <v>136</v>
      </c>
      <c r="T2196" s="25" t="s">
        <v>152</v>
      </c>
      <c r="U2196" s="25" t="s">
        <v>161</v>
      </c>
      <c r="V2196" t="s">
        <v>613</v>
      </c>
      <c r="W2196" s="25" t="s">
        <v>178</v>
      </c>
      <c r="X2196" s="94">
        <v>4</v>
      </c>
      <c r="Y2196" s="23" t="str">
        <f t="shared" ref="Y2196:Y2259" si="463">IF(X2196 &gt;= 3,"Y","N")</f>
        <v>Y</v>
      </c>
      <c r="Z2196">
        <v>100</v>
      </c>
      <c r="AA2196">
        <f t="shared" si="452"/>
        <v>0</v>
      </c>
      <c r="AB2196">
        <f t="shared" si="453"/>
        <v>-100</v>
      </c>
      <c r="AC2196">
        <f t="shared" si="454"/>
        <v>0</v>
      </c>
      <c r="AD2196">
        <f t="shared" si="455"/>
        <v>-100</v>
      </c>
      <c r="AE2196">
        <f t="shared" si="456"/>
        <v>0</v>
      </c>
      <c r="AF2196">
        <f t="shared" si="457"/>
        <v>-100</v>
      </c>
    </row>
    <row r="2197" spans="1:32" x14ac:dyDescent="0.25">
      <c r="A2197" s="20">
        <v>0.53833944850350901</v>
      </c>
      <c r="B2197" s="20">
        <v>0.46028121581953862</v>
      </c>
      <c r="C2197" s="21">
        <f t="shared" si="449"/>
        <v>1.857564038414476</v>
      </c>
      <c r="D2197" s="22">
        <f t="shared" si="449"/>
        <v>2.1725848581925784</v>
      </c>
      <c r="E2197" s="127">
        <v>4.5740982181660117E-2</v>
      </c>
      <c r="F2197" s="7">
        <f t="shared" si="458"/>
        <v>1.0457409821816601</v>
      </c>
      <c r="G2197" s="7">
        <f t="shared" si="459"/>
        <v>1.776313704890061</v>
      </c>
      <c r="H2197" s="7">
        <f t="shared" si="460"/>
        <v>2.0775554321874798</v>
      </c>
      <c r="I2197">
        <v>1.77</v>
      </c>
      <c r="J2197">
        <v>2.08</v>
      </c>
      <c r="K2197" s="7">
        <f t="shared" si="461"/>
        <v>1.8509615384615383</v>
      </c>
      <c r="L2197" s="7">
        <f t="shared" si="462"/>
        <v>2.1751412429378529</v>
      </c>
      <c r="M2197" s="24">
        <f t="shared" si="450"/>
        <v>0.54025974025974033</v>
      </c>
      <c r="N2197" s="24">
        <f t="shared" si="450"/>
        <v>0.45974025974025978</v>
      </c>
      <c r="O2197" s="23">
        <f t="shared" si="451"/>
        <v>0.99644561381659114</v>
      </c>
      <c r="P2197" s="23">
        <f t="shared" si="451"/>
        <v>1.0011766558786575</v>
      </c>
      <c r="Q2197" t="s">
        <v>252</v>
      </c>
      <c r="R2197" t="s">
        <v>255</v>
      </c>
      <c r="S2197" t="s">
        <v>137</v>
      </c>
      <c r="T2197" s="25" t="s">
        <v>151</v>
      </c>
      <c r="U2197" s="25" t="s">
        <v>166</v>
      </c>
      <c r="V2197" t="s">
        <v>613</v>
      </c>
      <c r="W2197" s="25" t="s">
        <v>153</v>
      </c>
      <c r="X2197" s="94">
        <v>2</v>
      </c>
      <c r="Y2197" s="23" t="str">
        <f t="shared" si="463"/>
        <v>N</v>
      </c>
      <c r="Z2197">
        <v>100</v>
      </c>
      <c r="AA2197">
        <f t="shared" si="452"/>
        <v>208</v>
      </c>
      <c r="AB2197">
        <f t="shared" si="453"/>
        <v>108</v>
      </c>
      <c r="AC2197">
        <f t="shared" si="454"/>
        <v>0</v>
      </c>
      <c r="AD2197">
        <f t="shared" si="455"/>
        <v>-100</v>
      </c>
      <c r="AE2197">
        <f t="shared" si="456"/>
        <v>0</v>
      </c>
      <c r="AF2197">
        <f t="shared" si="457"/>
        <v>-100</v>
      </c>
    </row>
    <row r="2198" spans="1:32" x14ac:dyDescent="0.25">
      <c r="A2198" s="6">
        <v>0.43591666078586849</v>
      </c>
      <c r="B2198" s="6">
        <v>0.56133674799064937</v>
      </c>
      <c r="C2198" s="21">
        <f t="shared" si="449"/>
        <v>2.2940164713989244</v>
      </c>
      <c r="D2198" s="22">
        <f t="shared" si="449"/>
        <v>1.7814618472415737</v>
      </c>
      <c r="E2198" s="141">
        <v>4.1497592382188975E-2</v>
      </c>
      <c r="F2198" s="7">
        <f t="shared" si="458"/>
        <v>1.041497592382189</v>
      </c>
      <c r="G2198" s="7">
        <f t="shared" si="459"/>
        <v>2.2026133216034451</v>
      </c>
      <c r="H2198" s="7">
        <f t="shared" si="460"/>
        <v>1.7104810037696629</v>
      </c>
      <c r="I2198">
        <v>2.02</v>
      </c>
      <c r="J2198">
        <v>1.83</v>
      </c>
      <c r="K2198" s="7">
        <f t="shared" si="461"/>
        <v>2.1038251366120218</v>
      </c>
      <c r="L2198" s="7">
        <f t="shared" si="462"/>
        <v>1.9059405940594059</v>
      </c>
      <c r="M2198" s="24">
        <f t="shared" si="450"/>
        <v>0.47532467532467537</v>
      </c>
      <c r="N2198" s="24">
        <f t="shared" si="450"/>
        <v>0.52467532467532474</v>
      </c>
      <c r="O2198" s="23">
        <f t="shared" si="451"/>
        <v>0.91709242842928629</v>
      </c>
      <c r="P2198" s="23">
        <f t="shared" si="451"/>
        <v>1.0698744949326733</v>
      </c>
      <c r="Q2198" t="s">
        <v>254</v>
      </c>
      <c r="R2198" t="s">
        <v>336</v>
      </c>
      <c r="S2198" t="s">
        <v>137</v>
      </c>
      <c r="T2198" s="78" t="s">
        <v>162</v>
      </c>
      <c r="U2198" s="78" t="s">
        <v>160</v>
      </c>
      <c r="V2198" t="s">
        <v>613</v>
      </c>
      <c r="W2198" s="25" t="s">
        <v>155</v>
      </c>
      <c r="X2198" s="89">
        <v>3</v>
      </c>
      <c r="Y2198" s="23" t="str">
        <f t="shared" si="463"/>
        <v>Y</v>
      </c>
      <c r="Z2198">
        <v>100</v>
      </c>
      <c r="AA2198">
        <f t="shared" si="452"/>
        <v>0</v>
      </c>
      <c r="AB2198">
        <f t="shared" si="453"/>
        <v>-100</v>
      </c>
      <c r="AC2198">
        <f t="shared" si="454"/>
        <v>0</v>
      </c>
      <c r="AD2198">
        <f t="shared" si="455"/>
        <v>-100</v>
      </c>
      <c r="AE2198">
        <f t="shared" si="456"/>
        <v>0</v>
      </c>
      <c r="AF2198">
        <f t="shared" si="457"/>
        <v>-100</v>
      </c>
    </row>
    <row r="2199" spans="1:32" x14ac:dyDescent="0.25">
      <c r="A2199" s="6">
        <v>0.55357456618222012</v>
      </c>
      <c r="B2199" s="6">
        <v>0.43431892619764306</v>
      </c>
      <c r="C2199" s="21">
        <f t="shared" si="449"/>
        <v>1.8064413740981555</v>
      </c>
      <c r="D2199" s="22">
        <f t="shared" si="449"/>
        <v>2.3024554991300001</v>
      </c>
      <c r="E2199" s="141">
        <v>4.4735406437534042E-2</v>
      </c>
      <c r="F2199" s="7">
        <f t="shared" si="458"/>
        <v>1.044735406437534</v>
      </c>
      <c r="G2199" s="7">
        <f t="shared" si="459"/>
        <v>1.7290898374526993</v>
      </c>
      <c r="H2199" s="7">
        <f t="shared" si="460"/>
        <v>2.2038647153552429</v>
      </c>
      <c r="I2199">
        <v>1.95</v>
      </c>
      <c r="J2199">
        <v>1.88</v>
      </c>
      <c r="K2199" s="7">
        <f t="shared" si="461"/>
        <v>2.0372340425531914</v>
      </c>
      <c r="L2199" s="7">
        <f t="shared" si="462"/>
        <v>1.9641025641025638</v>
      </c>
      <c r="M2199" s="24">
        <f t="shared" si="450"/>
        <v>0.49086161879895562</v>
      </c>
      <c r="N2199" s="24">
        <f t="shared" si="450"/>
        <v>0.50913838120104449</v>
      </c>
      <c r="O2199" s="23">
        <f t="shared" si="451"/>
        <v>1.1277609513180333</v>
      </c>
      <c r="P2199" s="23">
        <f t="shared" si="451"/>
        <v>0.85304691658306309</v>
      </c>
      <c r="Q2199" t="s">
        <v>335</v>
      </c>
      <c r="R2199" t="s">
        <v>130</v>
      </c>
      <c r="S2199" t="s">
        <v>137</v>
      </c>
      <c r="T2199" s="78" t="s">
        <v>162</v>
      </c>
      <c r="U2199" s="78" t="s">
        <v>160</v>
      </c>
      <c r="V2199" t="s">
        <v>613</v>
      </c>
      <c r="W2199" s="25" t="s">
        <v>154</v>
      </c>
      <c r="X2199" s="89">
        <v>1</v>
      </c>
      <c r="Y2199" s="23" t="str">
        <f t="shared" si="463"/>
        <v>N</v>
      </c>
      <c r="Z2199">
        <v>100</v>
      </c>
      <c r="AA2199">
        <f t="shared" si="452"/>
        <v>0</v>
      </c>
      <c r="AB2199">
        <f t="shared" si="453"/>
        <v>-100</v>
      </c>
      <c r="AC2199">
        <f t="shared" si="454"/>
        <v>0</v>
      </c>
      <c r="AD2199">
        <f t="shared" si="455"/>
        <v>-100</v>
      </c>
      <c r="AE2199">
        <f t="shared" si="456"/>
        <v>0</v>
      </c>
      <c r="AF2199">
        <f t="shared" si="457"/>
        <v>-100</v>
      </c>
    </row>
    <row r="2200" spans="1:32" x14ac:dyDescent="0.25">
      <c r="A2200" s="6">
        <v>0.34509709511755909</v>
      </c>
      <c r="B2200" s="6">
        <v>0.65407331596529228</v>
      </c>
      <c r="C2200" s="21">
        <f t="shared" si="449"/>
        <v>2.8977352001741563</v>
      </c>
      <c r="D2200" s="22">
        <f t="shared" si="449"/>
        <v>1.5288805942559869</v>
      </c>
      <c r="E2200" s="141">
        <v>4.6464095925875526E-2</v>
      </c>
      <c r="F2200" s="7">
        <f t="shared" si="458"/>
        <v>1.0464640959258755</v>
      </c>
      <c r="G2200" s="7">
        <f t="shared" si="459"/>
        <v>2.7690727388122567</v>
      </c>
      <c r="H2200" s="7">
        <f t="shared" si="460"/>
        <v>1.4609967032870685</v>
      </c>
      <c r="I2200">
        <v>1.79</v>
      </c>
      <c r="J2200">
        <v>2.0499999999999998</v>
      </c>
      <c r="K2200" s="7">
        <f t="shared" si="461"/>
        <v>1.8731707317073172</v>
      </c>
      <c r="L2200" s="7">
        <f t="shared" si="462"/>
        <v>2.1452513966480447</v>
      </c>
      <c r="M2200" s="24">
        <f t="shared" si="450"/>
        <v>0.53385416666666663</v>
      </c>
      <c r="N2200" s="24">
        <f t="shared" si="450"/>
        <v>0.46614583333333331</v>
      </c>
      <c r="O2200" s="23">
        <f t="shared" si="451"/>
        <v>0.64642577817142788</v>
      </c>
      <c r="P2200" s="23">
        <f t="shared" si="451"/>
        <v>1.4031516945847613</v>
      </c>
      <c r="Q2200" t="s">
        <v>129</v>
      </c>
      <c r="R2200" t="s">
        <v>259</v>
      </c>
      <c r="S2200" t="s">
        <v>137</v>
      </c>
      <c r="T2200" s="78" t="s">
        <v>151</v>
      </c>
      <c r="U2200" s="78" t="s">
        <v>166</v>
      </c>
      <c r="V2200" t="s">
        <v>613</v>
      </c>
      <c r="W2200" s="25" t="s">
        <v>154</v>
      </c>
      <c r="X2200" s="89">
        <v>1</v>
      </c>
      <c r="Y2200" s="23" t="str">
        <f t="shared" si="463"/>
        <v>N</v>
      </c>
      <c r="Z2200">
        <v>100</v>
      </c>
      <c r="AA2200">
        <f t="shared" si="452"/>
        <v>204.99999999999997</v>
      </c>
      <c r="AB2200">
        <f t="shared" si="453"/>
        <v>104.99999999999997</v>
      </c>
      <c r="AC2200">
        <f t="shared" si="454"/>
        <v>0</v>
      </c>
      <c r="AD2200">
        <f t="shared" si="455"/>
        <v>-100</v>
      </c>
      <c r="AE2200">
        <f t="shared" si="456"/>
        <v>204.99999999999997</v>
      </c>
      <c r="AF2200">
        <f t="shared" si="457"/>
        <v>104.99999999999997</v>
      </c>
    </row>
    <row r="2201" spans="1:32" x14ac:dyDescent="0.25">
      <c r="A2201" s="6">
        <v>0.20183362969852373</v>
      </c>
      <c r="B2201" s="6">
        <v>0.79782740751591075</v>
      </c>
      <c r="C2201" s="21">
        <f t="shared" si="449"/>
        <v>4.9545757141348892</v>
      </c>
      <c r="D2201" s="22">
        <f t="shared" si="449"/>
        <v>1.2534039199199325</v>
      </c>
      <c r="E2201" s="141">
        <v>4.2118975249674229E-2</v>
      </c>
      <c r="F2201" s="7">
        <f t="shared" si="458"/>
        <v>1.0421189752496742</v>
      </c>
      <c r="G2201" s="7">
        <f t="shared" si="459"/>
        <v>4.7543282790219381</v>
      </c>
      <c r="H2201" s="7">
        <f t="shared" si="460"/>
        <v>1.2027455114898353</v>
      </c>
      <c r="I2201">
        <v>1.88</v>
      </c>
      <c r="J2201">
        <v>1.96</v>
      </c>
      <c r="K2201" s="7">
        <f t="shared" si="461"/>
        <v>1.9591836734693875</v>
      </c>
      <c r="L2201" s="7">
        <f t="shared" si="462"/>
        <v>2.0425531914893615</v>
      </c>
      <c r="M2201" s="24">
        <f t="shared" si="450"/>
        <v>0.51041666666666674</v>
      </c>
      <c r="N2201" s="24">
        <f t="shared" si="450"/>
        <v>0.48958333333333337</v>
      </c>
      <c r="O2201" s="23">
        <f t="shared" si="451"/>
        <v>0.39542915206241375</v>
      </c>
      <c r="P2201" s="23">
        <f t="shared" si="451"/>
        <v>1.629604917479307</v>
      </c>
      <c r="Q2201" t="s">
        <v>444</v>
      </c>
      <c r="R2201" t="s">
        <v>338</v>
      </c>
      <c r="S2201" t="s">
        <v>137</v>
      </c>
      <c r="T2201" s="78" t="s">
        <v>152</v>
      </c>
      <c r="U2201" s="78" t="s">
        <v>161</v>
      </c>
      <c r="V2201" t="s">
        <v>613</v>
      </c>
      <c r="W2201" s="25" t="s">
        <v>152</v>
      </c>
      <c r="X2201" s="89">
        <v>1</v>
      </c>
      <c r="Y2201" s="23" t="str">
        <f t="shared" si="463"/>
        <v>N</v>
      </c>
      <c r="Z2201">
        <v>100</v>
      </c>
      <c r="AA2201">
        <f t="shared" si="452"/>
        <v>196</v>
      </c>
      <c r="AB2201">
        <f t="shared" si="453"/>
        <v>96</v>
      </c>
      <c r="AC2201">
        <f t="shared" si="454"/>
        <v>0</v>
      </c>
      <c r="AD2201">
        <f t="shared" si="455"/>
        <v>-100</v>
      </c>
      <c r="AE2201">
        <f t="shared" si="456"/>
        <v>196</v>
      </c>
      <c r="AF2201">
        <f t="shared" si="457"/>
        <v>96</v>
      </c>
    </row>
    <row r="2202" spans="1:32" x14ac:dyDescent="0.25">
      <c r="A2202" s="6">
        <v>0.75827537540185797</v>
      </c>
      <c r="B2202" s="6">
        <v>0.22986193052625298</v>
      </c>
      <c r="C2202" s="21">
        <f t="shared" si="449"/>
        <v>1.3187821106152062</v>
      </c>
      <c r="D2202" s="22">
        <f t="shared" si="449"/>
        <v>4.3504376636469084</v>
      </c>
      <c r="E2202" s="141">
        <v>4.8063538852042953E-2</v>
      </c>
      <c r="F2202" s="7">
        <f t="shared" si="458"/>
        <v>1.048063538852043</v>
      </c>
      <c r="G2202" s="7">
        <f t="shared" si="459"/>
        <v>1.2583035872612121</v>
      </c>
      <c r="H2202" s="7">
        <f t="shared" si="460"/>
        <v>4.1509293114156005</v>
      </c>
      <c r="I2202">
        <v>1.77</v>
      </c>
      <c r="J2202">
        <v>2.0699999999999998</v>
      </c>
      <c r="K2202" s="7">
        <f t="shared" si="461"/>
        <v>1.855072463768116</v>
      </c>
      <c r="L2202" s="7">
        <f t="shared" si="462"/>
        <v>2.1694915254237288</v>
      </c>
      <c r="M2202" s="24">
        <f t="shared" si="450"/>
        <v>0.5390625</v>
      </c>
      <c r="N2202" s="24">
        <f t="shared" si="450"/>
        <v>0.4609375</v>
      </c>
      <c r="O2202" s="23">
        <f t="shared" si="451"/>
        <v>1.4066557688614176</v>
      </c>
      <c r="P2202" s="23">
        <f t="shared" si="451"/>
        <v>0.49868351029424379</v>
      </c>
      <c r="Q2202" t="s">
        <v>439</v>
      </c>
      <c r="R2202" t="s">
        <v>440</v>
      </c>
      <c r="S2202" t="s">
        <v>137</v>
      </c>
      <c r="T2202" s="78" t="s">
        <v>150</v>
      </c>
      <c r="U2202" s="78" t="s">
        <v>166</v>
      </c>
      <c r="V2202" t="s">
        <v>613</v>
      </c>
      <c r="W2202" s="25" t="s">
        <v>168</v>
      </c>
      <c r="X2202" s="89">
        <v>5</v>
      </c>
      <c r="Y2202" s="23" t="str">
        <f t="shared" si="463"/>
        <v>Y</v>
      </c>
      <c r="Z2202">
        <v>100</v>
      </c>
      <c r="AA2202">
        <f t="shared" si="452"/>
        <v>177</v>
      </c>
      <c r="AB2202">
        <f t="shared" si="453"/>
        <v>77</v>
      </c>
      <c r="AC2202">
        <f t="shared" si="454"/>
        <v>177</v>
      </c>
      <c r="AD2202">
        <f t="shared" si="455"/>
        <v>77</v>
      </c>
      <c r="AE2202">
        <f t="shared" si="456"/>
        <v>0</v>
      </c>
      <c r="AF2202">
        <f t="shared" si="457"/>
        <v>-100</v>
      </c>
    </row>
    <row r="2203" spans="1:32" x14ac:dyDescent="0.25">
      <c r="A2203" s="6">
        <v>0.80413650937561831</v>
      </c>
      <c r="B2203" s="6">
        <v>0.17989354483857531</v>
      </c>
      <c r="C2203" s="21">
        <f t="shared" si="449"/>
        <v>1.2435699515452447</v>
      </c>
      <c r="D2203" s="22">
        <f t="shared" si="449"/>
        <v>5.5588431530288345</v>
      </c>
      <c r="E2203" s="141">
        <v>4.6650717703349276E-2</v>
      </c>
      <c r="F2203" s="7">
        <f t="shared" si="458"/>
        <v>1.0466507177033493</v>
      </c>
      <c r="G2203" s="7">
        <f t="shared" si="459"/>
        <v>1.1881422622763711</v>
      </c>
      <c r="H2203" s="7">
        <f t="shared" si="460"/>
        <v>5.3110775724938346</v>
      </c>
      <c r="I2203">
        <v>1.76</v>
      </c>
      <c r="J2203">
        <v>2.09</v>
      </c>
      <c r="K2203" s="7">
        <f t="shared" si="461"/>
        <v>1.8421052631578947</v>
      </c>
      <c r="L2203" s="7">
        <f t="shared" si="462"/>
        <v>2.1875</v>
      </c>
      <c r="M2203" s="24">
        <f t="shared" si="450"/>
        <v>0.54285714285714282</v>
      </c>
      <c r="N2203" s="24">
        <f t="shared" si="450"/>
        <v>0.45714285714285713</v>
      </c>
      <c r="O2203" s="23">
        <f t="shared" si="451"/>
        <v>1.4813040962182442</v>
      </c>
      <c r="P2203" s="23">
        <f t="shared" si="451"/>
        <v>0.39351712933438349</v>
      </c>
      <c r="Q2203" t="s">
        <v>449</v>
      </c>
      <c r="R2203" t="s">
        <v>404</v>
      </c>
      <c r="S2203" t="s">
        <v>137</v>
      </c>
      <c r="T2203" s="78" t="s">
        <v>150</v>
      </c>
      <c r="U2203" s="78" t="s">
        <v>166</v>
      </c>
      <c r="V2203" t="s">
        <v>613</v>
      </c>
      <c r="W2203" s="25" t="s">
        <v>151</v>
      </c>
      <c r="X2203" s="89">
        <v>2</v>
      </c>
      <c r="Y2203" s="23" t="str">
        <f t="shared" si="463"/>
        <v>N</v>
      </c>
      <c r="Z2203">
        <v>100</v>
      </c>
      <c r="AA2203">
        <f t="shared" si="452"/>
        <v>0</v>
      </c>
      <c r="AB2203">
        <f t="shared" si="453"/>
        <v>-100</v>
      </c>
      <c r="AC2203">
        <f t="shared" si="454"/>
        <v>0</v>
      </c>
      <c r="AD2203">
        <f t="shared" si="455"/>
        <v>-100</v>
      </c>
      <c r="AE2203">
        <f t="shared" si="456"/>
        <v>0</v>
      </c>
      <c r="AF2203">
        <f t="shared" si="457"/>
        <v>-100</v>
      </c>
    </row>
    <row r="2204" spans="1:32" x14ac:dyDescent="0.25">
      <c r="A2204" s="6">
        <v>0.43656950357066754</v>
      </c>
      <c r="B2204" s="6">
        <v>0.56282970822141054</v>
      </c>
      <c r="C2204" s="21">
        <f t="shared" si="449"/>
        <v>2.2905860162495979</v>
      </c>
      <c r="D2204" s="22">
        <f t="shared" si="449"/>
        <v>1.776736347411519</v>
      </c>
      <c r="E2204" s="141">
        <v>4.761904761904745E-2</v>
      </c>
      <c r="F2204" s="7">
        <f t="shared" si="458"/>
        <v>1.0476190476190474</v>
      </c>
      <c r="G2204" s="7">
        <f t="shared" si="459"/>
        <v>2.1864684700564347</v>
      </c>
      <c r="H2204" s="7">
        <f t="shared" si="460"/>
        <v>1.6959756043473593</v>
      </c>
      <c r="I2204">
        <v>1.75</v>
      </c>
      <c r="J2204">
        <v>2.1</v>
      </c>
      <c r="K2204" s="7">
        <f t="shared" si="461"/>
        <v>1.833333333333333</v>
      </c>
      <c r="L2204" s="7">
        <f t="shared" si="462"/>
        <v>2.1999999999999997</v>
      </c>
      <c r="M2204" s="24">
        <f t="shared" si="450"/>
        <v>0.54545454545454553</v>
      </c>
      <c r="N2204" s="24">
        <f t="shared" si="450"/>
        <v>0.45454545454545459</v>
      </c>
      <c r="O2204" s="23">
        <f t="shared" si="451"/>
        <v>0.8003774232128904</v>
      </c>
      <c r="P2204" s="23">
        <f t="shared" si="451"/>
        <v>1.2382253580871032</v>
      </c>
      <c r="Q2204" t="s">
        <v>128</v>
      </c>
      <c r="R2204" t="s">
        <v>337</v>
      </c>
      <c r="S2204" t="s">
        <v>137</v>
      </c>
      <c r="T2204" s="78" t="s">
        <v>151</v>
      </c>
      <c r="U2204" s="78" t="s">
        <v>166</v>
      </c>
      <c r="V2204" t="s">
        <v>613</v>
      </c>
      <c r="W2204" s="25" t="s">
        <v>155</v>
      </c>
      <c r="X2204" s="89">
        <v>3</v>
      </c>
      <c r="Y2204" s="23" t="str">
        <f t="shared" si="463"/>
        <v>Y</v>
      </c>
      <c r="Z2204">
        <v>100</v>
      </c>
      <c r="AA2204">
        <f t="shared" si="452"/>
        <v>0</v>
      </c>
      <c r="AB2204">
        <f t="shared" si="453"/>
        <v>-100</v>
      </c>
      <c r="AC2204">
        <f t="shared" si="454"/>
        <v>0</v>
      </c>
      <c r="AD2204">
        <f t="shared" si="455"/>
        <v>-100</v>
      </c>
      <c r="AE2204">
        <f t="shared" si="456"/>
        <v>0</v>
      </c>
      <c r="AF2204">
        <f t="shared" si="457"/>
        <v>-100</v>
      </c>
    </row>
    <row r="2205" spans="1:32" x14ac:dyDescent="0.25">
      <c r="A2205" s="6">
        <v>0.20838668397715857</v>
      </c>
      <c r="B2205" s="6">
        <v>0.79154873331944253</v>
      </c>
      <c r="C2205" s="21">
        <f t="shared" si="449"/>
        <v>4.7987711158627144</v>
      </c>
      <c r="D2205" s="22">
        <f t="shared" si="449"/>
        <v>1.2633460934317906</v>
      </c>
      <c r="E2205" s="141">
        <v>4.445050449959087E-2</v>
      </c>
      <c r="F2205" s="7">
        <f t="shared" si="458"/>
        <v>1.0444505044995909</v>
      </c>
      <c r="G2205" s="7">
        <f t="shared" si="459"/>
        <v>4.5945414312972783</v>
      </c>
      <c r="H2205" s="7">
        <f t="shared" si="460"/>
        <v>1.2095796670011427</v>
      </c>
      <c r="I2205">
        <v>1.9</v>
      </c>
      <c r="J2205">
        <v>1.93</v>
      </c>
      <c r="K2205" s="7">
        <f t="shared" si="461"/>
        <v>1.9844559585492225</v>
      </c>
      <c r="L2205" s="7">
        <f t="shared" si="462"/>
        <v>2.0157894736842104</v>
      </c>
      <c r="M2205" s="24">
        <f t="shared" si="450"/>
        <v>0.50391644908616195</v>
      </c>
      <c r="N2205" s="24">
        <f t="shared" si="450"/>
        <v>0.49608355091383816</v>
      </c>
      <c r="O2205" s="23">
        <f t="shared" si="451"/>
        <v>0.41353419670078606</v>
      </c>
      <c r="P2205" s="23">
        <f t="shared" si="451"/>
        <v>1.5955956045334025</v>
      </c>
      <c r="Q2205" t="s">
        <v>405</v>
      </c>
      <c r="R2205" t="s">
        <v>25</v>
      </c>
      <c r="S2205" t="s">
        <v>137</v>
      </c>
      <c r="T2205" s="78" t="s">
        <v>151</v>
      </c>
      <c r="U2205" s="78" t="s">
        <v>166</v>
      </c>
      <c r="V2205" t="s">
        <v>613</v>
      </c>
      <c r="W2205" s="25" t="s">
        <v>154</v>
      </c>
      <c r="X2205" s="89">
        <v>1</v>
      </c>
      <c r="Y2205" s="23" t="str">
        <f t="shared" si="463"/>
        <v>N</v>
      </c>
      <c r="Z2205">
        <v>100</v>
      </c>
      <c r="AA2205">
        <f t="shared" si="452"/>
        <v>193</v>
      </c>
      <c r="AB2205">
        <f t="shared" si="453"/>
        <v>93</v>
      </c>
      <c r="AC2205">
        <f t="shared" si="454"/>
        <v>0</v>
      </c>
      <c r="AD2205">
        <f t="shared" si="455"/>
        <v>-100</v>
      </c>
      <c r="AE2205">
        <f t="shared" si="456"/>
        <v>193</v>
      </c>
      <c r="AF2205">
        <f t="shared" si="457"/>
        <v>93</v>
      </c>
    </row>
    <row r="2206" spans="1:32" x14ac:dyDescent="0.25">
      <c r="A2206" s="6">
        <v>0.37842062147301464</v>
      </c>
      <c r="B2206" s="6">
        <v>0.61949534016071761</v>
      </c>
      <c r="C2206" s="21">
        <f t="shared" si="449"/>
        <v>2.6425621207096679</v>
      </c>
      <c r="D2206" s="22">
        <f t="shared" si="449"/>
        <v>1.6142171460733941</v>
      </c>
      <c r="E2206" s="141">
        <v>4.5591045591045543E-2</v>
      </c>
      <c r="F2206" s="7">
        <f t="shared" si="458"/>
        <v>1.0455910455910455</v>
      </c>
      <c r="G2206" s="7">
        <f t="shared" si="459"/>
        <v>2.5273381326787243</v>
      </c>
      <c r="H2206" s="7">
        <f t="shared" si="460"/>
        <v>1.5438322209051809</v>
      </c>
      <c r="I2206">
        <v>1.85</v>
      </c>
      <c r="J2206">
        <v>1.98</v>
      </c>
      <c r="K2206" s="7">
        <f t="shared" si="461"/>
        <v>1.9343434343434343</v>
      </c>
      <c r="L2206" s="7">
        <f t="shared" si="462"/>
        <v>2.07027027027027</v>
      </c>
      <c r="M2206" s="24">
        <f t="shared" si="450"/>
        <v>0.51697127937336818</v>
      </c>
      <c r="N2206" s="24">
        <f t="shared" si="450"/>
        <v>0.48302872062663194</v>
      </c>
      <c r="O2206" s="23">
        <f t="shared" si="451"/>
        <v>0.73199544456648791</v>
      </c>
      <c r="P2206" s="23">
        <f t="shared" si="451"/>
        <v>1.2825227853057017</v>
      </c>
      <c r="Q2206" t="s">
        <v>257</v>
      </c>
      <c r="R2206" t="s">
        <v>253</v>
      </c>
      <c r="S2206" t="s">
        <v>137</v>
      </c>
      <c r="T2206" s="78" t="s">
        <v>153</v>
      </c>
      <c r="U2206" s="78" t="s">
        <v>161</v>
      </c>
      <c r="V2206" t="s">
        <v>613</v>
      </c>
      <c r="W2206" s="25" t="s">
        <v>170</v>
      </c>
      <c r="X2206" s="89">
        <v>2</v>
      </c>
      <c r="Y2206" s="23" t="str">
        <f t="shared" si="463"/>
        <v>N</v>
      </c>
      <c r="Z2206">
        <v>100</v>
      </c>
      <c r="AA2206">
        <f t="shared" si="452"/>
        <v>198</v>
      </c>
      <c r="AB2206">
        <f t="shared" si="453"/>
        <v>98</v>
      </c>
      <c r="AC2206">
        <f t="shared" si="454"/>
        <v>0</v>
      </c>
      <c r="AD2206">
        <f t="shared" si="455"/>
        <v>-100</v>
      </c>
      <c r="AE2206">
        <f t="shared" si="456"/>
        <v>198</v>
      </c>
      <c r="AF2206">
        <f t="shared" si="457"/>
        <v>98</v>
      </c>
    </row>
    <row r="2207" spans="1:32" x14ac:dyDescent="0.25">
      <c r="A2207" s="6">
        <v>0.59714568700027559</v>
      </c>
      <c r="B2207" s="6">
        <v>0.40032049281281284</v>
      </c>
      <c r="C2207" s="21">
        <f t="shared" si="449"/>
        <v>1.6746332122458056</v>
      </c>
      <c r="D2207" s="22">
        <f t="shared" si="449"/>
        <v>2.4979985235669493</v>
      </c>
      <c r="E2207" s="141">
        <v>3.0312467559431067E-2</v>
      </c>
      <c r="F2207" s="7">
        <f t="shared" si="458"/>
        <v>1.0303124675594311</v>
      </c>
      <c r="G2207" s="7">
        <f t="shared" si="459"/>
        <v>1.6253644064044177</v>
      </c>
      <c r="H2207" s="7">
        <f t="shared" si="460"/>
        <v>2.4245057710348035</v>
      </c>
      <c r="I2207">
        <v>1.69</v>
      </c>
      <c r="J2207">
        <v>2.2799999999999998</v>
      </c>
      <c r="K2207" s="7">
        <f t="shared" si="461"/>
        <v>1.7412280701754383</v>
      </c>
      <c r="L2207" s="7">
        <f t="shared" si="462"/>
        <v>2.3491124260355027</v>
      </c>
      <c r="M2207" s="24">
        <f t="shared" si="450"/>
        <v>0.57430730478589431</v>
      </c>
      <c r="N2207" s="24">
        <f t="shared" si="450"/>
        <v>0.42569269521410585</v>
      </c>
      <c r="O2207" s="23">
        <f t="shared" si="451"/>
        <v>1.0397668321890763</v>
      </c>
      <c r="P2207" s="23">
        <f t="shared" si="451"/>
        <v>0.94039784406323468</v>
      </c>
      <c r="Q2207" t="s">
        <v>103</v>
      </c>
      <c r="R2207" t="s">
        <v>99</v>
      </c>
      <c r="S2207" t="s">
        <v>140</v>
      </c>
      <c r="T2207" s="78" t="s">
        <v>162</v>
      </c>
      <c r="U2207" s="78" t="s">
        <v>160</v>
      </c>
      <c r="V2207" t="s">
        <v>613</v>
      </c>
      <c r="W2207" s="25" t="s">
        <v>151</v>
      </c>
      <c r="X2207" s="89">
        <v>2</v>
      </c>
      <c r="Y2207" s="23" t="str">
        <f t="shared" si="463"/>
        <v>N</v>
      </c>
      <c r="Z2207">
        <v>100</v>
      </c>
      <c r="AA2207">
        <f t="shared" si="452"/>
        <v>0</v>
      </c>
      <c r="AB2207">
        <f t="shared" si="453"/>
        <v>-100</v>
      </c>
      <c r="AC2207">
        <f t="shared" si="454"/>
        <v>0</v>
      </c>
      <c r="AD2207">
        <f t="shared" si="455"/>
        <v>-100</v>
      </c>
      <c r="AE2207">
        <f t="shared" si="456"/>
        <v>0</v>
      </c>
      <c r="AF2207">
        <f t="shared" si="457"/>
        <v>-100</v>
      </c>
    </row>
    <row r="2208" spans="1:32" x14ac:dyDescent="0.25">
      <c r="A2208" s="6">
        <v>0</v>
      </c>
      <c r="B2208" s="6">
        <v>1</v>
      </c>
      <c r="C2208" s="21" t="e">
        <f t="shared" si="449"/>
        <v>#DIV/0!</v>
      </c>
      <c r="D2208" s="22">
        <f t="shared" si="449"/>
        <v>1</v>
      </c>
      <c r="E2208" s="141">
        <v>2.5977433744424072E-2</v>
      </c>
      <c r="F2208" s="7">
        <f t="shared" si="458"/>
        <v>1.0259774337444241</v>
      </c>
      <c r="G2208" s="7" t="e">
        <f t="shared" si="459"/>
        <v>#DIV/0!</v>
      </c>
      <c r="H2208" s="7">
        <f t="shared" si="460"/>
        <v>0.97468030690537077</v>
      </c>
      <c r="I2208">
        <v>2.06</v>
      </c>
      <c r="J2208">
        <v>1.85</v>
      </c>
      <c r="K2208" s="7">
        <f t="shared" si="461"/>
        <v>2.1135135135135137</v>
      </c>
      <c r="L2208" s="7">
        <f t="shared" si="462"/>
        <v>1.8980582524271847</v>
      </c>
      <c r="M2208" s="24">
        <f t="shared" si="450"/>
        <v>0.47314578005115088</v>
      </c>
      <c r="N2208" s="24">
        <f t="shared" si="450"/>
        <v>0.52685421994884907</v>
      </c>
      <c r="O2208" s="23" t="e">
        <f t="shared" si="451"/>
        <v>#DIV/0!</v>
      </c>
      <c r="P2208" s="23">
        <f t="shared" si="451"/>
        <v>1.8980582524271847</v>
      </c>
      <c r="Q2208" t="s">
        <v>52</v>
      </c>
      <c r="R2208" t="s">
        <v>289</v>
      </c>
      <c r="S2208" t="s">
        <v>140</v>
      </c>
      <c r="T2208" s="78" t="s">
        <v>149</v>
      </c>
      <c r="U2208" s="78" t="s">
        <v>166</v>
      </c>
      <c r="V2208" t="s">
        <v>613</v>
      </c>
      <c r="W2208" s="25" t="s">
        <v>155</v>
      </c>
      <c r="X2208" s="89">
        <v>3</v>
      </c>
      <c r="Y2208" s="23" t="str">
        <f t="shared" si="463"/>
        <v>Y</v>
      </c>
      <c r="Z2208">
        <v>100</v>
      </c>
      <c r="AA2208" t="e">
        <f t="shared" si="452"/>
        <v>#DIV/0!</v>
      </c>
      <c r="AB2208" t="e">
        <f t="shared" si="453"/>
        <v>#DIV/0!</v>
      </c>
      <c r="AC2208">
        <f t="shared" si="454"/>
        <v>0</v>
      </c>
      <c r="AD2208">
        <f t="shared" si="455"/>
        <v>-100</v>
      </c>
      <c r="AE2208">
        <f t="shared" si="456"/>
        <v>0</v>
      </c>
      <c r="AF2208">
        <f t="shared" si="457"/>
        <v>-100</v>
      </c>
    </row>
    <row r="2209" spans="1:32" x14ac:dyDescent="0.25">
      <c r="A2209" s="6">
        <v>0.29310071899610213</v>
      </c>
      <c r="B2209" s="6">
        <v>0.70569435427031901</v>
      </c>
      <c r="C2209" s="21">
        <f t="shared" si="449"/>
        <v>3.4117964753723404</v>
      </c>
      <c r="D2209" s="22">
        <f t="shared" si="449"/>
        <v>1.4170440700691025</v>
      </c>
      <c r="E2209" s="141">
        <v>2.9011311269375728E-2</v>
      </c>
      <c r="F2209" s="7">
        <f t="shared" si="458"/>
        <v>1.0290113112693757</v>
      </c>
      <c r="G2209" s="7">
        <f t="shared" si="459"/>
        <v>3.3156063864483571</v>
      </c>
      <c r="H2209" s="7">
        <f t="shared" si="460"/>
        <v>1.3770928021394189</v>
      </c>
      <c r="I2209">
        <v>1.76</v>
      </c>
      <c r="J2209">
        <v>2.17</v>
      </c>
      <c r="K2209" s="7">
        <f t="shared" si="461"/>
        <v>1.8110599078341012</v>
      </c>
      <c r="L2209" s="7">
        <f t="shared" si="462"/>
        <v>2.2329545454545454</v>
      </c>
      <c r="M2209" s="24">
        <f t="shared" si="450"/>
        <v>0.55216284987277364</v>
      </c>
      <c r="N2209" s="24">
        <f t="shared" si="450"/>
        <v>0.44783715012722647</v>
      </c>
      <c r="O2209" s="23">
        <f t="shared" si="451"/>
        <v>0.53082296113118954</v>
      </c>
      <c r="P2209" s="23">
        <f t="shared" si="451"/>
        <v>1.5757834160695192</v>
      </c>
      <c r="Q2209" t="s">
        <v>105</v>
      </c>
      <c r="R2209" t="s">
        <v>96</v>
      </c>
      <c r="S2209" t="s">
        <v>140</v>
      </c>
      <c r="T2209" s="78" t="s">
        <v>170</v>
      </c>
      <c r="U2209" s="78" t="s">
        <v>160</v>
      </c>
      <c r="V2209" t="s">
        <v>613</v>
      </c>
      <c r="W2209" s="25" t="s">
        <v>154</v>
      </c>
      <c r="X2209" s="89">
        <v>1</v>
      </c>
      <c r="Y2209" s="23" t="str">
        <f t="shared" si="463"/>
        <v>N</v>
      </c>
      <c r="Z2209">
        <v>100</v>
      </c>
      <c r="AA2209">
        <f t="shared" si="452"/>
        <v>217</v>
      </c>
      <c r="AB2209">
        <f t="shared" si="453"/>
        <v>117</v>
      </c>
      <c r="AC2209">
        <f t="shared" si="454"/>
        <v>0</v>
      </c>
      <c r="AD2209">
        <f t="shared" si="455"/>
        <v>-100</v>
      </c>
      <c r="AE2209">
        <f t="shared" si="456"/>
        <v>217</v>
      </c>
      <c r="AF2209">
        <f t="shared" si="457"/>
        <v>117</v>
      </c>
    </row>
    <row r="2210" spans="1:32" x14ac:dyDescent="0.25">
      <c r="A2210" s="6">
        <v>0.82708406981722715</v>
      </c>
      <c r="B2210" s="6">
        <v>4.6216870745446018E-2</v>
      </c>
      <c r="C2210" s="21">
        <f t="shared" si="449"/>
        <v>1.2090669334508941</v>
      </c>
      <c r="D2210" s="22">
        <f t="shared" si="449"/>
        <v>21.637120468579866</v>
      </c>
      <c r="E2210" s="141">
        <v>4.4564446626302434E-2</v>
      </c>
      <c r="F2210" s="7">
        <f t="shared" si="458"/>
        <v>1.0445644466263024</v>
      </c>
      <c r="G2210" s="7">
        <f t="shared" si="459"/>
        <v>1.157484286733955</v>
      </c>
      <c r="H2210" s="7">
        <f t="shared" si="460"/>
        <v>20.714011986969954</v>
      </c>
      <c r="I2210">
        <v>1.94</v>
      </c>
      <c r="J2210">
        <v>1.89</v>
      </c>
      <c r="K2210" s="7">
        <f t="shared" si="461"/>
        <v>2.0264550264550265</v>
      </c>
      <c r="L2210" s="7">
        <f t="shared" si="462"/>
        <v>1.9742268041237114</v>
      </c>
      <c r="M2210" s="24">
        <f t="shared" si="450"/>
        <v>0.49347258485639683</v>
      </c>
      <c r="N2210" s="24">
        <f t="shared" si="450"/>
        <v>0.50652741514360311</v>
      </c>
      <c r="O2210" s="23">
        <f t="shared" si="451"/>
        <v>1.6760486705820001</v>
      </c>
      <c r="P2210" s="23">
        <f t="shared" si="451"/>
        <v>9.1242585028380549E-2</v>
      </c>
      <c r="Q2210" t="s">
        <v>268</v>
      </c>
      <c r="R2210" t="s">
        <v>273</v>
      </c>
      <c r="S2210" t="s">
        <v>262</v>
      </c>
      <c r="T2210" s="78" t="s">
        <v>275</v>
      </c>
      <c r="U2210" s="78" t="s">
        <v>161</v>
      </c>
      <c r="V2210" t="s">
        <v>613</v>
      </c>
      <c r="W2210" s="25" t="s">
        <v>149</v>
      </c>
      <c r="X2210" s="89">
        <v>0</v>
      </c>
      <c r="Y2210" s="23" t="str">
        <f t="shared" si="463"/>
        <v>N</v>
      </c>
      <c r="Z2210">
        <v>100</v>
      </c>
      <c r="AA2210">
        <f t="shared" si="452"/>
        <v>0</v>
      </c>
      <c r="AB2210">
        <f t="shared" si="453"/>
        <v>-100</v>
      </c>
      <c r="AC2210">
        <f t="shared" si="454"/>
        <v>0</v>
      </c>
      <c r="AD2210">
        <f t="shared" si="455"/>
        <v>-100</v>
      </c>
      <c r="AE2210">
        <f t="shared" si="456"/>
        <v>0</v>
      </c>
      <c r="AF2210">
        <f t="shared" si="457"/>
        <v>-100</v>
      </c>
    </row>
    <row r="2211" spans="1:32" x14ac:dyDescent="0.25">
      <c r="A2211" s="6">
        <v>0.25222598349968722</v>
      </c>
      <c r="B2211" s="6">
        <v>0.74736133682470995</v>
      </c>
      <c r="C2211" s="21">
        <f t="shared" si="449"/>
        <v>3.9646985854700416</v>
      </c>
      <c r="D2211" s="22">
        <f t="shared" si="449"/>
        <v>1.3380408521648548</v>
      </c>
      <c r="E2211" s="141">
        <v>4.5624814724984475E-2</v>
      </c>
      <c r="F2211" s="7">
        <f t="shared" si="458"/>
        <v>1.0456248147249845</v>
      </c>
      <c r="G2211" s="7">
        <f t="shared" si="459"/>
        <v>3.7917028456452795</v>
      </c>
      <c r="H2211" s="7">
        <f t="shared" si="460"/>
        <v>1.2796567500330225</v>
      </c>
      <c r="I2211">
        <v>2.17</v>
      </c>
      <c r="J2211">
        <v>1.71</v>
      </c>
      <c r="K2211" s="7">
        <f t="shared" si="461"/>
        <v>2.269005847953216</v>
      </c>
      <c r="L2211" s="7">
        <f t="shared" si="462"/>
        <v>1.7880184331797233</v>
      </c>
      <c r="M2211" s="24">
        <f t="shared" si="450"/>
        <v>0.44072164948453613</v>
      </c>
      <c r="N2211" s="24">
        <f t="shared" si="450"/>
        <v>0.55927835051546393</v>
      </c>
      <c r="O2211" s="23">
        <f t="shared" si="451"/>
        <v>0.5723022315665417</v>
      </c>
      <c r="P2211" s="23">
        <f t="shared" si="451"/>
        <v>1.3362958464884214</v>
      </c>
      <c r="Q2211" t="s">
        <v>267</v>
      </c>
      <c r="R2211" t="s">
        <v>110</v>
      </c>
      <c r="S2211" t="s">
        <v>262</v>
      </c>
      <c r="T2211" s="78" t="s">
        <v>152</v>
      </c>
      <c r="U2211" s="78" t="s">
        <v>161</v>
      </c>
      <c r="V2211" t="s">
        <v>613</v>
      </c>
      <c r="W2211" s="25" t="s">
        <v>152</v>
      </c>
      <c r="X2211" s="89">
        <v>1</v>
      </c>
      <c r="Y2211" s="23" t="str">
        <f t="shared" si="463"/>
        <v>N</v>
      </c>
      <c r="Z2211">
        <v>100</v>
      </c>
      <c r="AA2211">
        <f t="shared" si="452"/>
        <v>171</v>
      </c>
      <c r="AB2211">
        <f t="shared" si="453"/>
        <v>71</v>
      </c>
      <c r="AC2211">
        <f t="shared" si="454"/>
        <v>0</v>
      </c>
      <c r="AD2211">
        <f t="shared" si="455"/>
        <v>-100</v>
      </c>
      <c r="AE2211">
        <f t="shared" si="456"/>
        <v>171</v>
      </c>
      <c r="AF2211">
        <f t="shared" si="457"/>
        <v>71</v>
      </c>
    </row>
    <row r="2212" spans="1:32" x14ac:dyDescent="0.25">
      <c r="A2212" s="6">
        <v>0.327444652641951</v>
      </c>
      <c r="B2212" s="6">
        <v>0.66937254056293027</v>
      </c>
      <c r="C2212" s="21">
        <f t="shared" si="449"/>
        <v>3.0539512309381465</v>
      </c>
      <c r="D2212" s="22">
        <f t="shared" si="449"/>
        <v>1.4939363947601108</v>
      </c>
      <c r="E2212" s="141">
        <v>4.1694924449990456E-2</v>
      </c>
      <c r="F2212" s="7">
        <f t="shared" si="458"/>
        <v>1.0416949244499905</v>
      </c>
      <c r="G2212" s="7">
        <f t="shared" si="459"/>
        <v>2.9317136517206484</v>
      </c>
      <c r="H2212" s="7">
        <f t="shared" si="460"/>
        <v>1.4341400343760928</v>
      </c>
      <c r="I2212">
        <v>1.91</v>
      </c>
      <c r="J2212">
        <v>1.93</v>
      </c>
      <c r="K2212" s="7">
        <f t="shared" si="461"/>
        <v>1.9896373056994816</v>
      </c>
      <c r="L2212" s="7">
        <f t="shared" si="462"/>
        <v>2.0104712041884816</v>
      </c>
      <c r="M2212" s="24">
        <f t="shared" si="450"/>
        <v>0.50260416666666674</v>
      </c>
      <c r="N2212" s="24">
        <f t="shared" si="450"/>
        <v>0.49739583333333337</v>
      </c>
      <c r="O2212" s="23">
        <f t="shared" si="451"/>
        <v>0.65149609644823403</v>
      </c>
      <c r="P2212" s="23">
        <f t="shared" si="451"/>
        <v>1.3457542176762576</v>
      </c>
      <c r="Q2212" t="s">
        <v>264</v>
      </c>
      <c r="R2212" t="s">
        <v>261</v>
      </c>
      <c r="S2212" t="s">
        <v>262</v>
      </c>
      <c r="T2212" s="78" t="s">
        <v>153</v>
      </c>
      <c r="U2212" s="78" t="s">
        <v>161</v>
      </c>
      <c r="V2212" t="s">
        <v>613</v>
      </c>
      <c r="W2212" s="25" t="s">
        <v>151</v>
      </c>
      <c r="X2212" s="89">
        <v>2</v>
      </c>
      <c r="Y2212" s="23" t="str">
        <f t="shared" si="463"/>
        <v>N</v>
      </c>
      <c r="Z2212">
        <v>100</v>
      </c>
      <c r="AA2212">
        <f t="shared" si="452"/>
        <v>193</v>
      </c>
      <c r="AB2212">
        <f t="shared" si="453"/>
        <v>93</v>
      </c>
      <c r="AC2212">
        <f t="shared" si="454"/>
        <v>0</v>
      </c>
      <c r="AD2212">
        <f t="shared" si="455"/>
        <v>-100</v>
      </c>
      <c r="AE2212">
        <f t="shared" si="456"/>
        <v>193</v>
      </c>
      <c r="AF2212">
        <f t="shared" si="457"/>
        <v>93</v>
      </c>
    </row>
    <row r="2213" spans="1:32" x14ac:dyDescent="0.25">
      <c r="A2213" s="6">
        <v>0.7044618532537501</v>
      </c>
      <c r="B2213" s="6">
        <v>0.26237727437920549</v>
      </c>
      <c r="C2213" s="21">
        <f t="shared" si="449"/>
        <v>1.419523279197058</v>
      </c>
      <c r="D2213" s="22">
        <f t="shared" si="449"/>
        <v>3.81130569469493</v>
      </c>
      <c r="E2213" s="141">
        <v>4.2684913652655698E-2</v>
      </c>
      <c r="F2213" s="7">
        <f t="shared" si="458"/>
        <v>1.0426849136526557</v>
      </c>
      <c r="G2213" s="7">
        <f t="shared" si="459"/>
        <v>1.3614115449549282</v>
      </c>
      <c r="H2213" s="7">
        <f t="shared" si="460"/>
        <v>3.6552803678183561</v>
      </c>
      <c r="I2213">
        <v>1.98</v>
      </c>
      <c r="J2213">
        <v>1.86</v>
      </c>
      <c r="K2213" s="7">
        <f t="shared" si="461"/>
        <v>2.0645161290322585</v>
      </c>
      <c r="L2213" s="7">
        <f t="shared" si="462"/>
        <v>1.9393939393939397</v>
      </c>
      <c r="M2213" s="24">
        <f t="shared" si="450"/>
        <v>0.48437499999999989</v>
      </c>
      <c r="N2213" s="24">
        <f t="shared" si="450"/>
        <v>0.51562499999999989</v>
      </c>
      <c r="O2213" s="23">
        <f t="shared" si="451"/>
        <v>1.454372858330323</v>
      </c>
      <c r="P2213" s="23">
        <f t="shared" si="451"/>
        <v>0.50885289576573189</v>
      </c>
      <c r="Q2213" t="s">
        <v>56</v>
      </c>
      <c r="R2213" t="s">
        <v>270</v>
      </c>
      <c r="S2213" t="s">
        <v>262</v>
      </c>
      <c r="T2213" s="78" t="s">
        <v>178</v>
      </c>
      <c r="U2213" s="78" t="s">
        <v>161</v>
      </c>
      <c r="V2213" t="s">
        <v>613</v>
      </c>
      <c r="W2213" s="25" t="s">
        <v>154</v>
      </c>
      <c r="X2213" s="89">
        <v>1</v>
      </c>
      <c r="Y2213" s="23" t="str">
        <f t="shared" si="463"/>
        <v>N</v>
      </c>
      <c r="Z2213">
        <v>100</v>
      </c>
      <c r="AA2213">
        <f t="shared" si="452"/>
        <v>0</v>
      </c>
      <c r="AB2213">
        <f t="shared" si="453"/>
        <v>-100</v>
      </c>
      <c r="AC2213">
        <f t="shared" si="454"/>
        <v>0</v>
      </c>
      <c r="AD2213">
        <f t="shared" si="455"/>
        <v>-100</v>
      </c>
      <c r="AE2213">
        <f t="shared" si="456"/>
        <v>0</v>
      </c>
      <c r="AF2213">
        <f t="shared" si="457"/>
        <v>-100</v>
      </c>
    </row>
    <row r="2214" spans="1:32" x14ac:dyDescent="0.25">
      <c r="A2214" s="6">
        <v>0.40885466183081148</v>
      </c>
      <c r="B2214" s="6">
        <v>0.58928706872121661</v>
      </c>
      <c r="C2214" s="21">
        <f t="shared" si="449"/>
        <v>2.4458569104289949</v>
      </c>
      <c r="D2214" s="22">
        <f t="shared" si="449"/>
        <v>1.6969657966024125</v>
      </c>
      <c r="E2214" s="141">
        <v>4.85384821668009E-2</v>
      </c>
      <c r="F2214" s="7">
        <f t="shared" si="458"/>
        <v>1.0485384821668009</v>
      </c>
      <c r="G2214" s="7">
        <f t="shared" si="459"/>
        <v>2.3326343782582404</v>
      </c>
      <c r="H2214" s="7">
        <f t="shared" si="460"/>
        <v>1.6184106024374414</v>
      </c>
      <c r="I2214">
        <v>2.2599999999999998</v>
      </c>
      <c r="J2214">
        <v>1.65</v>
      </c>
      <c r="K2214" s="7">
        <f t="shared" si="461"/>
        <v>2.3696969696969696</v>
      </c>
      <c r="L2214" s="7">
        <f t="shared" si="462"/>
        <v>1.7300884955752214</v>
      </c>
      <c r="M2214" s="24">
        <f t="shared" si="450"/>
        <v>0.42199488491048592</v>
      </c>
      <c r="N2214" s="24">
        <f t="shared" si="450"/>
        <v>0.57800511508951402</v>
      </c>
      <c r="O2214" s="23">
        <f t="shared" si="451"/>
        <v>0.96886165318695328</v>
      </c>
      <c r="P2214" s="23">
        <f t="shared" si="451"/>
        <v>1.0195187781858217</v>
      </c>
      <c r="Q2214" t="s">
        <v>269</v>
      </c>
      <c r="R2214" t="s">
        <v>265</v>
      </c>
      <c r="S2214" t="s">
        <v>262</v>
      </c>
      <c r="T2214" s="78" t="s">
        <v>162</v>
      </c>
      <c r="U2214" s="78" t="s">
        <v>160</v>
      </c>
      <c r="V2214" t="s">
        <v>613</v>
      </c>
      <c r="W2214" s="25" t="s">
        <v>152</v>
      </c>
      <c r="X2214" s="89">
        <v>1</v>
      </c>
      <c r="Y2214" s="23" t="str">
        <f t="shared" si="463"/>
        <v>N</v>
      </c>
      <c r="Z2214">
        <v>100</v>
      </c>
      <c r="AA2214">
        <f t="shared" si="452"/>
        <v>165</v>
      </c>
      <c r="AB2214">
        <f t="shared" si="453"/>
        <v>65</v>
      </c>
      <c r="AC2214">
        <f t="shared" si="454"/>
        <v>0</v>
      </c>
      <c r="AD2214">
        <f t="shared" si="455"/>
        <v>-100</v>
      </c>
      <c r="AE2214">
        <f t="shared" si="456"/>
        <v>165</v>
      </c>
      <c r="AF2214">
        <f t="shared" si="457"/>
        <v>65</v>
      </c>
    </row>
    <row r="2215" spans="1:32" x14ac:dyDescent="0.25">
      <c r="A2215" s="6">
        <v>0.11338928186284694</v>
      </c>
      <c r="B2215" s="6">
        <v>0.88660101260098789</v>
      </c>
      <c r="C2215" s="21">
        <f t="shared" si="449"/>
        <v>8.8191757066560914</v>
      </c>
      <c r="D2215" s="22">
        <f t="shared" si="449"/>
        <v>1.127903065513469</v>
      </c>
      <c r="E2215" s="141">
        <v>2.7677496991576511E-2</v>
      </c>
      <c r="F2215" s="7">
        <f t="shared" si="458"/>
        <v>1.0276774969915765</v>
      </c>
      <c r="G2215" s="7">
        <f t="shared" si="459"/>
        <v>8.5816569229873672</v>
      </c>
      <c r="H2215" s="7">
        <f t="shared" si="460"/>
        <v>1.0975262850605301</v>
      </c>
      <c r="I2215">
        <v>2.77</v>
      </c>
      <c r="J2215">
        <v>1.5</v>
      </c>
      <c r="K2215" s="7">
        <f t="shared" si="461"/>
        <v>2.8466666666666671</v>
      </c>
      <c r="L2215" s="7">
        <f t="shared" si="462"/>
        <v>1.5415162454873648</v>
      </c>
      <c r="M2215" s="24">
        <f t="shared" si="450"/>
        <v>0.35128805620608894</v>
      </c>
      <c r="N2215" s="24">
        <f t="shared" si="450"/>
        <v>0.64871194379391095</v>
      </c>
      <c r="O2215" s="23">
        <f t="shared" si="451"/>
        <v>0.32278148903623766</v>
      </c>
      <c r="P2215" s="23">
        <f t="shared" si="451"/>
        <v>1.3667098641899706</v>
      </c>
      <c r="Q2215" t="s">
        <v>113</v>
      </c>
      <c r="R2215" t="s">
        <v>65</v>
      </c>
      <c r="S2215" t="s">
        <v>146</v>
      </c>
      <c r="T2215" s="78" t="s">
        <v>152</v>
      </c>
      <c r="U2215" s="78" t="s">
        <v>161</v>
      </c>
      <c r="V2215" t="s">
        <v>613</v>
      </c>
      <c r="W2215" s="25" t="s">
        <v>154</v>
      </c>
      <c r="X2215" s="89">
        <v>1</v>
      </c>
      <c r="Y2215" s="23" t="str">
        <f t="shared" si="463"/>
        <v>N</v>
      </c>
      <c r="Z2215">
        <v>100</v>
      </c>
      <c r="AA2215">
        <f t="shared" si="452"/>
        <v>150</v>
      </c>
      <c r="AB2215">
        <f t="shared" si="453"/>
        <v>50</v>
      </c>
      <c r="AC2215">
        <f t="shared" si="454"/>
        <v>0</v>
      </c>
      <c r="AD2215">
        <f t="shared" si="455"/>
        <v>-100</v>
      </c>
      <c r="AE2215">
        <f t="shared" si="456"/>
        <v>150</v>
      </c>
      <c r="AF2215">
        <f t="shared" si="457"/>
        <v>50</v>
      </c>
    </row>
    <row r="2216" spans="1:32" x14ac:dyDescent="0.25">
      <c r="A2216" s="6">
        <v>1.00807452205339E-2</v>
      </c>
      <c r="B2216" s="6">
        <v>0.98991924692854694</v>
      </c>
      <c r="C2216" s="21">
        <f t="shared" si="449"/>
        <v>99.199015362778667</v>
      </c>
      <c r="D2216" s="22">
        <f t="shared" si="449"/>
        <v>1.0101834095081299</v>
      </c>
      <c r="E2216" s="141">
        <v>3.0643462560810519E-2</v>
      </c>
      <c r="F2216" s="7">
        <f t="shared" si="458"/>
        <v>1.0306434625608105</v>
      </c>
      <c r="G2216" s="7">
        <f t="shared" si="459"/>
        <v>96.249594516712591</v>
      </c>
      <c r="H2216" s="7">
        <f t="shared" si="460"/>
        <v>0.98014827261229198</v>
      </c>
      <c r="I2216">
        <v>2.54</v>
      </c>
      <c r="J2216">
        <v>1.57</v>
      </c>
      <c r="K2216" s="7">
        <f t="shared" si="461"/>
        <v>2.6178343949044587</v>
      </c>
      <c r="L2216" s="7">
        <f t="shared" si="462"/>
        <v>1.6181102362204727</v>
      </c>
      <c r="M2216" s="24">
        <f t="shared" si="450"/>
        <v>0.38199513381995132</v>
      </c>
      <c r="N2216" s="24">
        <f t="shared" si="450"/>
        <v>0.61800486618004857</v>
      </c>
      <c r="O2216" s="23">
        <f t="shared" si="451"/>
        <v>2.6389721564582379E-2</v>
      </c>
      <c r="P2216" s="23">
        <f t="shared" si="451"/>
        <v>1.6017984664867437</v>
      </c>
      <c r="Q2216" t="s">
        <v>378</v>
      </c>
      <c r="R2216" t="s">
        <v>22</v>
      </c>
      <c r="S2216" t="s">
        <v>146</v>
      </c>
      <c r="T2216" s="78" t="s">
        <v>149</v>
      </c>
      <c r="U2216" s="78" t="s">
        <v>166</v>
      </c>
      <c r="V2216" t="s">
        <v>613</v>
      </c>
      <c r="W2216" s="25" t="s">
        <v>151</v>
      </c>
      <c r="X2216" s="89">
        <v>2</v>
      </c>
      <c r="Y2216" s="23" t="str">
        <f t="shared" si="463"/>
        <v>N</v>
      </c>
      <c r="Z2216">
        <v>100</v>
      </c>
      <c r="AA2216">
        <f t="shared" si="452"/>
        <v>157</v>
      </c>
      <c r="AB2216">
        <f t="shared" si="453"/>
        <v>57</v>
      </c>
      <c r="AC2216">
        <f t="shared" si="454"/>
        <v>0</v>
      </c>
      <c r="AD2216">
        <f t="shared" si="455"/>
        <v>-100</v>
      </c>
      <c r="AE2216">
        <f t="shared" si="456"/>
        <v>157</v>
      </c>
      <c r="AF2216">
        <f t="shared" si="457"/>
        <v>57</v>
      </c>
    </row>
    <row r="2217" spans="1:32" x14ac:dyDescent="0.25">
      <c r="A2217" s="6">
        <v>0.51943546608251323</v>
      </c>
      <c r="B2217" s="6">
        <v>0.47234123736140865</v>
      </c>
      <c r="C2217" s="21">
        <f t="shared" si="449"/>
        <v>1.9251669654785342</v>
      </c>
      <c r="D2217" s="22">
        <f t="shared" si="449"/>
        <v>2.1171134783534828</v>
      </c>
      <c r="E2217" s="141">
        <v>2.8485132531375301E-2</v>
      </c>
      <c r="F2217" s="7">
        <f t="shared" si="458"/>
        <v>1.0284851325313753</v>
      </c>
      <c r="G2217" s="7">
        <f t="shared" si="459"/>
        <v>1.8718471512954071</v>
      </c>
      <c r="H2217" s="7">
        <f t="shared" si="460"/>
        <v>2.058477474674528</v>
      </c>
      <c r="I2217">
        <v>1.73</v>
      </c>
      <c r="J2217">
        <v>2.2200000000000002</v>
      </c>
      <c r="K2217" s="7">
        <f t="shared" si="461"/>
        <v>1.7792792792792793</v>
      </c>
      <c r="L2217" s="7">
        <f t="shared" si="462"/>
        <v>2.2832369942196533</v>
      </c>
      <c r="M2217" s="24">
        <f t="shared" si="450"/>
        <v>0.5620253164556962</v>
      </c>
      <c r="N2217" s="24">
        <f t="shared" si="450"/>
        <v>0.43797468354430374</v>
      </c>
      <c r="O2217" s="23">
        <f t="shared" si="451"/>
        <v>0.92422076172339063</v>
      </c>
      <c r="P2217" s="23">
        <f t="shared" si="451"/>
        <v>1.0784669870390546</v>
      </c>
      <c r="Q2217" t="s">
        <v>71</v>
      </c>
      <c r="R2217" t="s">
        <v>116</v>
      </c>
      <c r="S2217" t="s">
        <v>146</v>
      </c>
      <c r="T2217" s="78" t="s">
        <v>162</v>
      </c>
      <c r="U2217" s="78" t="s">
        <v>160</v>
      </c>
      <c r="V2217" t="s">
        <v>613</v>
      </c>
      <c r="W2217" s="25" t="s">
        <v>169</v>
      </c>
      <c r="X2217" s="89">
        <v>6</v>
      </c>
      <c r="Y2217" s="23" t="str">
        <f t="shared" si="463"/>
        <v>Y</v>
      </c>
      <c r="Z2217">
        <v>100</v>
      </c>
      <c r="AA2217">
        <f t="shared" si="452"/>
        <v>0</v>
      </c>
      <c r="AB2217">
        <f t="shared" si="453"/>
        <v>-100</v>
      </c>
      <c r="AC2217">
        <f t="shared" si="454"/>
        <v>173</v>
      </c>
      <c r="AD2217">
        <f t="shared" si="455"/>
        <v>73</v>
      </c>
      <c r="AE2217">
        <f t="shared" si="456"/>
        <v>0</v>
      </c>
      <c r="AF2217">
        <f t="shared" si="457"/>
        <v>-100</v>
      </c>
    </row>
    <row r="2218" spans="1:32" x14ac:dyDescent="0.25">
      <c r="A2218" s="6">
        <v>0.3499205275477702</v>
      </c>
      <c r="B2218" s="6">
        <v>0.64958279867798585</v>
      </c>
      <c r="C2218" s="21">
        <f t="shared" si="449"/>
        <v>2.8577917591973301</v>
      </c>
      <c r="D2218" s="22">
        <f t="shared" si="449"/>
        <v>1.539449631417541</v>
      </c>
      <c r="E2218" s="141">
        <v>2.5748928223876311E-2</v>
      </c>
      <c r="F2218" s="7">
        <f t="shared" si="458"/>
        <v>1.0257489282238763</v>
      </c>
      <c r="G2218" s="7">
        <f t="shared" si="459"/>
        <v>2.7860538583702996</v>
      </c>
      <c r="H2218" s="7">
        <f t="shared" si="460"/>
        <v>1.5008054983622134</v>
      </c>
      <c r="I2218">
        <v>1.93</v>
      </c>
      <c r="J2218">
        <v>1.97</v>
      </c>
      <c r="K2218" s="7">
        <f t="shared" si="461"/>
        <v>1.9796954314720812</v>
      </c>
      <c r="L2218" s="7">
        <f t="shared" si="462"/>
        <v>2.0207253886010363</v>
      </c>
      <c r="M2218" s="24">
        <f t="shared" si="450"/>
        <v>0.50512820512820511</v>
      </c>
      <c r="N2218" s="24">
        <f t="shared" si="450"/>
        <v>0.49487179487179483</v>
      </c>
      <c r="O2218" s="23">
        <f t="shared" si="451"/>
        <v>0.69273606976462121</v>
      </c>
      <c r="P2218" s="23">
        <f t="shared" si="451"/>
        <v>1.3126284532871215</v>
      </c>
      <c r="Q2218" t="s">
        <v>30</v>
      </c>
      <c r="R2218" t="s">
        <v>28</v>
      </c>
      <c r="S2218" t="s">
        <v>138</v>
      </c>
      <c r="T2218" s="78" t="s">
        <v>151</v>
      </c>
      <c r="U2218" s="78" t="s">
        <v>166</v>
      </c>
      <c r="V2218" t="s">
        <v>614</v>
      </c>
      <c r="W2218" s="25" t="s">
        <v>151</v>
      </c>
      <c r="X2218" s="89">
        <v>2</v>
      </c>
      <c r="Y2218" s="23" t="str">
        <f t="shared" si="463"/>
        <v>N</v>
      </c>
      <c r="Z2218">
        <v>100</v>
      </c>
      <c r="AA2218">
        <f t="shared" si="452"/>
        <v>197</v>
      </c>
      <c r="AB2218">
        <f t="shared" si="453"/>
        <v>97</v>
      </c>
      <c r="AC2218">
        <f t="shared" si="454"/>
        <v>0</v>
      </c>
      <c r="AD2218">
        <f t="shared" si="455"/>
        <v>-100</v>
      </c>
      <c r="AE2218">
        <f t="shared" si="456"/>
        <v>197</v>
      </c>
      <c r="AF2218">
        <f t="shared" si="457"/>
        <v>97</v>
      </c>
    </row>
    <row r="2219" spans="1:32" x14ac:dyDescent="0.25">
      <c r="A2219" s="6">
        <v>0.43429981253296396</v>
      </c>
      <c r="B2219" s="6">
        <v>0.56494013281388922</v>
      </c>
      <c r="C2219" s="21">
        <f t="shared" si="449"/>
        <v>2.3025568308853428</v>
      </c>
      <c r="D2219" s="22">
        <f t="shared" si="449"/>
        <v>1.7700990634514446</v>
      </c>
      <c r="E2219" s="141">
        <v>2.9534620865890204E-2</v>
      </c>
      <c r="F2219" s="7">
        <f t="shared" si="458"/>
        <v>1.0295346208658902</v>
      </c>
      <c r="G2219" s="7">
        <f t="shared" si="459"/>
        <v>2.2365025752594674</v>
      </c>
      <c r="H2219" s="7">
        <f t="shared" si="460"/>
        <v>1.7193196106049378</v>
      </c>
      <c r="I2219">
        <v>1.53</v>
      </c>
      <c r="J2219">
        <v>2.66</v>
      </c>
      <c r="K2219" s="7">
        <f t="shared" si="461"/>
        <v>1.5751879699248121</v>
      </c>
      <c r="L2219" s="7">
        <f t="shared" si="462"/>
        <v>2.738562091503268</v>
      </c>
      <c r="M2219" s="24">
        <f t="shared" si="450"/>
        <v>0.6348448687350835</v>
      </c>
      <c r="N2219" s="24">
        <f t="shared" si="450"/>
        <v>0.36515513126491644</v>
      </c>
      <c r="O2219" s="23">
        <f t="shared" si="451"/>
        <v>0.684103840042526</v>
      </c>
      <c r="P2219" s="23">
        <f t="shared" si="451"/>
        <v>1.5471236316929384</v>
      </c>
      <c r="Q2219" t="s">
        <v>41</v>
      </c>
      <c r="R2219" t="s">
        <v>104</v>
      </c>
      <c r="S2219" t="s">
        <v>140</v>
      </c>
      <c r="T2219" s="78" t="s">
        <v>151</v>
      </c>
      <c r="U2219" s="78" t="s">
        <v>166</v>
      </c>
      <c r="V2219" t="s">
        <v>614</v>
      </c>
      <c r="W2219" s="25" t="s">
        <v>155</v>
      </c>
      <c r="X2219" s="89">
        <v>3</v>
      </c>
      <c r="Y2219" s="23" t="str">
        <f t="shared" si="463"/>
        <v>Y</v>
      </c>
      <c r="Z2219">
        <v>100</v>
      </c>
      <c r="AA2219">
        <f t="shared" si="452"/>
        <v>0</v>
      </c>
      <c r="AB2219">
        <f t="shared" si="453"/>
        <v>-100</v>
      </c>
      <c r="AC2219">
        <f t="shared" si="454"/>
        <v>0</v>
      </c>
      <c r="AD2219">
        <f t="shared" si="455"/>
        <v>-100</v>
      </c>
      <c r="AE2219">
        <f t="shared" si="456"/>
        <v>0</v>
      </c>
      <c r="AF2219">
        <f t="shared" si="457"/>
        <v>-100</v>
      </c>
    </row>
    <row r="2220" spans="1:32" x14ac:dyDescent="0.25">
      <c r="A2220" s="6">
        <v>0.67508166482725618</v>
      </c>
      <c r="B2220" s="6">
        <v>0.29983023983005247</v>
      </c>
      <c r="C2220" s="21">
        <f t="shared" si="449"/>
        <v>1.4813022662315762</v>
      </c>
      <c r="D2220" s="22">
        <f t="shared" si="449"/>
        <v>3.3352206254006016</v>
      </c>
      <c r="E2220" s="141">
        <v>2.8622540250447193E-2</v>
      </c>
      <c r="F2220" s="7">
        <f t="shared" si="458"/>
        <v>1.0286225402504472</v>
      </c>
      <c r="G2220" s="7">
        <f t="shared" si="459"/>
        <v>1.4400834205625237</v>
      </c>
      <c r="H2220" s="7">
        <f t="shared" si="460"/>
        <v>3.2424144862590198</v>
      </c>
      <c r="I2220">
        <v>1.56</v>
      </c>
      <c r="J2220">
        <v>2.58</v>
      </c>
      <c r="K2220" s="7">
        <f t="shared" si="461"/>
        <v>1.6046511627906976</v>
      </c>
      <c r="L2220" s="7">
        <f t="shared" si="462"/>
        <v>2.6538461538461537</v>
      </c>
      <c r="M2220" s="24">
        <f t="shared" si="450"/>
        <v>0.62318840579710144</v>
      </c>
      <c r="N2220" s="24">
        <f t="shared" si="450"/>
        <v>0.37681159420289856</v>
      </c>
      <c r="O2220" s="23">
        <f t="shared" si="451"/>
        <v>1.0832705784437366</v>
      </c>
      <c r="P2220" s="23">
        <f t="shared" si="451"/>
        <v>0.79570332877975458</v>
      </c>
      <c r="Q2220" t="s">
        <v>38</v>
      </c>
      <c r="R2220" t="s">
        <v>106</v>
      </c>
      <c r="S2220" t="s">
        <v>140</v>
      </c>
      <c r="T2220" s="78" t="s">
        <v>178</v>
      </c>
      <c r="U2220" s="78" t="s">
        <v>161</v>
      </c>
      <c r="V2220" t="s">
        <v>614</v>
      </c>
      <c r="W2220" s="25" t="s">
        <v>178</v>
      </c>
      <c r="X2220" s="89">
        <v>4</v>
      </c>
      <c r="Y2220" s="23" t="str">
        <f t="shared" si="463"/>
        <v>Y</v>
      </c>
      <c r="Z2220">
        <v>100</v>
      </c>
      <c r="AA2220">
        <f t="shared" si="452"/>
        <v>156</v>
      </c>
      <c r="AB2220">
        <f t="shared" si="453"/>
        <v>56</v>
      </c>
      <c r="AC2220">
        <f t="shared" si="454"/>
        <v>156</v>
      </c>
      <c r="AD2220">
        <f t="shared" si="455"/>
        <v>56</v>
      </c>
      <c r="AE2220">
        <f t="shared" si="456"/>
        <v>0</v>
      </c>
      <c r="AF2220">
        <f t="shared" si="457"/>
        <v>-100</v>
      </c>
    </row>
    <row r="2221" spans="1:32" x14ac:dyDescent="0.25">
      <c r="A2221" s="6">
        <v>0.60223208245930759</v>
      </c>
      <c r="B2221" s="6">
        <v>0.39541058419027908</v>
      </c>
      <c r="C2221" s="21">
        <f t="shared" si="449"/>
        <v>1.6604894178276683</v>
      </c>
      <c r="D2221" s="22">
        <f t="shared" si="449"/>
        <v>2.5290167739131157</v>
      </c>
      <c r="E2221" s="141">
        <v>2.5883838383838453E-2</v>
      </c>
      <c r="F2221" s="7">
        <f t="shared" si="458"/>
        <v>1.0258838383838385</v>
      </c>
      <c r="G2221" s="7">
        <f t="shared" si="459"/>
        <v>1.618593992516324</v>
      </c>
      <c r="H2221" s="7">
        <f t="shared" si="460"/>
        <v>2.4652077353097694</v>
      </c>
      <c r="I2221">
        <v>1.92</v>
      </c>
      <c r="J2221">
        <v>1.98</v>
      </c>
      <c r="K2221" s="7">
        <f t="shared" si="461"/>
        <v>1.9696969696969697</v>
      </c>
      <c r="L2221" s="7">
        <f t="shared" si="462"/>
        <v>2.03125</v>
      </c>
      <c r="M2221" s="24">
        <f t="shared" si="450"/>
        <v>0.50769230769230766</v>
      </c>
      <c r="N2221" s="24">
        <f t="shared" si="450"/>
        <v>0.49230769230769234</v>
      </c>
      <c r="O2221" s="23">
        <f t="shared" si="451"/>
        <v>1.1862147078743939</v>
      </c>
      <c r="P2221" s="23">
        <f t="shared" si="451"/>
        <v>0.8031777491365043</v>
      </c>
      <c r="Q2221" t="s">
        <v>101</v>
      </c>
      <c r="R2221" t="s">
        <v>37</v>
      </c>
      <c r="S2221" t="s">
        <v>140</v>
      </c>
      <c r="T2221" s="78" t="s">
        <v>150</v>
      </c>
      <c r="U2221" s="78" t="s">
        <v>166</v>
      </c>
      <c r="V2221" t="s">
        <v>614</v>
      </c>
      <c r="W2221" s="25" t="s">
        <v>151</v>
      </c>
      <c r="X2221" s="89">
        <v>2</v>
      </c>
      <c r="Y2221" s="23" t="str">
        <f t="shared" si="463"/>
        <v>N</v>
      </c>
      <c r="Z2221">
        <v>100</v>
      </c>
      <c r="AA2221">
        <f t="shared" si="452"/>
        <v>0</v>
      </c>
      <c r="AB2221">
        <f t="shared" si="453"/>
        <v>-100</v>
      </c>
      <c r="AC2221">
        <f t="shared" si="454"/>
        <v>0</v>
      </c>
      <c r="AD2221">
        <f t="shared" si="455"/>
        <v>-100</v>
      </c>
      <c r="AE2221">
        <f t="shared" si="456"/>
        <v>0</v>
      </c>
      <c r="AF2221">
        <f t="shared" si="457"/>
        <v>-100</v>
      </c>
    </row>
    <row r="2222" spans="1:32" x14ac:dyDescent="0.25">
      <c r="A2222" s="6">
        <v>0.70014877527401398</v>
      </c>
      <c r="B2222" s="6">
        <v>0.29328027796094025</v>
      </c>
      <c r="C2222" s="21">
        <f t="shared" si="449"/>
        <v>1.4282678700803764</v>
      </c>
      <c r="D2222" s="22">
        <f t="shared" si="449"/>
        <v>3.409707624912925</v>
      </c>
      <c r="E2222" s="141">
        <v>2.8806584362139898E-2</v>
      </c>
      <c r="F2222" s="7">
        <f t="shared" si="458"/>
        <v>1.0288065843621399</v>
      </c>
      <c r="G2222" s="7">
        <f t="shared" si="459"/>
        <v>1.388276369718126</v>
      </c>
      <c r="H2222" s="7">
        <f t="shared" si="460"/>
        <v>3.3142358114153634</v>
      </c>
      <c r="I2222">
        <v>1.62</v>
      </c>
      <c r="J2222">
        <v>2.4300000000000002</v>
      </c>
      <c r="K2222" s="7">
        <f t="shared" si="461"/>
        <v>1.6666666666666667</v>
      </c>
      <c r="L2222" s="7">
        <f t="shared" si="462"/>
        <v>2.5</v>
      </c>
      <c r="M2222" s="24">
        <f t="shared" si="450"/>
        <v>0.6</v>
      </c>
      <c r="N2222" s="24">
        <f t="shared" si="450"/>
        <v>0.4</v>
      </c>
      <c r="O2222" s="23">
        <f t="shared" si="451"/>
        <v>1.16691462545669</v>
      </c>
      <c r="P2222" s="23">
        <f t="shared" si="451"/>
        <v>0.73320069490235062</v>
      </c>
      <c r="Q2222" t="s">
        <v>100</v>
      </c>
      <c r="R2222" t="s">
        <v>107</v>
      </c>
      <c r="S2222" t="s">
        <v>140</v>
      </c>
      <c r="T2222" s="78" t="s">
        <v>150</v>
      </c>
      <c r="U2222" s="78" t="s">
        <v>166</v>
      </c>
      <c r="V2222" t="s">
        <v>614</v>
      </c>
      <c r="W2222" s="25" t="s">
        <v>155</v>
      </c>
      <c r="X2222" s="89">
        <v>3</v>
      </c>
      <c r="Y2222" s="23" t="str">
        <f t="shared" si="463"/>
        <v>Y</v>
      </c>
      <c r="Z2222">
        <v>100</v>
      </c>
      <c r="AA2222">
        <f t="shared" si="452"/>
        <v>162</v>
      </c>
      <c r="AB2222">
        <f t="shared" si="453"/>
        <v>62</v>
      </c>
      <c r="AC2222">
        <f t="shared" si="454"/>
        <v>162</v>
      </c>
      <c r="AD2222">
        <f t="shared" si="455"/>
        <v>62</v>
      </c>
      <c r="AE2222">
        <f t="shared" si="456"/>
        <v>0</v>
      </c>
      <c r="AF2222">
        <f t="shared" si="457"/>
        <v>-100</v>
      </c>
    </row>
    <row r="2223" spans="1:32" x14ac:dyDescent="0.25">
      <c r="A2223" s="6">
        <v>0.78976802395454559</v>
      </c>
      <c r="B2223" s="6">
        <v>0.14447415728504615</v>
      </c>
      <c r="C2223" s="21">
        <f t="shared" si="449"/>
        <v>1.266194590903764</v>
      </c>
      <c r="D2223" s="22">
        <f t="shared" si="449"/>
        <v>6.9216531094001086</v>
      </c>
      <c r="E2223" s="141">
        <v>3.1630170316301776E-2</v>
      </c>
      <c r="F2223" s="7">
        <f t="shared" si="458"/>
        <v>1.0316301703163018</v>
      </c>
      <c r="G2223" s="7">
        <f t="shared" si="459"/>
        <v>1.2273725869373748</v>
      </c>
      <c r="H2223" s="7">
        <f t="shared" si="460"/>
        <v>6.7094326131213311</v>
      </c>
      <c r="I2223">
        <v>1.5</v>
      </c>
      <c r="J2223">
        <v>2.74</v>
      </c>
      <c r="K2223" s="7">
        <f t="shared" si="461"/>
        <v>1.5474452554744527</v>
      </c>
      <c r="L2223" s="7">
        <f t="shared" si="462"/>
        <v>2.8266666666666671</v>
      </c>
      <c r="M2223" s="24">
        <f t="shared" si="450"/>
        <v>0.64622641509433953</v>
      </c>
      <c r="N2223" s="24">
        <f t="shared" si="450"/>
        <v>0.3537735849056603</v>
      </c>
      <c r="O2223" s="23">
        <f t="shared" si="451"/>
        <v>1.2221227815938955</v>
      </c>
      <c r="P2223" s="23">
        <f t="shared" si="451"/>
        <v>0.40838028459239717</v>
      </c>
      <c r="Q2223" t="s">
        <v>43</v>
      </c>
      <c r="R2223" t="s">
        <v>102</v>
      </c>
      <c r="S2223" t="s">
        <v>140</v>
      </c>
      <c r="T2223" s="78" t="s">
        <v>167</v>
      </c>
      <c r="U2223" s="78" t="s">
        <v>161</v>
      </c>
      <c r="V2223" t="s">
        <v>614</v>
      </c>
      <c r="W2223" s="25" t="s">
        <v>153</v>
      </c>
      <c r="X2223" s="89">
        <v>2</v>
      </c>
      <c r="Y2223" s="23" t="str">
        <f t="shared" si="463"/>
        <v>N</v>
      </c>
      <c r="Z2223">
        <v>100</v>
      </c>
      <c r="AA2223">
        <f t="shared" si="452"/>
        <v>0</v>
      </c>
      <c r="AB2223">
        <f t="shared" si="453"/>
        <v>-100</v>
      </c>
      <c r="AC2223">
        <f t="shared" si="454"/>
        <v>0</v>
      </c>
      <c r="AD2223">
        <f t="shared" si="455"/>
        <v>-100</v>
      </c>
      <c r="AE2223">
        <f t="shared" si="456"/>
        <v>0</v>
      </c>
      <c r="AF2223">
        <f t="shared" si="457"/>
        <v>-100</v>
      </c>
    </row>
    <row r="2224" spans="1:32" x14ac:dyDescent="0.25">
      <c r="A2224" s="6">
        <v>0.64777900728966453</v>
      </c>
      <c r="B2224" s="6">
        <v>0.341111892310756</v>
      </c>
      <c r="C2224" s="21">
        <f t="shared" si="449"/>
        <v>1.5437363495060505</v>
      </c>
      <c r="D2224" s="22">
        <f t="shared" si="449"/>
        <v>2.9315893773911319</v>
      </c>
      <c r="E2224" s="141">
        <v>2.7823920265780622E-2</v>
      </c>
      <c r="F2224" s="7">
        <f t="shared" si="458"/>
        <v>1.0278239202657806</v>
      </c>
      <c r="G2224" s="7">
        <f t="shared" si="459"/>
        <v>1.5019463149941696</v>
      </c>
      <c r="H2224" s="7">
        <f t="shared" si="460"/>
        <v>2.8522291801041804</v>
      </c>
      <c r="I2224">
        <v>1.72</v>
      </c>
      <c r="J2224">
        <v>2.2400000000000002</v>
      </c>
      <c r="K2224" s="7">
        <f t="shared" si="461"/>
        <v>1.7678571428571426</v>
      </c>
      <c r="L2224" s="7">
        <f t="shared" si="462"/>
        <v>2.3023255813953489</v>
      </c>
      <c r="M2224" s="24">
        <f t="shared" si="450"/>
        <v>0.56565656565656575</v>
      </c>
      <c r="N2224" s="24">
        <f t="shared" si="450"/>
        <v>0.43434343434343431</v>
      </c>
      <c r="O2224" s="23">
        <f t="shared" si="451"/>
        <v>1.1451807450299425</v>
      </c>
      <c r="P2224" s="23">
        <f t="shared" si="451"/>
        <v>0.7853506357852289</v>
      </c>
      <c r="Q2224" t="s">
        <v>108</v>
      </c>
      <c r="R2224" t="s">
        <v>36</v>
      </c>
      <c r="S2224" t="s">
        <v>140</v>
      </c>
      <c r="T2224" s="78" t="s">
        <v>162</v>
      </c>
      <c r="U2224" s="78" t="s">
        <v>160</v>
      </c>
      <c r="V2224" t="s">
        <v>614</v>
      </c>
      <c r="W2224" s="25" t="s">
        <v>154</v>
      </c>
      <c r="X2224" s="89">
        <v>1</v>
      </c>
      <c r="Y2224" s="23" t="str">
        <f t="shared" si="463"/>
        <v>N</v>
      </c>
      <c r="Z2224">
        <v>100</v>
      </c>
      <c r="AA2224">
        <f t="shared" si="452"/>
        <v>0</v>
      </c>
      <c r="AB2224">
        <f t="shared" si="453"/>
        <v>-100</v>
      </c>
      <c r="AC2224">
        <f t="shared" si="454"/>
        <v>0</v>
      </c>
      <c r="AD2224">
        <f t="shared" si="455"/>
        <v>-100</v>
      </c>
      <c r="AE2224">
        <f t="shared" si="456"/>
        <v>0</v>
      </c>
      <c r="AF2224">
        <f t="shared" si="457"/>
        <v>-100</v>
      </c>
    </row>
    <row r="2225" spans="1:32" x14ac:dyDescent="0.25">
      <c r="A2225" s="6">
        <v>0.41637205811836042</v>
      </c>
      <c r="B2225" s="6">
        <v>0.58076318794128101</v>
      </c>
      <c r="C2225" s="21">
        <f t="shared" si="449"/>
        <v>2.4016981459301814</v>
      </c>
      <c r="D2225" s="22">
        <f t="shared" si="449"/>
        <v>1.7218722204911971</v>
      </c>
      <c r="E2225" s="141">
        <v>2.9808863239265015E-2</v>
      </c>
      <c r="F2225" s="7">
        <f t="shared" si="458"/>
        <v>1.029808863239265</v>
      </c>
      <c r="G2225" s="7">
        <f t="shared" si="459"/>
        <v>2.3321785543538991</v>
      </c>
      <c r="H2225" s="7">
        <f t="shared" si="460"/>
        <v>1.6720308806384188</v>
      </c>
      <c r="I2225">
        <v>2.02</v>
      </c>
      <c r="J2225">
        <v>1.87</v>
      </c>
      <c r="K2225" s="7">
        <f t="shared" si="461"/>
        <v>2.0802139037433154</v>
      </c>
      <c r="L2225" s="7">
        <f t="shared" si="462"/>
        <v>1.9257425742574257</v>
      </c>
      <c r="M2225" s="24">
        <f t="shared" si="450"/>
        <v>0.48071979434447304</v>
      </c>
      <c r="N2225" s="24">
        <f t="shared" si="450"/>
        <v>0.51928020565552702</v>
      </c>
      <c r="O2225" s="23">
        <f t="shared" si="451"/>
        <v>0.86614294442803319</v>
      </c>
      <c r="P2225" s="23">
        <f t="shared" si="451"/>
        <v>1.1184003965799916</v>
      </c>
      <c r="Q2225" t="s">
        <v>45</v>
      </c>
      <c r="R2225" t="s">
        <v>558</v>
      </c>
      <c r="S2225" t="s">
        <v>141</v>
      </c>
      <c r="T2225" s="78" t="s">
        <v>162</v>
      </c>
      <c r="U2225" s="78" t="s">
        <v>160</v>
      </c>
      <c r="V2225" t="s">
        <v>614</v>
      </c>
      <c r="W2225" s="25" t="s">
        <v>165</v>
      </c>
      <c r="X2225" s="89">
        <v>4</v>
      </c>
      <c r="Y2225" s="23" t="str">
        <f t="shared" si="463"/>
        <v>Y</v>
      </c>
      <c r="Z2225">
        <v>100</v>
      </c>
      <c r="AA2225">
        <f t="shared" si="452"/>
        <v>0</v>
      </c>
      <c r="AB2225">
        <f t="shared" si="453"/>
        <v>-100</v>
      </c>
      <c r="AC2225">
        <f t="shared" si="454"/>
        <v>0</v>
      </c>
      <c r="AD2225">
        <f t="shared" si="455"/>
        <v>-100</v>
      </c>
      <c r="AE2225">
        <f t="shared" si="456"/>
        <v>0</v>
      </c>
      <c r="AF2225">
        <f t="shared" si="457"/>
        <v>-100</v>
      </c>
    </row>
    <row r="2226" spans="1:32" x14ac:dyDescent="0.25">
      <c r="A2226" s="6">
        <v>3.332451036828462E-2</v>
      </c>
      <c r="B2226" s="6">
        <v>0.96667462606992116</v>
      </c>
      <c r="C2226" s="21">
        <f t="shared" si="449"/>
        <v>30.007942770907544</v>
      </c>
      <c r="D2226" s="22">
        <f t="shared" si="449"/>
        <v>1.0344742408989933</v>
      </c>
      <c r="E2226" s="141">
        <v>3.5310071454649705E-2</v>
      </c>
      <c r="F2226" s="7">
        <f t="shared" si="458"/>
        <v>1.0353100714546497</v>
      </c>
      <c r="G2226" s="7">
        <f t="shared" si="459"/>
        <v>28.984498072877098</v>
      </c>
      <c r="H2226" s="7">
        <f t="shared" si="460"/>
        <v>0.99919267610863471</v>
      </c>
      <c r="I2226">
        <v>2.31</v>
      </c>
      <c r="J2226">
        <v>1.66</v>
      </c>
      <c r="K2226" s="7">
        <f t="shared" si="461"/>
        <v>2.3915662650602409</v>
      </c>
      <c r="L2226" s="7">
        <f t="shared" si="462"/>
        <v>1.7186147186147185</v>
      </c>
      <c r="M2226" s="24">
        <f t="shared" si="450"/>
        <v>0.41813602015113349</v>
      </c>
      <c r="N2226" s="24">
        <f t="shared" si="450"/>
        <v>0.58186397984886651</v>
      </c>
      <c r="O2226" s="23">
        <f t="shared" si="451"/>
        <v>7.9697774796439719E-2</v>
      </c>
      <c r="P2226" s="23">
        <f t="shared" si="451"/>
        <v>1.661341240475146</v>
      </c>
      <c r="Q2226" t="s">
        <v>49</v>
      </c>
      <c r="R2226" t="s">
        <v>51</v>
      </c>
      <c r="S2226" t="s">
        <v>141</v>
      </c>
      <c r="T2226" s="78" t="s">
        <v>149</v>
      </c>
      <c r="U2226" s="78" t="s">
        <v>166</v>
      </c>
      <c r="V2226" t="s">
        <v>614</v>
      </c>
      <c r="W2226" s="25" t="s">
        <v>151</v>
      </c>
      <c r="X2226" s="89">
        <v>2</v>
      </c>
      <c r="Y2226" s="23" t="str">
        <f t="shared" si="463"/>
        <v>N</v>
      </c>
      <c r="Z2226">
        <v>100</v>
      </c>
      <c r="AA2226">
        <f t="shared" si="452"/>
        <v>166</v>
      </c>
      <c r="AB2226">
        <f t="shared" si="453"/>
        <v>66</v>
      </c>
      <c r="AC2226">
        <f t="shared" si="454"/>
        <v>0</v>
      </c>
      <c r="AD2226">
        <f t="shared" si="455"/>
        <v>-100</v>
      </c>
      <c r="AE2226">
        <f t="shared" si="456"/>
        <v>166</v>
      </c>
      <c r="AF2226">
        <f t="shared" si="457"/>
        <v>66</v>
      </c>
    </row>
    <row r="2227" spans="1:32" x14ac:dyDescent="0.25">
      <c r="A2227" s="6">
        <v>0.32071763127007002</v>
      </c>
      <c r="B2227" s="6">
        <v>0.67763549121926148</v>
      </c>
      <c r="C2227" s="21">
        <f t="shared" si="449"/>
        <v>3.1180075633507021</v>
      </c>
      <c r="D2227" s="22">
        <f t="shared" si="449"/>
        <v>1.475719635346596</v>
      </c>
      <c r="E2227" s="141">
        <v>3.2592867166194583E-2</v>
      </c>
      <c r="F2227" s="7">
        <f t="shared" si="458"/>
        <v>1.0325928671661946</v>
      </c>
      <c r="G2227" s="7">
        <f t="shared" si="459"/>
        <v>3.0195904528254527</v>
      </c>
      <c r="H2227" s="7">
        <f t="shared" si="460"/>
        <v>1.4291398694206559</v>
      </c>
      <c r="I2227">
        <v>2.11</v>
      </c>
      <c r="J2227">
        <v>1.79</v>
      </c>
      <c r="K2227" s="7">
        <f t="shared" si="461"/>
        <v>2.1787709497206706</v>
      </c>
      <c r="L2227" s="7">
        <f t="shared" si="462"/>
        <v>1.8483412322274884</v>
      </c>
      <c r="M2227" s="24">
        <f t="shared" si="450"/>
        <v>0.4589743589743589</v>
      </c>
      <c r="N2227" s="24">
        <f t="shared" si="450"/>
        <v>0.54102564102564099</v>
      </c>
      <c r="O2227" s="23">
        <f t="shared" si="451"/>
        <v>0.69877025807445425</v>
      </c>
      <c r="P2227" s="23">
        <f t="shared" si="451"/>
        <v>1.2525016188412892</v>
      </c>
      <c r="Q2227" t="s">
        <v>271</v>
      </c>
      <c r="R2227" t="s">
        <v>55</v>
      </c>
      <c r="S2227" t="s">
        <v>143</v>
      </c>
      <c r="T2227" s="78" t="s">
        <v>170</v>
      </c>
      <c r="U2227" s="78" t="s">
        <v>160</v>
      </c>
      <c r="V2227" t="s">
        <v>614</v>
      </c>
      <c r="W2227" s="25" t="s">
        <v>451</v>
      </c>
      <c r="X2227" s="89">
        <v>5</v>
      </c>
      <c r="Y2227" s="23" t="str">
        <f t="shared" si="463"/>
        <v>Y</v>
      </c>
      <c r="Z2227">
        <v>100</v>
      </c>
      <c r="AA2227">
        <f t="shared" si="452"/>
        <v>0</v>
      </c>
      <c r="AB2227">
        <f t="shared" si="453"/>
        <v>-100</v>
      </c>
      <c r="AC2227">
        <f t="shared" si="454"/>
        <v>0</v>
      </c>
      <c r="AD2227">
        <f t="shared" si="455"/>
        <v>-100</v>
      </c>
      <c r="AE2227">
        <f t="shared" si="456"/>
        <v>0</v>
      </c>
      <c r="AF2227">
        <f t="shared" si="457"/>
        <v>-100</v>
      </c>
    </row>
    <row r="2228" spans="1:32" x14ac:dyDescent="0.25">
      <c r="A2228" s="6">
        <v>0.26712291087668777</v>
      </c>
      <c r="B2228" s="6">
        <v>0.73271958661060899</v>
      </c>
      <c r="C2228" s="21">
        <f t="shared" si="449"/>
        <v>3.7435950241708436</v>
      </c>
      <c r="D2228" s="22">
        <f t="shared" si="449"/>
        <v>1.3647785841590072</v>
      </c>
      <c r="E2228" s="141">
        <v>3.1884980635577431E-2</v>
      </c>
      <c r="F2228" s="7">
        <f t="shared" si="458"/>
        <v>1.0318849806355774</v>
      </c>
      <c r="G2228" s="7">
        <f t="shared" si="459"/>
        <v>3.6279189002877241</v>
      </c>
      <c r="H2228" s="7">
        <f t="shared" si="460"/>
        <v>1.3226072767513177</v>
      </c>
      <c r="I2228">
        <v>1.83</v>
      </c>
      <c r="J2228">
        <v>2.06</v>
      </c>
      <c r="K2228" s="7">
        <f t="shared" si="461"/>
        <v>1.8883495145631068</v>
      </c>
      <c r="L2228" s="7">
        <f t="shared" si="462"/>
        <v>2.1256830601092895</v>
      </c>
      <c r="M2228" s="24">
        <f t="shared" si="450"/>
        <v>0.5295629820051414</v>
      </c>
      <c r="N2228" s="24">
        <f t="shared" si="450"/>
        <v>0.47043701799485865</v>
      </c>
      <c r="O2228" s="23">
        <f t="shared" si="451"/>
        <v>0.50442141908267735</v>
      </c>
      <c r="P2228" s="23">
        <f t="shared" si="451"/>
        <v>1.5575296130684528</v>
      </c>
      <c r="Q2228" t="s">
        <v>59</v>
      </c>
      <c r="R2228" t="s">
        <v>131</v>
      </c>
      <c r="S2228" t="s">
        <v>143</v>
      </c>
      <c r="T2228" s="78" t="s">
        <v>151</v>
      </c>
      <c r="U2228" s="78" t="s">
        <v>166</v>
      </c>
      <c r="V2228" t="s">
        <v>614</v>
      </c>
      <c r="W2228" s="25" t="s">
        <v>178</v>
      </c>
      <c r="X2228" s="89">
        <v>4</v>
      </c>
      <c r="Y2228" s="23" t="str">
        <f t="shared" si="463"/>
        <v>Y</v>
      </c>
      <c r="Z2228">
        <v>100</v>
      </c>
      <c r="AA2228">
        <f t="shared" si="452"/>
        <v>0</v>
      </c>
      <c r="AB2228">
        <f t="shared" si="453"/>
        <v>-100</v>
      </c>
      <c r="AC2228">
        <f t="shared" si="454"/>
        <v>0</v>
      </c>
      <c r="AD2228">
        <f t="shared" si="455"/>
        <v>-100</v>
      </c>
      <c r="AE2228">
        <f t="shared" si="456"/>
        <v>0</v>
      </c>
      <c r="AF2228">
        <f t="shared" si="457"/>
        <v>-100</v>
      </c>
    </row>
    <row r="2229" spans="1:32" x14ac:dyDescent="0.25">
      <c r="A2229" s="6">
        <v>0.11443721713207361</v>
      </c>
      <c r="B2229" s="6">
        <v>0.88552940690693571</v>
      </c>
      <c r="C2229" s="21">
        <f t="shared" si="449"/>
        <v>8.7384159197604916</v>
      </c>
      <c r="D2229" s="22">
        <f t="shared" si="449"/>
        <v>1.1292679748410597</v>
      </c>
      <c r="E2229" s="141">
        <v>3.4517818107874465E-2</v>
      </c>
      <c r="F2229" s="7">
        <f t="shared" si="458"/>
        <v>1.0345178181078745</v>
      </c>
      <c r="G2229" s="7">
        <f t="shared" si="459"/>
        <v>8.4468491183100074</v>
      </c>
      <c r="H2229" s="7">
        <f t="shared" si="460"/>
        <v>1.0915887141571738</v>
      </c>
      <c r="I2229">
        <v>2.4900000000000002</v>
      </c>
      <c r="J2229">
        <v>1.58</v>
      </c>
      <c r="K2229" s="7">
        <f t="shared" si="461"/>
        <v>2.5759493670886076</v>
      </c>
      <c r="L2229" s="7">
        <f t="shared" si="462"/>
        <v>1.6345381526104417</v>
      </c>
      <c r="M2229" s="24">
        <f t="shared" si="450"/>
        <v>0.3882063882063882</v>
      </c>
      <c r="N2229" s="24">
        <f t="shared" si="450"/>
        <v>0.6117936117936118</v>
      </c>
      <c r="O2229" s="23">
        <f t="shared" si="451"/>
        <v>0.29478447704274652</v>
      </c>
      <c r="P2229" s="23">
        <f t="shared" si="451"/>
        <v>1.4474316008478827</v>
      </c>
      <c r="Q2229" t="s">
        <v>132</v>
      </c>
      <c r="R2229" t="s">
        <v>60</v>
      </c>
      <c r="S2229" t="s">
        <v>143</v>
      </c>
      <c r="T2229" s="78" t="s">
        <v>152</v>
      </c>
      <c r="U2229" s="78" t="s">
        <v>161</v>
      </c>
      <c r="V2229" t="s">
        <v>614</v>
      </c>
      <c r="W2229" s="25" t="s">
        <v>151</v>
      </c>
      <c r="X2229" s="89">
        <v>2</v>
      </c>
      <c r="Y2229" s="23" t="str">
        <f t="shared" si="463"/>
        <v>N</v>
      </c>
      <c r="Z2229">
        <v>100</v>
      </c>
      <c r="AA2229">
        <f t="shared" si="452"/>
        <v>158</v>
      </c>
      <c r="AB2229">
        <f t="shared" si="453"/>
        <v>58</v>
      </c>
      <c r="AC2229">
        <f t="shared" si="454"/>
        <v>0</v>
      </c>
      <c r="AD2229">
        <f t="shared" si="455"/>
        <v>-100</v>
      </c>
      <c r="AE2229">
        <f t="shared" si="456"/>
        <v>158</v>
      </c>
      <c r="AF2229">
        <f t="shared" si="457"/>
        <v>58</v>
      </c>
    </row>
    <row r="2230" spans="1:32" x14ac:dyDescent="0.25">
      <c r="A2230" s="6">
        <v>0.69604926475691864</v>
      </c>
      <c r="B2230" s="6">
        <v>0.29341720752487499</v>
      </c>
      <c r="C2230" s="21">
        <f t="shared" si="449"/>
        <v>1.4366799171165421</v>
      </c>
      <c r="D2230" s="22">
        <f t="shared" si="449"/>
        <v>3.408116410198005</v>
      </c>
      <c r="E2230" s="141">
        <v>3.3484911120297722E-2</v>
      </c>
      <c r="F2230" s="7">
        <f t="shared" si="458"/>
        <v>1.0334849111202977</v>
      </c>
      <c r="G2230" s="7">
        <f t="shared" si="459"/>
        <v>1.3901314878019659</v>
      </c>
      <c r="H2230" s="7">
        <f t="shared" si="460"/>
        <v>3.2976934385075896</v>
      </c>
      <c r="I2230">
        <v>2.36</v>
      </c>
      <c r="J2230">
        <v>1.64</v>
      </c>
      <c r="K2230" s="7">
        <f t="shared" si="461"/>
        <v>2.4390243902439024</v>
      </c>
      <c r="L2230" s="7">
        <f t="shared" si="462"/>
        <v>1.6949152542372881</v>
      </c>
      <c r="M2230" s="24">
        <f t="shared" si="450"/>
        <v>0.41000000000000003</v>
      </c>
      <c r="N2230" s="24">
        <f t="shared" si="450"/>
        <v>0.59000000000000008</v>
      </c>
      <c r="O2230" s="23">
        <f t="shared" si="451"/>
        <v>1.6976811335534603</v>
      </c>
      <c r="P2230" s="23">
        <f t="shared" si="451"/>
        <v>0.49731730088961862</v>
      </c>
      <c r="Q2230" t="s">
        <v>54</v>
      </c>
      <c r="R2230" t="s">
        <v>57</v>
      </c>
      <c r="S2230" t="s">
        <v>143</v>
      </c>
      <c r="T2230" s="78" t="s">
        <v>162</v>
      </c>
      <c r="U2230" s="78" t="s">
        <v>160</v>
      </c>
      <c r="V2230" t="s">
        <v>614</v>
      </c>
      <c r="W2230" s="25" t="s">
        <v>150</v>
      </c>
      <c r="X2230" s="89">
        <v>4</v>
      </c>
      <c r="Y2230" s="23" t="str">
        <f t="shared" si="463"/>
        <v>Y</v>
      </c>
      <c r="Z2230">
        <v>100</v>
      </c>
      <c r="AA2230">
        <f t="shared" si="452"/>
        <v>236</v>
      </c>
      <c r="AB2230">
        <f t="shared" si="453"/>
        <v>136</v>
      </c>
      <c r="AC2230">
        <f t="shared" si="454"/>
        <v>236</v>
      </c>
      <c r="AD2230">
        <f t="shared" si="455"/>
        <v>136</v>
      </c>
      <c r="AE2230">
        <f t="shared" si="456"/>
        <v>0</v>
      </c>
      <c r="AF2230">
        <f t="shared" si="457"/>
        <v>-100</v>
      </c>
    </row>
    <row r="2231" spans="1:32" x14ac:dyDescent="0.25">
      <c r="A2231" s="6">
        <v>0.44554815037739171</v>
      </c>
      <c r="B2231" s="6">
        <v>0.55017826663373837</v>
      </c>
      <c r="C2231" s="21">
        <f t="shared" si="449"/>
        <v>2.2444263300228542</v>
      </c>
      <c r="D2231" s="22">
        <f t="shared" si="449"/>
        <v>1.817592697942237</v>
      </c>
      <c r="E2231" s="141">
        <v>3.3428240008436028E-2</v>
      </c>
      <c r="F2231" s="7">
        <f t="shared" si="458"/>
        <v>1.033428240008436</v>
      </c>
      <c r="G2231" s="7">
        <f t="shared" si="459"/>
        <v>2.1718260089394623</v>
      </c>
      <c r="H2231" s="7">
        <f t="shared" si="460"/>
        <v>1.7587991382230852</v>
      </c>
      <c r="I2231">
        <v>1.74</v>
      </c>
      <c r="J2231">
        <v>2.1800000000000002</v>
      </c>
      <c r="K2231" s="7">
        <f t="shared" si="461"/>
        <v>1.7981651376146788</v>
      </c>
      <c r="L2231" s="7">
        <f t="shared" si="462"/>
        <v>2.2528735632183907</v>
      </c>
      <c r="M2231" s="24">
        <f t="shared" si="450"/>
        <v>0.55612244897959184</v>
      </c>
      <c r="N2231" s="24">
        <f t="shared" si="450"/>
        <v>0.44387755102040816</v>
      </c>
      <c r="O2231" s="23">
        <f t="shared" si="451"/>
        <v>0.80116915113732801</v>
      </c>
      <c r="P2231" s="23">
        <f t="shared" si="451"/>
        <v>1.2394820719564681</v>
      </c>
      <c r="Q2231" t="s">
        <v>53</v>
      </c>
      <c r="R2231" t="s">
        <v>111</v>
      </c>
      <c r="S2231" t="s">
        <v>143</v>
      </c>
      <c r="T2231" s="78" t="s">
        <v>170</v>
      </c>
      <c r="U2231" s="78" t="s">
        <v>160</v>
      </c>
      <c r="V2231" t="s">
        <v>614</v>
      </c>
      <c r="W2231" s="25" t="s">
        <v>150</v>
      </c>
      <c r="X2231" s="89">
        <v>4</v>
      </c>
      <c r="Y2231" s="23" t="str">
        <f t="shared" si="463"/>
        <v>Y</v>
      </c>
      <c r="Z2231">
        <v>100</v>
      </c>
      <c r="AA2231">
        <f t="shared" si="452"/>
        <v>0</v>
      </c>
      <c r="AB2231">
        <f t="shared" si="453"/>
        <v>-100</v>
      </c>
      <c r="AC2231">
        <f t="shared" si="454"/>
        <v>0</v>
      </c>
      <c r="AD2231">
        <f t="shared" si="455"/>
        <v>-100</v>
      </c>
      <c r="AE2231">
        <f t="shared" si="456"/>
        <v>0</v>
      </c>
      <c r="AF2231">
        <f t="shared" si="457"/>
        <v>-100</v>
      </c>
    </row>
    <row r="2232" spans="1:32" x14ac:dyDescent="0.25">
      <c r="A2232" s="6">
        <v>0.48482565746070438</v>
      </c>
      <c r="B2232" s="6">
        <v>0.51133305908987126</v>
      </c>
      <c r="C2232" s="21">
        <f t="shared" si="449"/>
        <v>2.0625971101396403</v>
      </c>
      <c r="D2232" s="22">
        <f t="shared" si="449"/>
        <v>1.9556724960829126</v>
      </c>
      <c r="E2232" s="141">
        <v>3.3484911120297722E-2</v>
      </c>
      <c r="F2232" s="7">
        <f t="shared" si="458"/>
        <v>1.0334849111202977</v>
      </c>
      <c r="G2232" s="7">
        <f t="shared" si="459"/>
        <v>1.9957689637711158</v>
      </c>
      <c r="H2232" s="7">
        <f t="shared" si="460"/>
        <v>1.8923087072098261</v>
      </c>
      <c r="I2232">
        <v>2.36</v>
      </c>
      <c r="J2232">
        <v>1.64</v>
      </c>
      <c r="K2232" s="7">
        <f t="shared" si="461"/>
        <v>2.4390243902439024</v>
      </c>
      <c r="L2232" s="7">
        <f t="shared" si="462"/>
        <v>1.6949152542372881</v>
      </c>
      <c r="M2232" s="24">
        <f t="shared" si="450"/>
        <v>0.41000000000000003</v>
      </c>
      <c r="N2232" s="24">
        <f t="shared" si="450"/>
        <v>0.59000000000000008</v>
      </c>
      <c r="O2232" s="23">
        <f t="shared" si="451"/>
        <v>1.1825016035626936</v>
      </c>
      <c r="P2232" s="23">
        <f t="shared" si="451"/>
        <v>0.86666620184723941</v>
      </c>
      <c r="Q2232" t="s">
        <v>58</v>
      </c>
      <c r="R2232" t="s">
        <v>266</v>
      </c>
      <c r="S2232" t="s">
        <v>143</v>
      </c>
      <c r="T2232" s="78" t="s">
        <v>155</v>
      </c>
      <c r="U2232" s="78" t="s">
        <v>161</v>
      </c>
      <c r="V2232" t="s">
        <v>614</v>
      </c>
      <c r="W2232" s="25" t="s">
        <v>151</v>
      </c>
      <c r="X2232" s="89">
        <v>2</v>
      </c>
      <c r="Y2232" s="23" t="str">
        <f t="shared" si="463"/>
        <v>N</v>
      </c>
      <c r="Z2232">
        <v>100</v>
      </c>
      <c r="AA2232">
        <f t="shared" si="452"/>
        <v>0</v>
      </c>
      <c r="AB2232">
        <f t="shared" si="453"/>
        <v>-100</v>
      </c>
      <c r="AC2232">
        <f t="shared" si="454"/>
        <v>0</v>
      </c>
      <c r="AD2232">
        <f t="shared" si="455"/>
        <v>-100</v>
      </c>
      <c r="AE2232">
        <f t="shared" si="456"/>
        <v>164</v>
      </c>
      <c r="AF2232">
        <f t="shared" si="457"/>
        <v>64</v>
      </c>
    </row>
    <row r="2233" spans="1:32" x14ac:dyDescent="0.25">
      <c r="A2233" s="6">
        <v>2.7353905624044491E-2</v>
      </c>
      <c r="B2233" s="6">
        <v>0.97264597165381539</v>
      </c>
      <c r="C2233" s="21">
        <f t="shared" ref="C2233:D2248" si="464">(100%/A2233)</f>
        <v>36.557850778025099</v>
      </c>
      <c r="D2233" s="22">
        <f t="shared" si="464"/>
        <v>1.0281233142822499</v>
      </c>
      <c r="E2233" s="141">
        <v>2.8434691851436877E-2</v>
      </c>
      <c r="F2233" s="7">
        <f t="shared" si="458"/>
        <v>1.0284346918514369</v>
      </c>
      <c r="G2233" s="7">
        <f t="shared" si="459"/>
        <v>35.547080497850502</v>
      </c>
      <c r="H2233" s="7">
        <f t="shared" si="460"/>
        <v>0.99969723155815915</v>
      </c>
      <c r="I2233">
        <v>2.41</v>
      </c>
      <c r="J2233">
        <v>1.63</v>
      </c>
      <c r="K2233" s="7">
        <f t="shared" si="461"/>
        <v>2.4785276073619631</v>
      </c>
      <c r="L2233" s="7">
        <f t="shared" si="462"/>
        <v>1.6763485477178419</v>
      </c>
      <c r="M2233" s="24">
        <f t="shared" ref="M2233:N2248" si="465">(1/K2233)</f>
        <v>0.40346534653465349</v>
      </c>
      <c r="N2233" s="24">
        <f t="shared" si="465"/>
        <v>0.59653465346534673</v>
      </c>
      <c r="O2233" s="23">
        <f t="shared" ref="O2233:P2248" si="466">(I2233/G2233)</f>
        <v>6.7797410258367927E-2</v>
      </c>
      <c r="P2233" s="23">
        <f t="shared" si="466"/>
        <v>1.6304936620254826</v>
      </c>
      <c r="Q2233" t="s">
        <v>383</v>
      </c>
      <c r="R2233" t="s">
        <v>72</v>
      </c>
      <c r="S2233" t="s">
        <v>146</v>
      </c>
      <c r="T2233" s="78" t="s">
        <v>149</v>
      </c>
      <c r="U2233" s="78" t="s">
        <v>166</v>
      </c>
      <c r="V2233" t="s">
        <v>614</v>
      </c>
      <c r="W2233" s="25" t="s">
        <v>151</v>
      </c>
      <c r="X2233" s="89">
        <v>2</v>
      </c>
      <c r="Y2233" s="23" t="str">
        <f t="shared" si="463"/>
        <v>N</v>
      </c>
      <c r="Z2233">
        <v>100</v>
      </c>
      <c r="AA2233">
        <f t="shared" si="452"/>
        <v>163</v>
      </c>
      <c r="AB2233">
        <f t="shared" si="453"/>
        <v>63</v>
      </c>
      <c r="AC2233">
        <f t="shared" si="454"/>
        <v>0</v>
      </c>
      <c r="AD2233">
        <f t="shared" si="455"/>
        <v>-100</v>
      </c>
      <c r="AE2233">
        <f t="shared" si="456"/>
        <v>163</v>
      </c>
      <c r="AF2233">
        <f t="shared" si="457"/>
        <v>63</v>
      </c>
    </row>
    <row r="2234" spans="1:32" x14ac:dyDescent="0.25">
      <c r="A2234" s="6">
        <v>0.3984438744894061</v>
      </c>
      <c r="B2234" s="6">
        <v>0.59430721486098903</v>
      </c>
      <c r="C2234" s="21">
        <f t="shared" si="464"/>
        <v>2.5097637685645688</v>
      </c>
      <c r="D2234" s="22">
        <f t="shared" si="464"/>
        <v>1.6826314320177052</v>
      </c>
      <c r="E2234" s="141">
        <v>2.925809822361547E-2</v>
      </c>
      <c r="F2234" s="7">
        <f t="shared" si="458"/>
        <v>1.0292580982236155</v>
      </c>
      <c r="G2234" s="7">
        <f t="shared" si="459"/>
        <v>2.4384202299657791</v>
      </c>
      <c r="H2234" s="7">
        <f t="shared" si="460"/>
        <v>1.6348002847116181</v>
      </c>
      <c r="I2234">
        <v>1.74</v>
      </c>
      <c r="J2234">
        <v>2.2000000000000002</v>
      </c>
      <c r="K2234" s="7">
        <f t="shared" si="461"/>
        <v>1.790909090909091</v>
      </c>
      <c r="L2234" s="7">
        <f t="shared" si="462"/>
        <v>2.264367816091954</v>
      </c>
      <c r="M2234" s="24">
        <f t="shared" si="465"/>
        <v>0.55837563451776651</v>
      </c>
      <c r="N2234" s="24">
        <f t="shared" si="465"/>
        <v>0.44162436548223349</v>
      </c>
      <c r="O2234" s="23">
        <f t="shared" si="466"/>
        <v>0.71357675704011825</v>
      </c>
      <c r="P2234" s="23">
        <f t="shared" si="466"/>
        <v>1.3457301302024696</v>
      </c>
      <c r="Q2234" t="s">
        <v>350</v>
      </c>
      <c r="R2234" t="s">
        <v>66</v>
      </c>
      <c r="S2234" t="s">
        <v>146</v>
      </c>
      <c r="T2234" s="78" t="s">
        <v>170</v>
      </c>
      <c r="U2234" s="78" t="s">
        <v>160</v>
      </c>
      <c r="V2234" t="s">
        <v>614</v>
      </c>
      <c r="W2234" s="25" t="s">
        <v>154</v>
      </c>
      <c r="X2234" s="89">
        <v>1</v>
      </c>
      <c r="Y2234" s="23" t="str">
        <f t="shared" si="463"/>
        <v>N</v>
      </c>
      <c r="Z2234">
        <v>100</v>
      </c>
      <c r="AA2234">
        <f t="shared" si="452"/>
        <v>220.00000000000003</v>
      </c>
      <c r="AB2234">
        <f t="shared" si="453"/>
        <v>120.00000000000003</v>
      </c>
      <c r="AC2234">
        <f t="shared" si="454"/>
        <v>0</v>
      </c>
      <c r="AD2234">
        <f t="shared" si="455"/>
        <v>-100</v>
      </c>
      <c r="AE2234">
        <f t="shared" si="456"/>
        <v>220.00000000000003</v>
      </c>
      <c r="AF2234">
        <f t="shared" si="457"/>
        <v>120.00000000000003</v>
      </c>
    </row>
    <row r="2235" spans="1:32" x14ac:dyDescent="0.25">
      <c r="A2235" s="6">
        <v>0.59531818086053789</v>
      </c>
      <c r="B2235" s="6">
        <v>0.4012046181746618</v>
      </c>
      <c r="C2235" s="21">
        <f t="shared" si="464"/>
        <v>1.6797739967465648</v>
      </c>
      <c r="D2235" s="22">
        <f t="shared" si="464"/>
        <v>2.4924937418458541</v>
      </c>
      <c r="E2235" s="141">
        <v>2.5748928223876311E-2</v>
      </c>
      <c r="F2235" s="7">
        <f t="shared" si="458"/>
        <v>1.0257489282238763</v>
      </c>
      <c r="G2235" s="7">
        <f t="shared" si="459"/>
        <v>1.6376073623154137</v>
      </c>
      <c r="H2235" s="7">
        <f t="shared" si="460"/>
        <v>2.4299257579159286</v>
      </c>
      <c r="I2235">
        <v>1.93</v>
      </c>
      <c r="J2235">
        <v>1.97</v>
      </c>
      <c r="K2235" s="7">
        <f t="shared" si="461"/>
        <v>1.9796954314720812</v>
      </c>
      <c r="L2235" s="7">
        <f t="shared" si="462"/>
        <v>2.0207253886010363</v>
      </c>
      <c r="M2235" s="24">
        <f t="shared" si="465"/>
        <v>0.50512820512820511</v>
      </c>
      <c r="N2235" s="24">
        <f t="shared" si="465"/>
        <v>0.49487179487179483</v>
      </c>
      <c r="O2235" s="23">
        <f t="shared" si="466"/>
        <v>1.178548682921877</v>
      </c>
      <c r="P2235" s="23">
        <f t="shared" si="466"/>
        <v>0.81072435796952391</v>
      </c>
      <c r="Q2235" t="s">
        <v>115</v>
      </c>
      <c r="R2235" t="s">
        <v>67</v>
      </c>
      <c r="S2235" t="s">
        <v>146</v>
      </c>
      <c r="T2235" s="78" t="s">
        <v>162</v>
      </c>
      <c r="U2235" s="78" t="s">
        <v>160</v>
      </c>
      <c r="V2235" t="s">
        <v>614</v>
      </c>
      <c r="W2235" s="25" t="s">
        <v>175</v>
      </c>
      <c r="X2235" s="89">
        <v>5</v>
      </c>
      <c r="Y2235" s="23" t="str">
        <f t="shared" si="463"/>
        <v>Y</v>
      </c>
      <c r="Z2235">
        <v>100</v>
      </c>
      <c r="AA2235">
        <f t="shared" si="452"/>
        <v>193</v>
      </c>
      <c r="AB2235">
        <f t="shared" si="453"/>
        <v>93</v>
      </c>
      <c r="AC2235">
        <f t="shared" si="454"/>
        <v>193</v>
      </c>
      <c r="AD2235">
        <f t="shared" si="455"/>
        <v>93</v>
      </c>
      <c r="AE2235">
        <f t="shared" si="456"/>
        <v>0</v>
      </c>
      <c r="AF2235">
        <f t="shared" si="457"/>
        <v>-100</v>
      </c>
    </row>
    <row r="2236" spans="1:32" x14ac:dyDescent="0.25">
      <c r="A2236" s="6">
        <v>0.83266962510879583</v>
      </c>
      <c r="B2236" s="6">
        <v>0.11119119609366679</v>
      </c>
      <c r="C2236" s="21">
        <f t="shared" si="464"/>
        <v>1.2009565016489474</v>
      </c>
      <c r="D2236" s="22">
        <f t="shared" si="464"/>
        <v>8.9935177885630981</v>
      </c>
      <c r="E2236" s="141">
        <v>2.6606425702811132E-2</v>
      </c>
      <c r="F2236" s="7">
        <f t="shared" si="458"/>
        <v>1.0266064257028111</v>
      </c>
      <c r="G2236" s="7">
        <f t="shared" si="459"/>
        <v>1.1698314676208819</v>
      </c>
      <c r="H2236" s="7">
        <f t="shared" si="460"/>
        <v>8.7604339534560847</v>
      </c>
      <c r="I2236">
        <v>1.6</v>
      </c>
      <c r="J2236">
        <v>2.4900000000000002</v>
      </c>
      <c r="K2236" s="7">
        <f t="shared" si="461"/>
        <v>1.642570281124498</v>
      </c>
      <c r="L2236" s="7">
        <f t="shared" si="462"/>
        <v>2.5562499999999999</v>
      </c>
      <c r="M2236" s="24">
        <f t="shared" si="465"/>
        <v>0.60880195599022002</v>
      </c>
      <c r="N2236" s="24">
        <f t="shared" si="465"/>
        <v>0.39119804400977998</v>
      </c>
      <c r="O2236" s="23">
        <f t="shared" si="466"/>
        <v>1.3677183801987851</v>
      </c>
      <c r="P2236" s="23">
        <f t="shared" si="466"/>
        <v>0.28423249501443576</v>
      </c>
      <c r="Q2236" t="s">
        <v>119</v>
      </c>
      <c r="R2236" t="s">
        <v>70</v>
      </c>
      <c r="S2236" t="s">
        <v>146</v>
      </c>
      <c r="T2236" s="78" t="s">
        <v>168</v>
      </c>
      <c r="U2236" s="78" t="s">
        <v>160</v>
      </c>
      <c r="V2236" t="s">
        <v>614</v>
      </c>
      <c r="W2236" s="25" t="s">
        <v>149</v>
      </c>
      <c r="X2236" s="89">
        <v>0</v>
      </c>
      <c r="Y2236" s="23" t="str">
        <f t="shared" si="463"/>
        <v>N</v>
      </c>
      <c r="Z2236">
        <v>100</v>
      </c>
      <c r="AA2236">
        <f t="shared" si="452"/>
        <v>0</v>
      </c>
      <c r="AB2236">
        <f t="shared" si="453"/>
        <v>-100</v>
      </c>
      <c r="AC2236">
        <f t="shared" si="454"/>
        <v>0</v>
      </c>
      <c r="AD2236">
        <f t="shared" si="455"/>
        <v>-100</v>
      </c>
      <c r="AE2236">
        <f t="shared" si="456"/>
        <v>0</v>
      </c>
      <c r="AF2236">
        <f t="shared" si="457"/>
        <v>-100</v>
      </c>
    </row>
    <row r="2237" spans="1:32" x14ac:dyDescent="0.25">
      <c r="A2237" s="6">
        <v>0.53098000036379933</v>
      </c>
      <c r="B2237" s="6">
        <v>0.44634686162247117</v>
      </c>
      <c r="C2237" s="21">
        <f t="shared" si="464"/>
        <v>1.8833101045516838</v>
      </c>
      <c r="D2237" s="22">
        <f t="shared" si="464"/>
        <v>2.2404100621767546</v>
      </c>
      <c r="E2237" s="141">
        <v>3.5670356703566997E-2</v>
      </c>
      <c r="F2237" s="7">
        <f t="shared" si="458"/>
        <v>1.035670356703567</v>
      </c>
      <c r="G2237" s="7">
        <f t="shared" si="459"/>
        <v>1.8184455047512103</v>
      </c>
      <c r="H2237" s="7">
        <f t="shared" si="460"/>
        <v>2.1632462951896692</v>
      </c>
      <c r="I2237">
        <v>1.5</v>
      </c>
      <c r="J2237">
        <v>2.71</v>
      </c>
      <c r="K2237" s="7">
        <f t="shared" si="461"/>
        <v>1.5535055350553506</v>
      </c>
      <c r="L2237" s="7">
        <f t="shared" si="462"/>
        <v>2.8066666666666666</v>
      </c>
      <c r="M2237" s="24">
        <f t="shared" si="465"/>
        <v>0.64370546318289779</v>
      </c>
      <c r="N2237" s="24">
        <f t="shared" si="465"/>
        <v>0.35629453681710216</v>
      </c>
      <c r="O2237" s="23">
        <f t="shared" si="466"/>
        <v>0.82488036956885424</v>
      </c>
      <c r="P2237" s="23">
        <f t="shared" si="466"/>
        <v>1.2527468582870691</v>
      </c>
      <c r="Q2237" t="s">
        <v>109</v>
      </c>
      <c r="R2237" t="s">
        <v>97</v>
      </c>
      <c r="S2237" t="s">
        <v>140</v>
      </c>
      <c r="T2237" s="78" t="s">
        <v>176</v>
      </c>
      <c r="U2237" s="78" t="s">
        <v>160</v>
      </c>
      <c r="V2237" t="s">
        <v>615</v>
      </c>
      <c r="W2237" s="25" t="s">
        <v>176</v>
      </c>
      <c r="X2237" s="89">
        <v>3</v>
      </c>
      <c r="Y2237" s="23" t="str">
        <f t="shared" si="463"/>
        <v>Y</v>
      </c>
      <c r="Z2237">
        <v>100</v>
      </c>
      <c r="AA2237">
        <f t="shared" si="452"/>
        <v>0</v>
      </c>
      <c r="AB2237">
        <f t="shared" si="453"/>
        <v>-100</v>
      </c>
      <c r="AC2237">
        <f t="shared" si="454"/>
        <v>150</v>
      </c>
      <c r="AD2237">
        <f t="shared" si="455"/>
        <v>50</v>
      </c>
      <c r="AE2237">
        <f t="shared" si="456"/>
        <v>0</v>
      </c>
      <c r="AF2237">
        <f t="shared" si="457"/>
        <v>-100</v>
      </c>
    </row>
    <row r="2238" spans="1:32" x14ac:dyDescent="0.25">
      <c r="A2238" s="6">
        <v>0.18511033232667642</v>
      </c>
      <c r="B2238" s="6">
        <v>0.81447326125349417</v>
      </c>
      <c r="C2238" s="21">
        <f t="shared" si="464"/>
        <v>5.402183591973861</v>
      </c>
      <c r="D2238" s="22">
        <f t="shared" si="464"/>
        <v>1.2277873904184107</v>
      </c>
      <c r="E2238" s="141">
        <v>3.3255418614534626E-2</v>
      </c>
      <c r="F2238" s="7">
        <f t="shared" si="458"/>
        <v>1.0332554186145346</v>
      </c>
      <c r="G2238" s="7">
        <f t="shared" si="459"/>
        <v>5.2283138270085328</v>
      </c>
      <c r="H2238" s="7">
        <f t="shared" si="460"/>
        <v>1.1882709427884917</v>
      </c>
      <c r="I2238">
        <v>2.08</v>
      </c>
      <c r="J2238">
        <v>1.81</v>
      </c>
      <c r="K2238" s="7">
        <f t="shared" si="461"/>
        <v>2.1491712707182322</v>
      </c>
      <c r="L2238" s="7">
        <f t="shared" si="462"/>
        <v>1.8701923076923077</v>
      </c>
      <c r="M2238" s="24">
        <f t="shared" si="465"/>
        <v>0.46529562982005135</v>
      </c>
      <c r="N2238" s="24">
        <f t="shared" si="465"/>
        <v>0.53470437017994854</v>
      </c>
      <c r="O2238" s="23">
        <f t="shared" si="466"/>
        <v>0.3978338081495974</v>
      </c>
      <c r="P2238" s="23">
        <f t="shared" si="466"/>
        <v>1.5232216280173521</v>
      </c>
      <c r="Q2238" t="s">
        <v>559</v>
      </c>
      <c r="R2238" t="s">
        <v>434</v>
      </c>
      <c r="S2238" t="s">
        <v>141</v>
      </c>
      <c r="T2238" s="78" t="s">
        <v>152</v>
      </c>
      <c r="U2238" s="78" t="s">
        <v>161</v>
      </c>
      <c r="V2238" t="s">
        <v>615</v>
      </c>
      <c r="W2238" s="25" t="s">
        <v>151</v>
      </c>
      <c r="X2238" s="89">
        <v>2</v>
      </c>
      <c r="Y2238" s="23" t="str">
        <f t="shared" si="463"/>
        <v>N</v>
      </c>
      <c r="Z2238">
        <v>100</v>
      </c>
      <c r="AA2238">
        <f t="shared" si="452"/>
        <v>181</v>
      </c>
      <c r="AB2238">
        <f t="shared" si="453"/>
        <v>81</v>
      </c>
      <c r="AC2238">
        <f t="shared" si="454"/>
        <v>0</v>
      </c>
      <c r="AD2238">
        <f t="shared" si="455"/>
        <v>-100</v>
      </c>
      <c r="AE2238">
        <f t="shared" si="456"/>
        <v>181</v>
      </c>
      <c r="AF2238">
        <f t="shared" si="457"/>
        <v>81</v>
      </c>
    </row>
    <row r="2239" spans="1:32" x14ac:dyDescent="0.25">
      <c r="A2239" s="6">
        <v>7.2680472011433503E-2</v>
      </c>
      <c r="B2239" s="6">
        <v>0.92731044210935454</v>
      </c>
      <c r="C2239" s="21">
        <f t="shared" si="464"/>
        <v>13.758853957947441</v>
      </c>
      <c r="D2239" s="22">
        <f t="shared" si="464"/>
        <v>1.078387511441474</v>
      </c>
      <c r="E2239" s="141">
        <v>2.7919448972080652E-2</v>
      </c>
      <c r="F2239" s="7">
        <f t="shared" si="458"/>
        <v>1.0279194489720807</v>
      </c>
      <c r="G2239" s="7">
        <f t="shared" si="459"/>
        <v>13.385148001340273</v>
      </c>
      <c r="H2239" s="7">
        <f t="shared" si="460"/>
        <v>1.0490972931000202</v>
      </c>
      <c r="I2239">
        <v>2.09</v>
      </c>
      <c r="J2239">
        <v>1.82</v>
      </c>
      <c r="K2239" s="7">
        <f t="shared" si="461"/>
        <v>2.1483516483516483</v>
      </c>
      <c r="L2239" s="7">
        <f t="shared" si="462"/>
        <v>1.8708133971291869</v>
      </c>
      <c r="M2239" s="24">
        <f t="shared" si="465"/>
        <v>0.46547314578005117</v>
      </c>
      <c r="N2239" s="24">
        <f t="shared" si="465"/>
        <v>0.53452685421994872</v>
      </c>
      <c r="O2239" s="23">
        <f t="shared" si="466"/>
        <v>0.15614321184873903</v>
      </c>
      <c r="P2239" s="23">
        <f t="shared" si="466"/>
        <v>1.7348247983959697</v>
      </c>
      <c r="Q2239" t="s">
        <v>50</v>
      </c>
      <c r="R2239" t="s">
        <v>442</v>
      </c>
      <c r="S2239" t="s">
        <v>141</v>
      </c>
      <c r="T2239" s="78" t="s">
        <v>154</v>
      </c>
      <c r="U2239" s="78" t="s">
        <v>160</v>
      </c>
      <c r="V2239" t="s">
        <v>615</v>
      </c>
      <c r="W2239" s="25" t="s">
        <v>152</v>
      </c>
      <c r="X2239" s="89">
        <v>1</v>
      </c>
      <c r="Y2239" s="23" t="str">
        <f t="shared" si="463"/>
        <v>N</v>
      </c>
      <c r="Z2239">
        <v>100</v>
      </c>
      <c r="AA2239">
        <f t="shared" si="452"/>
        <v>182</v>
      </c>
      <c r="AB2239">
        <f t="shared" si="453"/>
        <v>82</v>
      </c>
      <c r="AC2239">
        <f t="shared" si="454"/>
        <v>0</v>
      </c>
      <c r="AD2239">
        <f t="shared" si="455"/>
        <v>-100</v>
      </c>
      <c r="AE2239">
        <f t="shared" si="456"/>
        <v>182</v>
      </c>
      <c r="AF2239">
        <f t="shared" si="457"/>
        <v>82</v>
      </c>
    </row>
    <row r="2240" spans="1:32" x14ac:dyDescent="0.25">
      <c r="A2240" s="6">
        <v>0.61951104466042917</v>
      </c>
      <c r="B2240" s="6">
        <v>0.37750745518373002</v>
      </c>
      <c r="C2240" s="21">
        <f t="shared" si="464"/>
        <v>1.6141762259430372</v>
      </c>
      <c r="D2240" s="22">
        <f t="shared" si="464"/>
        <v>2.6489543087653926</v>
      </c>
      <c r="E2240" s="141">
        <v>3.3495866016535869E-2</v>
      </c>
      <c r="F2240" s="7">
        <f t="shared" si="458"/>
        <v>1.0334958660165359</v>
      </c>
      <c r="G2240" s="7">
        <f t="shared" si="459"/>
        <v>1.5618603605688834</v>
      </c>
      <c r="H2240" s="7">
        <f t="shared" si="460"/>
        <v>2.563101020399253</v>
      </c>
      <c r="I2240">
        <v>1.78</v>
      </c>
      <c r="J2240">
        <v>2.12</v>
      </c>
      <c r="K2240" s="7">
        <f t="shared" si="461"/>
        <v>1.8396226415094339</v>
      </c>
      <c r="L2240" s="7">
        <f t="shared" si="462"/>
        <v>2.191011235955056</v>
      </c>
      <c r="M2240" s="24">
        <f t="shared" si="465"/>
        <v>0.54358974358974366</v>
      </c>
      <c r="N2240" s="24">
        <f t="shared" si="465"/>
        <v>0.45641025641025645</v>
      </c>
      <c r="O2240" s="23">
        <f t="shared" si="466"/>
        <v>1.1396665444224876</v>
      </c>
      <c r="P2240" s="23">
        <f t="shared" si="466"/>
        <v>0.82712307596435219</v>
      </c>
      <c r="Q2240" t="s">
        <v>42</v>
      </c>
      <c r="R2240" t="s">
        <v>46</v>
      </c>
      <c r="S2240" t="s">
        <v>141</v>
      </c>
      <c r="T2240" s="78" t="s">
        <v>162</v>
      </c>
      <c r="U2240" s="78" t="s">
        <v>160</v>
      </c>
      <c r="V2240" t="s">
        <v>615</v>
      </c>
      <c r="W2240" s="25" t="s">
        <v>151</v>
      </c>
      <c r="X2240" s="89">
        <v>2</v>
      </c>
      <c r="Y2240" s="23" t="str">
        <f t="shared" si="463"/>
        <v>N</v>
      </c>
      <c r="Z2240">
        <v>100</v>
      </c>
      <c r="AA2240">
        <f t="shared" si="452"/>
        <v>0</v>
      </c>
      <c r="AB2240">
        <f t="shared" si="453"/>
        <v>-100</v>
      </c>
      <c r="AC2240">
        <f t="shared" si="454"/>
        <v>0</v>
      </c>
      <c r="AD2240">
        <f t="shared" si="455"/>
        <v>-100</v>
      </c>
      <c r="AE2240">
        <f t="shared" si="456"/>
        <v>0</v>
      </c>
      <c r="AF2240">
        <f t="shared" si="457"/>
        <v>-100</v>
      </c>
    </row>
    <row r="2241" spans="1:32" x14ac:dyDescent="0.25">
      <c r="A2241" s="6">
        <v>0.54831998902167101</v>
      </c>
      <c r="B2241" s="6">
        <v>0.44917535648621965</v>
      </c>
      <c r="C2241" s="21">
        <f t="shared" si="464"/>
        <v>1.8237525897683031</v>
      </c>
      <c r="D2241" s="22">
        <f t="shared" si="464"/>
        <v>2.2263020122536026</v>
      </c>
      <c r="E2241" s="141">
        <v>2.9427331427966497E-2</v>
      </c>
      <c r="F2241" s="7">
        <f t="shared" si="458"/>
        <v>1.0294273314279665</v>
      </c>
      <c r="G2241" s="7">
        <f t="shared" si="459"/>
        <v>1.7716185825749264</v>
      </c>
      <c r="H2241" s="7">
        <f t="shared" si="460"/>
        <v>2.162660679666816</v>
      </c>
      <c r="I2241">
        <v>1.88</v>
      </c>
      <c r="J2241">
        <v>2.0099999999999998</v>
      </c>
      <c r="K2241" s="7">
        <f t="shared" si="461"/>
        <v>1.9353233830845769</v>
      </c>
      <c r="L2241" s="7">
        <f t="shared" si="462"/>
        <v>2.0691489361702122</v>
      </c>
      <c r="M2241" s="24">
        <f t="shared" si="465"/>
        <v>0.5167095115681235</v>
      </c>
      <c r="N2241" s="24">
        <f t="shared" si="465"/>
        <v>0.48329048843187672</v>
      </c>
      <c r="O2241" s="23">
        <f t="shared" si="466"/>
        <v>1.0611764961663184</v>
      </c>
      <c r="P2241" s="23">
        <f t="shared" si="466"/>
        <v>0.92941071102733719</v>
      </c>
      <c r="Q2241" t="s">
        <v>407</v>
      </c>
      <c r="R2241" t="s">
        <v>40</v>
      </c>
      <c r="S2241" t="s">
        <v>141</v>
      </c>
      <c r="T2241" s="78" t="s">
        <v>162</v>
      </c>
      <c r="U2241" s="78" t="s">
        <v>160</v>
      </c>
      <c r="V2241" t="s">
        <v>615</v>
      </c>
      <c r="W2241" s="25" t="s">
        <v>155</v>
      </c>
      <c r="X2241" s="89">
        <v>3</v>
      </c>
      <c r="Y2241" s="23" t="str">
        <f t="shared" si="463"/>
        <v>Y</v>
      </c>
      <c r="Z2241">
        <v>100</v>
      </c>
      <c r="AA2241">
        <f t="shared" si="452"/>
        <v>188</v>
      </c>
      <c r="AB2241">
        <f t="shared" si="453"/>
        <v>88</v>
      </c>
      <c r="AC2241">
        <f t="shared" si="454"/>
        <v>188</v>
      </c>
      <c r="AD2241">
        <f t="shared" si="455"/>
        <v>88</v>
      </c>
      <c r="AE2241">
        <f t="shared" si="456"/>
        <v>0</v>
      </c>
      <c r="AF2241">
        <f t="shared" si="457"/>
        <v>-100</v>
      </c>
    </row>
    <row r="2242" spans="1:32" x14ac:dyDescent="0.25">
      <c r="A2242" s="6">
        <v>0.2289141835599047</v>
      </c>
      <c r="B2242" s="6">
        <v>0.77068780868980191</v>
      </c>
      <c r="C2242" s="21">
        <f t="shared" si="464"/>
        <v>4.3684492784533351</v>
      </c>
      <c r="D2242" s="22">
        <f t="shared" si="464"/>
        <v>1.2975422586482033</v>
      </c>
      <c r="E2242" s="141">
        <v>3.1144781144781142E-2</v>
      </c>
      <c r="F2242" s="7">
        <f t="shared" si="458"/>
        <v>1.0311447811447811</v>
      </c>
      <c r="G2242" s="7">
        <f t="shared" si="459"/>
        <v>4.2365042798388259</v>
      </c>
      <c r="H2242" s="7">
        <f t="shared" si="460"/>
        <v>1.2583511863461758</v>
      </c>
      <c r="I2242">
        <v>2.16</v>
      </c>
      <c r="J2242">
        <v>1.76</v>
      </c>
      <c r="K2242" s="7">
        <f t="shared" si="461"/>
        <v>2.2272727272727275</v>
      </c>
      <c r="L2242" s="7">
        <f t="shared" si="462"/>
        <v>1.8148148148148149</v>
      </c>
      <c r="M2242" s="24">
        <f t="shared" si="465"/>
        <v>0.44897959183673464</v>
      </c>
      <c r="N2242" s="24">
        <f t="shared" si="465"/>
        <v>0.55102040816326525</v>
      </c>
      <c r="O2242" s="23">
        <f t="shared" si="466"/>
        <v>0.5098543179288787</v>
      </c>
      <c r="P2242" s="23">
        <f t="shared" si="466"/>
        <v>1.3986556528074185</v>
      </c>
      <c r="Q2242" t="s">
        <v>560</v>
      </c>
      <c r="R2242" t="s">
        <v>21</v>
      </c>
      <c r="S2242" t="s">
        <v>141</v>
      </c>
      <c r="T2242" s="78" t="s">
        <v>154</v>
      </c>
      <c r="U2242" s="78" t="s">
        <v>160</v>
      </c>
      <c r="V2242" t="s">
        <v>615</v>
      </c>
      <c r="W2242" s="25" t="s">
        <v>154</v>
      </c>
      <c r="X2242" s="89">
        <v>1</v>
      </c>
      <c r="Y2242" s="23" t="str">
        <f t="shared" si="463"/>
        <v>N</v>
      </c>
      <c r="Z2242">
        <v>100</v>
      </c>
      <c r="AA2242">
        <f t="shared" si="452"/>
        <v>176</v>
      </c>
      <c r="AB2242">
        <f t="shared" si="453"/>
        <v>76</v>
      </c>
      <c r="AC2242">
        <f t="shared" si="454"/>
        <v>0</v>
      </c>
      <c r="AD2242">
        <f t="shared" si="455"/>
        <v>-100</v>
      </c>
      <c r="AE2242">
        <f t="shared" si="456"/>
        <v>176</v>
      </c>
      <c r="AF2242">
        <f t="shared" si="457"/>
        <v>76</v>
      </c>
    </row>
    <row r="2243" spans="1:32" x14ac:dyDescent="0.25">
      <c r="A2243" s="6">
        <v>0.49272884980456449</v>
      </c>
      <c r="B2243" s="6">
        <v>0.50633476017246493</v>
      </c>
      <c r="C2243" s="21">
        <f t="shared" si="464"/>
        <v>2.0295137993170869</v>
      </c>
      <c r="D2243" s="22">
        <f t="shared" si="464"/>
        <v>1.9749779763478723</v>
      </c>
      <c r="E2243" s="141">
        <v>2.9427331427966497E-2</v>
      </c>
      <c r="F2243" s="7">
        <f t="shared" si="458"/>
        <v>1.0294273314279665</v>
      </c>
      <c r="G2243" s="7">
        <f t="shared" si="459"/>
        <v>1.9714978778558889</v>
      </c>
      <c r="H2243" s="7">
        <f t="shared" si="460"/>
        <v>1.9185210223710387</v>
      </c>
      <c r="I2243">
        <v>2.0099999999999998</v>
      </c>
      <c r="J2243">
        <v>1.88</v>
      </c>
      <c r="K2243" s="7">
        <f t="shared" si="461"/>
        <v>2.0691489361702122</v>
      </c>
      <c r="L2243" s="7">
        <f t="shared" si="462"/>
        <v>1.9353233830845769</v>
      </c>
      <c r="M2243" s="24">
        <f t="shared" si="465"/>
        <v>0.48329048843187672</v>
      </c>
      <c r="N2243" s="24">
        <f t="shared" si="465"/>
        <v>0.5167095115681235</v>
      </c>
      <c r="O2243" s="23">
        <f t="shared" si="466"/>
        <v>1.0195293753934871</v>
      </c>
      <c r="P2243" s="23">
        <f t="shared" si="466"/>
        <v>0.97992150103029263</v>
      </c>
      <c r="Q2243" t="s">
        <v>44</v>
      </c>
      <c r="R2243" t="s">
        <v>47</v>
      </c>
      <c r="S2243" t="s">
        <v>141</v>
      </c>
      <c r="T2243" s="78" t="s">
        <v>151</v>
      </c>
      <c r="U2243" s="78" t="s">
        <v>166</v>
      </c>
      <c r="V2243" t="s">
        <v>615</v>
      </c>
      <c r="W2243" s="25" t="s">
        <v>151</v>
      </c>
      <c r="X2243" s="89">
        <v>2</v>
      </c>
      <c r="Y2243" s="23" t="str">
        <f t="shared" si="463"/>
        <v>N</v>
      </c>
      <c r="Z2243">
        <v>100</v>
      </c>
      <c r="AA2243">
        <f t="shared" si="452"/>
        <v>0</v>
      </c>
      <c r="AB2243">
        <f t="shared" si="453"/>
        <v>-100</v>
      </c>
      <c r="AC2243">
        <f t="shared" si="454"/>
        <v>0</v>
      </c>
      <c r="AD2243">
        <f t="shared" si="455"/>
        <v>-100</v>
      </c>
      <c r="AE2243">
        <f t="shared" si="456"/>
        <v>188</v>
      </c>
      <c r="AF2243">
        <f t="shared" si="457"/>
        <v>88</v>
      </c>
    </row>
    <row r="2244" spans="1:32" x14ac:dyDescent="0.25">
      <c r="A2244" s="6">
        <v>0.32088742348837729</v>
      </c>
      <c r="B2244" s="6">
        <v>0.67876237367118453</v>
      </c>
      <c r="C2244" s="21">
        <f t="shared" si="464"/>
        <v>3.1163577217485452</v>
      </c>
      <c r="D2244" s="22">
        <f t="shared" si="464"/>
        <v>1.4732696430878383</v>
      </c>
      <c r="E2244" s="141">
        <v>3.2592867166194583E-2</v>
      </c>
      <c r="F2244" s="7">
        <f t="shared" si="458"/>
        <v>1.0325928671661946</v>
      </c>
      <c r="G2244" s="7">
        <f t="shared" si="459"/>
        <v>3.0179926869928408</v>
      </c>
      <c r="H2244" s="7">
        <f t="shared" si="460"/>
        <v>1.4267672089688348</v>
      </c>
      <c r="I2244">
        <v>1.79</v>
      </c>
      <c r="J2244">
        <v>2.11</v>
      </c>
      <c r="K2244" s="7">
        <f t="shared" si="461"/>
        <v>1.8483412322274884</v>
      </c>
      <c r="L2244" s="7">
        <f t="shared" si="462"/>
        <v>2.1787709497206706</v>
      </c>
      <c r="M2244" s="24">
        <f t="shared" si="465"/>
        <v>0.54102564102564099</v>
      </c>
      <c r="N2244" s="24">
        <f t="shared" si="465"/>
        <v>0.4589743589743589</v>
      </c>
      <c r="O2244" s="23">
        <f t="shared" si="466"/>
        <v>0.59310945573681118</v>
      </c>
      <c r="P2244" s="23">
        <f t="shared" si="466"/>
        <v>1.4788677415182234</v>
      </c>
      <c r="Q2244" t="s">
        <v>39</v>
      </c>
      <c r="R2244" t="s">
        <v>98</v>
      </c>
      <c r="S2244" t="s">
        <v>141</v>
      </c>
      <c r="T2244" s="78" t="s">
        <v>151</v>
      </c>
      <c r="U2244" s="78" t="s">
        <v>166</v>
      </c>
      <c r="V2244" t="s">
        <v>615</v>
      </c>
      <c r="W2244" s="25" t="s">
        <v>153</v>
      </c>
      <c r="X2244" s="89">
        <v>2</v>
      </c>
      <c r="Y2244" s="23" t="str">
        <f t="shared" si="463"/>
        <v>N</v>
      </c>
      <c r="Z2244">
        <v>100</v>
      </c>
      <c r="AA2244">
        <f t="shared" ref="AA2244:AA2307" si="467">IF(AND(O2244&gt;1,Y2244="Y"),Z2244*I2244,IF(AND(P2244&gt;1,Y2244="N"),Z2244*J2244,0))</f>
        <v>211</v>
      </c>
      <c r="AB2244">
        <f t="shared" ref="AB2244:AB2307" si="468">AA2244-Z2244</f>
        <v>111</v>
      </c>
      <c r="AC2244">
        <f t="shared" ref="AC2244:AC2307" si="469">IF(AND(A2244 &gt; 50%,Y2244 = "Y"),Z2244*I2244,0)</f>
        <v>0</v>
      </c>
      <c r="AD2244">
        <f t="shared" ref="AD2244:AD2307" si="470">AC2244-Z2244</f>
        <v>-100</v>
      </c>
      <c r="AE2244">
        <f t="shared" ref="AE2244:AE2307" si="471">IF(AND(B2244 &gt; 50%,Y2244 = "N"),Z2244*J2244,0)</f>
        <v>211</v>
      </c>
      <c r="AF2244">
        <f t="shared" ref="AF2244:AF2307" si="472">AE2244-Z2244</f>
        <v>111</v>
      </c>
    </row>
    <row r="2245" spans="1:32" x14ac:dyDescent="0.25">
      <c r="A2245" s="6">
        <v>0.19661881708403481</v>
      </c>
      <c r="B2245" s="6">
        <v>0.80333984901272593</v>
      </c>
      <c r="C2245" s="21">
        <f t="shared" si="464"/>
        <v>5.0859831974912169</v>
      </c>
      <c r="D2245" s="22">
        <f t="shared" si="464"/>
        <v>1.244803181653396</v>
      </c>
      <c r="E2245" s="141">
        <v>3.6160420775805502E-2</v>
      </c>
      <c r="F2245" s="7">
        <f t="shared" si="458"/>
        <v>1.0361604207758055</v>
      </c>
      <c r="G2245" s="7">
        <f t="shared" si="459"/>
        <v>4.9084901290508505</v>
      </c>
      <c r="H2245" s="7">
        <f t="shared" si="460"/>
        <v>1.2013614462530553</v>
      </c>
      <c r="I2245">
        <v>2.25</v>
      </c>
      <c r="J2245">
        <v>1.69</v>
      </c>
      <c r="K2245" s="7">
        <f t="shared" si="461"/>
        <v>2.3313609467455625</v>
      </c>
      <c r="L2245" s="7">
        <f t="shared" si="462"/>
        <v>1.7511111111111113</v>
      </c>
      <c r="M2245" s="24">
        <f t="shared" si="465"/>
        <v>0.42893401015228422</v>
      </c>
      <c r="N2245" s="24">
        <f t="shared" si="465"/>
        <v>0.57106598984771573</v>
      </c>
      <c r="O2245" s="23">
        <f t="shared" si="466"/>
        <v>0.45838943154502793</v>
      </c>
      <c r="P2245" s="23">
        <f t="shared" si="466"/>
        <v>1.4067373356045068</v>
      </c>
      <c r="Q2245" t="s">
        <v>555</v>
      </c>
      <c r="R2245" t="s">
        <v>48</v>
      </c>
      <c r="S2245" t="s">
        <v>141</v>
      </c>
      <c r="T2245" s="78" t="s">
        <v>151</v>
      </c>
      <c r="U2245" s="78" t="s">
        <v>166</v>
      </c>
      <c r="V2245" t="s">
        <v>615</v>
      </c>
      <c r="W2245" s="25" t="s">
        <v>153</v>
      </c>
      <c r="X2245" s="89">
        <v>2</v>
      </c>
      <c r="Y2245" s="23" t="str">
        <f t="shared" si="463"/>
        <v>N</v>
      </c>
      <c r="Z2245">
        <v>100</v>
      </c>
      <c r="AA2245">
        <f t="shared" si="467"/>
        <v>169</v>
      </c>
      <c r="AB2245">
        <f t="shared" si="468"/>
        <v>69</v>
      </c>
      <c r="AC2245">
        <f t="shared" si="469"/>
        <v>0</v>
      </c>
      <c r="AD2245">
        <f t="shared" si="470"/>
        <v>-100</v>
      </c>
      <c r="AE2245">
        <f t="shared" si="471"/>
        <v>169</v>
      </c>
      <c r="AF2245">
        <f t="shared" si="472"/>
        <v>69</v>
      </c>
    </row>
    <row r="2246" spans="1:32" x14ac:dyDescent="0.25">
      <c r="A2246" s="6">
        <v>0.46680492626140385</v>
      </c>
      <c r="B2246" s="6">
        <v>0.53093428931437692</v>
      </c>
      <c r="C2246" s="21">
        <f t="shared" si="464"/>
        <v>2.1422224654073485</v>
      </c>
      <c r="D2246" s="22">
        <f t="shared" si="464"/>
        <v>1.883472249063725</v>
      </c>
      <c r="E2246" s="141">
        <v>2.6419837134403323E-2</v>
      </c>
      <c r="F2246" s="7">
        <f t="shared" si="458"/>
        <v>1.0264198371344033</v>
      </c>
      <c r="G2246" s="7">
        <f t="shared" si="459"/>
        <v>2.0870820963360219</v>
      </c>
      <c r="H2246" s="7">
        <f t="shared" si="460"/>
        <v>1.8349920577549166</v>
      </c>
      <c r="I2246">
        <v>2.11</v>
      </c>
      <c r="J2246">
        <v>1.81</v>
      </c>
      <c r="K2246" s="7">
        <f t="shared" si="461"/>
        <v>2.165745856353591</v>
      </c>
      <c r="L2246" s="7">
        <f t="shared" si="462"/>
        <v>1.85781990521327</v>
      </c>
      <c r="M2246" s="24">
        <f t="shared" si="465"/>
        <v>0.46173469387755106</v>
      </c>
      <c r="N2246" s="24">
        <f t="shared" si="465"/>
        <v>0.53826530612244905</v>
      </c>
      <c r="O2246" s="23">
        <f t="shared" si="466"/>
        <v>1.0109808347760787</v>
      </c>
      <c r="P2246" s="23">
        <f t="shared" si="466"/>
        <v>0.98638029104851066</v>
      </c>
      <c r="Q2246" t="s">
        <v>112</v>
      </c>
      <c r="R2246" t="s">
        <v>69</v>
      </c>
      <c r="S2246" t="s">
        <v>146</v>
      </c>
      <c r="T2246" s="78" t="s">
        <v>155</v>
      </c>
      <c r="U2246" s="78" t="s">
        <v>161</v>
      </c>
      <c r="V2246" t="s">
        <v>615</v>
      </c>
      <c r="W2246" s="25" t="s">
        <v>153</v>
      </c>
      <c r="X2246" s="89">
        <v>2</v>
      </c>
      <c r="Y2246" s="23" t="str">
        <f t="shared" si="463"/>
        <v>N</v>
      </c>
      <c r="Z2246">
        <v>100</v>
      </c>
      <c r="AA2246">
        <f t="shared" si="467"/>
        <v>0</v>
      </c>
      <c r="AB2246">
        <f t="shared" si="468"/>
        <v>-100</v>
      </c>
      <c r="AC2246">
        <f t="shared" si="469"/>
        <v>0</v>
      </c>
      <c r="AD2246">
        <f t="shared" si="470"/>
        <v>-100</v>
      </c>
      <c r="AE2246">
        <f t="shared" si="471"/>
        <v>181</v>
      </c>
      <c r="AF2246">
        <f t="shared" si="472"/>
        <v>81</v>
      </c>
    </row>
    <row r="2247" spans="1:32" x14ac:dyDescent="0.25">
      <c r="A2247" s="6">
        <v>0.23706378688524071</v>
      </c>
      <c r="B2247" s="6">
        <v>0.76215263887292595</v>
      </c>
      <c r="C2247" s="21">
        <f t="shared" si="464"/>
        <v>4.2182739638934654</v>
      </c>
      <c r="D2247" s="22">
        <f t="shared" si="464"/>
        <v>1.3120731320681427</v>
      </c>
      <c r="E2247" s="141">
        <v>3.028560475368991E-2</v>
      </c>
      <c r="F2247" s="7">
        <f t="shared" si="458"/>
        <v>1.0302856047536899</v>
      </c>
      <c r="G2247" s="7">
        <f t="shared" si="459"/>
        <v>4.0942763292338995</v>
      </c>
      <c r="H2247" s="7">
        <f t="shared" si="460"/>
        <v>1.2735042846510698</v>
      </c>
      <c r="I2247">
        <v>2.82</v>
      </c>
      <c r="J2247">
        <v>1.48</v>
      </c>
      <c r="K2247" s="7">
        <f t="shared" si="461"/>
        <v>2.9054054054054053</v>
      </c>
      <c r="L2247" s="7">
        <f t="shared" si="462"/>
        <v>1.5248226950354611</v>
      </c>
      <c r="M2247" s="24">
        <f t="shared" si="465"/>
        <v>0.34418604651162793</v>
      </c>
      <c r="N2247" s="24">
        <f t="shared" si="465"/>
        <v>0.65581395348837201</v>
      </c>
      <c r="O2247" s="23">
        <f t="shared" si="466"/>
        <v>0.68876640784225329</v>
      </c>
      <c r="P2247" s="23">
        <f t="shared" si="466"/>
        <v>1.1621476408346034</v>
      </c>
      <c r="Q2247" t="s">
        <v>114</v>
      </c>
      <c r="R2247" t="s">
        <v>117</v>
      </c>
      <c r="S2247" t="s">
        <v>146</v>
      </c>
      <c r="T2247" s="78" t="s">
        <v>154</v>
      </c>
      <c r="U2247" s="78" t="s">
        <v>160</v>
      </c>
      <c r="V2247" t="s">
        <v>615</v>
      </c>
      <c r="W2247" s="25" t="s">
        <v>151</v>
      </c>
      <c r="X2247" s="89">
        <v>2</v>
      </c>
      <c r="Y2247" s="23" t="str">
        <f t="shared" si="463"/>
        <v>N</v>
      </c>
      <c r="Z2247">
        <v>100</v>
      </c>
      <c r="AA2247">
        <f t="shared" si="467"/>
        <v>148</v>
      </c>
      <c r="AB2247">
        <f t="shared" si="468"/>
        <v>48</v>
      </c>
      <c r="AC2247">
        <f t="shared" si="469"/>
        <v>0</v>
      </c>
      <c r="AD2247">
        <f t="shared" si="470"/>
        <v>-100</v>
      </c>
      <c r="AE2247">
        <f t="shared" si="471"/>
        <v>148</v>
      </c>
      <c r="AF2247">
        <f t="shared" si="472"/>
        <v>48</v>
      </c>
    </row>
    <row r="2248" spans="1:32" s="23" customFormat="1" x14ac:dyDescent="0.25">
      <c r="A2248" s="24">
        <v>0.42200729860099001</v>
      </c>
      <c r="B2248" s="24">
        <v>0.57641951800437008</v>
      </c>
      <c r="C2248" s="21">
        <f t="shared" si="464"/>
        <v>2.3696272631187476</v>
      </c>
      <c r="D2248" s="22">
        <f t="shared" si="464"/>
        <v>1.7348475698083814</v>
      </c>
      <c r="E2248" s="143">
        <v>2.9011311269375728E-2</v>
      </c>
      <c r="F2248" s="7">
        <f t="shared" si="458"/>
        <v>1.0290113112693757</v>
      </c>
      <c r="G2248" s="7">
        <f t="shared" si="459"/>
        <v>2.3028194512221685</v>
      </c>
      <c r="H2248" s="7">
        <f t="shared" si="460"/>
        <v>1.6859363457028425</v>
      </c>
      <c r="I2248" s="23">
        <v>2.17</v>
      </c>
      <c r="J2248" s="23">
        <v>1.76</v>
      </c>
      <c r="K2248" s="7">
        <f t="shared" si="461"/>
        <v>2.2329545454545454</v>
      </c>
      <c r="L2248" s="7">
        <f t="shared" si="462"/>
        <v>1.8110599078341012</v>
      </c>
      <c r="M2248" s="24">
        <f t="shared" si="465"/>
        <v>0.44783715012722647</v>
      </c>
      <c r="N2248" s="24">
        <f t="shared" si="465"/>
        <v>0.55216284987277364</v>
      </c>
      <c r="O2248" s="23">
        <f t="shared" si="466"/>
        <v>0.94232311562607407</v>
      </c>
      <c r="P2248" s="23">
        <f t="shared" si="466"/>
        <v>1.0439302791507716</v>
      </c>
      <c r="Q2248" s="23" t="s">
        <v>68</v>
      </c>
      <c r="R2248" s="23" t="s">
        <v>64</v>
      </c>
      <c r="S2248" s="23" t="s">
        <v>146</v>
      </c>
      <c r="T2248" s="25" t="s">
        <v>155</v>
      </c>
      <c r="U2248" s="25" t="s">
        <v>161</v>
      </c>
      <c r="V2248" s="23" t="s">
        <v>615</v>
      </c>
      <c r="W2248" s="25" t="s">
        <v>150</v>
      </c>
      <c r="X2248" s="94">
        <v>4</v>
      </c>
      <c r="Y2248" s="23" t="str">
        <f t="shared" si="463"/>
        <v>Y</v>
      </c>
      <c r="Z2248" s="23">
        <v>100</v>
      </c>
      <c r="AA2248" s="23">
        <f t="shared" si="467"/>
        <v>0</v>
      </c>
      <c r="AB2248" s="23">
        <f t="shared" si="468"/>
        <v>-100</v>
      </c>
      <c r="AC2248" s="23">
        <f t="shared" si="469"/>
        <v>0</v>
      </c>
      <c r="AD2248" s="23">
        <f t="shared" si="470"/>
        <v>-100</v>
      </c>
      <c r="AE2248" s="23">
        <f t="shared" si="471"/>
        <v>0</v>
      </c>
      <c r="AF2248" s="23">
        <f t="shared" si="472"/>
        <v>-100</v>
      </c>
    </row>
    <row r="2249" spans="1:32" x14ac:dyDescent="0.25">
      <c r="A2249" s="6">
        <v>0.19713591869829855</v>
      </c>
      <c r="B2249" s="6">
        <v>0.80276521739594475</v>
      </c>
      <c r="C2249" s="3">
        <f t="shared" ref="C2249:D2312" si="473">(100%/A2249)</f>
        <v>5.0726422998054632</v>
      </c>
      <c r="D2249" s="4">
        <f t="shared" si="473"/>
        <v>1.245694230803692</v>
      </c>
      <c r="E2249" s="141">
        <v>3.002070393374745E-2</v>
      </c>
      <c r="F2249" s="5">
        <f t="shared" si="458"/>
        <v>1.0300207039337475</v>
      </c>
      <c r="G2249" s="5">
        <f t="shared" si="459"/>
        <v>4.9247964438312337</v>
      </c>
      <c r="H2249" s="5">
        <f t="shared" si="460"/>
        <v>1.2093875647802679</v>
      </c>
      <c r="I2249">
        <v>2.2999999999999998</v>
      </c>
      <c r="J2249">
        <v>1.68</v>
      </c>
      <c r="K2249" s="5">
        <f t="shared" si="461"/>
        <v>2.3690476190476191</v>
      </c>
      <c r="L2249" s="5">
        <f t="shared" si="462"/>
        <v>1.7304347826086957</v>
      </c>
      <c r="M2249" s="24">
        <f t="shared" ref="M2249:N2312" si="474">(1/K2249)</f>
        <v>0.42211055276381909</v>
      </c>
      <c r="N2249" s="24">
        <f t="shared" si="474"/>
        <v>0.57788944723618085</v>
      </c>
      <c r="O2249">
        <f t="shared" ref="O2249:P2312" si="475">(I2249/G2249)</f>
        <v>0.46702437882096914</v>
      </c>
      <c r="P2249">
        <f t="shared" si="475"/>
        <v>1.3891328544503738</v>
      </c>
      <c r="Q2249" t="s">
        <v>287</v>
      </c>
      <c r="R2249" t="s">
        <v>199</v>
      </c>
      <c r="S2249" t="s">
        <v>189</v>
      </c>
      <c r="T2249" s="78" t="s">
        <v>152</v>
      </c>
      <c r="U2249" s="78" t="s">
        <v>161</v>
      </c>
      <c r="V2249" s="90" t="s">
        <v>616</v>
      </c>
      <c r="W2249" s="78" t="s">
        <v>162</v>
      </c>
      <c r="X2249" s="89">
        <v>3</v>
      </c>
      <c r="Y2249" t="str">
        <f t="shared" si="463"/>
        <v>Y</v>
      </c>
      <c r="Z2249" s="23">
        <v>100</v>
      </c>
      <c r="AA2249" s="23">
        <f t="shared" si="467"/>
        <v>0</v>
      </c>
      <c r="AB2249" s="23">
        <f t="shared" si="468"/>
        <v>-100</v>
      </c>
      <c r="AC2249" s="23">
        <f t="shared" si="469"/>
        <v>0</v>
      </c>
      <c r="AD2249" s="23">
        <f t="shared" si="470"/>
        <v>-100</v>
      </c>
      <c r="AE2249" s="23">
        <f t="shared" si="471"/>
        <v>0</v>
      </c>
      <c r="AF2249" s="23">
        <f t="shared" si="472"/>
        <v>-100</v>
      </c>
    </row>
    <row r="2250" spans="1:32" x14ac:dyDescent="0.25">
      <c r="A2250" s="6">
        <v>0.60728562913236939</v>
      </c>
      <c r="B2250" s="6">
        <v>0.38640124508152146</v>
      </c>
      <c r="C2250" s="3">
        <f t="shared" si="473"/>
        <v>1.6466716023376062</v>
      </c>
      <c r="D2250" s="4">
        <f t="shared" si="473"/>
        <v>2.5879833792694531</v>
      </c>
      <c r="E2250" s="141">
        <v>4.0540540540540349E-2</v>
      </c>
      <c r="F2250" s="5">
        <f t="shared" si="458"/>
        <v>1.0405405405405403</v>
      </c>
      <c r="G2250" s="5">
        <f t="shared" si="459"/>
        <v>1.5825155658828947</v>
      </c>
      <c r="H2250" s="5">
        <f t="shared" si="460"/>
        <v>2.4871528579992153</v>
      </c>
      <c r="I2250">
        <v>2</v>
      </c>
      <c r="J2250">
        <v>1.85</v>
      </c>
      <c r="K2250" s="5">
        <f t="shared" si="461"/>
        <v>2.0810810810810807</v>
      </c>
      <c r="L2250" s="5">
        <f t="shared" si="462"/>
        <v>1.9249999999999998</v>
      </c>
      <c r="M2250" s="24">
        <f t="shared" si="474"/>
        <v>0.48051948051948062</v>
      </c>
      <c r="N2250" s="24">
        <f t="shared" si="474"/>
        <v>0.51948051948051954</v>
      </c>
      <c r="O2250">
        <f t="shared" si="475"/>
        <v>1.2638106335997954</v>
      </c>
      <c r="P2250">
        <f t="shared" si="475"/>
        <v>0.74382239678192863</v>
      </c>
      <c r="Q2250" t="s">
        <v>19</v>
      </c>
      <c r="R2250" t="s">
        <v>9</v>
      </c>
      <c r="S2250" t="s">
        <v>139</v>
      </c>
      <c r="T2250" s="78" t="s">
        <v>155</v>
      </c>
      <c r="U2250" s="78" t="s">
        <v>161</v>
      </c>
      <c r="V2250" s="90" t="s">
        <v>616</v>
      </c>
      <c r="W2250" s="78" t="s">
        <v>155</v>
      </c>
      <c r="X2250" s="89">
        <v>3</v>
      </c>
      <c r="Y2250" t="str">
        <f t="shared" si="463"/>
        <v>Y</v>
      </c>
      <c r="Z2250" s="23">
        <v>100</v>
      </c>
      <c r="AA2250" s="23">
        <f t="shared" si="467"/>
        <v>200</v>
      </c>
      <c r="AB2250" s="23">
        <f t="shared" si="468"/>
        <v>100</v>
      </c>
      <c r="AC2250" s="23">
        <f t="shared" si="469"/>
        <v>200</v>
      </c>
      <c r="AD2250" s="23">
        <f t="shared" si="470"/>
        <v>100</v>
      </c>
      <c r="AE2250" s="23">
        <f t="shared" si="471"/>
        <v>0</v>
      </c>
      <c r="AF2250" s="23">
        <f t="shared" si="472"/>
        <v>-100</v>
      </c>
    </row>
    <row r="2251" spans="1:32" x14ac:dyDescent="0.25">
      <c r="A2251" s="6">
        <v>0</v>
      </c>
      <c r="B2251" s="6">
        <v>1</v>
      </c>
      <c r="C2251" s="3" t="e">
        <f t="shared" si="473"/>
        <v>#DIV/0!</v>
      </c>
      <c r="D2251" s="4">
        <f t="shared" si="473"/>
        <v>1</v>
      </c>
      <c r="E2251" s="141">
        <v>5.8201058201058142E-2</v>
      </c>
      <c r="F2251" s="5">
        <f t="shared" si="458"/>
        <v>1.0582010582010581</v>
      </c>
      <c r="G2251" s="5" t="e">
        <f t="shared" si="459"/>
        <v>#DIV/0!</v>
      </c>
      <c r="H2251" s="5">
        <f t="shared" si="460"/>
        <v>0.94500000000000006</v>
      </c>
      <c r="I2251">
        <v>2.16</v>
      </c>
      <c r="J2251">
        <v>1.68</v>
      </c>
      <c r="K2251" s="5">
        <f t="shared" si="461"/>
        <v>2.2857142857142856</v>
      </c>
      <c r="L2251" s="5">
        <f t="shared" si="462"/>
        <v>1.7777777777777777</v>
      </c>
      <c r="M2251" s="24">
        <f t="shared" si="474"/>
        <v>0.4375</v>
      </c>
      <c r="N2251" s="24">
        <f t="shared" si="474"/>
        <v>0.5625</v>
      </c>
      <c r="O2251" t="e">
        <f t="shared" si="475"/>
        <v>#DIV/0!</v>
      </c>
      <c r="P2251">
        <f t="shared" si="475"/>
        <v>1.7777777777777777</v>
      </c>
      <c r="Q2251" t="s">
        <v>574</v>
      </c>
      <c r="R2251" t="s">
        <v>386</v>
      </c>
      <c r="S2251" t="s">
        <v>370</v>
      </c>
      <c r="T2251" s="78" t="s">
        <v>149</v>
      </c>
      <c r="U2251" s="78" t="s">
        <v>166</v>
      </c>
      <c r="V2251" s="90" t="s">
        <v>616</v>
      </c>
      <c r="W2251" s="78" t="s">
        <v>151</v>
      </c>
      <c r="X2251" s="89">
        <v>2</v>
      </c>
      <c r="Y2251" t="str">
        <f t="shared" si="463"/>
        <v>N</v>
      </c>
      <c r="Z2251" s="23">
        <v>100</v>
      </c>
      <c r="AA2251" s="23" t="e">
        <f t="shared" si="467"/>
        <v>#DIV/0!</v>
      </c>
      <c r="AB2251" s="23" t="e">
        <f t="shared" si="468"/>
        <v>#DIV/0!</v>
      </c>
      <c r="AC2251" s="23">
        <f t="shared" si="469"/>
        <v>0</v>
      </c>
      <c r="AD2251" s="23">
        <f t="shared" si="470"/>
        <v>-100</v>
      </c>
      <c r="AE2251" s="23">
        <f t="shared" si="471"/>
        <v>168</v>
      </c>
      <c r="AF2251" s="23">
        <f t="shared" si="472"/>
        <v>68</v>
      </c>
    </row>
    <row r="2252" spans="1:32" x14ac:dyDescent="0.25">
      <c r="A2252" s="6">
        <v>0.71954456134017653</v>
      </c>
      <c r="B2252" s="6">
        <v>0.21929650779869023</v>
      </c>
      <c r="C2252" s="3">
        <f t="shared" si="473"/>
        <v>1.3897679917661605</v>
      </c>
      <c r="D2252" s="4">
        <f t="shared" si="473"/>
        <v>4.56003613572351</v>
      </c>
      <c r="E2252" s="141">
        <v>3.0312467559431067E-2</v>
      </c>
      <c r="F2252" s="5">
        <f t="shared" si="458"/>
        <v>1.0303124675594311</v>
      </c>
      <c r="G2252" s="5">
        <f t="shared" si="459"/>
        <v>1.3488801072728891</v>
      </c>
      <c r="H2252" s="5">
        <f t="shared" si="460"/>
        <v>4.425876886188874</v>
      </c>
      <c r="I2252">
        <v>1.69</v>
      </c>
      <c r="J2252">
        <v>2.2799999999999998</v>
      </c>
      <c r="K2252" s="5">
        <f t="shared" si="461"/>
        <v>1.7412280701754383</v>
      </c>
      <c r="L2252" s="5">
        <f t="shared" si="462"/>
        <v>2.3491124260355027</v>
      </c>
      <c r="M2252" s="24">
        <f t="shared" si="474"/>
        <v>0.57430730478589431</v>
      </c>
      <c r="N2252" s="24">
        <f t="shared" si="474"/>
        <v>0.42569269521410585</v>
      </c>
      <c r="O2252">
        <f t="shared" si="475"/>
        <v>1.2528911879475879</v>
      </c>
      <c r="P2252">
        <f t="shared" si="475"/>
        <v>0.51515215145609472</v>
      </c>
      <c r="Q2252" t="s">
        <v>97</v>
      </c>
      <c r="R2252" t="s">
        <v>100</v>
      </c>
      <c r="S2252" t="s">
        <v>140</v>
      </c>
      <c r="T2252" s="78" t="s">
        <v>165</v>
      </c>
      <c r="U2252" s="78" t="s">
        <v>160</v>
      </c>
      <c r="V2252" s="90" t="s">
        <v>616</v>
      </c>
      <c r="W2252" s="78" t="s">
        <v>170</v>
      </c>
      <c r="X2252" s="89">
        <v>2</v>
      </c>
      <c r="Y2252" t="str">
        <f t="shared" si="463"/>
        <v>N</v>
      </c>
      <c r="Z2252" s="23">
        <v>100</v>
      </c>
      <c r="AA2252" s="23">
        <f t="shared" si="467"/>
        <v>0</v>
      </c>
      <c r="AB2252" s="23">
        <f t="shared" si="468"/>
        <v>-100</v>
      </c>
      <c r="AC2252" s="23">
        <f t="shared" si="469"/>
        <v>0</v>
      </c>
      <c r="AD2252" s="23">
        <f t="shared" si="470"/>
        <v>-100</v>
      </c>
      <c r="AE2252" s="23">
        <f t="shared" si="471"/>
        <v>0</v>
      </c>
      <c r="AF2252" s="23">
        <f t="shared" si="472"/>
        <v>-100</v>
      </c>
    </row>
    <row r="2253" spans="1:32" x14ac:dyDescent="0.25">
      <c r="A2253" s="6">
        <v>0.56434541030503371</v>
      </c>
      <c r="B2253" s="6">
        <v>0.43257756022827587</v>
      </c>
      <c r="C2253" s="3">
        <f t="shared" si="473"/>
        <v>1.771964441882306</v>
      </c>
      <c r="D2253" s="4">
        <f t="shared" si="473"/>
        <v>2.3117241668113557</v>
      </c>
      <c r="E2253" s="141">
        <v>3.709508881922674E-2</v>
      </c>
      <c r="F2253" s="5">
        <f t="shared" si="458"/>
        <v>1.0370950888192267</v>
      </c>
      <c r="G2253" s="5">
        <f t="shared" si="459"/>
        <v>1.7085843535328633</v>
      </c>
      <c r="H2253" s="5">
        <f t="shared" si="460"/>
        <v>2.2290378112226374</v>
      </c>
      <c r="I2253">
        <v>1.65</v>
      </c>
      <c r="J2253">
        <v>2.3199999999999998</v>
      </c>
      <c r="K2253" s="5">
        <f t="shared" si="461"/>
        <v>1.711206896551724</v>
      </c>
      <c r="L2253" s="5">
        <f t="shared" si="462"/>
        <v>2.4060606060606058</v>
      </c>
      <c r="M2253" s="24">
        <f t="shared" si="474"/>
        <v>0.58438287153652402</v>
      </c>
      <c r="N2253" s="24">
        <f t="shared" si="474"/>
        <v>0.41561712846347609</v>
      </c>
      <c r="O2253">
        <f t="shared" si="475"/>
        <v>0.96571175815128607</v>
      </c>
      <c r="P2253">
        <f t="shared" si="475"/>
        <v>1.0408078267310634</v>
      </c>
      <c r="Q2253" t="s">
        <v>98</v>
      </c>
      <c r="R2253" t="s">
        <v>42</v>
      </c>
      <c r="S2253" t="s">
        <v>141</v>
      </c>
      <c r="T2253" s="78" t="s">
        <v>162</v>
      </c>
      <c r="U2253" s="78" t="s">
        <v>160</v>
      </c>
      <c r="V2253" s="90" t="s">
        <v>616</v>
      </c>
      <c r="W2253" s="78" t="s">
        <v>152</v>
      </c>
      <c r="X2253" s="89">
        <v>1</v>
      </c>
      <c r="Y2253" t="str">
        <f t="shared" si="463"/>
        <v>N</v>
      </c>
      <c r="Z2253" s="23">
        <v>100</v>
      </c>
      <c r="AA2253" s="23">
        <f t="shared" si="467"/>
        <v>231.99999999999997</v>
      </c>
      <c r="AB2253" s="23">
        <f t="shared" si="468"/>
        <v>131.99999999999997</v>
      </c>
      <c r="AC2253" s="23">
        <f t="shared" si="469"/>
        <v>0</v>
      </c>
      <c r="AD2253" s="23">
        <f t="shared" si="470"/>
        <v>-100</v>
      </c>
      <c r="AE2253" s="23">
        <f t="shared" si="471"/>
        <v>0</v>
      </c>
      <c r="AF2253" s="23">
        <f t="shared" si="472"/>
        <v>-100</v>
      </c>
    </row>
    <row r="2254" spans="1:32" x14ac:dyDescent="0.25">
      <c r="A2254" s="6">
        <v>0.46123729678626463</v>
      </c>
      <c r="B2254" s="6">
        <v>0.53694581082770731</v>
      </c>
      <c r="C2254" s="3">
        <f t="shared" si="473"/>
        <v>2.1680813910055408</v>
      </c>
      <c r="D2254" s="4">
        <f t="shared" si="473"/>
        <v>1.8623853279691112</v>
      </c>
      <c r="E2254" s="141">
        <v>3.3598632551679941E-2</v>
      </c>
      <c r="F2254" s="5">
        <f t="shared" si="458"/>
        <v>1.0335986325516799</v>
      </c>
      <c r="G2254" s="5">
        <f t="shared" si="459"/>
        <v>2.0976047401041202</v>
      </c>
      <c r="H2254" s="5">
        <f t="shared" si="460"/>
        <v>1.8018457738971436</v>
      </c>
      <c r="I2254">
        <v>1.93</v>
      </c>
      <c r="J2254">
        <v>1.94</v>
      </c>
      <c r="K2254" s="5">
        <f t="shared" si="461"/>
        <v>1.9948453608247423</v>
      </c>
      <c r="L2254" s="5">
        <f t="shared" si="462"/>
        <v>2.0051813471502591</v>
      </c>
      <c r="M2254" s="24">
        <f t="shared" si="474"/>
        <v>0.50129198966408273</v>
      </c>
      <c r="N2254" s="24">
        <f t="shared" si="474"/>
        <v>0.49870801033591733</v>
      </c>
      <c r="O2254">
        <f t="shared" si="475"/>
        <v>0.92009708173342475</v>
      </c>
      <c r="P2254">
        <f t="shared" si="475"/>
        <v>1.0766737243021902</v>
      </c>
      <c r="Q2254" t="s">
        <v>434</v>
      </c>
      <c r="R2254" t="s">
        <v>39</v>
      </c>
      <c r="S2254" t="s">
        <v>141</v>
      </c>
      <c r="T2254" s="78" t="s">
        <v>162</v>
      </c>
      <c r="U2254" s="78" t="s">
        <v>160</v>
      </c>
      <c r="V2254" s="90" t="s">
        <v>616</v>
      </c>
      <c r="W2254" s="78" t="s">
        <v>162</v>
      </c>
      <c r="X2254" s="89">
        <v>3</v>
      </c>
      <c r="Y2254" t="str">
        <f t="shared" si="463"/>
        <v>Y</v>
      </c>
      <c r="Z2254" s="23">
        <v>100</v>
      </c>
      <c r="AA2254" s="23">
        <f t="shared" si="467"/>
        <v>0</v>
      </c>
      <c r="AB2254" s="23">
        <f t="shared" si="468"/>
        <v>-100</v>
      </c>
      <c r="AC2254" s="23">
        <f t="shared" si="469"/>
        <v>0</v>
      </c>
      <c r="AD2254" s="23">
        <f t="shared" si="470"/>
        <v>-100</v>
      </c>
      <c r="AE2254" s="23">
        <f t="shared" si="471"/>
        <v>0</v>
      </c>
      <c r="AF2254" s="23">
        <f t="shared" si="472"/>
        <v>-100</v>
      </c>
    </row>
    <row r="2255" spans="1:32" x14ac:dyDescent="0.25">
      <c r="A2255" s="6">
        <v>0.53104208791603491</v>
      </c>
      <c r="B2255" s="6">
        <v>0.44926262718526805</v>
      </c>
      <c r="C2255" s="3">
        <f t="shared" si="473"/>
        <v>1.8830899146323667</v>
      </c>
      <c r="D2255" s="4">
        <f t="shared" si="473"/>
        <v>2.2258695459829947</v>
      </c>
      <c r="E2255" s="141">
        <v>3.7715971344289834E-2</v>
      </c>
      <c r="F2255" s="5">
        <f t="shared" si="458"/>
        <v>1.0377159713442898</v>
      </c>
      <c r="G2255" s="5">
        <f t="shared" si="459"/>
        <v>1.8146486771259316</v>
      </c>
      <c r="H2255" s="5">
        <f t="shared" si="460"/>
        <v>2.1449699218751865</v>
      </c>
      <c r="I2255">
        <v>1.68</v>
      </c>
      <c r="J2255">
        <v>2.2599999999999998</v>
      </c>
      <c r="K2255" s="5">
        <f t="shared" si="461"/>
        <v>1.7433628318584069</v>
      </c>
      <c r="L2255" s="5">
        <f t="shared" si="462"/>
        <v>2.3452380952380949</v>
      </c>
      <c r="M2255" s="24">
        <f t="shared" si="474"/>
        <v>0.57360406091370564</v>
      </c>
      <c r="N2255" s="24">
        <f t="shared" si="474"/>
        <v>0.42639593908629447</v>
      </c>
      <c r="O2255">
        <f t="shared" si="475"/>
        <v>0.92579903822529974</v>
      </c>
      <c r="P2255">
        <f t="shared" si="475"/>
        <v>1.0536278280416405</v>
      </c>
      <c r="Q2255" t="s">
        <v>46</v>
      </c>
      <c r="R2255" t="s">
        <v>45</v>
      </c>
      <c r="S2255" t="s">
        <v>141</v>
      </c>
      <c r="T2255" s="78" t="s">
        <v>176</v>
      </c>
      <c r="U2255" s="78" t="s">
        <v>160</v>
      </c>
      <c r="V2255" s="90" t="s">
        <v>616</v>
      </c>
      <c r="W2255" s="78" t="s">
        <v>165</v>
      </c>
      <c r="X2255" s="89">
        <v>4</v>
      </c>
      <c r="Y2255" t="str">
        <f t="shared" si="463"/>
        <v>Y</v>
      </c>
      <c r="Z2255" s="23">
        <v>100</v>
      </c>
      <c r="AA2255" s="23">
        <f t="shared" si="467"/>
        <v>0</v>
      </c>
      <c r="AB2255" s="23">
        <f t="shared" si="468"/>
        <v>-100</v>
      </c>
      <c r="AC2255" s="23">
        <f t="shared" si="469"/>
        <v>168</v>
      </c>
      <c r="AD2255" s="23">
        <f t="shared" si="470"/>
        <v>68</v>
      </c>
      <c r="AE2255" s="23">
        <f t="shared" si="471"/>
        <v>0</v>
      </c>
      <c r="AF2255" s="23">
        <f t="shared" si="472"/>
        <v>-100</v>
      </c>
    </row>
    <row r="2256" spans="1:32" x14ac:dyDescent="0.25">
      <c r="A2256" s="6">
        <v>0.54655167552464956</v>
      </c>
      <c r="B2256" s="6">
        <v>0.43888564900671023</v>
      </c>
      <c r="C2256" s="3">
        <f t="shared" si="473"/>
        <v>1.8296531595847241</v>
      </c>
      <c r="D2256" s="4">
        <f t="shared" si="473"/>
        <v>2.2784978325520751</v>
      </c>
      <c r="E2256" s="141">
        <v>3.22717960997152E-2</v>
      </c>
      <c r="F2256" s="5">
        <f t="shared" si="458"/>
        <v>1.0322717960997152</v>
      </c>
      <c r="G2256" s="5">
        <f t="shared" si="459"/>
        <v>1.7724529203430679</v>
      </c>
      <c r="H2256" s="5">
        <f t="shared" si="460"/>
        <v>2.2072654131993521</v>
      </c>
      <c r="I2256">
        <v>2.0099999999999998</v>
      </c>
      <c r="J2256">
        <v>1.87</v>
      </c>
      <c r="K2256" s="5">
        <f t="shared" si="461"/>
        <v>2.0748663101604272</v>
      </c>
      <c r="L2256" s="5">
        <f t="shared" si="462"/>
        <v>1.9303482587064675</v>
      </c>
      <c r="M2256" s="24">
        <f t="shared" si="474"/>
        <v>0.48195876288659806</v>
      </c>
      <c r="N2256" s="24">
        <f t="shared" si="474"/>
        <v>0.51804123711340211</v>
      </c>
      <c r="O2256">
        <f t="shared" si="475"/>
        <v>1.1340216583078289</v>
      </c>
      <c r="P2256">
        <f t="shared" si="475"/>
        <v>0.84720214833136087</v>
      </c>
      <c r="Q2256" t="s">
        <v>51</v>
      </c>
      <c r="R2256" t="s">
        <v>559</v>
      </c>
      <c r="S2256" t="s">
        <v>141</v>
      </c>
      <c r="T2256" s="78" t="s">
        <v>176</v>
      </c>
      <c r="U2256" s="78" t="s">
        <v>160</v>
      </c>
      <c r="V2256" s="90" t="s">
        <v>616</v>
      </c>
      <c r="W2256" s="78" t="s">
        <v>154</v>
      </c>
      <c r="X2256" s="89">
        <v>1</v>
      </c>
      <c r="Y2256" t="str">
        <f t="shared" si="463"/>
        <v>N</v>
      </c>
      <c r="Z2256" s="23">
        <v>100</v>
      </c>
      <c r="AA2256" s="23">
        <f t="shared" si="467"/>
        <v>0</v>
      </c>
      <c r="AB2256" s="23">
        <f t="shared" si="468"/>
        <v>-100</v>
      </c>
      <c r="AC2256" s="23">
        <f t="shared" si="469"/>
        <v>0</v>
      </c>
      <c r="AD2256" s="23">
        <f t="shared" si="470"/>
        <v>-100</v>
      </c>
      <c r="AE2256" s="23">
        <f t="shared" si="471"/>
        <v>0</v>
      </c>
      <c r="AF2256" s="23">
        <f t="shared" si="472"/>
        <v>-100</v>
      </c>
    </row>
    <row r="2257" spans="1:32" x14ac:dyDescent="0.25">
      <c r="A2257" s="6">
        <v>0.31940351334753619</v>
      </c>
      <c r="B2257" s="6">
        <v>0.67863606250880304</v>
      </c>
      <c r="C2257" s="3">
        <f t="shared" si="473"/>
        <v>3.1308359432850734</v>
      </c>
      <c r="D2257" s="4">
        <f t="shared" si="473"/>
        <v>1.4735438554549676</v>
      </c>
      <c r="E2257" s="141">
        <v>3.7665386256935607E-2</v>
      </c>
      <c r="F2257" s="5">
        <f t="shared" si="458"/>
        <v>1.0376653862569356</v>
      </c>
      <c r="G2257" s="5">
        <f t="shared" si="459"/>
        <v>3.0171922324388389</v>
      </c>
      <c r="H2257" s="5">
        <f t="shared" si="460"/>
        <v>1.4200568651232859</v>
      </c>
      <c r="I2257">
        <v>2.13</v>
      </c>
      <c r="J2257">
        <v>1.76</v>
      </c>
      <c r="K2257" s="5">
        <f t="shared" si="461"/>
        <v>2.2102272727272729</v>
      </c>
      <c r="L2257" s="5">
        <f t="shared" si="462"/>
        <v>1.8262910798122067</v>
      </c>
      <c r="M2257" s="24">
        <f t="shared" si="474"/>
        <v>0.45244215938303339</v>
      </c>
      <c r="N2257" s="24">
        <f t="shared" si="474"/>
        <v>0.54755784061696655</v>
      </c>
      <c r="O2257">
        <f t="shared" si="475"/>
        <v>0.70595435620563396</v>
      </c>
      <c r="P2257">
        <f t="shared" si="475"/>
        <v>1.239386987398706</v>
      </c>
      <c r="Q2257" t="s">
        <v>48</v>
      </c>
      <c r="R2257" t="s">
        <v>407</v>
      </c>
      <c r="S2257" t="s">
        <v>141</v>
      </c>
      <c r="T2257" s="78" t="s">
        <v>170</v>
      </c>
      <c r="U2257" s="78" t="s">
        <v>160</v>
      </c>
      <c r="V2257" s="90" t="s">
        <v>616</v>
      </c>
      <c r="W2257" s="78" t="s">
        <v>152</v>
      </c>
      <c r="X2257" s="89">
        <v>1</v>
      </c>
      <c r="Y2257" t="str">
        <f t="shared" si="463"/>
        <v>N</v>
      </c>
      <c r="Z2257" s="23">
        <v>100</v>
      </c>
      <c r="AA2257" s="23">
        <f t="shared" si="467"/>
        <v>176</v>
      </c>
      <c r="AB2257" s="23">
        <f t="shared" si="468"/>
        <v>76</v>
      </c>
      <c r="AC2257" s="23">
        <f t="shared" si="469"/>
        <v>0</v>
      </c>
      <c r="AD2257" s="23">
        <f t="shared" si="470"/>
        <v>-100</v>
      </c>
      <c r="AE2257" s="23">
        <f t="shared" si="471"/>
        <v>176</v>
      </c>
      <c r="AF2257" s="23">
        <f t="shared" si="472"/>
        <v>76</v>
      </c>
    </row>
    <row r="2258" spans="1:32" x14ac:dyDescent="0.25">
      <c r="A2258" s="6">
        <v>3.0931851234332459E-2</v>
      </c>
      <c r="B2258" s="6">
        <v>0.96906124401630589</v>
      </c>
      <c r="C2258" s="3">
        <f t="shared" si="473"/>
        <v>32.329135182509262</v>
      </c>
      <c r="D2258" s="4">
        <f t="shared" si="473"/>
        <v>1.0319265228846295</v>
      </c>
      <c r="E2258" s="141">
        <v>3.9428448646325664E-2</v>
      </c>
      <c r="F2258" s="5">
        <f t="shared" si="458"/>
        <v>1.0394284486463257</v>
      </c>
      <c r="G2258" s="5">
        <f t="shared" si="459"/>
        <v>31.102800028816148</v>
      </c>
      <c r="H2258" s="5">
        <f t="shared" si="460"/>
        <v>0.99278264341189992</v>
      </c>
      <c r="I2258">
        <v>2.08</v>
      </c>
      <c r="J2258">
        <v>1.79</v>
      </c>
      <c r="K2258" s="5">
        <f t="shared" si="461"/>
        <v>2.1620111731843576</v>
      </c>
      <c r="L2258" s="5">
        <f t="shared" si="462"/>
        <v>1.8605769230769229</v>
      </c>
      <c r="M2258" s="24">
        <f t="shared" si="474"/>
        <v>0.46253229974160204</v>
      </c>
      <c r="N2258" s="24">
        <f t="shared" si="474"/>
        <v>0.53746770025839796</v>
      </c>
      <c r="O2258">
        <f t="shared" si="475"/>
        <v>6.6875007975903136E-2</v>
      </c>
      <c r="P2258">
        <f t="shared" si="475"/>
        <v>1.8030129876649537</v>
      </c>
      <c r="Q2258" t="s">
        <v>442</v>
      </c>
      <c r="R2258" t="s">
        <v>555</v>
      </c>
      <c r="S2258" t="s">
        <v>141</v>
      </c>
      <c r="T2258" s="78" t="s">
        <v>152</v>
      </c>
      <c r="U2258" s="78" t="s">
        <v>161</v>
      </c>
      <c r="V2258" s="90" t="s">
        <v>616</v>
      </c>
      <c r="W2258" s="78" t="s">
        <v>155</v>
      </c>
      <c r="X2258" s="89">
        <v>3</v>
      </c>
      <c r="Y2258" t="str">
        <f t="shared" si="463"/>
        <v>Y</v>
      </c>
      <c r="Z2258" s="23">
        <v>100</v>
      </c>
      <c r="AA2258" s="23">
        <f t="shared" si="467"/>
        <v>0</v>
      </c>
      <c r="AB2258" s="23">
        <f t="shared" si="468"/>
        <v>-100</v>
      </c>
      <c r="AC2258" s="23">
        <f t="shared" si="469"/>
        <v>0</v>
      </c>
      <c r="AD2258" s="23">
        <f t="shared" si="470"/>
        <v>-100</v>
      </c>
      <c r="AE2258" s="23">
        <f t="shared" si="471"/>
        <v>0</v>
      </c>
      <c r="AF2258" s="23">
        <f t="shared" si="472"/>
        <v>-100</v>
      </c>
    </row>
    <row r="2259" spans="1:32" x14ac:dyDescent="0.25">
      <c r="A2259" s="6">
        <v>0.72377554087104379</v>
      </c>
      <c r="B2259" s="6">
        <v>0.26672708764850178</v>
      </c>
      <c r="C2259" s="3">
        <f t="shared" si="473"/>
        <v>1.3816438157008286</v>
      </c>
      <c r="D2259" s="4">
        <f t="shared" si="473"/>
        <v>3.7491505224164547</v>
      </c>
      <c r="E2259" s="141">
        <v>3.8718291054739673E-2</v>
      </c>
      <c r="F2259" s="5">
        <f t="shared" si="458"/>
        <v>1.0387182910547397</v>
      </c>
      <c r="G2259" s="5">
        <f t="shared" si="459"/>
        <v>1.3301429536759906</v>
      </c>
      <c r="H2259" s="5">
        <f t="shared" si="460"/>
        <v>3.6094006957454043</v>
      </c>
      <c r="I2259">
        <v>1.75</v>
      </c>
      <c r="J2259">
        <v>2.14</v>
      </c>
      <c r="K2259" s="5">
        <f t="shared" si="461"/>
        <v>1.8177570093457944</v>
      </c>
      <c r="L2259" s="5">
        <f t="shared" si="462"/>
        <v>2.2228571428571429</v>
      </c>
      <c r="M2259" s="24">
        <f t="shared" si="474"/>
        <v>0.55012853470437018</v>
      </c>
      <c r="N2259" s="24">
        <f t="shared" si="474"/>
        <v>0.44987146529562982</v>
      </c>
      <c r="O2259">
        <f t="shared" si="475"/>
        <v>1.3156480626113833</v>
      </c>
      <c r="P2259">
        <f t="shared" si="475"/>
        <v>0.5928962119729555</v>
      </c>
      <c r="Q2259" t="s">
        <v>558</v>
      </c>
      <c r="R2259" t="s">
        <v>560</v>
      </c>
      <c r="S2259" t="s">
        <v>141</v>
      </c>
      <c r="T2259" s="78" t="s">
        <v>150</v>
      </c>
      <c r="U2259" s="78" t="s">
        <v>166</v>
      </c>
      <c r="V2259" s="90" t="s">
        <v>616</v>
      </c>
      <c r="W2259" s="78" t="s">
        <v>155</v>
      </c>
      <c r="X2259" s="89">
        <v>3</v>
      </c>
      <c r="Y2259" t="str">
        <f t="shared" si="463"/>
        <v>Y</v>
      </c>
      <c r="Z2259" s="23">
        <v>100</v>
      </c>
      <c r="AA2259" s="23">
        <f t="shared" si="467"/>
        <v>175</v>
      </c>
      <c r="AB2259" s="23">
        <f t="shared" si="468"/>
        <v>75</v>
      </c>
      <c r="AC2259" s="23">
        <f t="shared" si="469"/>
        <v>175</v>
      </c>
      <c r="AD2259" s="23">
        <f t="shared" si="470"/>
        <v>75</v>
      </c>
      <c r="AE2259" s="23">
        <f t="shared" si="471"/>
        <v>0</v>
      </c>
      <c r="AF2259" s="23">
        <f t="shared" si="472"/>
        <v>-100</v>
      </c>
    </row>
    <row r="2260" spans="1:32" x14ac:dyDescent="0.25">
      <c r="A2260" s="6">
        <v>0.34584172026147508</v>
      </c>
      <c r="B2260" s="6">
        <v>0.65364454824833218</v>
      </c>
      <c r="C2260" s="3">
        <f t="shared" si="473"/>
        <v>2.8914961423507428</v>
      </c>
      <c r="D2260" s="4">
        <f t="shared" si="473"/>
        <v>1.5298834858790571</v>
      </c>
      <c r="E2260" s="141">
        <v>3.6669864619976567E-2</v>
      </c>
      <c r="F2260" s="5">
        <f t="shared" ref="F2260:F2323" si="476">(E2260/100%) + 1</f>
        <v>1.0366698646199766</v>
      </c>
      <c r="G2260" s="5">
        <f t="shared" ref="G2260:G2323" si="477">C2260/F2260</f>
        <v>2.7892159703231174</v>
      </c>
      <c r="H2260" s="5">
        <f t="shared" ref="H2260:H2323" si="478">D2260/F2260</f>
        <v>1.4757672988207131</v>
      </c>
      <c r="I2260">
        <v>1.77</v>
      </c>
      <c r="J2260">
        <v>2.12</v>
      </c>
      <c r="K2260" s="5">
        <f t="shared" ref="K2260:K2323" si="479">(I2260*F2260)</f>
        <v>1.8349056603773586</v>
      </c>
      <c r="L2260" s="5">
        <f t="shared" ref="L2260:L2323" si="480">(J2260*F2260)</f>
        <v>2.1977401129943503</v>
      </c>
      <c r="M2260" s="24">
        <f t="shared" si="474"/>
        <v>0.54498714652956293</v>
      </c>
      <c r="N2260" s="24">
        <f t="shared" si="474"/>
        <v>0.45501285347043702</v>
      </c>
      <c r="O2260">
        <f t="shared" si="475"/>
        <v>0.63458693010242373</v>
      </c>
      <c r="P2260">
        <f t="shared" si="475"/>
        <v>1.4365408433254307</v>
      </c>
      <c r="Q2260" t="s">
        <v>40</v>
      </c>
      <c r="R2260" t="s">
        <v>49</v>
      </c>
      <c r="S2260" t="s">
        <v>141</v>
      </c>
      <c r="T2260" s="78" t="s">
        <v>151</v>
      </c>
      <c r="U2260" s="78" t="s">
        <v>166</v>
      </c>
      <c r="V2260" s="90" t="s">
        <v>616</v>
      </c>
      <c r="W2260" s="78" t="s">
        <v>154</v>
      </c>
      <c r="X2260" s="89">
        <v>1</v>
      </c>
      <c r="Y2260" t="str">
        <f t="shared" ref="Y2260:Y2323" si="481">IF(X2260 &gt;= 3,"Y","N")</f>
        <v>N</v>
      </c>
      <c r="Z2260" s="23">
        <v>100</v>
      </c>
      <c r="AA2260" s="23">
        <f t="shared" si="467"/>
        <v>212</v>
      </c>
      <c r="AB2260" s="23">
        <f t="shared" si="468"/>
        <v>112</v>
      </c>
      <c r="AC2260" s="23">
        <f t="shared" si="469"/>
        <v>0</v>
      </c>
      <c r="AD2260" s="23">
        <f t="shared" si="470"/>
        <v>-100</v>
      </c>
      <c r="AE2260" s="23">
        <f t="shared" si="471"/>
        <v>212</v>
      </c>
      <c r="AF2260" s="23">
        <f t="shared" si="472"/>
        <v>112</v>
      </c>
    </row>
    <row r="2261" spans="1:32" x14ac:dyDescent="0.25">
      <c r="A2261" s="6">
        <v>0.35979263630006231</v>
      </c>
      <c r="B2261" s="6">
        <v>0.63899074198574257</v>
      </c>
      <c r="C2261" s="3">
        <f t="shared" si="473"/>
        <v>2.7793787284907445</v>
      </c>
      <c r="D2261" s="4">
        <f t="shared" si="473"/>
        <v>1.5649679006183668</v>
      </c>
      <c r="E2261" s="141">
        <v>3.3598632551679941E-2</v>
      </c>
      <c r="F2261" s="5">
        <f t="shared" si="476"/>
        <v>1.0335986325516799</v>
      </c>
      <c r="G2261" s="5">
        <f t="shared" si="477"/>
        <v>2.6890309651718463</v>
      </c>
      <c r="H2261" s="5">
        <f t="shared" si="478"/>
        <v>1.5140963342365088</v>
      </c>
      <c r="I2261">
        <v>1.93</v>
      </c>
      <c r="J2261">
        <v>1.94</v>
      </c>
      <c r="K2261" s="5">
        <f t="shared" si="479"/>
        <v>1.9948453608247423</v>
      </c>
      <c r="L2261" s="5">
        <f t="shared" si="480"/>
        <v>2.0051813471502591</v>
      </c>
      <c r="M2261" s="24">
        <f t="shared" si="474"/>
        <v>0.50129198966408273</v>
      </c>
      <c r="N2261" s="24">
        <f t="shared" si="474"/>
        <v>0.49870801033591733</v>
      </c>
      <c r="O2261">
        <f t="shared" si="475"/>
        <v>0.71773067138208302</v>
      </c>
      <c r="P2261">
        <f t="shared" si="475"/>
        <v>1.2812923168315149</v>
      </c>
      <c r="Q2261" t="s">
        <v>47</v>
      </c>
      <c r="R2261" t="s">
        <v>50</v>
      </c>
      <c r="S2261" t="s">
        <v>141</v>
      </c>
      <c r="T2261" s="78" t="s">
        <v>162</v>
      </c>
      <c r="U2261" s="78" t="s">
        <v>160</v>
      </c>
      <c r="V2261" s="90" t="s">
        <v>616</v>
      </c>
      <c r="W2261" s="78" t="s">
        <v>151</v>
      </c>
      <c r="X2261" s="89">
        <v>2</v>
      </c>
      <c r="Y2261" t="str">
        <f t="shared" si="481"/>
        <v>N</v>
      </c>
      <c r="Z2261" s="23">
        <v>100</v>
      </c>
      <c r="AA2261" s="23">
        <f t="shared" si="467"/>
        <v>194</v>
      </c>
      <c r="AB2261" s="23">
        <f t="shared" si="468"/>
        <v>94</v>
      </c>
      <c r="AC2261" s="23">
        <f t="shared" si="469"/>
        <v>0</v>
      </c>
      <c r="AD2261" s="23">
        <f t="shared" si="470"/>
        <v>-100</v>
      </c>
      <c r="AE2261" s="23">
        <f t="shared" si="471"/>
        <v>194</v>
      </c>
      <c r="AF2261" s="23">
        <f t="shared" si="472"/>
        <v>94</v>
      </c>
    </row>
    <row r="2262" spans="1:32" x14ac:dyDescent="0.25">
      <c r="A2262" s="6">
        <v>0.26068763463971567</v>
      </c>
      <c r="B2262" s="6">
        <v>0.73880413130529776</v>
      </c>
      <c r="C2262" s="3">
        <f t="shared" si="473"/>
        <v>3.8360085678097229</v>
      </c>
      <c r="D2262" s="4">
        <f t="shared" si="473"/>
        <v>1.3535387224124329</v>
      </c>
      <c r="E2262" s="141">
        <v>3.8718291054739673E-2</v>
      </c>
      <c r="F2262" s="5">
        <f t="shared" si="476"/>
        <v>1.0387182910547397</v>
      </c>
      <c r="G2262" s="5">
        <f t="shared" si="477"/>
        <v>3.6930211019145016</v>
      </c>
      <c r="H2262" s="5">
        <f t="shared" si="478"/>
        <v>1.3030854795461597</v>
      </c>
      <c r="I2262">
        <v>2.14</v>
      </c>
      <c r="J2262">
        <v>1.75</v>
      </c>
      <c r="K2262" s="5">
        <f t="shared" si="479"/>
        <v>2.2228571428571429</v>
      </c>
      <c r="L2262" s="5">
        <f t="shared" si="480"/>
        <v>1.8177570093457944</v>
      </c>
      <c r="M2262" s="24">
        <f t="shared" si="474"/>
        <v>0.44987146529562982</v>
      </c>
      <c r="N2262" s="24">
        <f t="shared" si="474"/>
        <v>0.55012853470437018</v>
      </c>
      <c r="O2262">
        <f t="shared" si="475"/>
        <v>0.57947137071342514</v>
      </c>
      <c r="P2262">
        <f t="shared" si="475"/>
        <v>1.3429663882138356</v>
      </c>
      <c r="Q2262" t="s">
        <v>21</v>
      </c>
      <c r="R2262" t="s">
        <v>44</v>
      </c>
      <c r="S2262" t="s">
        <v>141</v>
      </c>
      <c r="T2262" s="78" t="s">
        <v>152</v>
      </c>
      <c r="U2262" s="78" t="s">
        <v>161</v>
      </c>
      <c r="V2262" s="90" t="s">
        <v>616</v>
      </c>
      <c r="W2262" s="78" t="s">
        <v>150</v>
      </c>
      <c r="X2262" s="89">
        <v>4</v>
      </c>
      <c r="Y2262" t="str">
        <f t="shared" si="481"/>
        <v>Y</v>
      </c>
      <c r="Z2262" s="23">
        <v>100</v>
      </c>
      <c r="AA2262" s="23">
        <f t="shared" si="467"/>
        <v>0</v>
      </c>
      <c r="AB2262" s="23">
        <f t="shared" si="468"/>
        <v>-100</v>
      </c>
      <c r="AC2262" s="23">
        <f t="shared" si="469"/>
        <v>0</v>
      </c>
      <c r="AD2262" s="23">
        <f t="shared" si="470"/>
        <v>-100</v>
      </c>
      <c r="AE2262" s="23">
        <f t="shared" si="471"/>
        <v>0</v>
      </c>
      <c r="AF2262" s="23">
        <f t="shared" si="472"/>
        <v>-100</v>
      </c>
    </row>
    <row r="2263" spans="1:32" x14ac:dyDescent="0.25">
      <c r="A2263" s="6">
        <v>0.25051102961698896</v>
      </c>
      <c r="B2263" s="6">
        <v>0.74873420559433967</v>
      </c>
      <c r="C2263" s="3">
        <f t="shared" si="473"/>
        <v>3.9918402057143707</v>
      </c>
      <c r="D2263" s="4">
        <f t="shared" si="473"/>
        <v>1.3355874388110898</v>
      </c>
      <c r="E2263" s="141">
        <v>3.3764291056736839E-2</v>
      </c>
      <c r="F2263" s="5">
        <f t="shared" si="476"/>
        <v>1.0337642910567368</v>
      </c>
      <c r="G2263" s="5">
        <f t="shared" si="477"/>
        <v>3.861460721992847</v>
      </c>
      <c r="H2263" s="5">
        <f t="shared" si="478"/>
        <v>1.2919651514039265</v>
      </c>
      <c r="I2263">
        <v>1.96</v>
      </c>
      <c r="J2263">
        <v>1.91</v>
      </c>
      <c r="K2263" s="5">
        <f t="shared" si="479"/>
        <v>2.0261780104712042</v>
      </c>
      <c r="L2263" s="5">
        <f t="shared" si="480"/>
        <v>1.9744897959183674</v>
      </c>
      <c r="M2263" s="24">
        <f t="shared" si="474"/>
        <v>0.49354005167958659</v>
      </c>
      <c r="N2263" s="24">
        <f t="shared" si="474"/>
        <v>0.50645994832041341</v>
      </c>
      <c r="O2263">
        <f t="shared" si="475"/>
        <v>0.50757993959044356</v>
      </c>
      <c r="P2263">
        <f t="shared" si="475"/>
        <v>1.4783680488010684</v>
      </c>
      <c r="Q2263" t="s">
        <v>126</v>
      </c>
      <c r="R2263" t="s">
        <v>299</v>
      </c>
      <c r="S2263" t="s">
        <v>142</v>
      </c>
      <c r="T2263" s="78" t="s">
        <v>152</v>
      </c>
      <c r="U2263" s="78" t="s">
        <v>161</v>
      </c>
      <c r="V2263" s="90" t="s">
        <v>616</v>
      </c>
      <c r="W2263" s="78" t="s">
        <v>176</v>
      </c>
      <c r="X2263" s="89">
        <v>3</v>
      </c>
      <c r="Y2263" t="str">
        <f t="shared" si="481"/>
        <v>Y</v>
      </c>
      <c r="Z2263" s="23">
        <v>100</v>
      </c>
      <c r="AA2263" s="23">
        <f t="shared" si="467"/>
        <v>0</v>
      </c>
      <c r="AB2263" s="23">
        <f t="shared" si="468"/>
        <v>-100</v>
      </c>
      <c r="AC2263" s="23">
        <f t="shared" si="469"/>
        <v>0</v>
      </c>
      <c r="AD2263" s="23">
        <f t="shared" si="470"/>
        <v>-100</v>
      </c>
      <c r="AE2263" s="23">
        <f t="shared" si="471"/>
        <v>0</v>
      </c>
      <c r="AF2263" s="23">
        <f t="shared" si="472"/>
        <v>-100</v>
      </c>
    </row>
    <row r="2264" spans="1:32" x14ac:dyDescent="0.25">
      <c r="A2264" s="6">
        <v>0.61440345486961168</v>
      </c>
      <c r="B2264" s="6">
        <v>0.38039744875604803</v>
      </c>
      <c r="C2264" s="3">
        <f t="shared" si="473"/>
        <v>1.6275950144392</v>
      </c>
      <c r="D2264" s="4">
        <f t="shared" si="473"/>
        <v>2.6288294079524914</v>
      </c>
      <c r="E2264" s="141">
        <v>3.5731402098088338E-2</v>
      </c>
      <c r="F2264" s="5">
        <f t="shared" si="476"/>
        <v>1.0357314020980883</v>
      </c>
      <c r="G2264" s="5">
        <f t="shared" si="477"/>
        <v>1.5714450784654876</v>
      </c>
      <c r="H2264" s="5">
        <f t="shared" si="478"/>
        <v>2.5381381723362382</v>
      </c>
      <c r="I2264">
        <v>2.11</v>
      </c>
      <c r="J2264">
        <v>1.78</v>
      </c>
      <c r="K2264" s="5">
        <f t="shared" si="479"/>
        <v>2.1853932584269664</v>
      </c>
      <c r="L2264" s="5">
        <f t="shared" si="480"/>
        <v>1.8436018957345972</v>
      </c>
      <c r="M2264" s="24">
        <f t="shared" si="474"/>
        <v>0.45758354755784059</v>
      </c>
      <c r="N2264" s="24">
        <f t="shared" si="474"/>
        <v>0.54241645244215941</v>
      </c>
      <c r="O2264">
        <f t="shared" si="475"/>
        <v>1.3427131682262863</v>
      </c>
      <c r="P2264">
        <f t="shared" si="475"/>
        <v>0.70130145765925456</v>
      </c>
      <c r="Q2264" t="s">
        <v>300</v>
      </c>
      <c r="R2264" t="s">
        <v>293</v>
      </c>
      <c r="S2264" t="s">
        <v>142</v>
      </c>
      <c r="T2264" s="78" t="s">
        <v>162</v>
      </c>
      <c r="U2264" s="78" t="s">
        <v>160</v>
      </c>
      <c r="V2264" s="90" t="s">
        <v>616</v>
      </c>
      <c r="W2264" s="78" t="s">
        <v>151</v>
      </c>
      <c r="X2264" s="89">
        <v>2</v>
      </c>
      <c r="Y2264" t="str">
        <f t="shared" si="481"/>
        <v>N</v>
      </c>
      <c r="Z2264" s="23">
        <v>100</v>
      </c>
      <c r="AA2264" s="23">
        <f t="shared" si="467"/>
        <v>0</v>
      </c>
      <c r="AB2264" s="23">
        <f t="shared" si="468"/>
        <v>-100</v>
      </c>
      <c r="AC2264" s="23">
        <f t="shared" si="469"/>
        <v>0</v>
      </c>
      <c r="AD2264" s="23">
        <f t="shared" si="470"/>
        <v>-100</v>
      </c>
      <c r="AE2264" s="23">
        <f t="shared" si="471"/>
        <v>0</v>
      </c>
      <c r="AF2264" s="23">
        <f t="shared" si="472"/>
        <v>-100</v>
      </c>
    </row>
    <row r="2265" spans="1:32" x14ac:dyDescent="0.25">
      <c r="A2265" s="6">
        <v>0.65665268254673548</v>
      </c>
      <c r="B2265" s="6">
        <v>0.29261104454253573</v>
      </c>
      <c r="C2265" s="3">
        <f t="shared" si="473"/>
        <v>1.5228750701537379</v>
      </c>
      <c r="D2265" s="4">
        <f t="shared" si="473"/>
        <v>3.4175059986658636</v>
      </c>
      <c r="E2265" s="141">
        <v>2.6612966911474523E-2</v>
      </c>
      <c r="F2265" s="5">
        <f t="shared" si="476"/>
        <v>1.0266129669114745</v>
      </c>
      <c r="G2265" s="5">
        <f t="shared" si="477"/>
        <v>1.4833974625659061</v>
      </c>
      <c r="H2265" s="5">
        <f t="shared" si="478"/>
        <v>3.3289137277773713</v>
      </c>
      <c r="I2265">
        <v>2.0099999999999998</v>
      </c>
      <c r="J2265">
        <v>1.89</v>
      </c>
      <c r="K2265" s="5">
        <f t="shared" si="479"/>
        <v>2.0634920634920637</v>
      </c>
      <c r="L2265" s="5">
        <f t="shared" si="480"/>
        <v>1.9402985074626868</v>
      </c>
      <c r="M2265" s="24">
        <f t="shared" si="474"/>
        <v>0.48461538461538456</v>
      </c>
      <c r="N2265" s="24">
        <f t="shared" si="474"/>
        <v>0.51538461538461533</v>
      </c>
      <c r="O2265">
        <f t="shared" si="475"/>
        <v>1.3549975989059622</v>
      </c>
      <c r="P2265">
        <f t="shared" si="475"/>
        <v>0.56775277299297977</v>
      </c>
      <c r="Q2265" t="s">
        <v>350</v>
      </c>
      <c r="R2265" t="s">
        <v>112</v>
      </c>
      <c r="S2265" t="s">
        <v>146</v>
      </c>
      <c r="T2265" s="78" t="s">
        <v>176</v>
      </c>
      <c r="U2265" s="78" t="s">
        <v>160</v>
      </c>
      <c r="V2265" s="90" t="s">
        <v>616</v>
      </c>
      <c r="W2265" s="78" t="s">
        <v>149</v>
      </c>
      <c r="X2265" s="89">
        <v>0</v>
      </c>
      <c r="Y2265" t="str">
        <f t="shared" si="481"/>
        <v>N</v>
      </c>
      <c r="Z2265" s="23">
        <v>100</v>
      </c>
      <c r="AA2265" s="23">
        <f t="shared" si="467"/>
        <v>0</v>
      </c>
      <c r="AB2265" s="23">
        <f t="shared" si="468"/>
        <v>-100</v>
      </c>
      <c r="AC2265" s="23">
        <f t="shared" si="469"/>
        <v>0</v>
      </c>
      <c r="AD2265" s="23">
        <f t="shared" si="470"/>
        <v>-100</v>
      </c>
      <c r="AE2265" s="23">
        <f t="shared" si="471"/>
        <v>0</v>
      </c>
      <c r="AF2265" s="23">
        <f t="shared" si="472"/>
        <v>-100</v>
      </c>
    </row>
    <row r="2266" spans="1:32" x14ac:dyDescent="0.25">
      <c r="A2266" s="6">
        <v>0.17926937395844653</v>
      </c>
      <c r="B2266" s="6">
        <v>0.82063685360804295</v>
      </c>
      <c r="C2266" s="3">
        <f t="shared" si="473"/>
        <v>5.5781976470325239</v>
      </c>
      <c r="D2266" s="4">
        <f t="shared" si="473"/>
        <v>1.218565795093606</v>
      </c>
      <c r="E2266" s="141">
        <v>2.79347143753923E-2</v>
      </c>
      <c r="F2266" s="5">
        <f t="shared" si="476"/>
        <v>1.0279347143753923</v>
      </c>
      <c r="G2266" s="5">
        <f t="shared" si="477"/>
        <v>5.4266069323498085</v>
      </c>
      <c r="H2266" s="5">
        <f t="shared" si="478"/>
        <v>1.1854505719597646</v>
      </c>
      <c r="I2266">
        <v>2.16</v>
      </c>
      <c r="J2266">
        <v>1.77</v>
      </c>
      <c r="K2266" s="5">
        <f t="shared" si="479"/>
        <v>2.2203389830508473</v>
      </c>
      <c r="L2266" s="5">
        <f t="shared" si="480"/>
        <v>1.8194444444444444</v>
      </c>
      <c r="M2266" s="24">
        <f t="shared" si="474"/>
        <v>0.45038167938931301</v>
      </c>
      <c r="N2266" s="24">
        <f t="shared" si="474"/>
        <v>0.54961832061068705</v>
      </c>
      <c r="O2266">
        <f t="shared" si="475"/>
        <v>0.39803877946705923</v>
      </c>
      <c r="P2266">
        <f t="shared" si="475"/>
        <v>1.4931031642035224</v>
      </c>
      <c r="Q2266" t="s">
        <v>68</v>
      </c>
      <c r="R2266" t="s">
        <v>114</v>
      </c>
      <c r="S2266" t="s">
        <v>146</v>
      </c>
      <c r="T2266" s="78" t="s">
        <v>154</v>
      </c>
      <c r="U2266" s="78" t="s">
        <v>160</v>
      </c>
      <c r="V2266" s="90" t="s">
        <v>616</v>
      </c>
      <c r="W2266" s="78" t="s">
        <v>163</v>
      </c>
      <c r="X2266" s="89">
        <v>3</v>
      </c>
      <c r="Y2266" t="str">
        <f t="shared" si="481"/>
        <v>Y</v>
      </c>
      <c r="Z2266" s="23">
        <v>100</v>
      </c>
      <c r="AA2266" s="23">
        <f t="shared" si="467"/>
        <v>0</v>
      </c>
      <c r="AB2266" s="23">
        <f t="shared" si="468"/>
        <v>-100</v>
      </c>
      <c r="AC2266" s="23">
        <f t="shared" si="469"/>
        <v>0</v>
      </c>
      <c r="AD2266" s="23">
        <f t="shared" si="470"/>
        <v>-100</v>
      </c>
      <c r="AE2266" s="23">
        <f t="shared" si="471"/>
        <v>0</v>
      </c>
      <c r="AF2266" s="23">
        <f t="shared" si="472"/>
        <v>-100</v>
      </c>
    </row>
    <row r="2267" spans="1:32" x14ac:dyDescent="0.25">
      <c r="A2267" s="6">
        <v>0.64294270694909594</v>
      </c>
      <c r="B2267" s="6">
        <v>0.35270576152769995</v>
      </c>
      <c r="C2267" s="3">
        <f t="shared" si="473"/>
        <v>1.5553485391337887</v>
      </c>
      <c r="D2267" s="4">
        <f t="shared" si="473"/>
        <v>2.8352244535746389</v>
      </c>
      <c r="E2267" s="141">
        <v>4.1286079649250906E-2</v>
      </c>
      <c r="F2267" s="5">
        <f t="shared" si="476"/>
        <v>1.0412860796492509</v>
      </c>
      <c r="G2267" s="5">
        <f t="shared" si="477"/>
        <v>1.4936803338979578</v>
      </c>
      <c r="H2267" s="5">
        <f t="shared" si="478"/>
        <v>2.7228102910293992</v>
      </c>
      <c r="I2267">
        <v>2.38</v>
      </c>
      <c r="J2267">
        <v>1.61</v>
      </c>
      <c r="K2267" s="5">
        <f t="shared" si="479"/>
        <v>2.4782608695652169</v>
      </c>
      <c r="L2267" s="5">
        <f t="shared" si="480"/>
        <v>1.6764705882352942</v>
      </c>
      <c r="M2267" s="24">
        <f t="shared" si="474"/>
        <v>0.40350877192982465</v>
      </c>
      <c r="N2267" s="24">
        <f t="shared" si="474"/>
        <v>0.59649122807017541</v>
      </c>
      <c r="O2267">
        <f t="shared" si="475"/>
        <v>1.5933797520042812</v>
      </c>
      <c r="P2267">
        <f t="shared" si="475"/>
        <v>0.59130083550232049</v>
      </c>
      <c r="Q2267" t="s">
        <v>351</v>
      </c>
      <c r="R2267" t="s">
        <v>536</v>
      </c>
      <c r="S2267" t="s">
        <v>349</v>
      </c>
      <c r="T2267" s="78" t="s">
        <v>155</v>
      </c>
      <c r="U2267" s="78" t="s">
        <v>161</v>
      </c>
      <c r="V2267" s="90" t="s">
        <v>616</v>
      </c>
      <c r="W2267" s="78" t="s">
        <v>153</v>
      </c>
      <c r="X2267" s="89">
        <v>2</v>
      </c>
      <c r="Y2267" t="str">
        <f t="shared" si="481"/>
        <v>N</v>
      </c>
      <c r="Z2267" s="23">
        <v>100</v>
      </c>
      <c r="AA2267" s="23">
        <f t="shared" si="467"/>
        <v>0</v>
      </c>
      <c r="AB2267" s="23">
        <f t="shared" si="468"/>
        <v>-100</v>
      </c>
      <c r="AC2267" s="23">
        <f t="shared" si="469"/>
        <v>0</v>
      </c>
      <c r="AD2267" s="23">
        <f t="shared" si="470"/>
        <v>-100</v>
      </c>
      <c r="AE2267" s="23">
        <f t="shared" si="471"/>
        <v>0</v>
      </c>
      <c r="AF2267" s="23">
        <f t="shared" si="472"/>
        <v>-100</v>
      </c>
    </row>
    <row r="2268" spans="1:32" x14ac:dyDescent="0.25">
      <c r="A2268" s="6">
        <v>0.16795017843110779</v>
      </c>
      <c r="B2268" s="6">
        <v>0.83200686547259883</v>
      </c>
      <c r="C2268" s="3">
        <f t="shared" si="473"/>
        <v>5.9541466960107714</v>
      </c>
      <c r="D2268" s="4">
        <f t="shared" si="473"/>
        <v>1.2019131590121883</v>
      </c>
      <c r="E2268" s="141">
        <v>4.2510121457489891E-2</v>
      </c>
      <c r="F2268" s="5">
        <f t="shared" si="476"/>
        <v>1.0425101214574899</v>
      </c>
      <c r="G2268" s="5">
        <f t="shared" si="477"/>
        <v>5.7113562482122742</v>
      </c>
      <c r="H2268" s="5">
        <f t="shared" si="478"/>
        <v>1.1529031078680019</v>
      </c>
      <c r="I2268">
        <v>2.6</v>
      </c>
      <c r="J2268">
        <v>1.52</v>
      </c>
      <c r="K2268" s="5">
        <f t="shared" si="479"/>
        <v>2.7105263157894739</v>
      </c>
      <c r="L2268" s="5">
        <f t="shared" si="480"/>
        <v>1.5846153846153848</v>
      </c>
      <c r="M2268" s="24">
        <f t="shared" si="474"/>
        <v>0.3689320388349514</v>
      </c>
      <c r="N2268" s="24">
        <f t="shared" si="474"/>
        <v>0.63106796116504849</v>
      </c>
      <c r="O2268">
        <f t="shared" si="475"/>
        <v>0.45523337837905531</v>
      </c>
      <c r="P2268">
        <f t="shared" si="475"/>
        <v>1.3184108791335027</v>
      </c>
      <c r="Q2268" t="s">
        <v>376</v>
      </c>
      <c r="R2268" t="s">
        <v>547</v>
      </c>
      <c r="S2268" t="s">
        <v>349</v>
      </c>
      <c r="T2268" s="78" t="s">
        <v>151</v>
      </c>
      <c r="U2268" s="78" t="s">
        <v>166</v>
      </c>
      <c r="V2268" s="90" t="s">
        <v>616</v>
      </c>
      <c r="W2268" s="78" t="s">
        <v>164</v>
      </c>
      <c r="X2268" s="89">
        <v>4</v>
      </c>
      <c r="Y2268" t="str">
        <f t="shared" si="481"/>
        <v>Y</v>
      </c>
      <c r="Z2268" s="23">
        <v>100</v>
      </c>
      <c r="AA2268" s="23">
        <f t="shared" si="467"/>
        <v>0</v>
      </c>
      <c r="AB2268" s="23">
        <f t="shared" si="468"/>
        <v>-100</v>
      </c>
      <c r="AC2268" s="23">
        <f t="shared" si="469"/>
        <v>0</v>
      </c>
      <c r="AD2268" s="23">
        <f t="shared" si="470"/>
        <v>-100</v>
      </c>
      <c r="AE2268" s="23">
        <f t="shared" si="471"/>
        <v>0</v>
      </c>
      <c r="AF2268" s="23">
        <f t="shared" si="472"/>
        <v>-100</v>
      </c>
    </row>
    <row r="2269" spans="1:32" x14ac:dyDescent="0.25">
      <c r="A2269" s="6">
        <v>0.50771588262431611</v>
      </c>
      <c r="B2269" s="6">
        <v>0.48751839935416597</v>
      </c>
      <c r="C2269" s="3">
        <f t="shared" si="473"/>
        <v>1.9696055101351815</v>
      </c>
      <c r="D2269" s="4">
        <f t="shared" si="473"/>
        <v>2.0512046341732697</v>
      </c>
      <c r="E2269" s="141">
        <v>3.4427456431091574E-2</v>
      </c>
      <c r="F2269" s="5">
        <f t="shared" si="476"/>
        <v>1.0344274564310916</v>
      </c>
      <c r="G2269" s="5">
        <f t="shared" si="477"/>
        <v>1.9040537815291321</v>
      </c>
      <c r="H2269" s="5">
        <f t="shared" si="478"/>
        <v>1.982937151774945</v>
      </c>
      <c r="I2269">
        <v>1.88</v>
      </c>
      <c r="J2269">
        <v>1.99</v>
      </c>
      <c r="K2269" s="5">
        <f t="shared" si="479"/>
        <v>1.9447236180904521</v>
      </c>
      <c r="L2269" s="5">
        <f t="shared" si="480"/>
        <v>2.0585106382978724</v>
      </c>
      <c r="M2269" s="24">
        <f t="shared" si="474"/>
        <v>0.51421188630490955</v>
      </c>
      <c r="N2269" s="24">
        <f t="shared" si="474"/>
        <v>0.48578811369509045</v>
      </c>
      <c r="O2269">
        <f t="shared" si="475"/>
        <v>0.98736706821914733</v>
      </c>
      <c r="P2269">
        <f t="shared" si="475"/>
        <v>1.003561811436501</v>
      </c>
      <c r="Q2269" t="s">
        <v>133</v>
      </c>
      <c r="R2269" t="s">
        <v>548</v>
      </c>
      <c r="S2269" t="s">
        <v>147</v>
      </c>
      <c r="T2269" s="78" t="s">
        <v>162</v>
      </c>
      <c r="U2269" s="78" t="s">
        <v>160</v>
      </c>
      <c r="V2269" s="90" t="s">
        <v>616</v>
      </c>
      <c r="W2269" s="78" t="s">
        <v>162</v>
      </c>
      <c r="X2269" s="89">
        <v>3</v>
      </c>
      <c r="Y2269" t="str">
        <f t="shared" si="481"/>
        <v>Y</v>
      </c>
      <c r="Z2269" s="23">
        <v>100</v>
      </c>
      <c r="AA2269" s="23">
        <f t="shared" si="467"/>
        <v>0</v>
      </c>
      <c r="AB2269" s="23">
        <f t="shared" si="468"/>
        <v>-100</v>
      </c>
      <c r="AC2269" s="23">
        <f t="shared" si="469"/>
        <v>188</v>
      </c>
      <c r="AD2269" s="23">
        <f t="shared" si="470"/>
        <v>88</v>
      </c>
      <c r="AE2269" s="23">
        <f t="shared" si="471"/>
        <v>0</v>
      </c>
      <c r="AF2269" s="23">
        <f t="shared" si="472"/>
        <v>-100</v>
      </c>
    </row>
    <row r="2270" spans="1:32" x14ac:dyDescent="0.25">
      <c r="A2270" s="6">
        <v>5.1759513857140713E-2</v>
      </c>
      <c r="B2270" s="6">
        <v>0.94823804605723261</v>
      </c>
      <c r="C2270" s="3">
        <f t="shared" si="473"/>
        <v>19.320119635591219</v>
      </c>
      <c r="D2270" s="4">
        <f t="shared" si="473"/>
        <v>1.0545875101278559</v>
      </c>
      <c r="E2270" s="141">
        <v>3.9682539682539542E-2</v>
      </c>
      <c r="F2270" s="5">
        <f t="shared" si="476"/>
        <v>1.0396825396825395</v>
      </c>
      <c r="G2270" s="5">
        <f t="shared" si="477"/>
        <v>18.582710489194611</v>
      </c>
      <c r="H2270" s="5">
        <f t="shared" si="478"/>
        <v>1.0143360784435866</v>
      </c>
      <c r="I2270">
        <v>2.25</v>
      </c>
      <c r="J2270">
        <v>1.68</v>
      </c>
      <c r="K2270" s="5">
        <f t="shared" si="479"/>
        <v>2.339285714285714</v>
      </c>
      <c r="L2270" s="5">
        <f t="shared" si="480"/>
        <v>1.7466666666666664</v>
      </c>
      <c r="M2270" s="24">
        <f t="shared" si="474"/>
        <v>0.4274809160305344</v>
      </c>
      <c r="N2270" s="24">
        <f t="shared" si="474"/>
        <v>0.57251908396946571</v>
      </c>
      <c r="O2270">
        <f t="shared" si="475"/>
        <v>0.12108029134438271</v>
      </c>
      <c r="P2270">
        <f t="shared" si="475"/>
        <v>1.6562557871132992</v>
      </c>
      <c r="Q2270" t="s">
        <v>550</v>
      </c>
      <c r="R2270" t="s">
        <v>122</v>
      </c>
      <c r="S2270" t="s">
        <v>147</v>
      </c>
      <c r="T2270" s="78" t="s">
        <v>154</v>
      </c>
      <c r="U2270" s="78" t="s">
        <v>160</v>
      </c>
      <c r="V2270" s="90" t="s">
        <v>616</v>
      </c>
      <c r="W2270" s="78" t="s">
        <v>155</v>
      </c>
      <c r="X2270" s="89">
        <v>3</v>
      </c>
      <c r="Y2270" t="str">
        <f t="shared" si="481"/>
        <v>Y</v>
      </c>
      <c r="Z2270" s="23">
        <v>100</v>
      </c>
      <c r="AA2270" s="23">
        <f t="shared" si="467"/>
        <v>0</v>
      </c>
      <c r="AB2270" s="23">
        <f t="shared" si="468"/>
        <v>-100</v>
      </c>
      <c r="AC2270" s="23">
        <f t="shared" si="469"/>
        <v>0</v>
      </c>
      <c r="AD2270" s="23">
        <f t="shared" si="470"/>
        <v>-100</v>
      </c>
      <c r="AE2270" s="23">
        <f t="shared" si="471"/>
        <v>0</v>
      </c>
      <c r="AF2270" s="23">
        <f t="shared" si="472"/>
        <v>-100</v>
      </c>
    </row>
    <row r="2271" spans="1:32" x14ac:dyDescent="0.25">
      <c r="A2271" s="6">
        <v>0.50776492774074811</v>
      </c>
      <c r="B2271" s="6">
        <v>0.49059861752429457</v>
      </c>
      <c r="C2271" s="3">
        <f t="shared" si="473"/>
        <v>1.9694152655430637</v>
      </c>
      <c r="D2271" s="4">
        <f t="shared" si="473"/>
        <v>2.0383261678279796</v>
      </c>
      <c r="E2271" s="141">
        <v>3.8549100862046881E-2</v>
      </c>
      <c r="F2271" s="5">
        <f t="shared" si="476"/>
        <v>1.0385491008620469</v>
      </c>
      <c r="G2271" s="5">
        <f t="shared" si="477"/>
        <v>1.8963140634451967</v>
      </c>
      <c r="H2271" s="5">
        <f t="shared" si="478"/>
        <v>1.9626671152438229</v>
      </c>
      <c r="I2271">
        <v>1.57</v>
      </c>
      <c r="J2271">
        <v>2.4900000000000002</v>
      </c>
      <c r="K2271" s="5">
        <f t="shared" si="479"/>
        <v>1.6305220883534137</v>
      </c>
      <c r="L2271" s="5">
        <f t="shared" si="480"/>
        <v>2.5859872611464971</v>
      </c>
      <c r="M2271" s="24">
        <f t="shared" si="474"/>
        <v>0.61330049261083741</v>
      </c>
      <c r="N2271" s="24">
        <f t="shared" si="474"/>
        <v>0.38669950738916253</v>
      </c>
      <c r="O2271">
        <f t="shared" si="475"/>
        <v>0.82792193037246486</v>
      </c>
      <c r="P2271">
        <f t="shared" si="475"/>
        <v>1.2686817752539084</v>
      </c>
      <c r="Q2271" t="s">
        <v>397</v>
      </c>
      <c r="R2271" t="s">
        <v>417</v>
      </c>
      <c r="S2271" t="s">
        <v>186</v>
      </c>
      <c r="T2271" s="78" t="s">
        <v>162</v>
      </c>
      <c r="U2271" s="78" t="s">
        <v>160</v>
      </c>
      <c r="V2271" t="s">
        <v>617</v>
      </c>
      <c r="W2271" s="78" t="s">
        <v>275</v>
      </c>
      <c r="X2271" s="89">
        <v>6</v>
      </c>
      <c r="Y2271" t="str">
        <f t="shared" si="481"/>
        <v>Y</v>
      </c>
      <c r="Z2271" s="23">
        <v>100</v>
      </c>
      <c r="AA2271" s="23">
        <f t="shared" si="467"/>
        <v>0</v>
      </c>
      <c r="AB2271" s="23">
        <f t="shared" si="468"/>
        <v>-100</v>
      </c>
      <c r="AC2271" s="23">
        <f t="shared" si="469"/>
        <v>157</v>
      </c>
      <c r="AD2271" s="23">
        <f t="shared" si="470"/>
        <v>57</v>
      </c>
      <c r="AE2271" s="23">
        <f t="shared" si="471"/>
        <v>0</v>
      </c>
      <c r="AF2271" s="23">
        <f t="shared" si="472"/>
        <v>-100</v>
      </c>
    </row>
    <row r="2272" spans="1:32" x14ac:dyDescent="0.25">
      <c r="A2272" s="6">
        <v>0.7378387051921631</v>
      </c>
      <c r="B2272" s="6">
        <v>0.11155187084080259</v>
      </c>
      <c r="C2272" s="3">
        <f t="shared" si="473"/>
        <v>1.3553097620970691</v>
      </c>
      <c r="D2272" s="4">
        <f t="shared" si="473"/>
        <v>8.9644395245250124</v>
      </c>
      <c r="E2272" s="141">
        <v>2.982584211075201E-2</v>
      </c>
      <c r="F2272" s="5">
        <f t="shared" si="476"/>
        <v>1.029825842110752</v>
      </c>
      <c r="G2272" s="5">
        <f t="shared" si="477"/>
        <v>1.3160572464555742</v>
      </c>
      <c r="H2272" s="5">
        <f t="shared" si="478"/>
        <v>8.7048112000678817</v>
      </c>
      <c r="I2272">
        <v>1.72</v>
      </c>
      <c r="J2272">
        <v>2.23</v>
      </c>
      <c r="K2272" s="5">
        <f t="shared" si="479"/>
        <v>1.7713004484304935</v>
      </c>
      <c r="L2272" s="5">
        <f t="shared" si="480"/>
        <v>2.2965116279069768</v>
      </c>
      <c r="M2272" s="24">
        <f t="shared" si="474"/>
        <v>0.56455696202531636</v>
      </c>
      <c r="N2272" s="24">
        <f t="shared" si="474"/>
        <v>0.43544303797468353</v>
      </c>
      <c r="O2272">
        <f t="shared" si="475"/>
        <v>1.306934029376253</v>
      </c>
      <c r="P2272">
        <f t="shared" si="475"/>
        <v>0.25618016850068043</v>
      </c>
      <c r="Q2272" t="s">
        <v>310</v>
      </c>
      <c r="R2272" t="s">
        <v>314</v>
      </c>
      <c r="S2272" t="s">
        <v>305</v>
      </c>
      <c r="T2272" s="78" t="s">
        <v>175</v>
      </c>
      <c r="U2272" s="78" t="s">
        <v>160</v>
      </c>
      <c r="V2272" t="s">
        <v>617</v>
      </c>
      <c r="W2272" s="78" t="s">
        <v>170</v>
      </c>
      <c r="X2272" s="89">
        <v>2</v>
      </c>
      <c r="Y2272" t="str">
        <f t="shared" si="481"/>
        <v>N</v>
      </c>
      <c r="Z2272" s="23">
        <v>100</v>
      </c>
      <c r="AA2272" s="23">
        <f t="shared" si="467"/>
        <v>0</v>
      </c>
      <c r="AB2272" s="23">
        <f t="shared" si="468"/>
        <v>-100</v>
      </c>
      <c r="AC2272" s="23">
        <f t="shared" si="469"/>
        <v>0</v>
      </c>
      <c r="AD2272" s="23">
        <f t="shared" si="470"/>
        <v>-100</v>
      </c>
      <c r="AE2272" s="23">
        <f t="shared" si="471"/>
        <v>0</v>
      </c>
      <c r="AF2272" s="23">
        <f t="shared" si="472"/>
        <v>-100</v>
      </c>
    </row>
    <row r="2273" spans="1:32" x14ac:dyDescent="0.25">
      <c r="A2273" s="6">
        <v>0.51538373524461023</v>
      </c>
      <c r="B2273" s="6">
        <v>0.47685009249441029</v>
      </c>
      <c r="C2273" s="3">
        <f t="shared" si="473"/>
        <v>1.940301820982733</v>
      </c>
      <c r="D2273" s="4">
        <f t="shared" si="473"/>
        <v>2.0970951159283295</v>
      </c>
      <c r="E2273" s="141">
        <v>2.9808863239265015E-2</v>
      </c>
      <c r="F2273" s="5">
        <f t="shared" si="476"/>
        <v>1.029808863239265</v>
      </c>
      <c r="G2273" s="5">
        <f t="shared" si="477"/>
        <v>1.8841378145450325</v>
      </c>
      <c r="H2273" s="5">
        <f t="shared" si="478"/>
        <v>2.0363925683567281</v>
      </c>
      <c r="I2273">
        <v>1.87</v>
      </c>
      <c r="J2273">
        <v>2.02</v>
      </c>
      <c r="K2273" s="5">
        <f t="shared" si="479"/>
        <v>1.9257425742574257</v>
      </c>
      <c r="L2273" s="5">
        <f t="shared" si="480"/>
        <v>2.0802139037433154</v>
      </c>
      <c r="M2273" s="24">
        <f t="shared" si="474"/>
        <v>0.51928020565552702</v>
      </c>
      <c r="N2273" s="24">
        <f t="shared" si="474"/>
        <v>0.48071979434447304</v>
      </c>
      <c r="O2273">
        <f t="shared" si="475"/>
        <v>0.9924964010403633</v>
      </c>
      <c r="P2273">
        <f t="shared" si="475"/>
        <v>0.99195019240815829</v>
      </c>
      <c r="Q2273" t="s">
        <v>319</v>
      </c>
      <c r="R2273" t="s">
        <v>322</v>
      </c>
      <c r="S2273" t="s">
        <v>320</v>
      </c>
      <c r="T2273" s="78" t="s">
        <v>162</v>
      </c>
      <c r="U2273" s="78" t="s">
        <v>160</v>
      </c>
      <c r="V2273" t="s">
        <v>617</v>
      </c>
      <c r="W2273" s="78" t="s">
        <v>170</v>
      </c>
      <c r="X2273" s="89">
        <v>2</v>
      </c>
      <c r="Y2273" t="str">
        <f t="shared" si="481"/>
        <v>N</v>
      </c>
      <c r="Z2273" s="23">
        <v>100</v>
      </c>
      <c r="AA2273" s="23">
        <f t="shared" si="467"/>
        <v>0</v>
      </c>
      <c r="AB2273" s="23">
        <f t="shared" si="468"/>
        <v>-100</v>
      </c>
      <c r="AC2273" s="23">
        <f t="shared" si="469"/>
        <v>0</v>
      </c>
      <c r="AD2273" s="23">
        <f t="shared" si="470"/>
        <v>-100</v>
      </c>
      <c r="AE2273" s="23">
        <f t="shared" si="471"/>
        <v>0</v>
      </c>
      <c r="AF2273" s="23">
        <f t="shared" si="472"/>
        <v>-100</v>
      </c>
    </row>
    <row r="2274" spans="1:32" x14ac:dyDescent="0.25">
      <c r="A2274" s="6">
        <v>0.27841214572821371</v>
      </c>
      <c r="B2274" s="6">
        <v>0.72129073796350429</v>
      </c>
      <c r="C2274" s="3">
        <f t="shared" si="473"/>
        <v>3.591797324015459</v>
      </c>
      <c r="D2274" s="4">
        <f t="shared" si="473"/>
        <v>1.3864034949670985</v>
      </c>
      <c r="E2274" s="141">
        <v>3.0955227846419575E-2</v>
      </c>
      <c r="F2274" s="5">
        <f t="shared" si="476"/>
        <v>1.0309552278464196</v>
      </c>
      <c r="G2274" s="5">
        <f t="shared" si="477"/>
        <v>3.4839508321990156</v>
      </c>
      <c r="H2274" s="5">
        <f t="shared" si="478"/>
        <v>1.344775658069246</v>
      </c>
      <c r="I2274">
        <v>1.93</v>
      </c>
      <c r="J2274">
        <v>1.95</v>
      </c>
      <c r="K2274" s="5">
        <f t="shared" si="479"/>
        <v>1.9897435897435898</v>
      </c>
      <c r="L2274" s="5">
        <f t="shared" si="480"/>
        <v>2.0103626943005182</v>
      </c>
      <c r="M2274" s="24">
        <f t="shared" si="474"/>
        <v>0.50257731958762886</v>
      </c>
      <c r="N2274" s="24">
        <f t="shared" si="474"/>
        <v>0.49742268041237114</v>
      </c>
      <c r="O2274">
        <f t="shared" si="475"/>
        <v>0.55396878226947133</v>
      </c>
      <c r="P2274">
        <f t="shared" si="475"/>
        <v>1.4500559913463196</v>
      </c>
      <c r="Q2274" t="s">
        <v>321</v>
      </c>
      <c r="R2274" t="s">
        <v>315</v>
      </c>
      <c r="S2274" t="s">
        <v>320</v>
      </c>
      <c r="T2274" s="78" t="s">
        <v>151</v>
      </c>
      <c r="U2274" s="78" t="s">
        <v>166</v>
      </c>
      <c r="V2274" t="s">
        <v>617</v>
      </c>
      <c r="W2274" s="78" t="s">
        <v>154</v>
      </c>
      <c r="X2274" s="89">
        <v>1</v>
      </c>
      <c r="Y2274" t="str">
        <f t="shared" si="481"/>
        <v>N</v>
      </c>
      <c r="Z2274" s="23">
        <v>100</v>
      </c>
      <c r="AA2274" s="23">
        <f t="shared" si="467"/>
        <v>195</v>
      </c>
      <c r="AB2274" s="23">
        <f t="shared" si="468"/>
        <v>95</v>
      </c>
      <c r="AC2274" s="23">
        <f t="shared" si="469"/>
        <v>0</v>
      </c>
      <c r="AD2274" s="23">
        <f t="shared" si="470"/>
        <v>-100</v>
      </c>
      <c r="AE2274" s="23">
        <f t="shared" si="471"/>
        <v>195</v>
      </c>
      <c r="AF2274" s="23">
        <f t="shared" si="472"/>
        <v>95</v>
      </c>
    </row>
    <row r="2275" spans="1:32" x14ac:dyDescent="0.25">
      <c r="A2275" s="6">
        <v>0.38707780251762636</v>
      </c>
      <c r="B2275" s="6">
        <v>0.61256322687664255</v>
      </c>
      <c r="C2275" s="3">
        <f t="shared" si="473"/>
        <v>2.5834599491260235</v>
      </c>
      <c r="D2275" s="4">
        <f t="shared" si="473"/>
        <v>1.6324845438385729</v>
      </c>
      <c r="E2275" s="141">
        <v>3.0736618971912932E-2</v>
      </c>
      <c r="F2275" s="5">
        <f t="shared" si="476"/>
        <v>1.0307366189719129</v>
      </c>
      <c r="G2275" s="5">
        <f t="shared" si="477"/>
        <v>2.5064210406173815</v>
      </c>
      <c r="H2275" s="5">
        <f t="shared" si="478"/>
        <v>1.5838037708089396</v>
      </c>
      <c r="I2275">
        <v>1.85</v>
      </c>
      <c r="J2275">
        <v>2.04</v>
      </c>
      <c r="K2275" s="5">
        <f t="shared" si="479"/>
        <v>1.9068627450980391</v>
      </c>
      <c r="L2275" s="5">
        <f t="shared" si="480"/>
        <v>2.1027027027027025</v>
      </c>
      <c r="M2275" s="24">
        <f t="shared" si="474"/>
        <v>0.52442159383033427</v>
      </c>
      <c r="N2275" s="24">
        <f t="shared" si="474"/>
        <v>0.47557840616966585</v>
      </c>
      <c r="O2275">
        <f t="shared" si="475"/>
        <v>0.73810424107527772</v>
      </c>
      <c r="P2275">
        <f t="shared" si="475"/>
        <v>1.2880383527298049</v>
      </c>
      <c r="Q2275" t="s">
        <v>214</v>
      </c>
      <c r="R2275" t="s">
        <v>445</v>
      </c>
      <c r="S2275" t="s">
        <v>202</v>
      </c>
      <c r="T2275" s="78" t="s">
        <v>151</v>
      </c>
      <c r="U2275" s="78" t="s">
        <v>166</v>
      </c>
      <c r="V2275" t="s">
        <v>617</v>
      </c>
      <c r="W2275" s="78" t="s">
        <v>151</v>
      </c>
      <c r="X2275" s="89">
        <v>2</v>
      </c>
      <c r="Y2275" t="str">
        <f t="shared" si="481"/>
        <v>N</v>
      </c>
      <c r="Z2275" s="23">
        <v>100</v>
      </c>
      <c r="AA2275" s="23">
        <f t="shared" si="467"/>
        <v>204</v>
      </c>
      <c r="AB2275" s="23">
        <f t="shared" si="468"/>
        <v>104</v>
      </c>
      <c r="AC2275" s="23">
        <f t="shared" si="469"/>
        <v>0</v>
      </c>
      <c r="AD2275" s="23">
        <f t="shared" si="470"/>
        <v>-100</v>
      </c>
      <c r="AE2275" s="23">
        <f t="shared" si="471"/>
        <v>204</v>
      </c>
      <c r="AF2275" s="23">
        <f t="shared" si="472"/>
        <v>104</v>
      </c>
    </row>
    <row r="2276" spans="1:32" x14ac:dyDescent="0.25">
      <c r="A2276" s="6">
        <v>0.58876620649525824</v>
      </c>
      <c r="B2276" s="6">
        <v>0.39546318878991688</v>
      </c>
      <c r="C2276" s="3">
        <f t="shared" si="473"/>
        <v>1.6984670467972141</v>
      </c>
      <c r="D2276" s="4">
        <f t="shared" si="473"/>
        <v>2.5286803635501789</v>
      </c>
      <c r="E2276" s="141">
        <v>3.1592520954223158E-2</v>
      </c>
      <c r="F2276" s="5">
        <f t="shared" si="476"/>
        <v>1.0315925209542232</v>
      </c>
      <c r="G2276" s="5">
        <f t="shared" si="477"/>
        <v>1.6464514934890493</v>
      </c>
      <c r="H2276" s="5">
        <f t="shared" si="478"/>
        <v>2.4512395274164547</v>
      </c>
      <c r="I2276">
        <v>1.65</v>
      </c>
      <c r="J2276">
        <v>2.35</v>
      </c>
      <c r="K2276" s="5">
        <f t="shared" si="479"/>
        <v>1.7021276595744681</v>
      </c>
      <c r="L2276" s="5">
        <f t="shared" si="480"/>
        <v>2.4242424242424243</v>
      </c>
      <c r="M2276" s="24">
        <f t="shared" si="474"/>
        <v>0.58750000000000002</v>
      </c>
      <c r="N2276" s="24">
        <f t="shared" si="474"/>
        <v>0.41249999999999998</v>
      </c>
      <c r="O2276">
        <f t="shared" si="475"/>
        <v>1.002155245098312</v>
      </c>
      <c r="P2276">
        <f t="shared" si="475"/>
        <v>0.95869863949070755</v>
      </c>
      <c r="Q2276" t="s">
        <v>95</v>
      </c>
      <c r="R2276" t="s">
        <v>94</v>
      </c>
      <c r="S2276" t="s">
        <v>138</v>
      </c>
      <c r="T2276" s="78" t="s">
        <v>165</v>
      </c>
      <c r="U2276" s="78" t="s">
        <v>160</v>
      </c>
      <c r="V2276" t="s">
        <v>617</v>
      </c>
      <c r="W2276" s="78" t="s">
        <v>162</v>
      </c>
      <c r="X2276" s="89">
        <v>3</v>
      </c>
      <c r="Y2276" t="str">
        <f t="shared" si="481"/>
        <v>Y</v>
      </c>
      <c r="Z2276" s="23">
        <v>100</v>
      </c>
      <c r="AA2276" s="23">
        <f t="shared" si="467"/>
        <v>165</v>
      </c>
      <c r="AB2276" s="23">
        <f t="shared" si="468"/>
        <v>65</v>
      </c>
      <c r="AC2276" s="23">
        <f t="shared" si="469"/>
        <v>165</v>
      </c>
      <c r="AD2276" s="23">
        <f t="shared" si="470"/>
        <v>65</v>
      </c>
      <c r="AE2276" s="23">
        <f t="shared" si="471"/>
        <v>0</v>
      </c>
      <c r="AF2276" s="23">
        <f t="shared" si="472"/>
        <v>-100</v>
      </c>
    </row>
    <row r="2277" spans="1:32" x14ac:dyDescent="0.25">
      <c r="A2277" s="6">
        <v>0.65739038538321326</v>
      </c>
      <c r="B2277" s="6">
        <v>0.3388341472414485</v>
      </c>
      <c r="C2277" s="3">
        <f t="shared" si="473"/>
        <v>1.5211661475959508</v>
      </c>
      <c r="D2277" s="4">
        <f t="shared" si="473"/>
        <v>2.9512964030966273</v>
      </c>
      <c r="E2277" s="141">
        <v>3.0245246040574214E-2</v>
      </c>
      <c r="F2277" s="5">
        <f t="shared" si="476"/>
        <v>1.0302452460405742</v>
      </c>
      <c r="G2277" s="5">
        <f t="shared" si="477"/>
        <v>1.4765087763734681</v>
      </c>
      <c r="H2277" s="5">
        <f t="shared" si="478"/>
        <v>2.8646542310571323</v>
      </c>
      <c r="I2277">
        <v>2.0299999999999998</v>
      </c>
      <c r="J2277">
        <v>1.86</v>
      </c>
      <c r="K2277" s="5">
        <f t="shared" si="479"/>
        <v>2.0913978494623655</v>
      </c>
      <c r="L2277" s="5">
        <f t="shared" si="480"/>
        <v>1.9162561576354682</v>
      </c>
      <c r="M2277" s="24">
        <f t="shared" si="474"/>
        <v>0.47814910025706941</v>
      </c>
      <c r="N2277" s="24">
        <f t="shared" si="474"/>
        <v>0.52185089974293053</v>
      </c>
      <c r="O2277">
        <f t="shared" si="475"/>
        <v>1.3748648382476878</v>
      </c>
      <c r="P2277">
        <f t="shared" si="475"/>
        <v>0.64929302106858855</v>
      </c>
      <c r="Q2277" t="s">
        <v>530</v>
      </c>
      <c r="R2277" t="s">
        <v>292</v>
      </c>
      <c r="S2277" t="s">
        <v>142</v>
      </c>
      <c r="T2277" s="78" t="s">
        <v>150</v>
      </c>
      <c r="U2277" s="78" t="s">
        <v>166</v>
      </c>
      <c r="V2277" t="s">
        <v>617</v>
      </c>
      <c r="W2277" s="78" t="s">
        <v>170</v>
      </c>
      <c r="X2277" s="89">
        <v>2</v>
      </c>
      <c r="Y2277" t="str">
        <f t="shared" si="481"/>
        <v>N</v>
      </c>
      <c r="Z2277" s="23">
        <v>100</v>
      </c>
      <c r="AA2277" s="23">
        <f t="shared" si="467"/>
        <v>0</v>
      </c>
      <c r="AB2277" s="23">
        <f t="shared" si="468"/>
        <v>-100</v>
      </c>
      <c r="AC2277" s="23">
        <f t="shared" si="469"/>
        <v>0</v>
      </c>
      <c r="AD2277" s="23">
        <f t="shared" si="470"/>
        <v>-100</v>
      </c>
      <c r="AE2277" s="23">
        <f t="shared" si="471"/>
        <v>0</v>
      </c>
      <c r="AF2277" s="23">
        <f t="shared" si="472"/>
        <v>-100</v>
      </c>
    </row>
    <row r="2278" spans="1:32" x14ac:dyDescent="0.25">
      <c r="A2278" s="6">
        <v>0.67870346554059346</v>
      </c>
      <c r="B2278" s="6">
        <v>0.29588462498953949</v>
      </c>
      <c r="C2278" s="3">
        <f t="shared" si="473"/>
        <v>1.473397515663915</v>
      </c>
      <c r="D2278" s="4">
        <f t="shared" si="473"/>
        <v>3.3796957176647937</v>
      </c>
      <c r="E2278" s="141">
        <v>3.0245246040574214E-2</v>
      </c>
      <c r="F2278" s="5">
        <f t="shared" si="476"/>
        <v>1.0302452460405742</v>
      </c>
      <c r="G2278" s="5">
        <f t="shared" si="477"/>
        <v>1.4301425037644755</v>
      </c>
      <c r="H2278" s="5">
        <f t="shared" si="478"/>
        <v>3.280476887084506</v>
      </c>
      <c r="I2278">
        <v>2.0299999999999998</v>
      </c>
      <c r="J2278">
        <v>1.86</v>
      </c>
      <c r="K2278" s="5">
        <f t="shared" si="479"/>
        <v>2.0913978494623655</v>
      </c>
      <c r="L2278" s="5">
        <f t="shared" si="480"/>
        <v>1.9162561576354682</v>
      </c>
      <c r="M2278" s="24">
        <f t="shared" si="474"/>
        <v>0.47814910025706941</v>
      </c>
      <c r="N2278" s="24">
        <f t="shared" si="474"/>
        <v>0.52185089974293053</v>
      </c>
      <c r="O2278">
        <f t="shared" si="475"/>
        <v>1.4194389682542521</v>
      </c>
      <c r="P2278">
        <f t="shared" si="475"/>
        <v>0.56699073458586635</v>
      </c>
      <c r="Q2278" t="s">
        <v>380</v>
      </c>
      <c r="R2278" t="s">
        <v>348</v>
      </c>
      <c r="S2278" t="s">
        <v>349</v>
      </c>
      <c r="T2278" s="78" t="s">
        <v>165</v>
      </c>
      <c r="U2278" s="78" t="s">
        <v>160</v>
      </c>
      <c r="V2278" t="s">
        <v>617</v>
      </c>
      <c r="W2278" s="78" t="s">
        <v>154</v>
      </c>
      <c r="X2278" s="89">
        <v>1</v>
      </c>
      <c r="Y2278" t="str">
        <f t="shared" si="481"/>
        <v>N</v>
      </c>
      <c r="Z2278" s="23">
        <v>100</v>
      </c>
      <c r="AA2278" s="23">
        <f t="shared" si="467"/>
        <v>0</v>
      </c>
      <c r="AB2278" s="23">
        <f t="shared" si="468"/>
        <v>-100</v>
      </c>
      <c r="AC2278" s="23">
        <f t="shared" si="469"/>
        <v>0</v>
      </c>
      <c r="AD2278" s="23">
        <f t="shared" si="470"/>
        <v>-100</v>
      </c>
      <c r="AE2278" s="23">
        <f t="shared" si="471"/>
        <v>0</v>
      </c>
      <c r="AF2278" s="23">
        <f t="shared" si="472"/>
        <v>-100</v>
      </c>
    </row>
    <row r="2279" spans="1:32" x14ac:dyDescent="0.25">
      <c r="A2279" s="6">
        <v>0.17345224283667274</v>
      </c>
      <c r="B2279" s="6">
        <v>0.82650459707626467</v>
      </c>
      <c r="C2279" s="3">
        <f t="shared" si="473"/>
        <v>5.7652756957523268</v>
      </c>
      <c r="D2279" s="4">
        <f t="shared" si="473"/>
        <v>1.2099146254448798</v>
      </c>
      <c r="E2279" s="141">
        <v>3.1702828110013792E-2</v>
      </c>
      <c r="F2279" s="5">
        <f t="shared" si="476"/>
        <v>1.0317028281100138</v>
      </c>
      <c r="G2279" s="5">
        <f t="shared" si="477"/>
        <v>5.5881165958552135</v>
      </c>
      <c r="H2279" s="5">
        <f t="shared" si="478"/>
        <v>1.1727355905976664</v>
      </c>
      <c r="I2279">
        <v>2.31</v>
      </c>
      <c r="J2279">
        <v>1.67</v>
      </c>
      <c r="K2279" s="5">
        <f t="shared" si="479"/>
        <v>2.3832335329341321</v>
      </c>
      <c r="L2279" s="5">
        <f t="shared" si="480"/>
        <v>1.722943722943723</v>
      </c>
      <c r="M2279" s="24">
        <f t="shared" si="474"/>
        <v>0.41959798994974867</v>
      </c>
      <c r="N2279" s="24">
        <f t="shared" si="474"/>
        <v>0.58040201005025127</v>
      </c>
      <c r="O2279">
        <f t="shared" si="475"/>
        <v>0.41337720149099255</v>
      </c>
      <c r="P2279">
        <f t="shared" si="475"/>
        <v>1.4240209075166812</v>
      </c>
      <c r="Q2279" t="s">
        <v>542</v>
      </c>
      <c r="R2279" t="s">
        <v>377</v>
      </c>
      <c r="S2279" t="s">
        <v>349</v>
      </c>
      <c r="T2279" s="78" t="s">
        <v>151</v>
      </c>
      <c r="U2279" s="78" t="s">
        <v>166</v>
      </c>
      <c r="V2279" t="s">
        <v>617</v>
      </c>
      <c r="W2279" s="78" t="s">
        <v>152</v>
      </c>
      <c r="X2279" s="89">
        <v>1</v>
      </c>
      <c r="Y2279" t="str">
        <f t="shared" si="481"/>
        <v>N</v>
      </c>
      <c r="Z2279" s="23">
        <v>100</v>
      </c>
      <c r="AA2279" s="23">
        <f t="shared" si="467"/>
        <v>167</v>
      </c>
      <c r="AB2279" s="23">
        <f t="shared" si="468"/>
        <v>67</v>
      </c>
      <c r="AC2279" s="23">
        <f t="shared" si="469"/>
        <v>0</v>
      </c>
      <c r="AD2279" s="23">
        <f t="shared" si="470"/>
        <v>-100</v>
      </c>
      <c r="AE2279" s="23">
        <f t="shared" si="471"/>
        <v>167</v>
      </c>
      <c r="AF2279" s="23">
        <f t="shared" si="472"/>
        <v>67</v>
      </c>
    </row>
    <row r="2280" spans="1:32" x14ac:dyDescent="0.25">
      <c r="A2280" s="6">
        <v>0.69514844794416009</v>
      </c>
      <c r="B2280" s="6">
        <v>0.23668972720941275</v>
      </c>
      <c r="C2280" s="3">
        <f t="shared" si="473"/>
        <v>1.4385416567603817</v>
      </c>
      <c r="D2280" s="4">
        <f t="shared" si="473"/>
        <v>4.2249404390721343</v>
      </c>
      <c r="E2280" s="141">
        <v>3.1650641025640969E-2</v>
      </c>
      <c r="F2280" s="5">
        <f t="shared" si="476"/>
        <v>1.031650641025641</v>
      </c>
      <c r="G2280" s="5">
        <f t="shared" si="477"/>
        <v>1.3944077573879274</v>
      </c>
      <c r="H2280" s="5">
        <f t="shared" si="478"/>
        <v>4.0953209071549699</v>
      </c>
      <c r="I2280">
        <v>1.56</v>
      </c>
      <c r="J2280">
        <v>2.56</v>
      </c>
      <c r="K2280" s="5">
        <f t="shared" si="479"/>
        <v>1.609375</v>
      </c>
      <c r="L2280" s="5">
        <f t="shared" si="480"/>
        <v>2.641025641025641</v>
      </c>
      <c r="M2280" s="24">
        <f t="shared" si="474"/>
        <v>0.62135922330097082</v>
      </c>
      <c r="N2280" s="24">
        <f t="shared" si="474"/>
        <v>0.37864077669902912</v>
      </c>
      <c r="O2280">
        <f t="shared" si="475"/>
        <v>1.1187545334101325</v>
      </c>
      <c r="P2280">
        <f t="shared" si="475"/>
        <v>0.62510363852742346</v>
      </c>
      <c r="Q2280" t="s">
        <v>76</v>
      </c>
      <c r="R2280" t="s">
        <v>77</v>
      </c>
      <c r="S2280" t="s">
        <v>147</v>
      </c>
      <c r="T2280" s="78" t="s">
        <v>164</v>
      </c>
      <c r="U2280" s="78" t="s">
        <v>160</v>
      </c>
      <c r="V2280" t="s">
        <v>617</v>
      </c>
      <c r="W2280" s="78" t="s">
        <v>162</v>
      </c>
      <c r="X2280" s="89">
        <v>3</v>
      </c>
      <c r="Y2280" t="str">
        <f t="shared" si="481"/>
        <v>Y</v>
      </c>
      <c r="Z2280" s="23">
        <v>100</v>
      </c>
      <c r="AA2280" s="23">
        <f t="shared" si="467"/>
        <v>156</v>
      </c>
      <c r="AB2280" s="23">
        <f t="shared" si="468"/>
        <v>56</v>
      </c>
      <c r="AC2280" s="23">
        <f t="shared" si="469"/>
        <v>156</v>
      </c>
      <c r="AD2280" s="23">
        <f t="shared" si="470"/>
        <v>56</v>
      </c>
      <c r="AE2280" s="23">
        <f t="shared" si="471"/>
        <v>0</v>
      </c>
      <c r="AF2280" s="23">
        <f t="shared" si="472"/>
        <v>-100</v>
      </c>
    </row>
    <row r="2281" spans="1:32" x14ac:dyDescent="0.25">
      <c r="A2281" s="6">
        <v>0.42976112854681042</v>
      </c>
      <c r="B2281" s="6">
        <v>0.56943008589393096</v>
      </c>
      <c r="C2281" s="3">
        <f t="shared" si="473"/>
        <v>2.3268740087810853</v>
      </c>
      <c r="D2281" s="4">
        <f t="shared" si="473"/>
        <v>1.7561418421194419</v>
      </c>
      <c r="E2281" s="141">
        <v>4.5688545688545634E-2</v>
      </c>
      <c r="F2281" s="5">
        <f t="shared" si="476"/>
        <v>1.0456885456885456</v>
      </c>
      <c r="G2281" s="5">
        <f t="shared" si="477"/>
        <v>2.2252075136281886</v>
      </c>
      <c r="H2281" s="5">
        <f t="shared" si="478"/>
        <v>1.6794119524022233</v>
      </c>
      <c r="I2281">
        <v>1.68</v>
      </c>
      <c r="J2281">
        <v>2.2200000000000002</v>
      </c>
      <c r="K2281" s="5">
        <f t="shared" si="479"/>
        <v>1.7567567567567566</v>
      </c>
      <c r="L2281" s="5">
        <f t="shared" si="480"/>
        <v>2.3214285714285716</v>
      </c>
      <c r="M2281" s="24">
        <f t="shared" si="474"/>
        <v>0.56923076923076932</v>
      </c>
      <c r="N2281" s="24">
        <f t="shared" si="474"/>
        <v>0.43076923076923074</v>
      </c>
      <c r="O2281">
        <f t="shared" si="475"/>
        <v>0.75498576636601822</v>
      </c>
      <c r="P2281">
        <f t="shared" si="475"/>
        <v>1.3218912708251971</v>
      </c>
      <c r="Q2281" t="s">
        <v>398</v>
      </c>
      <c r="R2281" t="s">
        <v>185</v>
      </c>
      <c r="S2281" t="s">
        <v>186</v>
      </c>
      <c r="T2281" s="78" t="s">
        <v>151</v>
      </c>
      <c r="U2281" s="78" t="s">
        <v>166</v>
      </c>
      <c r="V2281" t="s">
        <v>618</v>
      </c>
      <c r="W2281" s="78" t="s">
        <v>176</v>
      </c>
      <c r="X2281" s="89">
        <v>3</v>
      </c>
      <c r="Y2281" t="str">
        <f t="shared" si="481"/>
        <v>Y</v>
      </c>
      <c r="Z2281" s="23">
        <v>100</v>
      </c>
      <c r="AA2281" s="23">
        <f t="shared" si="467"/>
        <v>0</v>
      </c>
      <c r="AB2281" s="23">
        <f t="shared" si="468"/>
        <v>-100</v>
      </c>
      <c r="AC2281" s="23">
        <f t="shared" si="469"/>
        <v>0</v>
      </c>
      <c r="AD2281" s="23">
        <f t="shared" si="470"/>
        <v>-100</v>
      </c>
      <c r="AE2281" s="23">
        <f t="shared" si="471"/>
        <v>0</v>
      </c>
      <c r="AF2281" s="23">
        <f t="shared" si="472"/>
        <v>-100</v>
      </c>
    </row>
    <row r="2282" spans="1:32" x14ac:dyDescent="0.25">
      <c r="A2282" s="6">
        <v>5.5249497496605508E-2</v>
      </c>
      <c r="B2282" s="6">
        <v>0.94471954354835508</v>
      </c>
      <c r="C2282" s="3">
        <f t="shared" si="473"/>
        <v>18.099712129715556</v>
      </c>
      <c r="D2282" s="4">
        <f t="shared" si="473"/>
        <v>1.058515203616951</v>
      </c>
      <c r="E2282" s="141">
        <v>4.2118975249674229E-2</v>
      </c>
      <c r="F2282" s="5">
        <f t="shared" si="476"/>
        <v>1.0421189752496742</v>
      </c>
      <c r="G2282" s="5">
        <f t="shared" si="477"/>
        <v>17.368182097806219</v>
      </c>
      <c r="H2282" s="5">
        <f t="shared" si="478"/>
        <v>1.0157335474707661</v>
      </c>
      <c r="I2282">
        <v>1.88</v>
      </c>
      <c r="J2282">
        <v>1.96</v>
      </c>
      <c r="K2282" s="5">
        <f t="shared" si="479"/>
        <v>1.9591836734693875</v>
      </c>
      <c r="L2282" s="5">
        <f t="shared" si="480"/>
        <v>2.0425531914893615</v>
      </c>
      <c r="M2282" s="24">
        <f t="shared" si="474"/>
        <v>0.51041666666666674</v>
      </c>
      <c r="N2282" s="24">
        <f t="shared" si="474"/>
        <v>0.48958333333333337</v>
      </c>
      <c r="O2282">
        <f t="shared" si="475"/>
        <v>0.10824391346273732</v>
      </c>
      <c r="P2282">
        <f t="shared" si="475"/>
        <v>1.9296399187370652</v>
      </c>
      <c r="Q2282" t="s">
        <v>419</v>
      </c>
      <c r="R2282" t="s">
        <v>516</v>
      </c>
      <c r="S2282" t="s">
        <v>186</v>
      </c>
      <c r="T2282" s="78" t="s">
        <v>152</v>
      </c>
      <c r="U2282" s="78" t="s">
        <v>161</v>
      </c>
      <c r="V2282" t="s">
        <v>618</v>
      </c>
      <c r="W2282" s="78" t="s">
        <v>176</v>
      </c>
      <c r="X2282" s="89">
        <v>3</v>
      </c>
      <c r="Y2282" t="str">
        <f t="shared" si="481"/>
        <v>Y</v>
      </c>
      <c r="Z2282" s="23">
        <v>100</v>
      </c>
      <c r="AA2282" s="23">
        <f t="shared" si="467"/>
        <v>0</v>
      </c>
      <c r="AB2282" s="23">
        <f t="shared" si="468"/>
        <v>-100</v>
      </c>
      <c r="AC2282" s="23">
        <f t="shared" si="469"/>
        <v>0</v>
      </c>
      <c r="AD2282" s="23">
        <f t="shared" si="470"/>
        <v>-100</v>
      </c>
      <c r="AE2282" s="23">
        <f t="shared" si="471"/>
        <v>0</v>
      </c>
      <c r="AF2282" s="23">
        <f t="shared" si="472"/>
        <v>-100</v>
      </c>
    </row>
    <row r="2283" spans="1:32" x14ac:dyDescent="0.25">
      <c r="A2283" s="6">
        <v>0.3480453672191916</v>
      </c>
      <c r="B2283" s="6">
        <v>0.65171085023172426</v>
      </c>
      <c r="C2283" s="3">
        <f t="shared" si="473"/>
        <v>2.8731886535074067</v>
      </c>
      <c r="D2283" s="4">
        <f t="shared" si="473"/>
        <v>1.5344228190223272</v>
      </c>
      <c r="E2283" s="141">
        <v>4.5740982181660117E-2</v>
      </c>
      <c r="F2283" s="5">
        <f t="shared" si="476"/>
        <v>1.0457409821816601</v>
      </c>
      <c r="G2283" s="5">
        <f t="shared" si="477"/>
        <v>2.7475146355202256</v>
      </c>
      <c r="H2283" s="5">
        <f t="shared" si="478"/>
        <v>1.467306766366909</v>
      </c>
      <c r="I2283">
        <v>1.77</v>
      </c>
      <c r="J2283">
        <v>2.08</v>
      </c>
      <c r="K2283" s="5">
        <f t="shared" si="479"/>
        <v>1.8509615384615383</v>
      </c>
      <c r="L2283" s="5">
        <f t="shared" si="480"/>
        <v>2.1751412429378529</v>
      </c>
      <c r="M2283" s="24">
        <f t="shared" si="474"/>
        <v>0.54025974025974033</v>
      </c>
      <c r="N2283" s="24">
        <f t="shared" si="474"/>
        <v>0.45974025974025978</v>
      </c>
      <c r="O2283">
        <f t="shared" si="475"/>
        <v>0.64421858836244594</v>
      </c>
      <c r="P2283">
        <f t="shared" si="475"/>
        <v>1.4175631488091178</v>
      </c>
      <c r="Q2283" t="s">
        <v>432</v>
      </c>
      <c r="R2283" t="s">
        <v>396</v>
      </c>
      <c r="S2283" t="s">
        <v>186</v>
      </c>
      <c r="T2283" s="78" t="s">
        <v>151</v>
      </c>
      <c r="U2283" s="78" t="s">
        <v>166</v>
      </c>
      <c r="V2283" t="s">
        <v>618</v>
      </c>
      <c r="W2283" s="78" t="s">
        <v>151</v>
      </c>
      <c r="X2283" s="89">
        <v>2</v>
      </c>
      <c r="Y2283" t="str">
        <f t="shared" si="481"/>
        <v>N</v>
      </c>
      <c r="Z2283" s="23">
        <v>100</v>
      </c>
      <c r="AA2283" s="23">
        <f t="shared" si="467"/>
        <v>208</v>
      </c>
      <c r="AB2283" s="23">
        <f t="shared" si="468"/>
        <v>108</v>
      </c>
      <c r="AC2283" s="23">
        <f t="shared" si="469"/>
        <v>0</v>
      </c>
      <c r="AD2283" s="23">
        <f t="shared" si="470"/>
        <v>-100</v>
      </c>
      <c r="AE2283" s="23">
        <f t="shared" si="471"/>
        <v>208</v>
      </c>
      <c r="AF2283" s="23">
        <f t="shared" si="472"/>
        <v>108</v>
      </c>
    </row>
    <row r="2284" spans="1:32" x14ac:dyDescent="0.25">
      <c r="A2284" s="6">
        <v>0.49459601069056497</v>
      </c>
      <c r="B2284" s="6">
        <v>0.50344444022935719</v>
      </c>
      <c r="C2284" s="3">
        <f t="shared" si="473"/>
        <v>2.0218521346417244</v>
      </c>
      <c r="D2284" s="4">
        <f t="shared" si="473"/>
        <v>1.9863165030572669</v>
      </c>
      <c r="E2284" s="141">
        <v>4.8951048951048959E-2</v>
      </c>
      <c r="F2284" s="5">
        <f t="shared" si="476"/>
        <v>1.048951048951049</v>
      </c>
      <c r="G2284" s="5">
        <f t="shared" si="477"/>
        <v>1.9274990350251107</v>
      </c>
      <c r="H2284" s="5">
        <f t="shared" si="478"/>
        <v>1.8936217329145943</v>
      </c>
      <c r="I2284">
        <v>1.76</v>
      </c>
      <c r="J2284">
        <v>2.08</v>
      </c>
      <c r="K2284" s="5">
        <f t="shared" si="479"/>
        <v>1.8461538461538463</v>
      </c>
      <c r="L2284" s="5">
        <f t="shared" si="480"/>
        <v>2.1818181818181821</v>
      </c>
      <c r="M2284" s="24">
        <f t="shared" si="474"/>
        <v>0.54166666666666663</v>
      </c>
      <c r="N2284" s="24">
        <f t="shared" si="474"/>
        <v>0.45833333333333326</v>
      </c>
      <c r="O2284">
        <f t="shared" si="475"/>
        <v>0.91310032742873537</v>
      </c>
      <c r="P2284">
        <f t="shared" si="475"/>
        <v>1.0984242332276886</v>
      </c>
      <c r="Q2284" t="s">
        <v>423</v>
      </c>
      <c r="R2284" t="s">
        <v>424</v>
      </c>
      <c r="S2284" t="s">
        <v>186</v>
      </c>
      <c r="T2284" s="78" t="s">
        <v>155</v>
      </c>
      <c r="U2284" s="78" t="s">
        <v>161</v>
      </c>
      <c r="V2284" t="s">
        <v>618</v>
      </c>
      <c r="W2284" s="78" t="s">
        <v>155</v>
      </c>
      <c r="X2284" s="89">
        <v>3</v>
      </c>
      <c r="Y2284" t="str">
        <f t="shared" si="481"/>
        <v>Y</v>
      </c>
      <c r="Z2284" s="23">
        <v>100</v>
      </c>
      <c r="AA2284" s="23">
        <f t="shared" si="467"/>
        <v>0</v>
      </c>
      <c r="AB2284" s="23">
        <f t="shared" si="468"/>
        <v>-100</v>
      </c>
      <c r="AC2284" s="23">
        <f t="shared" si="469"/>
        <v>0</v>
      </c>
      <c r="AD2284" s="23">
        <f t="shared" si="470"/>
        <v>-100</v>
      </c>
      <c r="AE2284" s="23">
        <f t="shared" si="471"/>
        <v>0</v>
      </c>
      <c r="AF2284" s="23">
        <f t="shared" si="472"/>
        <v>-100</v>
      </c>
    </row>
    <row r="2285" spans="1:32" x14ac:dyDescent="0.25">
      <c r="A2285" s="6">
        <v>7.8156439365247798E-2</v>
      </c>
      <c r="B2285" s="6">
        <v>0.92183761012260734</v>
      </c>
      <c r="C2285" s="3">
        <f t="shared" si="473"/>
        <v>12.794851046459637</v>
      </c>
      <c r="D2285" s="4">
        <f t="shared" si="473"/>
        <v>1.0847897601693608</v>
      </c>
      <c r="E2285" s="141">
        <v>2.8049575994781417E-2</v>
      </c>
      <c r="F2285" s="5">
        <f t="shared" si="476"/>
        <v>1.0280495759947814</v>
      </c>
      <c r="G2285" s="5">
        <f t="shared" si="477"/>
        <v>12.445752953186945</v>
      </c>
      <c r="H2285" s="5">
        <f t="shared" si="478"/>
        <v>1.0551920700124557</v>
      </c>
      <c r="I2285">
        <v>2.19</v>
      </c>
      <c r="J2285">
        <v>1.75</v>
      </c>
      <c r="K2285" s="5">
        <f t="shared" si="479"/>
        <v>2.2514285714285713</v>
      </c>
      <c r="L2285" s="5">
        <f t="shared" si="480"/>
        <v>1.7990867579908674</v>
      </c>
      <c r="M2285" s="24">
        <f t="shared" si="474"/>
        <v>0.44416243654822335</v>
      </c>
      <c r="N2285" s="24">
        <f t="shared" si="474"/>
        <v>0.55583756345177671</v>
      </c>
      <c r="O2285">
        <f t="shared" si="475"/>
        <v>0.17596364062804359</v>
      </c>
      <c r="P2285">
        <f t="shared" si="475"/>
        <v>1.6584658373895309</v>
      </c>
      <c r="Q2285" t="s">
        <v>304</v>
      </c>
      <c r="R2285" t="s">
        <v>358</v>
      </c>
      <c r="S2285" t="s">
        <v>305</v>
      </c>
      <c r="T2285" s="78" t="s">
        <v>152</v>
      </c>
      <c r="U2285" s="78" t="s">
        <v>161</v>
      </c>
      <c r="V2285" t="s">
        <v>618</v>
      </c>
      <c r="W2285" s="78" t="s">
        <v>155</v>
      </c>
      <c r="X2285" s="89">
        <v>3</v>
      </c>
      <c r="Y2285" t="str">
        <f t="shared" si="481"/>
        <v>Y</v>
      </c>
      <c r="Z2285" s="23">
        <v>100</v>
      </c>
      <c r="AA2285" s="23">
        <f t="shared" si="467"/>
        <v>0</v>
      </c>
      <c r="AB2285" s="23">
        <f t="shared" si="468"/>
        <v>-100</v>
      </c>
      <c r="AC2285" s="23">
        <f t="shared" si="469"/>
        <v>0</v>
      </c>
      <c r="AD2285" s="23">
        <f t="shared" si="470"/>
        <v>-100</v>
      </c>
      <c r="AE2285" s="23">
        <f t="shared" si="471"/>
        <v>0</v>
      </c>
      <c r="AF2285" s="23">
        <f t="shared" si="472"/>
        <v>-100</v>
      </c>
    </row>
    <row r="2286" spans="1:32" x14ac:dyDescent="0.25">
      <c r="A2286" s="6">
        <v>0.72543329742428031</v>
      </c>
      <c r="B2286" s="6">
        <v>8.8822655961851446E-2</v>
      </c>
      <c r="C2286" s="3">
        <f t="shared" si="473"/>
        <v>1.3784864901440212</v>
      </c>
      <c r="D2286" s="4">
        <f t="shared" si="473"/>
        <v>11.258388855535813</v>
      </c>
      <c r="E2286" s="141">
        <v>3.3895182831352955E-2</v>
      </c>
      <c r="F2286" s="5">
        <f t="shared" si="476"/>
        <v>1.033895182831353</v>
      </c>
      <c r="G2286" s="5">
        <f t="shared" si="477"/>
        <v>1.3332942381731527</v>
      </c>
      <c r="H2286" s="5">
        <f t="shared" si="478"/>
        <v>10.889294236485732</v>
      </c>
      <c r="I2286">
        <v>1.41</v>
      </c>
      <c r="J2286">
        <v>3.08</v>
      </c>
      <c r="K2286" s="5">
        <f t="shared" si="479"/>
        <v>1.4577922077922076</v>
      </c>
      <c r="L2286" s="5">
        <f t="shared" si="480"/>
        <v>3.184397163120567</v>
      </c>
      <c r="M2286" s="24">
        <f t="shared" si="474"/>
        <v>0.68596881959910916</v>
      </c>
      <c r="N2286" s="24">
        <f t="shared" si="474"/>
        <v>0.3140311804008909</v>
      </c>
      <c r="O2286">
        <f t="shared" si="475"/>
        <v>1.0575310082581229</v>
      </c>
      <c r="P2286">
        <f t="shared" si="475"/>
        <v>0.28284661366575387</v>
      </c>
      <c r="Q2286" t="s">
        <v>355</v>
      </c>
      <c r="R2286" t="s">
        <v>308</v>
      </c>
      <c r="S2286" t="s">
        <v>305</v>
      </c>
      <c r="T2286" s="78" t="s">
        <v>226</v>
      </c>
      <c r="U2286" s="78" t="s">
        <v>160</v>
      </c>
      <c r="V2286" t="s">
        <v>618</v>
      </c>
      <c r="W2286" s="78" t="s">
        <v>170</v>
      </c>
      <c r="X2286" s="89">
        <v>2</v>
      </c>
      <c r="Y2286" t="str">
        <f t="shared" si="481"/>
        <v>N</v>
      </c>
      <c r="Z2286" s="23">
        <v>100</v>
      </c>
      <c r="AA2286" s="23">
        <f t="shared" si="467"/>
        <v>0</v>
      </c>
      <c r="AB2286" s="23">
        <f t="shared" si="468"/>
        <v>-100</v>
      </c>
      <c r="AC2286" s="23">
        <f t="shared" si="469"/>
        <v>0</v>
      </c>
      <c r="AD2286" s="23">
        <f t="shared" si="470"/>
        <v>-100</v>
      </c>
      <c r="AE2286" s="23">
        <f t="shared" si="471"/>
        <v>0</v>
      </c>
      <c r="AF2286" s="23">
        <f t="shared" si="472"/>
        <v>-100</v>
      </c>
    </row>
    <row r="2287" spans="1:32" x14ac:dyDescent="0.25">
      <c r="A2287" s="6">
        <v>0.64228860004521438</v>
      </c>
      <c r="B2287" s="6">
        <v>0.31106143311498924</v>
      </c>
      <c r="C2287" s="3">
        <f t="shared" si="473"/>
        <v>1.5569325065548483</v>
      </c>
      <c r="D2287" s="4">
        <f t="shared" si="473"/>
        <v>3.2147990510618292</v>
      </c>
      <c r="E2287" s="141">
        <v>4.8728813559322015E-2</v>
      </c>
      <c r="F2287" s="5">
        <f t="shared" si="476"/>
        <v>1.048728813559322</v>
      </c>
      <c r="G2287" s="5">
        <f t="shared" si="477"/>
        <v>1.4845901880684613</v>
      </c>
      <c r="H2287" s="5">
        <f t="shared" si="478"/>
        <v>3.0654245496993604</v>
      </c>
      <c r="I2287">
        <v>1.6</v>
      </c>
      <c r="J2287">
        <v>2.36</v>
      </c>
      <c r="K2287" s="5">
        <f t="shared" si="479"/>
        <v>1.6779661016949152</v>
      </c>
      <c r="L2287" s="5">
        <f t="shared" si="480"/>
        <v>2.4749999999999996</v>
      </c>
      <c r="M2287" s="24">
        <f t="shared" si="474"/>
        <v>0.59595959595959602</v>
      </c>
      <c r="N2287" s="24">
        <f t="shared" si="474"/>
        <v>0.40404040404040409</v>
      </c>
      <c r="O2287">
        <f t="shared" si="475"/>
        <v>1.077738498380953</v>
      </c>
      <c r="P2287">
        <f t="shared" si="475"/>
        <v>0.76987704695959824</v>
      </c>
      <c r="Q2287" t="s">
        <v>311</v>
      </c>
      <c r="R2287" t="s">
        <v>362</v>
      </c>
      <c r="S2287" t="s">
        <v>305</v>
      </c>
      <c r="T2287" s="78" t="s">
        <v>176</v>
      </c>
      <c r="U2287" s="78" t="s">
        <v>160</v>
      </c>
      <c r="V2287" t="s">
        <v>618</v>
      </c>
      <c r="W2287" s="78" t="s">
        <v>165</v>
      </c>
      <c r="X2287" s="89">
        <v>4</v>
      </c>
      <c r="Y2287" t="str">
        <f t="shared" si="481"/>
        <v>Y</v>
      </c>
      <c r="Z2287" s="23">
        <v>100</v>
      </c>
      <c r="AA2287" s="23">
        <f t="shared" si="467"/>
        <v>160</v>
      </c>
      <c r="AB2287" s="23">
        <f t="shared" si="468"/>
        <v>60</v>
      </c>
      <c r="AC2287" s="23">
        <f t="shared" si="469"/>
        <v>160</v>
      </c>
      <c r="AD2287" s="23">
        <f t="shared" si="470"/>
        <v>60</v>
      </c>
      <c r="AE2287" s="23">
        <f t="shared" si="471"/>
        <v>0</v>
      </c>
      <c r="AF2287" s="23">
        <f t="shared" si="472"/>
        <v>-100</v>
      </c>
    </row>
    <row r="2288" spans="1:32" x14ac:dyDescent="0.25">
      <c r="A2288" s="6">
        <v>0.65040755460198862</v>
      </c>
      <c r="B2288" s="6">
        <v>0.34566285370016026</v>
      </c>
      <c r="C2288" s="3">
        <f t="shared" si="473"/>
        <v>1.5374975166331539</v>
      </c>
      <c r="D2288" s="4">
        <f t="shared" si="473"/>
        <v>2.8929923747821458</v>
      </c>
      <c r="E2288" s="141">
        <v>2.5977433744424072E-2</v>
      </c>
      <c r="F2288" s="5">
        <f t="shared" si="476"/>
        <v>1.0259774337444241</v>
      </c>
      <c r="G2288" s="5">
        <f t="shared" si="477"/>
        <v>1.4985685513782478</v>
      </c>
      <c r="H2288" s="5">
        <f t="shared" si="478"/>
        <v>2.8197426957275593</v>
      </c>
      <c r="I2288">
        <v>1.85</v>
      </c>
      <c r="J2288">
        <v>2.06</v>
      </c>
      <c r="K2288" s="5">
        <f t="shared" si="479"/>
        <v>1.8980582524271847</v>
      </c>
      <c r="L2288" s="5">
        <f t="shared" si="480"/>
        <v>2.1135135135135137</v>
      </c>
      <c r="M2288" s="24">
        <f t="shared" si="474"/>
        <v>0.52685421994884907</v>
      </c>
      <c r="N2288" s="24">
        <f t="shared" si="474"/>
        <v>0.47314578005115088</v>
      </c>
      <c r="O2288">
        <f t="shared" si="475"/>
        <v>1.2345114264532893</v>
      </c>
      <c r="P2288">
        <f t="shared" si="475"/>
        <v>0.73056311241493332</v>
      </c>
      <c r="Q2288" t="s">
        <v>307</v>
      </c>
      <c r="R2288" t="s">
        <v>356</v>
      </c>
      <c r="S2288" t="s">
        <v>305</v>
      </c>
      <c r="T2288" s="78" t="s">
        <v>150</v>
      </c>
      <c r="U2288" s="78" t="s">
        <v>166</v>
      </c>
      <c r="V2288" t="s">
        <v>618</v>
      </c>
      <c r="W2288" s="78" t="s">
        <v>153</v>
      </c>
      <c r="X2288" s="89">
        <v>2</v>
      </c>
      <c r="Y2288" t="str">
        <f t="shared" si="481"/>
        <v>N</v>
      </c>
      <c r="Z2288" s="23">
        <v>100</v>
      </c>
      <c r="AA2288" s="23">
        <f t="shared" si="467"/>
        <v>0</v>
      </c>
      <c r="AB2288" s="23">
        <f t="shared" si="468"/>
        <v>-100</v>
      </c>
      <c r="AC2288" s="23">
        <f t="shared" si="469"/>
        <v>0</v>
      </c>
      <c r="AD2288" s="23">
        <f t="shared" si="470"/>
        <v>-100</v>
      </c>
      <c r="AE2288" s="23">
        <f t="shared" si="471"/>
        <v>0</v>
      </c>
      <c r="AF2288" s="23">
        <f t="shared" si="472"/>
        <v>-100</v>
      </c>
    </row>
    <row r="2289" spans="1:32" x14ac:dyDescent="0.25">
      <c r="A2289" s="6">
        <v>0.15680247253960392</v>
      </c>
      <c r="B2289" s="6">
        <v>0.84318216559782699</v>
      </c>
      <c r="C2289" s="3">
        <f t="shared" si="473"/>
        <v>6.3774504560023946</v>
      </c>
      <c r="D2289" s="4">
        <f t="shared" si="473"/>
        <v>1.1859833388328216</v>
      </c>
      <c r="E2289" s="141">
        <v>3.3748859835816436E-2</v>
      </c>
      <c r="F2289" s="5">
        <f t="shared" si="476"/>
        <v>1.0337488598358164</v>
      </c>
      <c r="G2289" s="5">
        <f t="shared" si="477"/>
        <v>6.1692454558211391</v>
      </c>
      <c r="H2289" s="5">
        <f t="shared" si="478"/>
        <v>1.1472644710062205</v>
      </c>
      <c r="I2289">
        <v>1.43</v>
      </c>
      <c r="J2289">
        <v>2.99</v>
      </c>
      <c r="K2289" s="5">
        <f t="shared" si="479"/>
        <v>1.4782608695652175</v>
      </c>
      <c r="L2289" s="5">
        <f t="shared" si="480"/>
        <v>3.0909090909090913</v>
      </c>
      <c r="M2289" s="24">
        <f t="shared" si="474"/>
        <v>0.67647058823529405</v>
      </c>
      <c r="N2289" s="24">
        <f t="shared" si="474"/>
        <v>0.32352941176470584</v>
      </c>
      <c r="O2289">
        <f t="shared" si="475"/>
        <v>0.23179495940637104</v>
      </c>
      <c r="P2289">
        <f t="shared" si="475"/>
        <v>2.6061994209387387</v>
      </c>
      <c r="Q2289" t="s">
        <v>313</v>
      </c>
      <c r="R2289" t="s">
        <v>357</v>
      </c>
      <c r="S2289" t="s">
        <v>305</v>
      </c>
      <c r="T2289" s="78" t="s">
        <v>151</v>
      </c>
      <c r="U2289" s="78" t="s">
        <v>166</v>
      </c>
      <c r="V2289" t="s">
        <v>618</v>
      </c>
      <c r="W2289" s="78" t="s">
        <v>263</v>
      </c>
      <c r="X2289" s="89">
        <v>7</v>
      </c>
      <c r="Y2289" t="str">
        <f t="shared" si="481"/>
        <v>Y</v>
      </c>
      <c r="Z2289" s="23">
        <v>100</v>
      </c>
      <c r="AA2289" s="23">
        <f t="shared" si="467"/>
        <v>0</v>
      </c>
      <c r="AB2289" s="23">
        <f t="shared" si="468"/>
        <v>-100</v>
      </c>
      <c r="AC2289" s="23">
        <f t="shared" si="469"/>
        <v>0</v>
      </c>
      <c r="AD2289" s="23">
        <f t="shared" si="470"/>
        <v>-100</v>
      </c>
      <c r="AE2289" s="23">
        <f t="shared" si="471"/>
        <v>0</v>
      </c>
      <c r="AF2289" s="23">
        <f t="shared" si="472"/>
        <v>-100</v>
      </c>
    </row>
    <row r="2290" spans="1:32" x14ac:dyDescent="0.25">
      <c r="A2290" s="6">
        <v>3.1503969568754828E-2</v>
      </c>
      <c r="B2290" s="6">
        <v>0.96849575532207011</v>
      </c>
      <c r="C2290" s="3">
        <f t="shared" si="473"/>
        <v>31.742031676915573</v>
      </c>
      <c r="D2290" s="4">
        <f t="shared" si="473"/>
        <v>1.0325290477576261</v>
      </c>
      <c r="E2290" s="141">
        <v>3.0130699391399673E-2</v>
      </c>
      <c r="F2290" s="5">
        <f t="shared" si="476"/>
        <v>1.0301306993913997</v>
      </c>
      <c r="G2290" s="5">
        <f t="shared" si="477"/>
        <v>30.813596464670685</v>
      </c>
      <c r="H2290" s="5">
        <f t="shared" si="478"/>
        <v>1.002328198128299</v>
      </c>
      <c r="I2290">
        <v>1.56</v>
      </c>
      <c r="J2290">
        <v>2.57</v>
      </c>
      <c r="K2290" s="5">
        <f t="shared" si="479"/>
        <v>1.6070038910505835</v>
      </c>
      <c r="L2290" s="5">
        <f t="shared" si="480"/>
        <v>2.6474358974358969</v>
      </c>
      <c r="M2290" s="24">
        <f t="shared" si="474"/>
        <v>0.62227602905569013</v>
      </c>
      <c r="N2290" s="24">
        <f t="shared" si="474"/>
        <v>0.37772397094430998</v>
      </c>
      <c r="O2290">
        <f t="shared" si="475"/>
        <v>5.0627001680528187E-2</v>
      </c>
      <c r="P2290">
        <f t="shared" si="475"/>
        <v>2.564030429153942</v>
      </c>
      <c r="Q2290" t="s">
        <v>306</v>
      </c>
      <c r="R2290" t="s">
        <v>317</v>
      </c>
      <c r="S2290" t="s">
        <v>305</v>
      </c>
      <c r="T2290" s="78" t="s">
        <v>149</v>
      </c>
      <c r="U2290" s="78" t="s">
        <v>166</v>
      </c>
      <c r="V2290" t="s">
        <v>618</v>
      </c>
      <c r="W2290" s="78" t="s">
        <v>151</v>
      </c>
      <c r="X2290" s="89">
        <v>2</v>
      </c>
      <c r="Y2290" t="str">
        <f t="shared" si="481"/>
        <v>N</v>
      </c>
      <c r="Z2290" s="23">
        <v>100</v>
      </c>
      <c r="AA2290" s="23">
        <f t="shared" si="467"/>
        <v>257</v>
      </c>
      <c r="AB2290" s="23">
        <f t="shared" si="468"/>
        <v>157</v>
      </c>
      <c r="AC2290" s="23">
        <f t="shared" si="469"/>
        <v>0</v>
      </c>
      <c r="AD2290" s="23">
        <f t="shared" si="470"/>
        <v>-100</v>
      </c>
      <c r="AE2290" s="23">
        <f t="shared" si="471"/>
        <v>257</v>
      </c>
      <c r="AF2290" s="23">
        <f t="shared" si="472"/>
        <v>157</v>
      </c>
    </row>
    <row r="2291" spans="1:32" x14ac:dyDescent="0.25">
      <c r="A2291" s="6">
        <v>0.4331032357053059</v>
      </c>
      <c r="B2291" s="6">
        <v>0.56511962266754912</v>
      </c>
      <c r="C2291" s="3">
        <f t="shared" si="473"/>
        <v>2.3089183306873853</v>
      </c>
      <c r="D2291" s="4">
        <f t="shared" si="473"/>
        <v>1.7695368553646633</v>
      </c>
      <c r="E2291" s="141">
        <v>3.0245246040574214E-2</v>
      </c>
      <c r="F2291" s="5">
        <f t="shared" si="476"/>
        <v>1.0302452460405742</v>
      </c>
      <c r="G2291" s="5">
        <f t="shared" si="477"/>
        <v>2.2411346614420125</v>
      </c>
      <c r="H2291" s="5">
        <f t="shared" si="478"/>
        <v>1.7175879841866055</v>
      </c>
      <c r="I2291">
        <v>1.86</v>
      </c>
      <c r="J2291">
        <v>2.0299999999999998</v>
      </c>
      <c r="K2291" s="5">
        <f t="shared" si="479"/>
        <v>1.9162561576354682</v>
      </c>
      <c r="L2291" s="5">
        <f t="shared" si="480"/>
        <v>2.0913978494623655</v>
      </c>
      <c r="M2291" s="24">
        <f t="shared" si="474"/>
        <v>0.52185089974293053</v>
      </c>
      <c r="N2291" s="24">
        <f t="shared" si="474"/>
        <v>0.47814910025706941</v>
      </c>
      <c r="O2291">
        <f t="shared" si="475"/>
        <v>0.82993674231213799</v>
      </c>
      <c r="P2291">
        <f t="shared" si="475"/>
        <v>1.1818899635358957</v>
      </c>
      <c r="Q2291" t="s">
        <v>517</v>
      </c>
      <c r="R2291" t="s">
        <v>367</v>
      </c>
      <c r="S2291" t="s">
        <v>320</v>
      </c>
      <c r="T2291" s="78" t="s">
        <v>162</v>
      </c>
      <c r="U2291" s="78" t="s">
        <v>160</v>
      </c>
      <c r="V2291" t="s">
        <v>618</v>
      </c>
      <c r="W2291" s="78" t="s">
        <v>152</v>
      </c>
      <c r="X2291" s="89">
        <v>1</v>
      </c>
      <c r="Y2291" t="str">
        <f t="shared" si="481"/>
        <v>N</v>
      </c>
      <c r="Z2291" s="23">
        <v>100</v>
      </c>
      <c r="AA2291" s="23">
        <f t="shared" si="467"/>
        <v>202.99999999999997</v>
      </c>
      <c r="AB2291" s="23">
        <f t="shared" si="468"/>
        <v>102.99999999999997</v>
      </c>
      <c r="AC2291" s="23">
        <f t="shared" si="469"/>
        <v>0</v>
      </c>
      <c r="AD2291" s="23">
        <f t="shared" si="470"/>
        <v>-100</v>
      </c>
      <c r="AE2291" s="23">
        <f t="shared" si="471"/>
        <v>202.99999999999997</v>
      </c>
      <c r="AF2291" s="23">
        <f t="shared" si="472"/>
        <v>102.99999999999997</v>
      </c>
    </row>
    <row r="2292" spans="1:32" x14ac:dyDescent="0.25">
      <c r="A2292" s="6">
        <v>0.14888466764147398</v>
      </c>
      <c r="B2292" s="6">
        <v>0.85110204753236374</v>
      </c>
      <c r="C2292" s="3">
        <f t="shared" si="473"/>
        <v>6.7166083374553978</v>
      </c>
      <c r="D2292" s="4">
        <f t="shared" si="473"/>
        <v>1.174947237994953</v>
      </c>
      <c r="E2292" s="141">
        <v>2.9427331427966497E-2</v>
      </c>
      <c r="F2292" s="5">
        <f t="shared" si="476"/>
        <v>1.0294273314279665</v>
      </c>
      <c r="G2292" s="5">
        <f t="shared" si="477"/>
        <v>6.5246065772690125</v>
      </c>
      <c r="H2292" s="5">
        <f t="shared" si="478"/>
        <v>1.1413600573098532</v>
      </c>
      <c r="I2292">
        <v>1.88</v>
      </c>
      <c r="J2292">
        <v>2.0099999999999998</v>
      </c>
      <c r="K2292" s="5">
        <f t="shared" si="479"/>
        <v>1.9353233830845769</v>
      </c>
      <c r="L2292" s="5">
        <f t="shared" si="480"/>
        <v>2.0691489361702122</v>
      </c>
      <c r="M2292" s="24">
        <f t="shared" si="474"/>
        <v>0.5167095115681235</v>
      </c>
      <c r="N2292" s="24">
        <f t="shared" si="474"/>
        <v>0.48329048843187672</v>
      </c>
      <c r="O2292">
        <f t="shared" si="475"/>
        <v>0.28813997866932023</v>
      </c>
      <c r="P2292">
        <f t="shared" si="475"/>
        <v>1.76105689622388</v>
      </c>
      <c r="Q2292" t="s">
        <v>366</v>
      </c>
      <c r="R2292" t="s">
        <v>361</v>
      </c>
      <c r="S2292" t="s">
        <v>320</v>
      </c>
      <c r="T2292" s="78" t="s">
        <v>151</v>
      </c>
      <c r="U2292" s="78" t="s">
        <v>166</v>
      </c>
      <c r="V2292" t="s">
        <v>618</v>
      </c>
      <c r="W2292" s="78" t="s">
        <v>151</v>
      </c>
      <c r="X2292" s="89">
        <v>2</v>
      </c>
      <c r="Y2292" t="str">
        <f t="shared" si="481"/>
        <v>N</v>
      </c>
      <c r="Z2292" s="23">
        <v>100</v>
      </c>
      <c r="AA2292" s="23">
        <f t="shared" si="467"/>
        <v>200.99999999999997</v>
      </c>
      <c r="AB2292" s="23">
        <f t="shared" si="468"/>
        <v>100.99999999999997</v>
      </c>
      <c r="AC2292" s="23">
        <f t="shared" si="469"/>
        <v>0</v>
      </c>
      <c r="AD2292" s="23">
        <f t="shared" si="470"/>
        <v>-100</v>
      </c>
      <c r="AE2292" s="23">
        <f t="shared" si="471"/>
        <v>200.99999999999997</v>
      </c>
      <c r="AF2292" s="23">
        <f t="shared" si="472"/>
        <v>100.99999999999997</v>
      </c>
    </row>
    <row r="2293" spans="1:32" x14ac:dyDescent="0.25">
      <c r="A2293" s="6">
        <v>0.5623491120869637</v>
      </c>
      <c r="B2293" s="6">
        <v>0.43599106794227271</v>
      </c>
      <c r="C2293" s="3">
        <f t="shared" si="473"/>
        <v>1.7782547860506916</v>
      </c>
      <c r="D2293" s="4">
        <f t="shared" si="473"/>
        <v>2.2936249697032891</v>
      </c>
      <c r="E2293" s="141">
        <v>3.2911392405063244E-2</v>
      </c>
      <c r="F2293" s="5">
        <f t="shared" si="476"/>
        <v>1.0329113924050632</v>
      </c>
      <c r="G2293" s="5">
        <f t="shared" si="477"/>
        <v>1.7215947070833904</v>
      </c>
      <c r="H2293" s="5">
        <f t="shared" si="478"/>
        <v>2.2205437819431353</v>
      </c>
      <c r="I2293">
        <v>1.58</v>
      </c>
      <c r="J2293">
        <v>2.5</v>
      </c>
      <c r="K2293" s="5">
        <f t="shared" si="479"/>
        <v>1.6319999999999999</v>
      </c>
      <c r="L2293" s="5">
        <f t="shared" si="480"/>
        <v>2.5822784810126582</v>
      </c>
      <c r="M2293" s="24">
        <f t="shared" si="474"/>
        <v>0.61274509803921573</v>
      </c>
      <c r="N2293" s="24">
        <f t="shared" si="474"/>
        <v>0.38725490196078433</v>
      </c>
      <c r="O2293">
        <f t="shared" si="475"/>
        <v>0.91775375092592471</v>
      </c>
      <c r="P2293">
        <f t="shared" si="475"/>
        <v>1.1258503526610588</v>
      </c>
      <c r="Q2293" t="s">
        <v>312</v>
      </c>
      <c r="R2293" t="s">
        <v>363</v>
      </c>
      <c r="S2293" t="s">
        <v>320</v>
      </c>
      <c r="T2293" s="78" t="s">
        <v>151</v>
      </c>
      <c r="U2293" s="78" t="s">
        <v>166</v>
      </c>
      <c r="V2293" t="s">
        <v>618</v>
      </c>
      <c r="W2293" s="78" t="s">
        <v>151</v>
      </c>
      <c r="X2293" s="89">
        <v>2</v>
      </c>
      <c r="Y2293" t="str">
        <f t="shared" si="481"/>
        <v>N</v>
      </c>
      <c r="Z2293" s="23">
        <v>100</v>
      </c>
      <c r="AA2293" s="23">
        <f t="shared" si="467"/>
        <v>250</v>
      </c>
      <c r="AB2293" s="23">
        <f t="shared" si="468"/>
        <v>150</v>
      </c>
      <c r="AC2293" s="23">
        <f t="shared" si="469"/>
        <v>0</v>
      </c>
      <c r="AD2293" s="23">
        <f t="shared" si="470"/>
        <v>-100</v>
      </c>
      <c r="AE2293" s="23">
        <f t="shared" si="471"/>
        <v>0</v>
      </c>
      <c r="AF2293" s="23">
        <f t="shared" si="472"/>
        <v>-100</v>
      </c>
    </row>
    <row r="2294" spans="1:32" x14ac:dyDescent="0.25">
      <c r="A2294" s="6">
        <v>0.61171297260274782</v>
      </c>
      <c r="B2294" s="6">
        <v>0.3845587512374633</v>
      </c>
      <c r="C2294" s="3">
        <f t="shared" si="473"/>
        <v>1.6347536259451039</v>
      </c>
      <c r="D2294" s="4">
        <f t="shared" si="473"/>
        <v>2.600382898015249</v>
      </c>
      <c r="E2294" s="141">
        <v>3.3664999742228252E-2</v>
      </c>
      <c r="F2294" s="5">
        <f t="shared" si="476"/>
        <v>1.0336649997422283</v>
      </c>
      <c r="G2294" s="5">
        <f t="shared" si="477"/>
        <v>1.5815120240627021</v>
      </c>
      <c r="H2294" s="5">
        <f t="shared" si="478"/>
        <v>2.5156921233317595</v>
      </c>
      <c r="I2294">
        <v>1.63</v>
      </c>
      <c r="J2294">
        <v>2.38</v>
      </c>
      <c r="K2294" s="5">
        <f t="shared" si="479"/>
        <v>1.6848739495798319</v>
      </c>
      <c r="L2294" s="5">
        <f t="shared" si="480"/>
        <v>2.4601226993865031</v>
      </c>
      <c r="M2294" s="24">
        <f t="shared" si="474"/>
        <v>0.59351620947630923</v>
      </c>
      <c r="N2294" s="24">
        <f t="shared" si="474"/>
        <v>0.40648379052369077</v>
      </c>
      <c r="O2294">
        <f t="shared" si="475"/>
        <v>1.0306592521584113</v>
      </c>
      <c r="P2294">
        <f t="shared" si="475"/>
        <v>0.94606171316701093</v>
      </c>
      <c r="Q2294" t="s">
        <v>364</v>
      </c>
      <c r="R2294" t="s">
        <v>368</v>
      </c>
      <c r="S2294" t="s">
        <v>320</v>
      </c>
      <c r="T2294" s="78" t="s">
        <v>162</v>
      </c>
      <c r="U2294" s="78" t="s">
        <v>160</v>
      </c>
      <c r="V2294" t="s">
        <v>618</v>
      </c>
      <c r="W2294" s="78" t="s">
        <v>151</v>
      </c>
      <c r="X2294" s="89">
        <v>2</v>
      </c>
      <c r="Y2294" t="str">
        <f t="shared" si="481"/>
        <v>N</v>
      </c>
      <c r="Z2294" s="23">
        <v>100</v>
      </c>
      <c r="AA2294" s="23">
        <f t="shared" si="467"/>
        <v>0</v>
      </c>
      <c r="AB2294" s="23">
        <f t="shared" si="468"/>
        <v>-100</v>
      </c>
      <c r="AC2294" s="23">
        <f t="shared" si="469"/>
        <v>0</v>
      </c>
      <c r="AD2294" s="23">
        <f t="shared" si="470"/>
        <v>-100</v>
      </c>
      <c r="AE2294" s="23">
        <f t="shared" si="471"/>
        <v>0</v>
      </c>
      <c r="AF2294" s="23">
        <f t="shared" si="472"/>
        <v>-100</v>
      </c>
    </row>
    <row r="2295" spans="1:32" x14ac:dyDescent="0.25">
      <c r="A2295" s="6">
        <v>0.37620848170493637</v>
      </c>
      <c r="B2295" s="6">
        <v>0.61909756429002039</v>
      </c>
      <c r="C2295" s="3">
        <f t="shared" si="473"/>
        <v>2.6581006240691534</v>
      </c>
      <c r="D2295" s="4">
        <f t="shared" si="473"/>
        <v>1.6152542954143223</v>
      </c>
      <c r="E2295" s="141">
        <v>2.9489204844655115E-2</v>
      </c>
      <c r="F2295" s="5">
        <f t="shared" si="476"/>
        <v>1.0294892048446551</v>
      </c>
      <c r="G2295" s="5">
        <f t="shared" si="477"/>
        <v>2.5819606573438989</v>
      </c>
      <c r="H2295" s="5">
        <f t="shared" si="478"/>
        <v>1.568986141683784</v>
      </c>
      <c r="I2295">
        <v>1.8</v>
      </c>
      <c r="J2295">
        <v>2.11</v>
      </c>
      <c r="K2295" s="5">
        <f t="shared" si="479"/>
        <v>1.8530805687203793</v>
      </c>
      <c r="L2295" s="5">
        <f t="shared" si="480"/>
        <v>2.1722222222222221</v>
      </c>
      <c r="M2295" s="24">
        <f t="shared" si="474"/>
        <v>0.53964194373401531</v>
      </c>
      <c r="N2295" s="24">
        <f t="shared" si="474"/>
        <v>0.46035805626598469</v>
      </c>
      <c r="O2295">
        <f t="shared" si="475"/>
        <v>0.69714462723521387</v>
      </c>
      <c r="P2295">
        <f t="shared" si="475"/>
        <v>1.3448174868744331</v>
      </c>
      <c r="Q2295" t="s">
        <v>187</v>
      </c>
      <c r="R2295" t="s">
        <v>194</v>
      </c>
      <c r="S2295" t="s">
        <v>189</v>
      </c>
      <c r="T2295" s="78" t="s">
        <v>170</v>
      </c>
      <c r="U2295" s="78" t="s">
        <v>160</v>
      </c>
      <c r="V2295" t="s">
        <v>618</v>
      </c>
      <c r="W2295" s="78" t="s">
        <v>153</v>
      </c>
      <c r="X2295" s="89">
        <v>2</v>
      </c>
      <c r="Y2295" t="str">
        <f t="shared" si="481"/>
        <v>N</v>
      </c>
      <c r="Z2295" s="23">
        <v>100</v>
      </c>
      <c r="AA2295" s="23">
        <f t="shared" si="467"/>
        <v>211</v>
      </c>
      <c r="AB2295" s="23">
        <f t="shared" si="468"/>
        <v>111</v>
      </c>
      <c r="AC2295" s="23">
        <f t="shared" si="469"/>
        <v>0</v>
      </c>
      <c r="AD2295" s="23">
        <f t="shared" si="470"/>
        <v>-100</v>
      </c>
      <c r="AE2295" s="23">
        <f t="shared" si="471"/>
        <v>211</v>
      </c>
      <c r="AF2295" s="23">
        <f t="shared" si="472"/>
        <v>111</v>
      </c>
    </row>
    <row r="2296" spans="1:32" x14ac:dyDescent="0.25">
      <c r="A2296" s="6">
        <v>7.7184044652667524E-2</v>
      </c>
      <c r="B2296" s="6">
        <v>0.9227922199665719</v>
      </c>
      <c r="C2296" s="3">
        <f t="shared" si="473"/>
        <v>12.956045572631693</v>
      </c>
      <c r="D2296" s="4">
        <f t="shared" si="473"/>
        <v>1.0836675671542018</v>
      </c>
      <c r="E2296" s="141">
        <v>2.982584211075201E-2</v>
      </c>
      <c r="F2296" s="5">
        <f t="shared" si="476"/>
        <v>1.029825842110752</v>
      </c>
      <c r="G2296" s="5">
        <f t="shared" si="477"/>
        <v>12.580812252755978</v>
      </c>
      <c r="H2296" s="5">
        <f t="shared" si="478"/>
        <v>1.0522823596396598</v>
      </c>
      <c r="I2296">
        <v>2.23</v>
      </c>
      <c r="J2296">
        <v>1.72</v>
      </c>
      <c r="K2296" s="5">
        <f t="shared" si="479"/>
        <v>2.2965116279069768</v>
      </c>
      <c r="L2296" s="5">
        <f t="shared" si="480"/>
        <v>1.7713004484304935</v>
      </c>
      <c r="M2296" s="24">
        <f t="shared" si="474"/>
        <v>0.43544303797468353</v>
      </c>
      <c r="N2296" s="24">
        <f t="shared" si="474"/>
        <v>0.56455696202531636</v>
      </c>
      <c r="O2296">
        <f t="shared" si="475"/>
        <v>0.17725405603374231</v>
      </c>
      <c r="P2296">
        <f t="shared" si="475"/>
        <v>1.6345422730349592</v>
      </c>
      <c r="Q2296" t="s">
        <v>282</v>
      </c>
      <c r="R2296" t="s">
        <v>208</v>
      </c>
      <c r="S2296" t="s">
        <v>189</v>
      </c>
      <c r="T2296" s="78" t="s">
        <v>152</v>
      </c>
      <c r="U2296" s="78" t="s">
        <v>161</v>
      </c>
      <c r="V2296" t="s">
        <v>618</v>
      </c>
      <c r="W2296" s="78" t="s">
        <v>165</v>
      </c>
      <c r="X2296" s="89">
        <v>4</v>
      </c>
      <c r="Y2296" t="str">
        <f t="shared" si="481"/>
        <v>Y</v>
      </c>
      <c r="Z2296" s="23">
        <v>100</v>
      </c>
      <c r="AA2296" s="23">
        <f t="shared" si="467"/>
        <v>0</v>
      </c>
      <c r="AB2296" s="23">
        <f t="shared" si="468"/>
        <v>-100</v>
      </c>
      <c r="AC2296" s="23">
        <f t="shared" si="469"/>
        <v>0</v>
      </c>
      <c r="AD2296" s="23">
        <f t="shared" si="470"/>
        <v>-100</v>
      </c>
      <c r="AE2296" s="23">
        <f t="shared" si="471"/>
        <v>0</v>
      </c>
      <c r="AF2296" s="23">
        <f t="shared" si="472"/>
        <v>-100</v>
      </c>
    </row>
    <row r="2297" spans="1:32" x14ac:dyDescent="0.25">
      <c r="A2297" s="6">
        <v>0.11102776594921518</v>
      </c>
      <c r="B2297" s="6">
        <v>0.88896528567404764</v>
      </c>
      <c r="C2297" s="3">
        <f t="shared" si="473"/>
        <v>9.0067560258521855</v>
      </c>
      <c r="D2297" s="4">
        <f t="shared" si="473"/>
        <v>1.1249033186281976</v>
      </c>
      <c r="E2297" s="141">
        <v>3.5385983987348046E-2</v>
      </c>
      <c r="F2297" s="5">
        <f t="shared" si="476"/>
        <v>1.035385983987348</v>
      </c>
      <c r="G2297" s="5">
        <f t="shared" si="477"/>
        <v>8.6989356289781909</v>
      </c>
      <c r="H2297" s="5">
        <f t="shared" si="478"/>
        <v>1.0864579355189952</v>
      </c>
      <c r="I2297">
        <v>1.51</v>
      </c>
      <c r="J2297">
        <v>2.68</v>
      </c>
      <c r="K2297" s="5">
        <f t="shared" si="479"/>
        <v>1.5634328358208955</v>
      </c>
      <c r="L2297" s="5">
        <f t="shared" si="480"/>
        <v>2.7748344370860929</v>
      </c>
      <c r="M2297" s="24">
        <f t="shared" si="474"/>
        <v>0.63961813842482096</v>
      </c>
      <c r="N2297" s="24">
        <f t="shared" si="474"/>
        <v>0.36038186157517899</v>
      </c>
      <c r="O2297">
        <f t="shared" si="475"/>
        <v>0.1735844549728402</v>
      </c>
      <c r="P2297">
        <f t="shared" si="475"/>
        <v>2.466731488062424</v>
      </c>
      <c r="Q2297" t="s">
        <v>285</v>
      </c>
      <c r="R2297" t="s">
        <v>284</v>
      </c>
      <c r="S2297" t="s">
        <v>189</v>
      </c>
      <c r="T2297" s="78" t="s">
        <v>154</v>
      </c>
      <c r="U2297" s="78" t="s">
        <v>160</v>
      </c>
      <c r="V2297" t="s">
        <v>618</v>
      </c>
      <c r="W2297" s="78" t="s">
        <v>150</v>
      </c>
      <c r="X2297" s="89">
        <v>4</v>
      </c>
      <c r="Y2297" t="str">
        <f t="shared" si="481"/>
        <v>Y</v>
      </c>
      <c r="Z2297" s="23">
        <v>100</v>
      </c>
      <c r="AA2297" s="23">
        <f t="shared" si="467"/>
        <v>0</v>
      </c>
      <c r="AB2297" s="23">
        <f t="shared" si="468"/>
        <v>-100</v>
      </c>
      <c r="AC2297" s="23">
        <f t="shared" si="469"/>
        <v>0</v>
      </c>
      <c r="AD2297" s="23">
        <f t="shared" si="470"/>
        <v>-100</v>
      </c>
      <c r="AE2297" s="23">
        <f t="shared" si="471"/>
        <v>0</v>
      </c>
      <c r="AF2297" s="23">
        <f t="shared" si="472"/>
        <v>-100</v>
      </c>
    </row>
    <row r="2298" spans="1:32" x14ac:dyDescent="0.25">
      <c r="A2298" s="6">
        <v>0.64234249727277137</v>
      </c>
      <c r="B2298" s="6">
        <v>0.13173087875439443</v>
      </c>
      <c r="C2298" s="3">
        <f t="shared" si="473"/>
        <v>1.5568018685448255</v>
      </c>
      <c r="D2298" s="4">
        <f t="shared" si="473"/>
        <v>7.5912345644064931</v>
      </c>
      <c r="E2298" s="141">
        <v>3.687739463601547E-2</v>
      </c>
      <c r="F2298" s="5">
        <f t="shared" si="476"/>
        <v>1.0368773946360155</v>
      </c>
      <c r="G2298" s="5">
        <f t="shared" si="477"/>
        <v>1.5014329337282195</v>
      </c>
      <c r="H2298" s="5">
        <f t="shared" si="478"/>
        <v>7.3212460833629356</v>
      </c>
      <c r="I2298">
        <v>1.45</v>
      </c>
      <c r="J2298">
        <v>2.88</v>
      </c>
      <c r="K2298" s="5">
        <f t="shared" si="479"/>
        <v>1.5034722222222223</v>
      </c>
      <c r="L2298" s="5">
        <f t="shared" si="480"/>
        <v>2.9862068965517246</v>
      </c>
      <c r="M2298" s="24">
        <f t="shared" si="474"/>
        <v>0.66512702078521935</v>
      </c>
      <c r="N2298" s="24">
        <f t="shared" si="474"/>
        <v>0.33487297921478054</v>
      </c>
      <c r="O2298">
        <f t="shared" si="475"/>
        <v>0.96574410180246539</v>
      </c>
      <c r="P2298">
        <f t="shared" si="475"/>
        <v>0.39337565862519169</v>
      </c>
      <c r="Q2298" t="s">
        <v>196</v>
      </c>
      <c r="R2298" t="s">
        <v>191</v>
      </c>
      <c r="S2298" t="s">
        <v>189</v>
      </c>
      <c r="T2298" s="78" t="s">
        <v>359</v>
      </c>
      <c r="U2298" s="78" t="s">
        <v>160</v>
      </c>
      <c r="V2298" t="s">
        <v>618</v>
      </c>
      <c r="W2298" s="78" t="s">
        <v>153</v>
      </c>
      <c r="X2298" s="89">
        <v>2</v>
      </c>
      <c r="Y2298" t="str">
        <f t="shared" si="481"/>
        <v>N</v>
      </c>
      <c r="Z2298" s="23">
        <v>100</v>
      </c>
      <c r="AA2298" s="23">
        <f t="shared" si="467"/>
        <v>0</v>
      </c>
      <c r="AB2298" s="23">
        <f t="shared" si="468"/>
        <v>-100</v>
      </c>
      <c r="AC2298" s="23">
        <f t="shared" si="469"/>
        <v>0</v>
      </c>
      <c r="AD2298" s="23">
        <f t="shared" si="470"/>
        <v>-100</v>
      </c>
      <c r="AE2298" s="23">
        <f t="shared" si="471"/>
        <v>0</v>
      </c>
      <c r="AF2298" s="23">
        <f t="shared" si="472"/>
        <v>-100</v>
      </c>
    </row>
    <row r="2299" spans="1:32" x14ac:dyDescent="0.25">
      <c r="A2299" s="6">
        <v>0.58390579954268895</v>
      </c>
      <c r="B2299" s="6">
        <v>0.38827195986886692</v>
      </c>
      <c r="C2299" s="3">
        <f t="shared" si="473"/>
        <v>1.7126050139991642</v>
      </c>
      <c r="D2299" s="4">
        <f t="shared" si="473"/>
        <v>2.5755143388096711</v>
      </c>
      <c r="E2299" s="141">
        <v>2.8049575994781417E-2</v>
      </c>
      <c r="F2299" s="5">
        <f t="shared" si="476"/>
        <v>1.0280495759947814</v>
      </c>
      <c r="G2299" s="5">
        <f t="shared" si="477"/>
        <v>1.6658778467390347</v>
      </c>
      <c r="H2299" s="5">
        <f t="shared" si="478"/>
        <v>2.5052433257583919</v>
      </c>
      <c r="I2299">
        <v>1.75</v>
      </c>
      <c r="J2299">
        <v>2.19</v>
      </c>
      <c r="K2299" s="5">
        <f t="shared" si="479"/>
        <v>1.7990867579908674</v>
      </c>
      <c r="L2299" s="5">
        <f t="shared" si="480"/>
        <v>2.2514285714285713</v>
      </c>
      <c r="M2299" s="24">
        <f t="shared" si="474"/>
        <v>0.55583756345177671</v>
      </c>
      <c r="N2299" s="24">
        <f t="shared" si="474"/>
        <v>0.44416243654822335</v>
      </c>
      <c r="O2299">
        <f t="shared" si="475"/>
        <v>1.0504971918713217</v>
      </c>
      <c r="P2299">
        <f t="shared" si="475"/>
        <v>0.87416658393333468</v>
      </c>
      <c r="Q2299" t="s">
        <v>197</v>
      </c>
      <c r="R2299" t="s">
        <v>195</v>
      </c>
      <c r="S2299" t="s">
        <v>189</v>
      </c>
      <c r="T2299" s="78" t="s">
        <v>163</v>
      </c>
      <c r="U2299" s="78" t="s">
        <v>161</v>
      </c>
      <c r="V2299" t="s">
        <v>618</v>
      </c>
      <c r="W2299" s="78" t="s">
        <v>163</v>
      </c>
      <c r="X2299" s="89">
        <v>3</v>
      </c>
      <c r="Y2299" t="str">
        <f t="shared" si="481"/>
        <v>Y</v>
      </c>
      <c r="Z2299" s="23">
        <v>100</v>
      </c>
      <c r="AA2299" s="23">
        <f t="shared" si="467"/>
        <v>175</v>
      </c>
      <c r="AB2299" s="23">
        <f t="shared" si="468"/>
        <v>75</v>
      </c>
      <c r="AC2299" s="23">
        <f t="shared" si="469"/>
        <v>175</v>
      </c>
      <c r="AD2299" s="23">
        <f t="shared" si="470"/>
        <v>75</v>
      </c>
      <c r="AE2299" s="23">
        <f t="shared" si="471"/>
        <v>0</v>
      </c>
      <c r="AF2299" s="23">
        <f t="shared" si="472"/>
        <v>-100</v>
      </c>
    </row>
    <row r="2300" spans="1:32" x14ac:dyDescent="0.25">
      <c r="A2300" s="6">
        <v>0.56780270968725688</v>
      </c>
      <c r="B2300" s="6">
        <v>0.43016057203535868</v>
      </c>
      <c r="C2300" s="3">
        <f t="shared" si="473"/>
        <v>1.7611751105428775</v>
      </c>
      <c r="D2300" s="4">
        <f t="shared" si="473"/>
        <v>2.3247132931509147</v>
      </c>
      <c r="E2300" s="141">
        <v>2.3560209424083656E-2</v>
      </c>
      <c r="F2300" s="5">
        <f t="shared" si="476"/>
        <v>1.0235602094240837</v>
      </c>
      <c r="G2300" s="5">
        <f t="shared" si="477"/>
        <v>1.7206365530112002</v>
      </c>
      <c r="H2300" s="5">
        <f t="shared" si="478"/>
        <v>2.2712032685003822</v>
      </c>
      <c r="I2300">
        <v>1.91</v>
      </c>
      <c r="J2300">
        <v>2</v>
      </c>
      <c r="K2300" s="5">
        <f t="shared" si="479"/>
        <v>1.9549999999999996</v>
      </c>
      <c r="L2300" s="5">
        <f t="shared" si="480"/>
        <v>2.0471204188481673</v>
      </c>
      <c r="M2300" s="24">
        <f t="shared" si="474"/>
        <v>0.51150895140664976</v>
      </c>
      <c r="N2300" s="24">
        <f t="shared" si="474"/>
        <v>0.48849104859335046</v>
      </c>
      <c r="O2300">
        <f t="shared" si="475"/>
        <v>1.110054297438587</v>
      </c>
      <c r="P2300">
        <f t="shared" si="475"/>
        <v>0.88059049039699078</v>
      </c>
      <c r="Q2300" t="s">
        <v>218</v>
      </c>
      <c r="R2300" t="s">
        <v>193</v>
      </c>
      <c r="S2300" t="s">
        <v>189</v>
      </c>
      <c r="T2300" s="78" t="s">
        <v>155</v>
      </c>
      <c r="U2300" s="78" t="s">
        <v>161</v>
      </c>
      <c r="V2300" t="s">
        <v>618</v>
      </c>
      <c r="W2300" s="78" t="s">
        <v>152</v>
      </c>
      <c r="X2300" s="89">
        <v>1</v>
      </c>
      <c r="Y2300" t="str">
        <f t="shared" si="481"/>
        <v>N</v>
      </c>
      <c r="Z2300" s="23">
        <v>100</v>
      </c>
      <c r="AA2300" s="23">
        <f t="shared" si="467"/>
        <v>0</v>
      </c>
      <c r="AB2300" s="23">
        <f t="shared" si="468"/>
        <v>-100</v>
      </c>
      <c r="AC2300" s="23">
        <f t="shared" si="469"/>
        <v>0</v>
      </c>
      <c r="AD2300" s="23">
        <f t="shared" si="470"/>
        <v>-100</v>
      </c>
      <c r="AE2300" s="23">
        <f t="shared" si="471"/>
        <v>0</v>
      </c>
      <c r="AF2300" s="23">
        <f t="shared" si="472"/>
        <v>-100</v>
      </c>
    </row>
    <row r="2301" spans="1:32" x14ac:dyDescent="0.25">
      <c r="A2301" s="6">
        <v>0.31811041475162122</v>
      </c>
      <c r="B2301" s="6">
        <v>0.68173239465346003</v>
      </c>
      <c r="C2301" s="3">
        <f t="shared" si="473"/>
        <v>3.1435625921923815</v>
      </c>
      <c r="D2301" s="4">
        <f t="shared" si="473"/>
        <v>1.4668512276115653</v>
      </c>
      <c r="E2301" s="141">
        <v>2.8142785952212312E-2</v>
      </c>
      <c r="F2301" s="5">
        <f t="shared" si="476"/>
        <v>1.0281427859522123</v>
      </c>
      <c r="G2301" s="5">
        <f t="shared" si="477"/>
        <v>3.0575155855234422</v>
      </c>
      <c r="H2301" s="5">
        <f t="shared" si="478"/>
        <v>1.4266999172231161</v>
      </c>
      <c r="I2301">
        <v>1.79</v>
      </c>
      <c r="J2301">
        <v>2.13</v>
      </c>
      <c r="K2301" s="5">
        <f t="shared" si="479"/>
        <v>1.84037558685446</v>
      </c>
      <c r="L2301" s="5">
        <f t="shared" si="480"/>
        <v>2.1899441340782122</v>
      </c>
      <c r="M2301" s="24">
        <f t="shared" si="474"/>
        <v>0.54336734693877553</v>
      </c>
      <c r="N2301" s="24">
        <f t="shared" si="474"/>
        <v>0.45663265306122452</v>
      </c>
      <c r="O2301">
        <f t="shared" si="475"/>
        <v>0.58544264123303058</v>
      </c>
      <c r="P2301">
        <f t="shared" si="475"/>
        <v>1.4929558586824376</v>
      </c>
      <c r="Q2301" t="s">
        <v>288</v>
      </c>
      <c r="R2301" t="s">
        <v>188</v>
      </c>
      <c r="S2301" t="s">
        <v>189</v>
      </c>
      <c r="T2301" s="78" t="s">
        <v>151</v>
      </c>
      <c r="U2301" s="78" t="s">
        <v>166</v>
      </c>
      <c r="V2301" t="s">
        <v>618</v>
      </c>
      <c r="W2301" s="78" t="s">
        <v>163</v>
      </c>
      <c r="X2301" s="89">
        <v>3</v>
      </c>
      <c r="Y2301" t="str">
        <f t="shared" si="481"/>
        <v>Y</v>
      </c>
      <c r="Z2301" s="23">
        <v>100</v>
      </c>
      <c r="AA2301" s="23">
        <f t="shared" si="467"/>
        <v>0</v>
      </c>
      <c r="AB2301" s="23">
        <f t="shared" si="468"/>
        <v>-100</v>
      </c>
      <c r="AC2301" s="23">
        <f t="shared" si="469"/>
        <v>0</v>
      </c>
      <c r="AD2301" s="23">
        <f t="shared" si="470"/>
        <v>-100</v>
      </c>
      <c r="AE2301" s="23">
        <f t="shared" si="471"/>
        <v>0</v>
      </c>
      <c r="AF2301" s="23">
        <f t="shared" si="472"/>
        <v>-100</v>
      </c>
    </row>
    <row r="2302" spans="1:32" x14ac:dyDescent="0.25">
      <c r="A2302" s="6">
        <v>0.42659444577683403</v>
      </c>
      <c r="B2302" s="6">
        <v>0.57203543249292188</v>
      </c>
      <c r="C2302" s="3">
        <f t="shared" si="473"/>
        <v>2.3441467883600478</v>
      </c>
      <c r="D2302" s="4">
        <f t="shared" si="473"/>
        <v>1.7481434596490202</v>
      </c>
      <c r="E2302" s="141">
        <v>3.0736618971912932E-2</v>
      </c>
      <c r="F2302" s="5">
        <f t="shared" si="476"/>
        <v>1.0307366189719129</v>
      </c>
      <c r="G2302" s="5">
        <f t="shared" si="477"/>
        <v>2.2742442106094658</v>
      </c>
      <c r="H2302" s="5">
        <f t="shared" si="478"/>
        <v>1.6960137318034456</v>
      </c>
      <c r="I2302">
        <v>1.85</v>
      </c>
      <c r="J2302">
        <v>2.04</v>
      </c>
      <c r="K2302" s="5">
        <f t="shared" si="479"/>
        <v>1.9068627450980391</v>
      </c>
      <c r="L2302" s="5">
        <f t="shared" si="480"/>
        <v>2.1027027027027025</v>
      </c>
      <c r="M2302" s="24">
        <f t="shared" si="474"/>
        <v>0.52442159383033427</v>
      </c>
      <c r="N2302" s="24">
        <f t="shared" si="474"/>
        <v>0.47557840616966585</v>
      </c>
      <c r="O2302">
        <f t="shared" si="475"/>
        <v>0.81345705591759021</v>
      </c>
      <c r="P2302">
        <f t="shared" si="475"/>
        <v>1.202820449944576</v>
      </c>
      <c r="Q2302" t="s">
        <v>192</v>
      </c>
      <c r="R2302" t="s">
        <v>286</v>
      </c>
      <c r="S2302" t="s">
        <v>202</v>
      </c>
      <c r="T2302" s="78" t="s">
        <v>162</v>
      </c>
      <c r="U2302" s="78" t="s">
        <v>160</v>
      </c>
      <c r="V2302" t="s">
        <v>618</v>
      </c>
      <c r="W2302" s="78" t="s">
        <v>176</v>
      </c>
      <c r="X2302" s="89">
        <v>3</v>
      </c>
      <c r="Y2302" t="str">
        <f t="shared" si="481"/>
        <v>Y</v>
      </c>
      <c r="Z2302" s="23">
        <v>100</v>
      </c>
      <c r="AA2302" s="23">
        <f t="shared" si="467"/>
        <v>0</v>
      </c>
      <c r="AB2302" s="23">
        <f t="shared" si="468"/>
        <v>-100</v>
      </c>
      <c r="AC2302" s="23">
        <f t="shared" si="469"/>
        <v>0</v>
      </c>
      <c r="AD2302" s="23">
        <f t="shared" si="470"/>
        <v>-100</v>
      </c>
      <c r="AE2302" s="23">
        <f t="shared" si="471"/>
        <v>0</v>
      </c>
      <c r="AF2302" s="23">
        <f t="shared" si="472"/>
        <v>-100</v>
      </c>
    </row>
    <row r="2303" spans="1:32" x14ac:dyDescent="0.25">
      <c r="A2303" s="6">
        <v>9.6084696933614572E-2</v>
      </c>
      <c r="B2303" s="6">
        <v>0.90391042130758115</v>
      </c>
      <c r="C2303" s="3">
        <f t="shared" si="473"/>
        <v>10.4074845621973</v>
      </c>
      <c r="D2303" s="4">
        <f t="shared" si="473"/>
        <v>1.1063043155907168</v>
      </c>
      <c r="E2303" s="141">
        <v>3.0955087366835166E-2</v>
      </c>
      <c r="F2303" s="5">
        <f t="shared" si="476"/>
        <v>1.0309550873668352</v>
      </c>
      <c r="G2303" s="5">
        <f t="shared" si="477"/>
        <v>10.094993166752861</v>
      </c>
      <c r="H2303" s="5">
        <f t="shared" si="478"/>
        <v>1.0730868193456724</v>
      </c>
      <c r="I2303">
        <v>2.09</v>
      </c>
      <c r="J2303">
        <v>1.81</v>
      </c>
      <c r="K2303" s="5">
        <f t="shared" si="479"/>
        <v>2.1546961325966851</v>
      </c>
      <c r="L2303" s="5">
        <f t="shared" si="480"/>
        <v>1.8660287081339717</v>
      </c>
      <c r="M2303" s="24">
        <f t="shared" si="474"/>
        <v>0.46410256410256412</v>
      </c>
      <c r="N2303" s="24">
        <f t="shared" si="474"/>
        <v>0.53589743589743577</v>
      </c>
      <c r="O2303">
        <f t="shared" si="475"/>
        <v>0.20703332488458392</v>
      </c>
      <c r="P2303">
        <f t="shared" si="475"/>
        <v>1.6867227957414195</v>
      </c>
      <c r="Q2303" t="s">
        <v>205</v>
      </c>
      <c r="R2303" t="s">
        <v>200</v>
      </c>
      <c r="S2303" t="s">
        <v>202</v>
      </c>
      <c r="T2303" s="78" t="s">
        <v>154</v>
      </c>
      <c r="U2303" s="78" t="s">
        <v>160</v>
      </c>
      <c r="V2303" t="s">
        <v>618</v>
      </c>
      <c r="W2303" s="78" t="s">
        <v>162</v>
      </c>
      <c r="X2303" s="89">
        <v>3</v>
      </c>
      <c r="Y2303" t="str">
        <f t="shared" si="481"/>
        <v>Y</v>
      </c>
      <c r="Z2303" s="23">
        <v>100</v>
      </c>
      <c r="AA2303" s="23">
        <f t="shared" si="467"/>
        <v>0</v>
      </c>
      <c r="AB2303" s="23">
        <f t="shared" si="468"/>
        <v>-100</v>
      </c>
      <c r="AC2303" s="23">
        <f t="shared" si="469"/>
        <v>0</v>
      </c>
      <c r="AD2303" s="23">
        <f t="shared" si="470"/>
        <v>-100</v>
      </c>
      <c r="AE2303" s="23">
        <f t="shared" si="471"/>
        <v>0</v>
      </c>
      <c r="AF2303" s="23">
        <f t="shared" si="472"/>
        <v>-100</v>
      </c>
    </row>
    <row r="2304" spans="1:32" x14ac:dyDescent="0.25">
      <c r="A2304" s="6">
        <v>0.16587523366468401</v>
      </c>
      <c r="B2304" s="6">
        <v>0.8340814590155885</v>
      </c>
      <c r="C2304" s="3">
        <f t="shared" si="473"/>
        <v>6.0286275286972328</v>
      </c>
      <c r="D2304" s="4">
        <f t="shared" si="473"/>
        <v>1.1989236652979125</v>
      </c>
      <c r="E2304" s="141">
        <v>3.3484911120297722E-2</v>
      </c>
      <c r="F2304" s="5">
        <f t="shared" si="476"/>
        <v>1.0334849111202977</v>
      </c>
      <c r="G2304" s="5">
        <f t="shared" si="477"/>
        <v>5.8332999967674422</v>
      </c>
      <c r="H2304" s="5">
        <f t="shared" si="478"/>
        <v>1.1600785385422601</v>
      </c>
      <c r="I2304">
        <v>2.36</v>
      </c>
      <c r="J2304">
        <v>1.64</v>
      </c>
      <c r="K2304" s="5">
        <f t="shared" si="479"/>
        <v>2.4390243902439024</v>
      </c>
      <c r="L2304" s="5">
        <f t="shared" si="480"/>
        <v>1.6949152542372881</v>
      </c>
      <c r="M2304" s="24">
        <f t="shared" si="474"/>
        <v>0.41000000000000003</v>
      </c>
      <c r="N2304" s="24">
        <f t="shared" si="474"/>
        <v>0.59000000000000008</v>
      </c>
      <c r="O2304">
        <f t="shared" si="475"/>
        <v>0.40457374064557078</v>
      </c>
      <c r="P2304">
        <f t="shared" si="475"/>
        <v>1.4136973881620145</v>
      </c>
      <c r="Q2304" t="s">
        <v>211</v>
      </c>
      <c r="R2304" t="s">
        <v>203</v>
      </c>
      <c r="S2304" t="s">
        <v>202</v>
      </c>
      <c r="T2304" s="78" t="s">
        <v>151</v>
      </c>
      <c r="U2304" s="78" t="s">
        <v>166</v>
      </c>
      <c r="V2304" t="s">
        <v>618</v>
      </c>
      <c r="W2304" s="78" t="s">
        <v>155</v>
      </c>
      <c r="X2304" s="89">
        <v>3</v>
      </c>
      <c r="Y2304" t="str">
        <f t="shared" si="481"/>
        <v>Y</v>
      </c>
      <c r="Z2304" s="23">
        <v>100</v>
      </c>
      <c r="AA2304" s="23">
        <f t="shared" si="467"/>
        <v>0</v>
      </c>
      <c r="AB2304" s="23">
        <f t="shared" si="468"/>
        <v>-100</v>
      </c>
      <c r="AC2304" s="23">
        <f t="shared" si="469"/>
        <v>0</v>
      </c>
      <c r="AD2304" s="23">
        <f t="shared" si="470"/>
        <v>-100</v>
      </c>
      <c r="AE2304" s="23">
        <f t="shared" si="471"/>
        <v>0</v>
      </c>
      <c r="AF2304" s="23">
        <f t="shared" si="472"/>
        <v>-100</v>
      </c>
    </row>
    <row r="2305" spans="1:32" x14ac:dyDescent="0.25">
      <c r="A2305" s="6">
        <v>0.32211981242108778</v>
      </c>
      <c r="B2305" s="6">
        <v>0.67769142961675199</v>
      </c>
      <c r="C2305" s="3">
        <f t="shared" si="473"/>
        <v>3.1044349383041374</v>
      </c>
      <c r="D2305" s="4">
        <f t="shared" si="473"/>
        <v>1.4755978256439217</v>
      </c>
      <c r="E2305" s="141">
        <v>3.4836065573770503E-2</v>
      </c>
      <c r="F2305" s="5">
        <f t="shared" si="476"/>
        <v>1.0348360655737705</v>
      </c>
      <c r="G2305" s="5">
        <f t="shared" si="477"/>
        <v>2.9999292077077606</v>
      </c>
      <c r="H2305" s="5">
        <f t="shared" si="478"/>
        <v>1.4259242354737303</v>
      </c>
      <c r="I2305">
        <v>2.44</v>
      </c>
      <c r="J2305">
        <v>1.6</v>
      </c>
      <c r="K2305" s="5">
        <f t="shared" si="479"/>
        <v>2.5249999999999999</v>
      </c>
      <c r="L2305" s="5">
        <f t="shared" si="480"/>
        <v>1.6557377049180328</v>
      </c>
      <c r="M2305" s="24">
        <f t="shared" si="474"/>
        <v>0.39603960396039606</v>
      </c>
      <c r="N2305" s="24">
        <f t="shared" si="474"/>
        <v>0.60396039603960394</v>
      </c>
      <c r="O2305">
        <f t="shared" si="475"/>
        <v>0.81335252636324662</v>
      </c>
      <c r="P2305">
        <f t="shared" si="475"/>
        <v>1.1220792523162615</v>
      </c>
      <c r="Q2305" t="s">
        <v>201</v>
      </c>
      <c r="R2305" t="s">
        <v>324</v>
      </c>
      <c r="S2305" t="s">
        <v>202</v>
      </c>
      <c r="T2305" s="78" t="s">
        <v>151</v>
      </c>
      <c r="U2305" s="78" t="s">
        <v>166</v>
      </c>
      <c r="V2305" t="s">
        <v>618</v>
      </c>
      <c r="W2305" s="78" t="s">
        <v>154</v>
      </c>
      <c r="X2305" s="89">
        <v>1</v>
      </c>
      <c r="Y2305" t="str">
        <f t="shared" si="481"/>
        <v>N</v>
      </c>
      <c r="Z2305" s="23">
        <v>100</v>
      </c>
      <c r="AA2305" s="23">
        <f t="shared" si="467"/>
        <v>160</v>
      </c>
      <c r="AB2305" s="23">
        <f t="shared" si="468"/>
        <v>60</v>
      </c>
      <c r="AC2305" s="23">
        <f t="shared" si="469"/>
        <v>0</v>
      </c>
      <c r="AD2305" s="23">
        <f t="shared" si="470"/>
        <v>-100</v>
      </c>
      <c r="AE2305" s="23">
        <f t="shared" si="471"/>
        <v>160</v>
      </c>
      <c r="AF2305" s="23">
        <f t="shared" si="472"/>
        <v>60</v>
      </c>
    </row>
    <row r="2306" spans="1:32" x14ac:dyDescent="0.25">
      <c r="A2306" s="6">
        <v>0.22905448502361928</v>
      </c>
      <c r="B2306" s="6">
        <v>0.77088138522458993</v>
      </c>
      <c r="C2306" s="3">
        <f t="shared" si="473"/>
        <v>4.3657734966284707</v>
      </c>
      <c r="D2306" s="4">
        <f t="shared" si="473"/>
        <v>1.2972164319529629</v>
      </c>
      <c r="E2306" s="141">
        <v>3.3495866016535869E-2</v>
      </c>
      <c r="F2306" s="5">
        <f t="shared" si="476"/>
        <v>1.0334958660165359</v>
      </c>
      <c r="G2306" s="5">
        <f t="shared" si="477"/>
        <v>4.2242776581736408</v>
      </c>
      <c r="H2306" s="5">
        <f t="shared" si="478"/>
        <v>1.2551733147737696</v>
      </c>
      <c r="I2306">
        <v>2.12</v>
      </c>
      <c r="J2306">
        <v>1.78</v>
      </c>
      <c r="K2306" s="5">
        <f t="shared" si="479"/>
        <v>2.191011235955056</v>
      </c>
      <c r="L2306" s="5">
        <f t="shared" si="480"/>
        <v>1.8396226415094339</v>
      </c>
      <c r="M2306" s="24">
        <f t="shared" si="474"/>
        <v>0.45641025641025645</v>
      </c>
      <c r="N2306" s="24">
        <f t="shared" si="474"/>
        <v>0.54358974358974366</v>
      </c>
      <c r="O2306">
        <f t="shared" si="475"/>
        <v>0.50186095033264899</v>
      </c>
      <c r="P2306">
        <f t="shared" si="475"/>
        <v>1.4181308501773116</v>
      </c>
      <c r="Q2306" t="s">
        <v>330</v>
      </c>
      <c r="R2306" t="s">
        <v>209</v>
      </c>
      <c r="S2306" t="s">
        <v>202</v>
      </c>
      <c r="T2306" s="78" t="s">
        <v>151</v>
      </c>
      <c r="U2306" s="78" t="s">
        <v>166</v>
      </c>
      <c r="V2306" t="s">
        <v>618</v>
      </c>
      <c r="W2306" s="78" t="s">
        <v>152</v>
      </c>
      <c r="X2306" s="89">
        <v>1</v>
      </c>
      <c r="Y2306" t="str">
        <f t="shared" si="481"/>
        <v>N</v>
      </c>
      <c r="Z2306" s="23">
        <v>100</v>
      </c>
      <c r="AA2306" s="23">
        <f t="shared" si="467"/>
        <v>178</v>
      </c>
      <c r="AB2306" s="23">
        <f t="shared" si="468"/>
        <v>78</v>
      </c>
      <c r="AC2306" s="23">
        <f t="shared" si="469"/>
        <v>0</v>
      </c>
      <c r="AD2306" s="23">
        <f t="shared" si="470"/>
        <v>-100</v>
      </c>
      <c r="AE2306" s="23">
        <f t="shared" si="471"/>
        <v>178</v>
      </c>
      <c r="AF2306" s="23">
        <f t="shared" si="472"/>
        <v>78</v>
      </c>
    </row>
    <row r="2307" spans="1:32" x14ac:dyDescent="0.25">
      <c r="A2307" s="6">
        <v>0.29658734589610208</v>
      </c>
      <c r="B2307" s="6">
        <v>0.70314663246398401</v>
      </c>
      <c r="C2307" s="3">
        <f t="shared" si="473"/>
        <v>3.3716880164884424</v>
      </c>
      <c r="D2307" s="4">
        <f t="shared" si="473"/>
        <v>1.4221784672363074</v>
      </c>
      <c r="E2307" s="141">
        <v>3.5310071454649705E-2</v>
      </c>
      <c r="F2307" s="5">
        <f t="shared" si="476"/>
        <v>1.0353100714546497</v>
      </c>
      <c r="G2307" s="5">
        <f t="shared" si="477"/>
        <v>3.2566939214172752</v>
      </c>
      <c r="H2307" s="5">
        <f t="shared" si="478"/>
        <v>1.3736739421824546</v>
      </c>
      <c r="I2307">
        <v>2.31</v>
      </c>
      <c r="J2307">
        <v>1.66</v>
      </c>
      <c r="K2307" s="5">
        <f t="shared" si="479"/>
        <v>2.3915662650602409</v>
      </c>
      <c r="L2307" s="5">
        <f t="shared" si="480"/>
        <v>1.7186147186147185</v>
      </c>
      <c r="M2307" s="24">
        <f t="shared" si="474"/>
        <v>0.41813602015113349</v>
      </c>
      <c r="N2307" s="24">
        <f t="shared" si="474"/>
        <v>0.58186397984886651</v>
      </c>
      <c r="O2307">
        <f t="shared" si="475"/>
        <v>0.70930829108887061</v>
      </c>
      <c r="P2307">
        <f t="shared" si="475"/>
        <v>1.2084381518969767</v>
      </c>
      <c r="Q2307" t="s">
        <v>326</v>
      </c>
      <c r="R2307" t="s">
        <v>213</v>
      </c>
      <c r="S2307" t="s">
        <v>202</v>
      </c>
      <c r="T2307" s="78" t="s">
        <v>151</v>
      </c>
      <c r="U2307" s="78" t="s">
        <v>166</v>
      </c>
      <c r="V2307" t="s">
        <v>618</v>
      </c>
      <c r="W2307" s="78" t="s">
        <v>153</v>
      </c>
      <c r="X2307" s="89">
        <v>2</v>
      </c>
      <c r="Y2307" t="str">
        <f t="shared" si="481"/>
        <v>N</v>
      </c>
      <c r="Z2307" s="23">
        <v>100</v>
      </c>
      <c r="AA2307" s="23">
        <f t="shared" si="467"/>
        <v>166</v>
      </c>
      <c r="AB2307" s="23">
        <f t="shared" si="468"/>
        <v>66</v>
      </c>
      <c r="AC2307" s="23">
        <f t="shared" si="469"/>
        <v>0</v>
      </c>
      <c r="AD2307" s="23">
        <f t="shared" si="470"/>
        <v>-100</v>
      </c>
      <c r="AE2307" s="23">
        <f t="shared" si="471"/>
        <v>166</v>
      </c>
      <c r="AF2307" s="23">
        <f t="shared" si="472"/>
        <v>66</v>
      </c>
    </row>
    <row r="2308" spans="1:32" x14ac:dyDescent="0.25">
      <c r="A2308" s="6">
        <v>0.46467196648392106</v>
      </c>
      <c r="B2308" s="6">
        <v>0.53463053610356537</v>
      </c>
      <c r="C2308" s="3">
        <f t="shared" si="473"/>
        <v>2.1520557987752049</v>
      </c>
      <c r="D2308" s="4">
        <f t="shared" si="473"/>
        <v>1.8704505868446806</v>
      </c>
      <c r="E2308" s="141">
        <v>3.3884036620014824E-2</v>
      </c>
      <c r="F2308" s="5">
        <f t="shared" si="476"/>
        <v>1.0338840366200148</v>
      </c>
      <c r="G2308" s="5">
        <f t="shared" si="477"/>
        <v>2.0815253186524956</v>
      </c>
      <c r="H2308" s="5">
        <f t="shared" si="478"/>
        <v>1.8091493055251906</v>
      </c>
      <c r="I2308">
        <v>2.21</v>
      </c>
      <c r="J2308">
        <v>1.72</v>
      </c>
      <c r="K2308" s="5">
        <f t="shared" si="479"/>
        <v>2.2848837209302326</v>
      </c>
      <c r="L2308" s="5">
        <f t="shared" si="480"/>
        <v>1.7782805429864255</v>
      </c>
      <c r="M2308" s="24">
        <f t="shared" si="474"/>
        <v>0.43765903307888038</v>
      </c>
      <c r="N2308" s="24">
        <f t="shared" si="474"/>
        <v>0.56234096692111957</v>
      </c>
      <c r="O2308">
        <f t="shared" si="475"/>
        <v>1.0617214117917499</v>
      </c>
      <c r="P2308">
        <f t="shared" si="475"/>
        <v>0.950723080039372</v>
      </c>
      <c r="Q2308" t="s">
        <v>212</v>
      </c>
      <c r="R2308" t="s">
        <v>217</v>
      </c>
      <c r="S2308" t="s">
        <v>202</v>
      </c>
      <c r="T2308" s="78" t="s">
        <v>151</v>
      </c>
      <c r="U2308" s="78" t="s">
        <v>166</v>
      </c>
      <c r="V2308" t="s">
        <v>618</v>
      </c>
      <c r="W2308" s="78" t="s">
        <v>170</v>
      </c>
      <c r="X2308" s="89">
        <v>2</v>
      </c>
      <c r="Y2308" t="str">
        <f t="shared" si="481"/>
        <v>N</v>
      </c>
      <c r="Z2308" s="23">
        <v>100</v>
      </c>
      <c r="AA2308" s="23">
        <f t="shared" ref="AA2308:AA2371" si="482">IF(AND(O2308&gt;1,Y2308="Y"),Z2308*I2308,IF(AND(P2308&gt;1,Y2308="N"),Z2308*J2308,0))</f>
        <v>0</v>
      </c>
      <c r="AB2308" s="23">
        <f t="shared" ref="AB2308:AB2371" si="483">AA2308-Z2308</f>
        <v>-100</v>
      </c>
      <c r="AC2308" s="23">
        <f t="shared" ref="AC2308:AC2371" si="484">IF(AND(A2308 &gt; 50%,Y2308 = "Y"),Z2308*I2308,0)</f>
        <v>0</v>
      </c>
      <c r="AD2308" s="23">
        <f t="shared" ref="AD2308:AD2371" si="485">AC2308-Z2308</f>
        <v>-100</v>
      </c>
      <c r="AE2308" s="23">
        <f t="shared" ref="AE2308:AE2371" si="486">IF(AND(B2308 &gt; 50%,Y2308 = "N"),Z2308*J2308,0)</f>
        <v>172</v>
      </c>
      <c r="AF2308" s="23">
        <f t="shared" ref="AF2308:AF2371" si="487">AE2308-Z2308</f>
        <v>72</v>
      </c>
    </row>
    <row r="2309" spans="1:32" x14ac:dyDescent="0.25">
      <c r="A2309" s="6">
        <v>0.69537792304852397</v>
      </c>
      <c r="B2309" s="6">
        <v>0.29823763865312508</v>
      </c>
      <c r="C2309" s="3">
        <f t="shared" si="473"/>
        <v>1.4380669372073511</v>
      </c>
      <c r="D2309" s="4">
        <f t="shared" si="473"/>
        <v>3.3530308398232802</v>
      </c>
      <c r="E2309" s="141">
        <v>2.891515407344869E-2</v>
      </c>
      <c r="F2309" s="5">
        <f t="shared" si="476"/>
        <v>1.0289151540734487</v>
      </c>
      <c r="G2309" s="5">
        <f t="shared" si="477"/>
        <v>1.3976535689207035</v>
      </c>
      <c r="H2309" s="5">
        <f t="shared" si="478"/>
        <v>3.2588020757092724</v>
      </c>
      <c r="I2309">
        <v>1.84</v>
      </c>
      <c r="J2309">
        <v>2.06</v>
      </c>
      <c r="K2309" s="5">
        <f t="shared" si="479"/>
        <v>1.8932038834951457</v>
      </c>
      <c r="L2309" s="5">
        <f t="shared" si="480"/>
        <v>2.1195652173913042</v>
      </c>
      <c r="M2309" s="24">
        <f t="shared" si="474"/>
        <v>0.52820512820512822</v>
      </c>
      <c r="N2309" s="24">
        <f t="shared" si="474"/>
        <v>0.47179487179487184</v>
      </c>
      <c r="O2309">
        <f t="shared" si="475"/>
        <v>1.3164921844122544</v>
      </c>
      <c r="P2309">
        <f t="shared" si="475"/>
        <v>0.63213412540608027</v>
      </c>
      <c r="Q2309" t="s">
        <v>198</v>
      </c>
      <c r="R2309" t="s">
        <v>220</v>
      </c>
      <c r="S2309" t="s">
        <v>202</v>
      </c>
      <c r="T2309" s="78" t="s">
        <v>150</v>
      </c>
      <c r="U2309" s="78" t="s">
        <v>166</v>
      </c>
      <c r="V2309" t="s">
        <v>618</v>
      </c>
      <c r="W2309" s="78" t="s">
        <v>152</v>
      </c>
      <c r="X2309" s="89">
        <v>1</v>
      </c>
      <c r="Y2309" t="str">
        <f t="shared" si="481"/>
        <v>N</v>
      </c>
      <c r="Z2309" s="23">
        <v>100</v>
      </c>
      <c r="AA2309" s="23">
        <f t="shared" si="482"/>
        <v>0</v>
      </c>
      <c r="AB2309" s="23">
        <f t="shared" si="483"/>
        <v>-100</v>
      </c>
      <c r="AC2309" s="23">
        <f t="shared" si="484"/>
        <v>0</v>
      </c>
      <c r="AD2309" s="23">
        <f t="shared" si="485"/>
        <v>-100</v>
      </c>
      <c r="AE2309" s="23">
        <f t="shared" si="486"/>
        <v>0</v>
      </c>
      <c r="AF2309" s="23">
        <f t="shared" si="487"/>
        <v>-100</v>
      </c>
    </row>
    <row r="2310" spans="1:32" x14ac:dyDescent="0.25">
      <c r="A2310" s="6">
        <v>0.45343304131087475</v>
      </c>
      <c r="B2310" s="6">
        <v>0.54196082912108645</v>
      </c>
      <c r="C2310" s="3">
        <f t="shared" si="473"/>
        <v>2.2053972888896678</v>
      </c>
      <c r="D2310" s="4">
        <f t="shared" si="473"/>
        <v>1.8451518011398147</v>
      </c>
      <c r="E2310" s="141">
        <v>3.4849694067571102E-2</v>
      </c>
      <c r="F2310" s="5">
        <f t="shared" si="476"/>
        <v>1.0348496940675711</v>
      </c>
      <c r="G2310" s="5">
        <f t="shared" si="477"/>
        <v>2.1311281256905557</v>
      </c>
      <c r="H2310" s="5">
        <f t="shared" si="478"/>
        <v>1.7830142983250807</v>
      </c>
      <c r="I2310">
        <v>2.1</v>
      </c>
      <c r="J2310">
        <v>1.79</v>
      </c>
      <c r="K2310" s="5">
        <f t="shared" si="479"/>
        <v>2.1731843575418992</v>
      </c>
      <c r="L2310" s="5">
        <f t="shared" si="480"/>
        <v>1.8523809523809522</v>
      </c>
      <c r="M2310" s="24">
        <f t="shared" si="474"/>
        <v>0.46015424164524427</v>
      </c>
      <c r="N2310" s="24">
        <f t="shared" si="474"/>
        <v>0.53984575835475579</v>
      </c>
      <c r="O2310">
        <f t="shared" si="475"/>
        <v>0.98539359256944303</v>
      </c>
      <c r="P2310">
        <f t="shared" si="475"/>
        <v>1.0039179168004886</v>
      </c>
      <c r="Q2310" t="s">
        <v>210</v>
      </c>
      <c r="R2310" t="s">
        <v>207</v>
      </c>
      <c r="S2310" t="s">
        <v>202</v>
      </c>
      <c r="T2310" s="78" t="s">
        <v>162</v>
      </c>
      <c r="U2310" s="78" t="s">
        <v>160</v>
      </c>
      <c r="V2310" t="s">
        <v>618</v>
      </c>
      <c r="W2310" s="78" t="s">
        <v>169</v>
      </c>
      <c r="X2310" s="89">
        <v>6</v>
      </c>
      <c r="Y2310" t="str">
        <f t="shared" si="481"/>
        <v>Y</v>
      </c>
      <c r="Z2310" s="23">
        <v>100</v>
      </c>
      <c r="AA2310" s="23">
        <f t="shared" si="482"/>
        <v>0</v>
      </c>
      <c r="AB2310" s="23">
        <f t="shared" si="483"/>
        <v>-100</v>
      </c>
      <c r="AC2310" s="23">
        <f t="shared" si="484"/>
        <v>0</v>
      </c>
      <c r="AD2310" s="23">
        <f t="shared" si="485"/>
        <v>-100</v>
      </c>
      <c r="AE2310" s="23">
        <f t="shared" si="486"/>
        <v>0</v>
      </c>
      <c r="AF2310" s="23">
        <f t="shared" si="487"/>
        <v>-100</v>
      </c>
    </row>
    <row r="2311" spans="1:32" x14ac:dyDescent="0.25">
      <c r="A2311" s="6">
        <v>0.37043926142218053</v>
      </c>
      <c r="B2311" s="6">
        <v>0.62609457815718772</v>
      </c>
      <c r="C2311" s="3">
        <f t="shared" si="473"/>
        <v>2.6994978776299972</v>
      </c>
      <c r="D2311" s="4">
        <f t="shared" si="473"/>
        <v>1.5972027787612295</v>
      </c>
      <c r="E2311" s="141">
        <v>3.0955227846419575E-2</v>
      </c>
      <c r="F2311" s="5">
        <f t="shared" si="476"/>
        <v>1.0309552278464196</v>
      </c>
      <c r="G2311" s="5">
        <f t="shared" si="477"/>
        <v>2.6184433666135294</v>
      </c>
      <c r="H2311" s="5">
        <f t="shared" si="478"/>
        <v>1.5492455303783215</v>
      </c>
      <c r="I2311">
        <v>1.93</v>
      </c>
      <c r="J2311">
        <v>1.95</v>
      </c>
      <c r="K2311" s="5">
        <f t="shared" si="479"/>
        <v>1.9897435897435898</v>
      </c>
      <c r="L2311" s="5">
        <f t="shared" si="480"/>
        <v>2.0103626943005182</v>
      </c>
      <c r="M2311" s="24">
        <f t="shared" si="474"/>
        <v>0.50257731958762886</v>
      </c>
      <c r="N2311" s="24">
        <f t="shared" si="474"/>
        <v>0.49742268041237114</v>
      </c>
      <c r="O2311">
        <f t="shared" si="475"/>
        <v>0.73707914580413358</v>
      </c>
      <c r="P2311">
        <f t="shared" si="475"/>
        <v>1.2586771830310302</v>
      </c>
      <c r="Q2311" t="s">
        <v>215</v>
      </c>
      <c r="R2311" t="s">
        <v>399</v>
      </c>
      <c r="S2311" t="s">
        <v>202</v>
      </c>
      <c r="T2311" s="78" t="s">
        <v>170</v>
      </c>
      <c r="U2311" s="78" t="s">
        <v>160</v>
      </c>
      <c r="V2311" t="s">
        <v>618</v>
      </c>
      <c r="W2311" s="78" t="s">
        <v>176</v>
      </c>
      <c r="X2311" s="89">
        <v>3</v>
      </c>
      <c r="Y2311" t="str">
        <f t="shared" si="481"/>
        <v>Y</v>
      </c>
      <c r="Z2311" s="23">
        <v>100</v>
      </c>
      <c r="AA2311" s="23">
        <f t="shared" si="482"/>
        <v>0</v>
      </c>
      <c r="AB2311" s="23">
        <f t="shared" si="483"/>
        <v>-100</v>
      </c>
      <c r="AC2311" s="23">
        <f t="shared" si="484"/>
        <v>0</v>
      </c>
      <c r="AD2311" s="23">
        <f t="shared" si="485"/>
        <v>-100</v>
      </c>
      <c r="AE2311" s="23">
        <f t="shared" si="486"/>
        <v>0</v>
      </c>
      <c r="AF2311" s="23">
        <f t="shared" si="487"/>
        <v>-100</v>
      </c>
    </row>
    <row r="2312" spans="1:32" x14ac:dyDescent="0.25">
      <c r="A2312" s="6">
        <v>0.17935356036127739</v>
      </c>
      <c r="B2312" s="6">
        <v>0.82032121704606875</v>
      </c>
      <c r="C2312" s="3">
        <f t="shared" si="473"/>
        <v>5.5755793081869642</v>
      </c>
      <c r="D2312" s="4">
        <f t="shared" si="473"/>
        <v>1.2190346649827546</v>
      </c>
      <c r="E2312" s="141">
        <v>2.844754653130277E-2</v>
      </c>
      <c r="F2312" s="5">
        <f t="shared" si="476"/>
        <v>1.0284475465313028</v>
      </c>
      <c r="G2312" s="5">
        <f t="shared" si="477"/>
        <v>5.4213550579142353</v>
      </c>
      <c r="H2312" s="5">
        <f t="shared" si="478"/>
        <v>1.1853153513703782</v>
      </c>
      <c r="I2312">
        <v>1.97</v>
      </c>
      <c r="J2312">
        <v>1.92</v>
      </c>
      <c r="K2312" s="5">
        <f t="shared" si="479"/>
        <v>2.0260416666666665</v>
      </c>
      <c r="L2312" s="5">
        <f t="shared" si="480"/>
        <v>1.9746192893401013</v>
      </c>
      <c r="M2312" s="24">
        <f t="shared" si="474"/>
        <v>0.49357326478149105</v>
      </c>
      <c r="N2312" s="24">
        <f t="shared" si="474"/>
        <v>0.50642673521850901</v>
      </c>
      <c r="O2312">
        <f t="shared" si="475"/>
        <v>0.36337778635696305</v>
      </c>
      <c r="P2312">
        <f t="shared" si="475"/>
        <v>1.6198220986341154</v>
      </c>
      <c r="Q2312" t="s">
        <v>216</v>
      </c>
      <c r="R2312" t="s">
        <v>327</v>
      </c>
      <c r="S2312" t="s">
        <v>202</v>
      </c>
      <c r="T2312" s="78" t="s">
        <v>152</v>
      </c>
      <c r="U2312" s="78" t="s">
        <v>161</v>
      </c>
      <c r="V2312" t="s">
        <v>618</v>
      </c>
      <c r="W2312" s="78" t="s">
        <v>153</v>
      </c>
      <c r="X2312" s="89">
        <v>2</v>
      </c>
      <c r="Y2312" t="str">
        <f t="shared" si="481"/>
        <v>N</v>
      </c>
      <c r="Z2312" s="23">
        <v>100</v>
      </c>
      <c r="AA2312" s="23">
        <f t="shared" si="482"/>
        <v>192</v>
      </c>
      <c r="AB2312" s="23">
        <f t="shared" si="483"/>
        <v>92</v>
      </c>
      <c r="AC2312" s="23">
        <f t="shared" si="484"/>
        <v>0</v>
      </c>
      <c r="AD2312" s="23">
        <f t="shared" si="485"/>
        <v>-100</v>
      </c>
      <c r="AE2312" s="23">
        <f t="shared" si="486"/>
        <v>192</v>
      </c>
      <c r="AF2312" s="23">
        <f t="shared" si="487"/>
        <v>92</v>
      </c>
    </row>
    <row r="2313" spans="1:32" x14ac:dyDescent="0.25">
      <c r="A2313" s="6">
        <v>0.60076380950900998</v>
      </c>
      <c r="B2313" s="6">
        <v>0.39692146067754397</v>
      </c>
      <c r="C2313" s="3">
        <f t="shared" ref="C2313:D2376" si="488">(100%/A2313)</f>
        <v>1.664547671101021</v>
      </c>
      <c r="D2313" s="4">
        <f t="shared" si="488"/>
        <v>2.5193901037575608</v>
      </c>
      <c r="E2313" s="141">
        <v>4.1497592382188975E-2</v>
      </c>
      <c r="F2313" s="5">
        <f t="shared" si="476"/>
        <v>1.041497592382189</v>
      </c>
      <c r="G2313" s="5">
        <f t="shared" si="477"/>
        <v>1.5982251742836453</v>
      </c>
      <c r="H2313" s="5">
        <f t="shared" si="478"/>
        <v>2.4190071318312207</v>
      </c>
      <c r="I2313">
        <v>2.02</v>
      </c>
      <c r="J2313">
        <v>1.83</v>
      </c>
      <c r="K2313" s="5">
        <f t="shared" si="479"/>
        <v>2.1038251366120218</v>
      </c>
      <c r="L2313" s="5">
        <f t="shared" si="480"/>
        <v>1.9059405940594059</v>
      </c>
      <c r="M2313" s="24">
        <f t="shared" ref="M2313:N2376" si="489">(1/K2313)</f>
        <v>0.47532467532467537</v>
      </c>
      <c r="N2313" s="24">
        <f t="shared" si="489"/>
        <v>0.52467532467532474</v>
      </c>
      <c r="O2313">
        <f t="shared" ref="O2313:P2376" si="490">(I2313/G2313)</f>
        <v>1.2639020036118516</v>
      </c>
      <c r="P2313">
        <f t="shared" si="490"/>
        <v>0.75650872455868523</v>
      </c>
      <c r="Q2313" t="s">
        <v>231</v>
      </c>
      <c r="R2313" t="s">
        <v>229</v>
      </c>
      <c r="S2313" t="s">
        <v>135</v>
      </c>
      <c r="T2313" s="78" t="s">
        <v>150</v>
      </c>
      <c r="U2313" s="78" t="s">
        <v>166</v>
      </c>
      <c r="V2313" t="s">
        <v>618</v>
      </c>
      <c r="W2313" s="78" t="s">
        <v>154</v>
      </c>
      <c r="X2313" s="89">
        <v>1</v>
      </c>
      <c r="Y2313" t="str">
        <f t="shared" si="481"/>
        <v>N</v>
      </c>
      <c r="Z2313" s="23">
        <v>100</v>
      </c>
      <c r="AA2313" s="23">
        <f t="shared" si="482"/>
        <v>0</v>
      </c>
      <c r="AB2313" s="23">
        <f t="shared" si="483"/>
        <v>-100</v>
      </c>
      <c r="AC2313" s="23">
        <f t="shared" si="484"/>
        <v>0</v>
      </c>
      <c r="AD2313" s="23">
        <f t="shared" si="485"/>
        <v>-100</v>
      </c>
      <c r="AE2313" s="23">
        <f t="shared" si="486"/>
        <v>0</v>
      </c>
      <c r="AF2313" s="23">
        <f t="shared" si="487"/>
        <v>-100</v>
      </c>
    </row>
    <row r="2314" spans="1:32" x14ac:dyDescent="0.25">
      <c r="A2314" s="6">
        <v>0.34430002879521115</v>
      </c>
      <c r="B2314" s="6">
        <v>0.65361542740975809</v>
      </c>
      <c r="C2314" s="3">
        <f t="shared" si="488"/>
        <v>2.9044435561020463</v>
      </c>
      <c r="D2314" s="4">
        <f t="shared" si="488"/>
        <v>1.5299516475046264</v>
      </c>
      <c r="E2314" s="141">
        <v>4.2682266276676373E-2</v>
      </c>
      <c r="F2314" s="5">
        <f t="shared" si="476"/>
        <v>1.0426822662766764</v>
      </c>
      <c r="G2314" s="5">
        <f t="shared" si="477"/>
        <v>2.7855499705327782</v>
      </c>
      <c r="H2314" s="5">
        <f t="shared" si="478"/>
        <v>1.4673229774665151</v>
      </c>
      <c r="I2314">
        <v>2.04</v>
      </c>
      <c r="J2314">
        <v>1.81</v>
      </c>
      <c r="K2314" s="5">
        <f t="shared" si="479"/>
        <v>2.1270718232044197</v>
      </c>
      <c r="L2314" s="5">
        <f t="shared" si="480"/>
        <v>1.8872549019607843</v>
      </c>
      <c r="M2314" s="24">
        <f t="shared" si="489"/>
        <v>0.47012987012987018</v>
      </c>
      <c r="N2314" s="24">
        <f t="shared" si="489"/>
        <v>0.52987012987012994</v>
      </c>
      <c r="O2314">
        <f t="shared" si="490"/>
        <v>0.73235088997876407</v>
      </c>
      <c r="P2314">
        <f t="shared" si="490"/>
        <v>1.2335389193762591</v>
      </c>
      <c r="Q2314" t="s">
        <v>221</v>
      </c>
      <c r="R2314" t="s">
        <v>437</v>
      </c>
      <c r="S2314" t="s">
        <v>135</v>
      </c>
      <c r="T2314" s="78" t="s">
        <v>170</v>
      </c>
      <c r="U2314" s="78" t="s">
        <v>160</v>
      </c>
      <c r="V2314" t="s">
        <v>618</v>
      </c>
      <c r="W2314" s="78" t="s">
        <v>164</v>
      </c>
      <c r="X2314" s="89">
        <v>4</v>
      </c>
      <c r="Y2314" t="str">
        <f t="shared" si="481"/>
        <v>Y</v>
      </c>
      <c r="Z2314" s="23">
        <v>100</v>
      </c>
      <c r="AA2314" s="23">
        <f t="shared" si="482"/>
        <v>0</v>
      </c>
      <c r="AB2314" s="23">
        <f t="shared" si="483"/>
        <v>-100</v>
      </c>
      <c r="AC2314" s="23">
        <f t="shared" si="484"/>
        <v>0</v>
      </c>
      <c r="AD2314" s="23">
        <f t="shared" si="485"/>
        <v>-100</v>
      </c>
      <c r="AE2314" s="23">
        <f t="shared" si="486"/>
        <v>0</v>
      </c>
      <c r="AF2314" s="23">
        <f t="shared" si="487"/>
        <v>-100</v>
      </c>
    </row>
    <row r="2315" spans="1:32" x14ac:dyDescent="0.25">
      <c r="A2315" s="6">
        <v>0.25245926594399393</v>
      </c>
      <c r="B2315" s="6">
        <v>0.74745659346535842</v>
      </c>
      <c r="C2315" s="3">
        <f t="shared" si="488"/>
        <v>3.9610350456371921</v>
      </c>
      <c r="D2315" s="4">
        <f t="shared" si="488"/>
        <v>1.3378703308560029</v>
      </c>
      <c r="E2315" s="141">
        <v>4.7518250156042274E-2</v>
      </c>
      <c r="F2315" s="5">
        <f t="shared" si="476"/>
        <v>1.0475182501560423</v>
      </c>
      <c r="G2315" s="5">
        <f t="shared" si="477"/>
        <v>3.781351823748313</v>
      </c>
      <c r="H2315" s="5">
        <f t="shared" si="478"/>
        <v>1.277180928023649</v>
      </c>
      <c r="I2315">
        <v>2.13</v>
      </c>
      <c r="J2315">
        <v>1.73</v>
      </c>
      <c r="K2315" s="5">
        <f t="shared" si="479"/>
        <v>2.2312138728323698</v>
      </c>
      <c r="L2315" s="5">
        <f t="shared" si="480"/>
        <v>1.812206572769953</v>
      </c>
      <c r="M2315" s="24">
        <f t="shared" si="489"/>
        <v>0.44818652849740936</v>
      </c>
      <c r="N2315" s="24">
        <f t="shared" si="489"/>
        <v>0.55181347150259064</v>
      </c>
      <c r="O2315">
        <f t="shared" si="490"/>
        <v>0.56329061649931589</v>
      </c>
      <c r="P2315">
        <f t="shared" si="490"/>
        <v>1.3545457515381614</v>
      </c>
      <c r="Q2315" t="s">
        <v>241</v>
      </c>
      <c r="R2315" t="s">
        <v>204</v>
      </c>
      <c r="S2315" t="s">
        <v>135</v>
      </c>
      <c r="T2315" s="78" t="s">
        <v>151</v>
      </c>
      <c r="U2315" s="78" t="s">
        <v>166</v>
      </c>
      <c r="V2315" t="s">
        <v>618</v>
      </c>
      <c r="W2315" s="78" t="s">
        <v>150</v>
      </c>
      <c r="X2315" s="89">
        <v>4</v>
      </c>
      <c r="Y2315" t="str">
        <f t="shared" si="481"/>
        <v>Y</v>
      </c>
      <c r="Z2315" s="23">
        <v>100</v>
      </c>
      <c r="AA2315" s="23">
        <f t="shared" si="482"/>
        <v>0</v>
      </c>
      <c r="AB2315" s="23">
        <f t="shared" si="483"/>
        <v>-100</v>
      </c>
      <c r="AC2315" s="23">
        <f t="shared" si="484"/>
        <v>0</v>
      </c>
      <c r="AD2315" s="23">
        <f t="shared" si="485"/>
        <v>-100</v>
      </c>
      <c r="AE2315" s="23">
        <f t="shared" si="486"/>
        <v>0</v>
      </c>
      <c r="AF2315" s="23">
        <f t="shared" si="487"/>
        <v>-100</v>
      </c>
    </row>
    <row r="2316" spans="1:32" x14ac:dyDescent="0.25">
      <c r="A2316" s="6">
        <v>0.63654994662086917</v>
      </c>
      <c r="B2316" s="6">
        <v>0.35459858577208836</v>
      </c>
      <c r="C2316" s="3">
        <f t="shared" si="488"/>
        <v>1.570968633818145</v>
      </c>
      <c r="D2316" s="4">
        <f t="shared" si="488"/>
        <v>2.8200902093916738</v>
      </c>
      <c r="E2316" s="141">
        <v>4.1497592382188975E-2</v>
      </c>
      <c r="F2316" s="5">
        <f t="shared" si="476"/>
        <v>1.041497592382189</v>
      </c>
      <c r="G2316" s="5">
        <f t="shared" si="477"/>
        <v>1.5083747147460143</v>
      </c>
      <c r="H2316" s="5">
        <f t="shared" si="478"/>
        <v>2.7077260955940941</v>
      </c>
      <c r="I2316">
        <v>1.83</v>
      </c>
      <c r="J2316">
        <v>2.02</v>
      </c>
      <c r="K2316" s="5">
        <f t="shared" si="479"/>
        <v>1.9059405940594059</v>
      </c>
      <c r="L2316" s="5">
        <f t="shared" si="480"/>
        <v>2.1038251366120218</v>
      </c>
      <c r="M2316" s="24">
        <f t="shared" si="489"/>
        <v>0.52467532467532474</v>
      </c>
      <c r="N2316" s="24">
        <f t="shared" si="489"/>
        <v>0.47532467532467537</v>
      </c>
      <c r="O2316">
        <f t="shared" si="490"/>
        <v>1.2132263834110626</v>
      </c>
      <c r="P2316">
        <f t="shared" si="490"/>
        <v>0.74601341815439348</v>
      </c>
      <c r="Q2316" t="s">
        <v>401</v>
      </c>
      <c r="R2316" t="s">
        <v>436</v>
      </c>
      <c r="S2316" t="s">
        <v>135</v>
      </c>
      <c r="T2316" s="78" t="s">
        <v>155</v>
      </c>
      <c r="U2316" s="78" t="s">
        <v>161</v>
      </c>
      <c r="V2316" t="s">
        <v>618</v>
      </c>
      <c r="W2316" s="78" t="s">
        <v>167</v>
      </c>
      <c r="X2316" s="89">
        <v>5</v>
      </c>
      <c r="Y2316" t="str">
        <f t="shared" si="481"/>
        <v>Y</v>
      </c>
      <c r="Z2316" s="23">
        <v>100</v>
      </c>
      <c r="AA2316" s="23">
        <f t="shared" si="482"/>
        <v>183</v>
      </c>
      <c r="AB2316" s="23">
        <f t="shared" si="483"/>
        <v>83</v>
      </c>
      <c r="AC2316" s="23">
        <f t="shared" si="484"/>
        <v>183</v>
      </c>
      <c r="AD2316" s="23">
        <f t="shared" si="485"/>
        <v>83</v>
      </c>
      <c r="AE2316" s="23">
        <f t="shared" si="486"/>
        <v>0</v>
      </c>
      <c r="AF2316" s="23">
        <f t="shared" si="487"/>
        <v>-100</v>
      </c>
    </row>
    <row r="2317" spans="1:32" x14ac:dyDescent="0.25">
      <c r="A2317" s="6">
        <v>0.28893382346524921</v>
      </c>
      <c r="B2317" s="6">
        <v>0.71094615224871616</v>
      </c>
      <c r="C2317" s="3">
        <f t="shared" si="488"/>
        <v>3.4610001280112241</v>
      </c>
      <c r="D2317" s="4">
        <f t="shared" si="488"/>
        <v>1.4065762882842943</v>
      </c>
      <c r="E2317" s="141">
        <v>4.9897470950102552E-2</v>
      </c>
      <c r="F2317" s="5">
        <f t="shared" si="476"/>
        <v>1.0498974709501026</v>
      </c>
      <c r="G2317" s="5">
        <f t="shared" si="477"/>
        <v>3.2965124917190241</v>
      </c>
      <c r="H2317" s="5">
        <f t="shared" si="478"/>
        <v>1.3397272849999495</v>
      </c>
      <c r="I2317">
        <v>2.09</v>
      </c>
      <c r="J2317">
        <v>1.75</v>
      </c>
      <c r="K2317" s="5">
        <f t="shared" si="479"/>
        <v>2.1942857142857144</v>
      </c>
      <c r="L2317" s="5">
        <f t="shared" si="480"/>
        <v>1.8373205741626795</v>
      </c>
      <c r="M2317" s="24">
        <f t="shared" si="489"/>
        <v>0.45572916666666663</v>
      </c>
      <c r="N2317" s="24">
        <f t="shared" si="489"/>
        <v>0.54427083333333337</v>
      </c>
      <c r="O2317">
        <f t="shared" si="490"/>
        <v>0.63400336120374678</v>
      </c>
      <c r="P2317">
        <f t="shared" si="490"/>
        <v>1.3062359926483589</v>
      </c>
      <c r="Q2317" t="s">
        <v>435</v>
      </c>
      <c r="R2317" t="s">
        <v>206</v>
      </c>
      <c r="S2317" t="s">
        <v>135</v>
      </c>
      <c r="T2317" s="78" t="s">
        <v>151</v>
      </c>
      <c r="U2317" s="78" t="s">
        <v>166</v>
      </c>
      <c r="V2317" t="s">
        <v>618</v>
      </c>
      <c r="W2317" s="78" t="s">
        <v>169</v>
      </c>
      <c r="X2317" s="89">
        <v>6</v>
      </c>
      <c r="Y2317" t="str">
        <f t="shared" si="481"/>
        <v>Y</v>
      </c>
      <c r="Z2317" s="23">
        <v>100</v>
      </c>
      <c r="AA2317" s="23">
        <f t="shared" si="482"/>
        <v>0</v>
      </c>
      <c r="AB2317" s="23">
        <f t="shared" si="483"/>
        <v>-100</v>
      </c>
      <c r="AC2317" s="23">
        <f t="shared" si="484"/>
        <v>0</v>
      </c>
      <c r="AD2317" s="23">
        <f t="shared" si="485"/>
        <v>-100</v>
      </c>
      <c r="AE2317" s="23">
        <f t="shared" si="486"/>
        <v>0</v>
      </c>
      <c r="AF2317" s="23">
        <f t="shared" si="487"/>
        <v>-100</v>
      </c>
    </row>
    <row r="2318" spans="1:32" x14ac:dyDescent="0.25">
      <c r="A2318" s="6">
        <v>0.51411601441501775</v>
      </c>
      <c r="B2318" s="6">
        <v>0.48476818018755996</v>
      </c>
      <c r="C2318" s="3">
        <f t="shared" si="488"/>
        <v>1.9450862683938002</v>
      </c>
      <c r="D2318" s="4">
        <f t="shared" si="488"/>
        <v>2.0628416650884418</v>
      </c>
      <c r="E2318" s="141">
        <v>4.5591045591045543E-2</v>
      </c>
      <c r="F2318" s="5">
        <f t="shared" si="476"/>
        <v>1.0455910455910455</v>
      </c>
      <c r="G2318" s="5">
        <f t="shared" si="477"/>
        <v>1.8602744128267599</v>
      </c>
      <c r="H2318" s="5">
        <f t="shared" si="478"/>
        <v>1.9728953052791025</v>
      </c>
      <c r="I2318">
        <v>1.98</v>
      </c>
      <c r="J2318">
        <v>1.85</v>
      </c>
      <c r="K2318" s="5">
        <f t="shared" si="479"/>
        <v>2.07027027027027</v>
      </c>
      <c r="L2318" s="5">
        <f t="shared" si="480"/>
        <v>1.9343434343434343</v>
      </c>
      <c r="M2318" s="24">
        <f t="shared" si="489"/>
        <v>0.48302872062663194</v>
      </c>
      <c r="N2318" s="24">
        <f t="shared" si="489"/>
        <v>0.51697127937336818</v>
      </c>
      <c r="O2318">
        <f t="shared" si="490"/>
        <v>1.0643591001132529</v>
      </c>
      <c r="P2318">
        <f t="shared" si="490"/>
        <v>0.93770814652442158</v>
      </c>
      <c r="Q2318" t="s">
        <v>333</v>
      </c>
      <c r="R2318" t="s">
        <v>223</v>
      </c>
      <c r="S2318" t="s">
        <v>135</v>
      </c>
      <c r="T2318" s="78" t="s">
        <v>151</v>
      </c>
      <c r="U2318" s="78" t="s">
        <v>166</v>
      </c>
      <c r="V2318" t="s">
        <v>618</v>
      </c>
      <c r="W2318" s="78" t="s">
        <v>149</v>
      </c>
      <c r="X2318" s="89">
        <v>0</v>
      </c>
      <c r="Y2318" t="str">
        <f t="shared" si="481"/>
        <v>N</v>
      </c>
      <c r="Z2318" s="23">
        <v>100</v>
      </c>
      <c r="AA2318" s="23">
        <f t="shared" si="482"/>
        <v>0</v>
      </c>
      <c r="AB2318" s="23">
        <f t="shared" si="483"/>
        <v>-100</v>
      </c>
      <c r="AC2318" s="23">
        <f t="shared" si="484"/>
        <v>0</v>
      </c>
      <c r="AD2318" s="23">
        <f t="shared" si="485"/>
        <v>-100</v>
      </c>
      <c r="AE2318" s="23">
        <f t="shared" si="486"/>
        <v>0</v>
      </c>
      <c r="AF2318" s="23">
        <f t="shared" si="487"/>
        <v>-100</v>
      </c>
    </row>
    <row r="2319" spans="1:32" x14ac:dyDescent="0.25">
      <c r="A2319" s="6">
        <v>0.16355818975061165</v>
      </c>
      <c r="B2319" s="6">
        <v>0.83632609058185914</v>
      </c>
      <c r="C2319" s="3">
        <f t="shared" si="488"/>
        <v>6.1140319633322449</v>
      </c>
      <c r="D2319" s="4">
        <f t="shared" si="488"/>
        <v>1.1957058511761454</v>
      </c>
      <c r="E2319" s="141">
        <v>4.7518250156042274E-2</v>
      </c>
      <c r="F2319" s="5">
        <f t="shared" si="476"/>
        <v>1.0475182501560423</v>
      </c>
      <c r="G2319" s="5">
        <f t="shared" si="477"/>
        <v>5.8366830004360075</v>
      </c>
      <c r="H2319" s="5">
        <f t="shared" si="478"/>
        <v>1.1414654121759009</v>
      </c>
      <c r="I2319">
        <v>2.13</v>
      </c>
      <c r="J2319">
        <v>1.73</v>
      </c>
      <c r="K2319" s="5">
        <f t="shared" si="479"/>
        <v>2.2312138728323698</v>
      </c>
      <c r="L2319" s="5">
        <f t="shared" si="480"/>
        <v>1.812206572769953</v>
      </c>
      <c r="M2319" s="24">
        <f t="shared" si="489"/>
        <v>0.44818652849740936</v>
      </c>
      <c r="N2319" s="24">
        <f t="shared" si="489"/>
        <v>0.55181347150259064</v>
      </c>
      <c r="O2319">
        <f t="shared" si="490"/>
        <v>0.36493330198691382</v>
      </c>
      <c r="P2319">
        <f t="shared" si="490"/>
        <v>1.5155956383314446</v>
      </c>
      <c r="Q2319" t="s">
        <v>224</v>
      </c>
      <c r="R2319" t="s">
        <v>448</v>
      </c>
      <c r="S2319" t="s">
        <v>135</v>
      </c>
      <c r="T2319" s="78" t="s">
        <v>154</v>
      </c>
      <c r="U2319" s="78" t="s">
        <v>160</v>
      </c>
      <c r="V2319" t="s">
        <v>618</v>
      </c>
      <c r="W2319" s="78" t="s">
        <v>151</v>
      </c>
      <c r="X2319" s="89">
        <v>2</v>
      </c>
      <c r="Y2319" t="str">
        <f t="shared" si="481"/>
        <v>N</v>
      </c>
      <c r="Z2319" s="23">
        <v>100</v>
      </c>
      <c r="AA2319" s="23">
        <f t="shared" si="482"/>
        <v>173</v>
      </c>
      <c r="AB2319" s="23">
        <f t="shared" si="483"/>
        <v>73</v>
      </c>
      <c r="AC2319" s="23">
        <f t="shared" si="484"/>
        <v>0</v>
      </c>
      <c r="AD2319" s="23">
        <f t="shared" si="485"/>
        <v>-100</v>
      </c>
      <c r="AE2319" s="23">
        <f t="shared" si="486"/>
        <v>173</v>
      </c>
      <c r="AF2319" s="23">
        <f t="shared" si="487"/>
        <v>73</v>
      </c>
    </row>
    <row r="2320" spans="1:32" x14ac:dyDescent="0.25">
      <c r="A2320" s="6">
        <v>0.71133533936501969</v>
      </c>
      <c r="B2320" s="6">
        <v>0.26208303325188909</v>
      </c>
      <c r="C2320" s="3">
        <f t="shared" si="488"/>
        <v>1.4058067196445767</v>
      </c>
      <c r="D2320" s="4">
        <f t="shared" si="488"/>
        <v>3.8155846549551184</v>
      </c>
      <c r="E2320" s="141">
        <v>4.8685068463377501E-2</v>
      </c>
      <c r="F2320" s="5">
        <f t="shared" si="476"/>
        <v>1.0486850684633775</v>
      </c>
      <c r="G2320" s="5">
        <f t="shared" si="477"/>
        <v>1.3405423247843933</v>
      </c>
      <c r="H2320" s="5">
        <f t="shared" si="478"/>
        <v>3.6384466315955439</v>
      </c>
      <c r="I2320">
        <v>1.72</v>
      </c>
      <c r="J2320">
        <v>2.14</v>
      </c>
      <c r="K2320" s="5">
        <f t="shared" si="479"/>
        <v>1.8037383177570092</v>
      </c>
      <c r="L2320" s="5">
        <f t="shared" si="480"/>
        <v>2.2441860465116279</v>
      </c>
      <c r="M2320" s="24">
        <f t="shared" si="489"/>
        <v>0.55440414507772029</v>
      </c>
      <c r="N2320" s="24">
        <f t="shared" si="489"/>
        <v>0.44559585492227982</v>
      </c>
      <c r="O2320">
        <f t="shared" si="490"/>
        <v>1.2830628083873719</v>
      </c>
      <c r="P2320">
        <f t="shared" si="490"/>
        <v>0.58816308625133251</v>
      </c>
      <c r="Q2320" t="s">
        <v>228</v>
      </c>
      <c r="R2320" t="s">
        <v>438</v>
      </c>
      <c r="S2320" t="s">
        <v>135</v>
      </c>
      <c r="T2320" s="78" t="s">
        <v>165</v>
      </c>
      <c r="U2320" s="78" t="s">
        <v>160</v>
      </c>
      <c r="V2320" t="s">
        <v>618</v>
      </c>
      <c r="W2320" s="78" t="s">
        <v>165</v>
      </c>
      <c r="X2320" s="89">
        <v>4</v>
      </c>
      <c r="Y2320" t="str">
        <f t="shared" si="481"/>
        <v>Y</v>
      </c>
      <c r="Z2320" s="23">
        <v>100</v>
      </c>
      <c r="AA2320" s="23">
        <f t="shared" si="482"/>
        <v>172</v>
      </c>
      <c r="AB2320" s="23">
        <f t="shared" si="483"/>
        <v>72</v>
      </c>
      <c r="AC2320" s="23">
        <f t="shared" si="484"/>
        <v>172</v>
      </c>
      <c r="AD2320" s="23">
        <f t="shared" si="485"/>
        <v>72</v>
      </c>
      <c r="AE2320" s="23">
        <f t="shared" si="486"/>
        <v>0</v>
      </c>
      <c r="AF2320" s="23">
        <f t="shared" si="487"/>
        <v>-100</v>
      </c>
    </row>
    <row r="2321" spans="1:32" x14ac:dyDescent="0.25">
      <c r="A2321" s="6">
        <v>0.39276710305845214</v>
      </c>
      <c r="B2321" s="6">
        <v>0.60605809895054663</v>
      </c>
      <c r="C2321" s="3">
        <f t="shared" si="488"/>
        <v>2.5460380775606319</v>
      </c>
      <c r="D2321" s="4">
        <f t="shared" si="488"/>
        <v>1.6500068256353726</v>
      </c>
      <c r="E2321" s="141">
        <v>4.3478260869565188E-2</v>
      </c>
      <c r="F2321" s="5">
        <f t="shared" si="476"/>
        <v>1.0434782608695652</v>
      </c>
      <c r="G2321" s="5">
        <f t="shared" si="477"/>
        <v>2.4399531576622722</v>
      </c>
      <c r="H2321" s="5">
        <f t="shared" si="478"/>
        <v>1.5812565412338988</v>
      </c>
      <c r="I2321">
        <v>2</v>
      </c>
      <c r="J2321">
        <v>1.84</v>
      </c>
      <c r="K2321" s="5">
        <f t="shared" si="479"/>
        <v>2.0869565217391304</v>
      </c>
      <c r="L2321" s="5">
        <f t="shared" si="480"/>
        <v>1.92</v>
      </c>
      <c r="M2321" s="24">
        <f t="shared" si="489"/>
        <v>0.47916666666666669</v>
      </c>
      <c r="N2321" s="24">
        <f t="shared" si="489"/>
        <v>0.52083333333333337</v>
      </c>
      <c r="O2321">
        <f t="shared" si="490"/>
        <v>0.81968786725242182</v>
      </c>
      <c r="P2321">
        <f t="shared" si="490"/>
        <v>1.1636315499850496</v>
      </c>
      <c r="Q2321" t="s">
        <v>222</v>
      </c>
      <c r="R2321" t="s">
        <v>402</v>
      </c>
      <c r="S2321" t="s">
        <v>135</v>
      </c>
      <c r="T2321" s="78" t="s">
        <v>162</v>
      </c>
      <c r="U2321" s="78" t="s">
        <v>160</v>
      </c>
      <c r="V2321" t="s">
        <v>618</v>
      </c>
      <c r="W2321" s="78" t="s">
        <v>162</v>
      </c>
      <c r="X2321" s="89">
        <v>3</v>
      </c>
      <c r="Y2321" t="str">
        <f t="shared" si="481"/>
        <v>Y</v>
      </c>
      <c r="Z2321" s="23">
        <v>100</v>
      </c>
      <c r="AA2321" s="23">
        <f t="shared" si="482"/>
        <v>0</v>
      </c>
      <c r="AB2321" s="23">
        <f t="shared" si="483"/>
        <v>-100</v>
      </c>
      <c r="AC2321" s="23">
        <f t="shared" si="484"/>
        <v>0</v>
      </c>
      <c r="AD2321" s="23">
        <f t="shared" si="485"/>
        <v>-100</v>
      </c>
      <c r="AE2321" s="23">
        <f t="shared" si="486"/>
        <v>0</v>
      </c>
      <c r="AF2321" s="23">
        <f t="shared" si="487"/>
        <v>-100</v>
      </c>
    </row>
    <row r="2322" spans="1:32" x14ac:dyDescent="0.25">
      <c r="A2322" s="6">
        <v>0.5985025826236744</v>
      </c>
      <c r="B2322" s="6">
        <v>0.39908249617060465</v>
      </c>
      <c r="C2322" s="3">
        <f t="shared" si="488"/>
        <v>1.6708365661786602</v>
      </c>
      <c r="D2322" s="4">
        <f t="shared" si="488"/>
        <v>2.5057475825061188</v>
      </c>
      <c r="E2322" s="141">
        <v>4.0540540540540349E-2</v>
      </c>
      <c r="F2322" s="5">
        <f t="shared" si="476"/>
        <v>1.0405405405405403</v>
      </c>
      <c r="G2322" s="5">
        <f t="shared" si="477"/>
        <v>1.605739037626245</v>
      </c>
      <c r="H2322" s="5">
        <f t="shared" si="478"/>
        <v>2.408121053317569</v>
      </c>
      <c r="I2322">
        <v>2</v>
      </c>
      <c r="J2322">
        <v>1.85</v>
      </c>
      <c r="K2322" s="5">
        <f t="shared" si="479"/>
        <v>2.0810810810810807</v>
      </c>
      <c r="L2322" s="5">
        <f t="shared" si="480"/>
        <v>1.9249999999999998</v>
      </c>
      <c r="M2322" s="24">
        <f t="shared" si="489"/>
        <v>0.48051948051948062</v>
      </c>
      <c r="N2322" s="24">
        <f t="shared" si="489"/>
        <v>0.51948051948051954</v>
      </c>
      <c r="O2322">
        <f t="shared" si="490"/>
        <v>1.2455324016762952</v>
      </c>
      <c r="P2322">
        <f t="shared" si="490"/>
        <v>0.76823380512841388</v>
      </c>
      <c r="Q2322" t="s">
        <v>328</v>
      </c>
      <c r="R2322" t="s">
        <v>240</v>
      </c>
      <c r="S2322" t="s">
        <v>135</v>
      </c>
      <c r="T2322" s="78" t="s">
        <v>162</v>
      </c>
      <c r="U2322" s="78" t="s">
        <v>160</v>
      </c>
      <c r="V2322" t="s">
        <v>618</v>
      </c>
      <c r="W2322" s="78" t="s">
        <v>154</v>
      </c>
      <c r="X2322" s="89">
        <v>1</v>
      </c>
      <c r="Y2322" t="str">
        <f t="shared" si="481"/>
        <v>N</v>
      </c>
      <c r="Z2322" s="23">
        <v>100</v>
      </c>
      <c r="AA2322" s="23">
        <f t="shared" si="482"/>
        <v>0</v>
      </c>
      <c r="AB2322" s="23">
        <f t="shared" si="483"/>
        <v>-100</v>
      </c>
      <c r="AC2322" s="23">
        <f t="shared" si="484"/>
        <v>0</v>
      </c>
      <c r="AD2322" s="23">
        <f t="shared" si="485"/>
        <v>-100</v>
      </c>
      <c r="AE2322" s="23">
        <f t="shared" si="486"/>
        <v>0</v>
      </c>
      <c r="AF2322" s="23">
        <f t="shared" si="487"/>
        <v>-100</v>
      </c>
    </row>
    <row r="2323" spans="1:32" x14ac:dyDescent="0.25">
      <c r="A2323" s="6">
        <v>0.54270108042570819</v>
      </c>
      <c r="B2323" s="6">
        <v>0.45490889303047477</v>
      </c>
      <c r="C2323" s="3">
        <f t="shared" si="488"/>
        <v>1.8426349901783412</v>
      </c>
      <c r="D2323" s="4">
        <f t="shared" si="488"/>
        <v>2.1982423630768833</v>
      </c>
      <c r="E2323" s="141">
        <v>4.450005440104432E-2</v>
      </c>
      <c r="F2323" s="5">
        <f t="shared" si="476"/>
        <v>1.0445000544010443</v>
      </c>
      <c r="G2323" s="5">
        <f t="shared" si="477"/>
        <v>1.7641310619509518</v>
      </c>
      <c r="H2323" s="5">
        <f t="shared" si="478"/>
        <v>2.1045880790666289</v>
      </c>
      <c r="I2323">
        <v>2.02</v>
      </c>
      <c r="J2323">
        <v>1.82</v>
      </c>
      <c r="K2323" s="5">
        <f t="shared" si="479"/>
        <v>2.1098901098901095</v>
      </c>
      <c r="L2323" s="5">
        <f t="shared" si="480"/>
        <v>1.9009900990099007</v>
      </c>
      <c r="M2323" s="24">
        <f t="shared" si="489"/>
        <v>0.47395833333333343</v>
      </c>
      <c r="N2323" s="24">
        <f t="shared" si="489"/>
        <v>0.52604166666666674</v>
      </c>
      <c r="O2323">
        <f t="shared" si="490"/>
        <v>1.1450396422168787</v>
      </c>
      <c r="P2323">
        <f t="shared" si="490"/>
        <v>0.86477730160248656</v>
      </c>
      <c r="Q2323" t="s">
        <v>325</v>
      </c>
      <c r="R2323" t="s">
        <v>332</v>
      </c>
      <c r="S2323" t="s">
        <v>135</v>
      </c>
      <c r="T2323" s="78" t="s">
        <v>162</v>
      </c>
      <c r="U2323" s="78" t="s">
        <v>160</v>
      </c>
      <c r="V2323" t="s">
        <v>618</v>
      </c>
      <c r="W2323" s="78" t="s">
        <v>226</v>
      </c>
      <c r="X2323" s="89">
        <v>6</v>
      </c>
      <c r="Y2323" t="str">
        <f t="shared" si="481"/>
        <v>Y</v>
      </c>
      <c r="Z2323" s="23">
        <v>100</v>
      </c>
      <c r="AA2323" s="23">
        <f t="shared" si="482"/>
        <v>202</v>
      </c>
      <c r="AB2323" s="23">
        <f t="shared" si="483"/>
        <v>102</v>
      </c>
      <c r="AC2323" s="23">
        <f t="shared" si="484"/>
        <v>202</v>
      </c>
      <c r="AD2323" s="23">
        <f t="shared" si="485"/>
        <v>102</v>
      </c>
      <c r="AE2323" s="23">
        <f t="shared" si="486"/>
        <v>0</v>
      </c>
      <c r="AF2323" s="23">
        <f t="shared" si="487"/>
        <v>-100</v>
      </c>
    </row>
    <row r="2324" spans="1:32" x14ac:dyDescent="0.25">
      <c r="A2324" s="6">
        <v>0.14430773594671581</v>
      </c>
      <c r="B2324" s="6">
        <v>0.85561850022657637</v>
      </c>
      <c r="C2324" s="3">
        <f t="shared" si="488"/>
        <v>6.9296354311125778</v>
      </c>
      <c r="D2324" s="4">
        <f t="shared" si="488"/>
        <v>1.1687451822689552</v>
      </c>
      <c r="E2324" s="141">
        <v>4.450005440104432E-2</v>
      </c>
      <c r="F2324" s="5">
        <f t="shared" ref="F2324:F2387" si="491">(E2324/100%) + 1</f>
        <v>1.0445000544010443</v>
      </c>
      <c r="G2324" s="5">
        <f t="shared" ref="G2324:G2387" si="492">C2324/F2324</f>
        <v>6.6344040882662201</v>
      </c>
      <c r="H2324" s="5">
        <f t="shared" ref="H2324:H2387" si="493">D2324/F2324</f>
        <v>1.118951767732705</v>
      </c>
      <c r="I2324">
        <v>2.02</v>
      </c>
      <c r="J2324">
        <v>1.82</v>
      </c>
      <c r="K2324" s="5">
        <f t="shared" ref="K2324:K2387" si="494">(I2324*F2324)</f>
        <v>2.1098901098901095</v>
      </c>
      <c r="L2324" s="5">
        <f t="shared" ref="L2324:L2387" si="495">(J2324*F2324)</f>
        <v>1.9009900990099007</v>
      </c>
      <c r="M2324" s="24">
        <f t="shared" si="489"/>
        <v>0.47395833333333343</v>
      </c>
      <c r="N2324" s="24">
        <f t="shared" si="489"/>
        <v>0.52604166666666674</v>
      </c>
      <c r="O2324">
        <f t="shared" si="490"/>
        <v>0.30447346485460913</v>
      </c>
      <c r="P2324">
        <f t="shared" si="490"/>
        <v>1.6265222974604223</v>
      </c>
      <c r="Q2324" t="s">
        <v>230</v>
      </c>
      <c r="R2324" t="s">
        <v>225</v>
      </c>
      <c r="S2324" t="s">
        <v>135</v>
      </c>
      <c r="T2324" s="78" t="s">
        <v>154</v>
      </c>
      <c r="U2324" s="78" t="s">
        <v>160</v>
      </c>
      <c r="V2324" t="s">
        <v>618</v>
      </c>
      <c r="W2324" s="78" t="s">
        <v>170</v>
      </c>
      <c r="X2324" s="89">
        <v>2</v>
      </c>
      <c r="Y2324" t="str">
        <f t="shared" ref="Y2324:Y2387" si="496">IF(X2324 &gt;= 3,"Y","N")</f>
        <v>N</v>
      </c>
      <c r="Z2324" s="23">
        <v>100</v>
      </c>
      <c r="AA2324" s="23">
        <f t="shared" si="482"/>
        <v>182</v>
      </c>
      <c r="AB2324" s="23">
        <f t="shared" si="483"/>
        <v>82</v>
      </c>
      <c r="AC2324" s="23">
        <f t="shared" si="484"/>
        <v>0</v>
      </c>
      <c r="AD2324" s="23">
        <f t="shared" si="485"/>
        <v>-100</v>
      </c>
      <c r="AE2324" s="23">
        <f t="shared" si="486"/>
        <v>182</v>
      </c>
      <c r="AF2324" s="23">
        <f t="shared" si="487"/>
        <v>82</v>
      </c>
    </row>
    <row r="2325" spans="1:32" x14ac:dyDescent="0.25">
      <c r="A2325" s="6">
        <v>0.49497330259133299</v>
      </c>
      <c r="B2325" s="6">
        <v>0.49865731442362604</v>
      </c>
      <c r="C2325" s="3">
        <f t="shared" si="488"/>
        <v>2.0203109839757043</v>
      </c>
      <c r="D2325" s="4">
        <f t="shared" si="488"/>
        <v>2.0053852035758299</v>
      </c>
      <c r="E2325" s="141">
        <v>4.6397365415770331E-2</v>
      </c>
      <c r="F2325" s="5">
        <f t="shared" si="491"/>
        <v>1.0463973654157703</v>
      </c>
      <c r="G2325" s="5">
        <f t="shared" si="492"/>
        <v>1.9307301898385074</v>
      </c>
      <c r="H2325" s="5">
        <f t="shared" si="493"/>
        <v>1.9164662200568712</v>
      </c>
      <c r="I2325">
        <v>2.31</v>
      </c>
      <c r="J2325">
        <v>1.63</v>
      </c>
      <c r="K2325" s="5">
        <f t="shared" si="494"/>
        <v>2.4171779141104297</v>
      </c>
      <c r="L2325" s="5">
        <f t="shared" si="495"/>
        <v>1.7056277056277056</v>
      </c>
      <c r="M2325" s="24">
        <f t="shared" si="489"/>
        <v>0.41370558375634514</v>
      </c>
      <c r="N2325" s="24">
        <f t="shared" si="489"/>
        <v>0.58629441624365486</v>
      </c>
      <c r="O2325">
        <f t="shared" si="490"/>
        <v>1.1964385350980689</v>
      </c>
      <c r="P2325">
        <f t="shared" si="490"/>
        <v>0.85052373109484269</v>
      </c>
      <c r="Q2325" t="s">
        <v>331</v>
      </c>
      <c r="R2325" t="s">
        <v>239</v>
      </c>
      <c r="S2325" t="s">
        <v>136</v>
      </c>
      <c r="T2325" s="78" t="s">
        <v>162</v>
      </c>
      <c r="U2325" s="78" t="s">
        <v>160</v>
      </c>
      <c r="V2325" t="s">
        <v>618</v>
      </c>
      <c r="W2325" s="78" t="s">
        <v>176</v>
      </c>
      <c r="X2325" s="89">
        <v>3</v>
      </c>
      <c r="Y2325" t="str">
        <f t="shared" si="496"/>
        <v>Y</v>
      </c>
      <c r="Z2325" s="23">
        <v>100</v>
      </c>
      <c r="AA2325" s="23">
        <f t="shared" si="482"/>
        <v>231</v>
      </c>
      <c r="AB2325" s="23">
        <f t="shared" si="483"/>
        <v>131</v>
      </c>
      <c r="AC2325" s="23">
        <f t="shared" si="484"/>
        <v>0</v>
      </c>
      <c r="AD2325" s="23">
        <f t="shared" si="485"/>
        <v>-100</v>
      </c>
      <c r="AE2325" s="23">
        <f t="shared" si="486"/>
        <v>0</v>
      </c>
      <c r="AF2325" s="23">
        <f t="shared" si="487"/>
        <v>-100</v>
      </c>
    </row>
    <row r="2326" spans="1:32" x14ac:dyDescent="0.25">
      <c r="A2326" s="6">
        <v>0.61627205687865905</v>
      </c>
      <c r="B2326" s="6">
        <v>0.38099806567633093</v>
      </c>
      <c r="C2326" s="3">
        <f t="shared" si="488"/>
        <v>1.622659974338079</v>
      </c>
      <c r="D2326" s="4">
        <f t="shared" si="488"/>
        <v>2.6246852414456336</v>
      </c>
      <c r="E2326" s="141">
        <v>4.8336980897571102E-2</v>
      </c>
      <c r="F2326" s="5">
        <f t="shared" si="491"/>
        <v>1.0483369808975711</v>
      </c>
      <c r="G2326" s="5">
        <f t="shared" si="492"/>
        <v>1.5478419667584185</v>
      </c>
      <c r="H2326" s="5">
        <f t="shared" si="493"/>
        <v>2.5036656049264003</v>
      </c>
      <c r="I2326">
        <v>2.19</v>
      </c>
      <c r="J2326">
        <v>1.69</v>
      </c>
      <c r="K2326" s="5">
        <f t="shared" si="494"/>
        <v>2.2958579881656807</v>
      </c>
      <c r="L2326" s="5">
        <f t="shared" si="495"/>
        <v>1.7716894977168951</v>
      </c>
      <c r="M2326" s="24">
        <f t="shared" si="489"/>
        <v>0.4355670103092783</v>
      </c>
      <c r="N2326" s="24">
        <f t="shared" si="489"/>
        <v>0.56443298969072164</v>
      </c>
      <c r="O2326">
        <f t="shared" si="490"/>
        <v>1.4148731246681641</v>
      </c>
      <c r="P2326">
        <f t="shared" si="490"/>
        <v>0.67501027160920735</v>
      </c>
      <c r="Q2326" t="s">
        <v>248</v>
      </c>
      <c r="R2326" t="s">
        <v>400</v>
      </c>
      <c r="S2326" t="s">
        <v>136</v>
      </c>
      <c r="T2326" s="78" t="s">
        <v>150</v>
      </c>
      <c r="U2326" s="78" t="s">
        <v>166</v>
      </c>
      <c r="V2326" t="s">
        <v>618</v>
      </c>
      <c r="W2326" s="78" t="s">
        <v>155</v>
      </c>
      <c r="X2326" s="89">
        <v>3</v>
      </c>
      <c r="Y2326" t="str">
        <f t="shared" si="496"/>
        <v>Y</v>
      </c>
      <c r="Z2326" s="23">
        <v>100</v>
      </c>
      <c r="AA2326" s="23">
        <f t="shared" si="482"/>
        <v>219</v>
      </c>
      <c r="AB2326" s="23">
        <f t="shared" si="483"/>
        <v>119</v>
      </c>
      <c r="AC2326" s="23">
        <f t="shared" si="484"/>
        <v>219</v>
      </c>
      <c r="AD2326" s="23">
        <f t="shared" si="485"/>
        <v>119</v>
      </c>
      <c r="AE2326" s="23">
        <f t="shared" si="486"/>
        <v>0</v>
      </c>
      <c r="AF2326" s="23">
        <f t="shared" si="487"/>
        <v>-100</v>
      </c>
    </row>
    <row r="2327" spans="1:32" x14ac:dyDescent="0.25">
      <c r="A2327" s="6">
        <v>0.45836939627322038</v>
      </c>
      <c r="B2327" s="6">
        <v>0.53790403817893251</v>
      </c>
      <c r="C2327" s="3">
        <f t="shared" si="488"/>
        <v>2.1816465238092153</v>
      </c>
      <c r="D2327" s="4">
        <f t="shared" si="488"/>
        <v>1.8590676570963989</v>
      </c>
      <c r="E2327" s="141">
        <v>4.6464095925875526E-2</v>
      </c>
      <c r="F2327" s="5">
        <f t="shared" si="491"/>
        <v>1.0464640959258755</v>
      </c>
      <c r="G2327" s="5">
        <f t="shared" si="492"/>
        <v>2.0847791456036235</v>
      </c>
      <c r="H2327" s="5">
        <f t="shared" si="493"/>
        <v>1.7765231165925093</v>
      </c>
      <c r="I2327">
        <v>2.0499999999999998</v>
      </c>
      <c r="J2327">
        <v>1.79</v>
      </c>
      <c r="K2327" s="5">
        <f t="shared" si="494"/>
        <v>2.1452513966480447</v>
      </c>
      <c r="L2327" s="5">
        <f t="shared" si="495"/>
        <v>1.8731707317073172</v>
      </c>
      <c r="M2327" s="24">
        <f t="shared" si="489"/>
        <v>0.46614583333333331</v>
      </c>
      <c r="N2327" s="24">
        <f t="shared" si="489"/>
        <v>0.53385416666666663</v>
      </c>
      <c r="O2327">
        <f t="shared" si="490"/>
        <v>0.98331758753584719</v>
      </c>
      <c r="P2327">
        <f t="shared" si="490"/>
        <v>1.0075861007839517</v>
      </c>
      <c r="Q2327" t="s">
        <v>403</v>
      </c>
      <c r="R2327" t="s">
        <v>234</v>
      </c>
      <c r="S2327" t="s">
        <v>136</v>
      </c>
      <c r="T2327" s="78" t="s">
        <v>155</v>
      </c>
      <c r="U2327" s="78" t="s">
        <v>161</v>
      </c>
      <c r="V2327" t="s">
        <v>618</v>
      </c>
      <c r="W2327" s="78" t="s">
        <v>151</v>
      </c>
      <c r="X2327" s="89">
        <v>2</v>
      </c>
      <c r="Y2327" t="str">
        <f t="shared" si="496"/>
        <v>N</v>
      </c>
      <c r="Z2327" s="23">
        <v>100</v>
      </c>
      <c r="AA2327" s="23">
        <f t="shared" si="482"/>
        <v>179</v>
      </c>
      <c r="AB2327" s="23">
        <f t="shared" si="483"/>
        <v>79</v>
      </c>
      <c r="AC2327" s="23">
        <f t="shared" si="484"/>
        <v>0</v>
      </c>
      <c r="AD2327" s="23">
        <f t="shared" si="485"/>
        <v>-100</v>
      </c>
      <c r="AE2327" s="23">
        <f t="shared" si="486"/>
        <v>179</v>
      </c>
      <c r="AF2327" s="23">
        <f t="shared" si="487"/>
        <v>79</v>
      </c>
    </row>
    <row r="2328" spans="1:32" x14ac:dyDescent="0.25">
      <c r="A2328" s="6">
        <v>0.15492372787887423</v>
      </c>
      <c r="B2328" s="6">
        <v>0.84505162784497168</v>
      </c>
      <c r="C2328" s="3">
        <f t="shared" si="488"/>
        <v>6.4547891642643744</v>
      </c>
      <c r="D2328" s="4">
        <f t="shared" si="488"/>
        <v>1.1833596517057468</v>
      </c>
      <c r="E2328" s="141">
        <v>4.658924042183954E-2</v>
      </c>
      <c r="F2328" s="5">
        <f t="shared" si="491"/>
        <v>1.0465892404218395</v>
      </c>
      <c r="G2328" s="5">
        <f t="shared" si="492"/>
        <v>6.1674522486612791</v>
      </c>
      <c r="H2328" s="5">
        <f t="shared" si="493"/>
        <v>1.1306820345571109</v>
      </c>
      <c r="I2328">
        <v>2.27</v>
      </c>
      <c r="J2328">
        <v>1.65</v>
      </c>
      <c r="K2328" s="5">
        <f t="shared" si="494"/>
        <v>2.375757575757576</v>
      </c>
      <c r="L2328" s="5">
        <f t="shared" si="495"/>
        <v>1.7268722466960351</v>
      </c>
      <c r="M2328" s="24">
        <f t="shared" si="489"/>
        <v>0.42091836734693872</v>
      </c>
      <c r="N2328" s="24">
        <f t="shared" si="489"/>
        <v>0.57908163265306123</v>
      </c>
      <c r="O2328">
        <f t="shared" si="490"/>
        <v>0.3680612201728406</v>
      </c>
      <c r="P2328">
        <f t="shared" si="490"/>
        <v>1.4592962031507879</v>
      </c>
      <c r="Q2328" t="s">
        <v>238</v>
      </c>
      <c r="R2328" t="s">
        <v>235</v>
      </c>
      <c r="S2328" t="s">
        <v>136</v>
      </c>
      <c r="T2328" s="78" t="s">
        <v>151</v>
      </c>
      <c r="U2328" s="78" t="s">
        <v>166</v>
      </c>
      <c r="V2328" t="s">
        <v>618</v>
      </c>
      <c r="W2328" s="78" t="s">
        <v>162</v>
      </c>
      <c r="X2328" s="89">
        <v>3</v>
      </c>
      <c r="Y2328" t="str">
        <f t="shared" si="496"/>
        <v>Y</v>
      </c>
      <c r="Z2328" s="23">
        <v>100</v>
      </c>
      <c r="AA2328" s="23">
        <f t="shared" si="482"/>
        <v>0</v>
      </c>
      <c r="AB2328" s="23">
        <f t="shared" si="483"/>
        <v>-100</v>
      </c>
      <c r="AC2328" s="23">
        <f t="shared" si="484"/>
        <v>0</v>
      </c>
      <c r="AD2328" s="23">
        <f t="shared" si="485"/>
        <v>-100</v>
      </c>
      <c r="AE2328" s="23">
        <f t="shared" si="486"/>
        <v>0</v>
      </c>
      <c r="AF2328" s="23">
        <f t="shared" si="487"/>
        <v>-100</v>
      </c>
    </row>
    <row r="2329" spans="1:32" x14ac:dyDescent="0.25">
      <c r="A2329" s="6">
        <v>0.4513385553491121</v>
      </c>
      <c r="B2329" s="6">
        <v>0.54794483942727601</v>
      </c>
      <c r="C2329" s="3">
        <f t="shared" si="488"/>
        <v>2.2156316763731745</v>
      </c>
      <c r="D2329" s="4">
        <f t="shared" si="488"/>
        <v>1.8250012191833433</v>
      </c>
      <c r="E2329" s="141">
        <v>4.6464095925875526E-2</v>
      </c>
      <c r="F2329" s="5">
        <f t="shared" si="491"/>
        <v>1.0464640959258755</v>
      </c>
      <c r="G2329" s="5">
        <f t="shared" si="492"/>
        <v>2.1172553219925425</v>
      </c>
      <c r="H2329" s="5">
        <f t="shared" si="493"/>
        <v>1.7439692640086661</v>
      </c>
      <c r="I2329">
        <v>2.0499999999999998</v>
      </c>
      <c r="J2329">
        <v>1.79</v>
      </c>
      <c r="K2329" s="5">
        <f t="shared" si="494"/>
        <v>2.1452513966480447</v>
      </c>
      <c r="L2329" s="5">
        <f t="shared" si="495"/>
        <v>1.8731707317073172</v>
      </c>
      <c r="M2329" s="24">
        <f t="shared" si="489"/>
        <v>0.46614583333333331</v>
      </c>
      <c r="N2329" s="24">
        <f t="shared" si="489"/>
        <v>0.53385416666666663</v>
      </c>
      <c r="O2329">
        <f t="shared" si="490"/>
        <v>0.96823466622379351</v>
      </c>
      <c r="P2329">
        <f t="shared" si="490"/>
        <v>1.0263942358052389</v>
      </c>
      <c r="Q2329" t="s">
        <v>243</v>
      </c>
      <c r="R2329" t="s">
        <v>247</v>
      </c>
      <c r="S2329" t="s">
        <v>136</v>
      </c>
      <c r="T2329" s="78" t="s">
        <v>151</v>
      </c>
      <c r="U2329" s="78" t="s">
        <v>166</v>
      </c>
      <c r="V2329" t="s">
        <v>618</v>
      </c>
      <c r="W2329" s="78" t="s">
        <v>167</v>
      </c>
      <c r="X2329" s="89">
        <v>5</v>
      </c>
      <c r="Y2329" t="str">
        <f t="shared" si="496"/>
        <v>Y</v>
      </c>
      <c r="Z2329" s="23">
        <v>100</v>
      </c>
      <c r="AA2329" s="23">
        <f t="shared" si="482"/>
        <v>0</v>
      </c>
      <c r="AB2329" s="23">
        <f t="shared" si="483"/>
        <v>-100</v>
      </c>
      <c r="AC2329" s="23">
        <f t="shared" si="484"/>
        <v>0</v>
      </c>
      <c r="AD2329" s="23">
        <f t="shared" si="485"/>
        <v>-100</v>
      </c>
      <c r="AE2329" s="23">
        <f t="shared" si="486"/>
        <v>0</v>
      </c>
      <c r="AF2329" s="23">
        <f t="shared" si="487"/>
        <v>-100</v>
      </c>
    </row>
    <row r="2330" spans="1:32" x14ac:dyDescent="0.25">
      <c r="A2330" s="6">
        <v>0.73862086481640843</v>
      </c>
      <c r="B2330" s="6">
        <v>0.23020200369640248</v>
      </c>
      <c r="C2330" s="3">
        <f t="shared" si="488"/>
        <v>1.3538745622201722</v>
      </c>
      <c r="D2330" s="4">
        <f t="shared" si="488"/>
        <v>4.3440108424027049</v>
      </c>
      <c r="E2330" s="141">
        <v>4.2118975249674229E-2</v>
      </c>
      <c r="F2330" s="5">
        <f t="shared" si="491"/>
        <v>1.0421189752496742</v>
      </c>
      <c r="G2330" s="5">
        <f t="shared" si="492"/>
        <v>1.2991554653304405</v>
      </c>
      <c r="H2330" s="5">
        <f t="shared" si="493"/>
        <v>4.1684404041889289</v>
      </c>
      <c r="I2330">
        <v>1.96</v>
      </c>
      <c r="J2330">
        <v>1.88</v>
      </c>
      <c r="K2330" s="5">
        <f t="shared" si="494"/>
        <v>2.0425531914893615</v>
      </c>
      <c r="L2330" s="5">
        <f t="shared" si="495"/>
        <v>1.9591836734693875</v>
      </c>
      <c r="M2330" s="24">
        <f t="shared" si="489"/>
        <v>0.48958333333333337</v>
      </c>
      <c r="N2330" s="24">
        <f t="shared" si="489"/>
        <v>0.51041666666666674</v>
      </c>
      <c r="O2330">
        <f t="shared" si="490"/>
        <v>1.5086724047313873</v>
      </c>
      <c r="P2330">
        <f t="shared" si="490"/>
        <v>0.45100800724193141</v>
      </c>
      <c r="Q2330" t="s">
        <v>246</v>
      </c>
      <c r="R2330" t="s">
        <v>227</v>
      </c>
      <c r="S2330" t="s">
        <v>136</v>
      </c>
      <c r="T2330" s="78" t="s">
        <v>165</v>
      </c>
      <c r="U2330" s="78" t="s">
        <v>160</v>
      </c>
      <c r="V2330" t="s">
        <v>618</v>
      </c>
      <c r="W2330" s="78" t="s">
        <v>152</v>
      </c>
      <c r="X2330" s="89">
        <v>1</v>
      </c>
      <c r="Y2330" t="str">
        <f t="shared" si="496"/>
        <v>N</v>
      </c>
      <c r="Z2330" s="23">
        <v>100</v>
      </c>
      <c r="AA2330" s="23">
        <f t="shared" si="482"/>
        <v>0</v>
      </c>
      <c r="AB2330" s="23">
        <f t="shared" si="483"/>
        <v>-100</v>
      </c>
      <c r="AC2330" s="23">
        <f t="shared" si="484"/>
        <v>0</v>
      </c>
      <c r="AD2330" s="23">
        <f t="shared" si="485"/>
        <v>-100</v>
      </c>
      <c r="AE2330" s="23">
        <f t="shared" si="486"/>
        <v>0</v>
      </c>
      <c r="AF2330" s="23">
        <f t="shared" si="487"/>
        <v>-100</v>
      </c>
    </row>
    <row r="2331" spans="1:32" x14ac:dyDescent="0.25">
      <c r="A2331" s="6">
        <v>0.25642495229668122</v>
      </c>
      <c r="B2331" s="6">
        <v>0.74256892717863354</v>
      </c>
      <c r="C2331" s="3">
        <f t="shared" si="488"/>
        <v>3.8997764883778143</v>
      </c>
      <c r="D2331" s="4">
        <f t="shared" si="488"/>
        <v>1.3466763331984108</v>
      </c>
      <c r="E2331" s="141">
        <v>4.6397365415770331E-2</v>
      </c>
      <c r="F2331" s="5">
        <f t="shared" si="491"/>
        <v>1.0463973654157703</v>
      </c>
      <c r="G2331" s="5">
        <f t="shared" si="492"/>
        <v>3.7268600029667471</v>
      </c>
      <c r="H2331" s="5">
        <f t="shared" si="493"/>
        <v>1.2869645678659838</v>
      </c>
      <c r="I2331">
        <v>2.31</v>
      </c>
      <c r="J2331">
        <v>1.63</v>
      </c>
      <c r="K2331" s="5">
        <f t="shared" si="494"/>
        <v>2.4171779141104297</v>
      </c>
      <c r="L2331" s="5">
        <f t="shared" si="495"/>
        <v>1.7056277056277056</v>
      </c>
      <c r="M2331" s="24">
        <f t="shared" si="489"/>
        <v>0.41370558375634514</v>
      </c>
      <c r="N2331" s="24">
        <f t="shared" si="489"/>
        <v>0.58629441624365486</v>
      </c>
      <c r="O2331">
        <f t="shared" si="490"/>
        <v>0.61982473131835825</v>
      </c>
      <c r="P2331">
        <f t="shared" si="490"/>
        <v>1.2665461355341197</v>
      </c>
      <c r="Q2331" t="s">
        <v>232</v>
      </c>
      <c r="R2331" t="s">
        <v>127</v>
      </c>
      <c r="S2331" t="s">
        <v>136</v>
      </c>
      <c r="T2331" s="78" t="s">
        <v>170</v>
      </c>
      <c r="U2331" s="78" t="s">
        <v>160</v>
      </c>
      <c r="V2331" t="s">
        <v>618</v>
      </c>
      <c r="W2331" s="78" t="s">
        <v>359</v>
      </c>
      <c r="X2331" s="89">
        <v>5</v>
      </c>
      <c r="Y2331" t="str">
        <f t="shared" si="496"/>
        <v>Y</v>
      </c>
      <c r="Z2331" s="23">
        <v>100</v>
      </c>
      <c r="AA2331" s="23">
        <f t="shared" si="482"/>
        <v>0</v>
      </c>
      <c r="AB2331" s="23">
        <f t="shared" si="483"/>
        <v>-100</v>
      </c>
      <c r="AC2331" s="23">
        <f t="shared" si="484"/>
        <v>0</v>
      </c>
      <c r="AD2331" s="23">
        <f t="shared" si="485"/>
        <v>-100</v>
      </c>
      <c r="AE2331" s="23">
        <f t="shared" si="486"/>
        <v>0</v>
      </c>
      <c r="AF2331" s="23">
        <f t="shared" si="487"/>
        <v>-100</v>
      </c>
    </row>
    <row r="2332" spans="1:32" x14ac:dyDescent="0.25">
      <c r="A2332" s="6">
        <v>6.7109851124639103E-2</v>
      </c>
      <c r="B2332" s="6">
        <v>0.93288888978280582</v>
      </c>
      <c r="C2332" s="3">
        <f t="shared" si="488"/>
        <v>14.900942011371177</v>
      </c>
      <c r="D2332" s="4">
        <f t="shared" si="488"/>
        <v>1.0719390175531183</v>
      </c>
      <c r="E2332" s="141">
        <v>4.7232888483123459E-2</v>
      </c>
      <c r="F2332" s="5">
        <f t="shared" si="491"/>
        <v>1.0472328884831235</v>
      </c>
      <c r="G2332" s="5">
        <f t="shared" si="492"/>
        <v>14.228871319114717</v>
      </c>
      <c r="H2332" s="5">
        <f t="shared" si="493"/>
        <v>1.0235918192998892</v>
      </c>
      <c r="I2332">
        <v>2.23</v>
      </c>
      <c r="J2332">
        <v>1.67</v>
      </c>
      <c r="K2332" s="5">
        <f t="shared" si="494"/>
        <v>2.3353293413173652</v>
      </c>
      <c r="L2332" s="5">
        <f t="shared" si="495"/>
        <v>1.7488789237668161</v>
      </c>
      <c r="M2332" s="24">
        <f t="shared" si="489"/>
        <v>0.42820512820512818</v>
      </c>
      <c r="N2332" s="24">
        <f t="shared" si="489"/>
        <v>0.57179487179487176</v>
      </c>
      <c r="O2332">
        <f t="shared" si="490"/>
        <v>0.15672360442280989</v>
      </c>
      <c r="P2332">
        <f t="shared" si="490"/>
        <v>1.6315097175573732</v>
      </c>
      <c r="Q2332" t="s">
        <v>236</v>
      </c>
      <c r="R2332" t="s">
        <v>251</v>
      </c>
      <c r="S2332" t="s">
        <v>136</v>
      </c>
      <c r="T2332" s="78" t="s">
        <v>149</v>
      </c>
      <c r="U2332" s="78" t="s">
        <v>166</v>
      </c>
      <c r="V2332" t="s">
        <v>618</v>
      </c>
      <c r="W2332" s="78" t="s">
        <v>170</v>
      </c>
      <c r="X2332" s="89">
        <v>2</v>
      </c>
      <c r="Y2332" t="str">
        <f t="shared" si="496"/>
        <v>N</v>
      </c>
      <c r="Z2332" s="23">
        <v>100</v>
      </c>
      <c r="AA2332" s="23">
        <f t="shared" si="482"/>
        <v>167</v>
      </c>
      <c r="AB2332" s="23">
        <f t="shared" si="483"/>
        <v>67</v>
      </c>
      <c r="AC2332" s="23">
        <f t="shared" si="484"/>
        <v>0</v>
      </c>
      <c r="AD2332" s="23">
        <f t="shared" si="485"/>
        <v>-100</v>
      </c>
      <c r="AE2332" s="23">
        <f t="shared" si="486"/>
        <v>167</v>
      </c>
      <c r="AF2332" s="23">
        <f t="shared" si="487"/>
        <v>67</v>
      </c>
    </row>
    <row r="2333" spans="1:32" x14ac:dyDescent="0.25">
      <c r="A2333" s="6">
        <v>0.45839343319215542</v>
      </c>
      <c r="B2333" s="6">
        <v>0.5356999413674105</v>
      </c>
      <c r="C2333" s="3">
        <f t="shared" si="488"/>
        <v>2.1815321241323429</v>
      </c>
      <c r="D2333" s="4">
        <f t="shared" si="488"/>
        <v>1.8667166500848069</v>
      </c>
      <c r="E2333" s="141">
        <v>4.85384821668009E-2</v>
      </c>
      <c r="F2333" s="5">
        <f t="shared" si="491"/>
        <v>1.0485384821668009</v>
      </c>
      <c r="G2333" s="5">
        <f t="shared" si="492"/>
        <v>2.080545598692968</v>
      </c>
      <c r="H2333" s="5">
        <f t="shared" si="493"/>
        <v>1.7803034240834383</v>
      </c>
      <c r="I2333">
        <v>2.2599999999999998</v>
      </c>
      <c r="J2333">
        <v>1.65</v>
      </c>
      <c r="K2333" s="5">
        <f t="shared" si="494"/>
        <v>2.3696969696969696</v>
      </c>
      <c r="L2333" s="5">
        <f t="shared" si="495"/>
        <v>1.7300884955752214</v>
      </c>
      <c r="M2333" s="24">
        <f t="shared" si="489"/>
        <v>0.42199488491048592</v>
      </c>
      <c r="N2333" s="24">
        <f t="shared" si="489"/>
        <v>0.57800511508951402</v>
      </c>
      <c r="O2333">
        <f t="shared" si="490"/>
        <v>1.0862535295644411</v>
      </c>
      <c r="P2333">
        <f t="shared" si="490"/>
        <v>0.92680830564007755</v>
      </c>
      <c r="Q2333" t="s">
        <v>244</v>
      </c>
      <c r="R2333" t="s">
        <v>242</v>
      </c>
      <c r="S2333" t="s">
        <v>136</v>
      </c>
      <c r="T2333" s="78" t="s">
        <v>170</v>
      </c>
      <c r="U2333" s="78" t="s">
        <v>160</v>
      </c>
      <c r="V2333" t="s">
        <v>618</v>
      </c>
      <c r="W2333" s="78" t="s">
        <v>359</v>
      </c>
      <c r="X2333" s="89">
        <v>5</v>
      </c>
      <c r="Y2333" t="str">
        <f t="shared" si="496"/>
        <v>Y</v>
      </c>
      <c r="Z2333" s="23">
        <v>100</v>
      </c>
      <c r="AA2333" s="23">
        <f t="shared" si="482"/>
        <v>225.99999999999997</v>
      </c>
      <c r="AB2333" s="23">
        <f t="shared" si="483"/>
        <v>125.99999999999997</v>
      </c>
      <c r="AC2333" s="23">
        <f t="shared" si="484"/>
        <v>0</v>
      </c>
      <c r="AD2333" s="23">
        <f t="shared" si="485"/>
        <v>-100</v>
      </c>
      <c r="AE2333" s="23">
        <f t="shared" si="486"/>
        <v>0</v>
      </c>
      <c r="AF2333" s="23">
        <f t="shared" si="487"/>
        <v>-100</v>
      </c>
    </row>
    <row r="2334" spans="1:32" x14ac:dyDescent="0.25">
      <c r="A2334" s="6">
        <v>0.48944455432998707</v>
      </c>
      <c r="B2334" s="6">
        <v>0.50305374928211699</v>
      </c>
      <c r="C2334" s="3">
        <f t="shared" si="488"/>
        <v>2.0431323449270473</v>
      </c>
      <c r="D2334" s="4">
        <f t="shared" si="488"/>
        <v>1.9878591530766847</v>
      </c>
      <c r="E2334" s="141">
        <v>4.8063538852042953E-2</v>
      </c>
      <c r="F2334" s="5">
        <f t="shared" si="491"/>
        <v>1.048063538852043</v>
      </c>
      <c r="G2334" s="5">
        <f t="shared" si="492"/>
        <v>1.9494355725464083</v>
      </c>
      <c r="H2334" s="5">
        <f t="shared" si="493"/>
        <v>1.8966971747285586</v>
      </c>
      <c r="I2334">
        <v>2.0699999999999998</v>
      </c>
      <c r="J2334">
        <v>1.77</v>
      </c>
      <c r="K2334" s="5">
        <f t="shared" si="494"/>
        <v>2.1694915254237288</v>
      </c>
      <c r="L2334" s="5">
        <f t="shared" si="495"/>
        <v>1.855072463768116</v>
      </c>
      <c r="M2334" s="24">
        <f t="shared" si="489"/>
        <v>0.4609375</v>
      </c>
      <c r="N2334" s="24">
        <f t="shared" si="489"/>
        <v>0.5390625</v>
      </c>
      <c r="O2334">
        <f t="shared" si="490"/>
        <v>1.0618458127837007</v>
      </c>
      <c r="P2334">
        <f t="shared" si="490"/>
        <v>0.93320115808856485</v>
      </c>
      <c r="Q2334" t="s">
        <v>245</v>
      </c>
      <c r="R2334" t="s">
        <v>334</v>
      </c>
      <c r="S2334" t="s">
        <v>136</v>
      </c>
      <c r="T2334" s="78" t="s">
        <v>153</v>
      </c>
      <c r="U2334" s="78" t="s">
        <v>161</v>
      </c>
      <c r="V2334" t="s">
        <v>618</v>
      </c>
      <c r="W2334" s="78" t="s">
        <v>178</v>
      </c>
      <c r="X2334" s="89">
        <v>4</v>
      </c>
      <c r="Y2334" t="str">
        <f t="shared" si="496"/>
        <v>Y</v>
      </c>
      <c r="Z2334" s="23">
        <v>100</v>
      </c>
      <c r="AA2334" s="23">
        <f t="shared" si="482"/>
        <v>206.99999999999997</v>
      </c>
      <c r="AB2334" s="23">
        <f t="shared" si="483"/>
        <v>106.99999999999997</v>
      </c>
      <c r="AC2334" s="23">
        <f t="shared" si="484"/>
        <v>0</v>
      </c>
      <c r="AD2334" s="23">
        <f t="shared" si="485"/>
        <v>-100</v>
      </c>
      <c r="AE2334" s="23">
        <f t="shared" si="486"/>
        <v>0</v>
      </c>
      <c r="AF2334" s="23">
        <f t="shared" si="487"/>
        <v>-100</v>
      </c>
    </row>
    <row r="2335" spans="1:32" x14ac:dyDescent="0.25">
      <c r="A2335" s="6">
        <v>0.20628080712981964</v>
      </c>
      <c r="B2335" s="6">
        <v>0.79364650699710237</v>
      </c>
      <c r="C2335" s="3">
        <f t="shared" si="488"/>
        <v>4.8477607486316723</v>
      </c>
      <c r="D2335" s="4">
        <f t="shared" si="488"/>
        <v>1.2600068055281581</v>
      </c>
      <c r="E2335" s="141">
        <v>4.7758284600389889E-2</v>
      </c>
      <c r="F2335" s="5">
        <f t="shared" si="491"/>
        <v>1.0477582846003899</v>
      </c>
      <c r="G2335" s="5">
        <f t="shared" si="492"/>
        <v>4.6267930493917167</v>
      </c>
      <c r="H2335" s="5">
        <f t="shared" si="493"/>
        <v>1.2025739371831536</v>
      </c>
      <c r="I2335">
        <v>2.16</v>
      </c>
      <c r="J2335">
        <v>1.71</v>
      </c>
      <c r="K2335" s="5">
        <f t="shared" si="494"/>
        <v>2.2631578947368425</v>
      </c>
      <c r="L2335" s="5">
        <f t="shared" si="495"/>
        <v>1.7916666666666667</v>
      </c>
      <c r="M2335" s="24">
        <f t="shared" si="489"/>
        <v>0.44186046511627902</v>
      </c>
      <c r="N2335" s="24">
        <f t="shared" si="489"/>
        <v>0.55813953488372092</v>
      </c>
      <c r="O2335">
        <f t="shared" si="490"/>
        <v>0.46684603718853923</v>
      </c>
      <c r="P2335">
        <f t="shared" si="490"/>
        <v>1.421949991703142</v>
      </c>
      <c r="Q2335" t="s">
        <v>249</v>
      </c>
      <c r="R2335" t="s">
        <v>233</v>
      </c>
      <c r="S2335" t="s">
        <v>136</v>
      </c>
      <c r="T2335" s="78" t="s">
        <v>151</v>
      </c>
      <c r="U2335" s="78" t="s">
        <v>166</v>
      </c>
      <c r="V2335" t="s">
        <v>618</v>
      </c>
      <c r="W2335" s="78" t="s">
        <v>155</v>
      </c>
      <c r="X2335" s="89">
        <v>3</v>
      </c>
      <c r="Y2335" t="str">
        <f t="shared" si="496"/>
        <v>Y</v>
      </c>
      <c r="Z2335" s="23">
        <v>100</v>
      </c>
      <c r="AA2335" s="23">
        <f t="shared" si="482"/>
        <v>0</v>
      </c>
      <c r="AB2335" s="23">
        <f t="shared" si="483"/>
        <v>-100</v>
      </c>
      <c r="AC2335" s="23">
        <f t="shared" si="484"/>
        <v>0</v>
      </c>
      <c r="AD2335" s="23">
        <f t="shared" si="485"/>
        <v>-100</v>
      </c>
      <c r="AE2335" s="23">
        <f t="shared" si="486"/>
        <v>0</v>
      </c>
      <c r="AF2335" s="23">
        <f t="shared" si="487"/>
        <v>-100</v>
      </c>
    </row>
    <row r="2336" spans="1:32" x14ac:dyDescent="0.25">
      <c r="A2336" s="6">
        <v>0.59261303330194448</v>
      </c>
      <c r="B2336" s="6">
        <v>0.40141699139325304</v>
      </c>
      <c r="C2336" s="3">
        <f t="shared" si="488"/>
        <v>1.6874417938940034</v>
      </c>
      <c r="D2336" s="4">
        <f t="shared" si="488"/>
        <v>2.4911750659312224</v>
      </c>
      <c r="E2336" s="141">
        <v>4.6410756885707949E-2</v>
      </c>
      <c r="F2336" s="5">
        <f t="shared" si="491"/>
        <v>1.0464107568857079</v>
      </c>
      <c r="G2336" s="5">
        <f t="shared" si="492"/>
        <v>1.6125998158850261</v>
      </c>
      <c r="H2336" s="5">
        <f t="shared" si="493"/>
        <v>2.3806856433179</v>
      </c>
      <c r="I2336">
        <v>2.12</v>
      </c>
      <c r="J2336">
        <v>1.74</v>
      </c>
      <c r="K2336" s="5">
        <f t="shared" si="494"/>
        <v>2.2183908045977008</v>
      </c>
      <c r="L2336" s="5">
        <f t="shared" si="495"/>
        <v>1.8207547169811318</v>
      </c>
      <c r="M2336" s="24">
        <f t="shared" si="489"/>
        <v>0.45077720207253896</v>
      </c>
      <c r="N2336" s="24">
        <f t="shared" si="489"/>
        <v>0.5492227979274612</v>
      </c>
      <c r="O2336">
        <f t="shared" si="490"/>
        <v>1.3146473037617847</v>
      </c>
      <c r="P2336">
        <f t="shared" si="490"/>
        <v>0.73088188055563985</v>
      </c>
      <c r="Q2336" t="s">
        <v>406</v>
      </c>
      <c r="R2336" t="s">
        <v>250</v>
      </c>
      <c r="S2336" t="s">
        <v>136</v>
      </c>
      <c r="T2336" s="78" t="s">
        <v>162</v>
      </c>
      <c r="U2336" s="78" t="s">
        <v>160</v>
      </c>
      <c r="V2336" t="s">
        <v>618</v>
      </c>
      <c r="W2336" s="78" t="s">
        <v>152</v>
      </c>
      <c r="X2336" s="89">
        <v>1</v>
      </c>
      <c r="Y2336" t="str">
        <f t="shared" si="496"/>
        <v>N</v>
      </c>
      <c r="Z2336" s="23">
        <v>100</v>
      </c>
      <c r="AA2336" s="23">
        <f t="shared" si="482"/>
        <v>0</v>
      </c>
      <c r="AB2336" s="23">
        <f t="shared" si="483"/>
        <v>-100</v>
      </c>
      <c r="AC2336" s="23">
        <f t="shared" si="484"/>
        <v>0</v>
      </c>
      <c r="AD2336" s="23">
        <f t="shared" si="485"/>
        <v>-100</v>
      </c>
      <c r="AE2336" s="23">
        <f t="shared" si="486"/>
        <v>0</v>
      </c>
      <c r="AF2336" s="23">
        <f t="shared" si="487"/>
        <v>-100</v>
      </c>
    </row>
    <row r="2337" spans="1:32" x14ac:dyDescent="0.25">
      <c r="A2337" s="6">
        <v>0.19756512229801731</v>
      </c>
      <c r="B2337" s="6">
        <v>0.80175048655276093</v>
      </c>
      <c r="C2337" s="3">
        <f t="shared" si="488"/>
        <v>5.0616221546004914</v>
      </c>
      <c r="D2337" s="4">
        <f t="shared" si="488"/>
        <v>1.2472708364663934</v>
      </c>
      <c r="E2337" s="141">
        <v>5.5328998126308981E-2</v>
      </c>
      <c r="F2337" s="5">
        <f t="shared" si="491"/>
        <v>1.055328998126309</v>
      </c>
      <c r="G2337" s="5">
        <f t="shared" si="492"/>
        <v>4.7962504238840991</v>
      </c>
      <c r="H2337" s="5">
        <f t="shared" si="493"/>
        <v>1.1818786735519149</v>
      </c>
      <c r="I2337">
        <v>2.11</v>
      </c>
      <c r="J2337">
        <v>1.72</v>
      </c>
      <c r="K2337" s="5">
        <f t="shared" si="494"/>
        <v>2.226744186046512</v>
      </c>
      <c r="L2337" s="5">
        <f t="shared" si="495"/>
        <v>1.8151658767772514</v>
      </c>
      <c r="M2337" s="24">
        <f t="shared" si="489"/>
        <v>0.44908616187989547</v>
      </c>
      <c r="N2337" s="24">
        <f t="shared" si="489"/>
        <v>0.55091383812010442</v>
      </c>
      <c r="O2337">
        <f t="shared" si="490"/>
        <v>0.43992698744267816</v>
      </c>
      <c r="P2337">
        <f t="shared" si="490"/>
        <v>1.4553101248801303</v>
      </c>
      <c r="Q2337" t="s">
        <v>338</v>
      </c>
      <c r="R2337" t="s">
        <v>237</v>
      </c>
      <c r="S2337" t="s">
        <v>137</v>
      </c>
      <c r="T2337" s="78" t="s">
        <v>154</v>
      </c>
      <c r="U2337" s="78" t="s">
        <v>160</v>
      </c>
      <c r="V2337" t="s">
        <v>618</v>
      </c>
      <c r="W2337" s="78" t="s">
        <v>154</v>
      </c>
      <c r="X2337" s="89">
        <v>1</v>
      </c>
      <c r="Y2337" t="str">
        <f t="shared" si="496"/>
        <v>N</v>
      </c>
      <c r="Z2337" s="23">
        <v>100</v>
      </c>
      <c r="AA2337" s="23">
        <f t="shared" si="482"/>
        <v>172</v>
      </c>
      <c r="AB2337" s="23">
        <f t="shared" si="483"/>
        <v>72</v>
      </c>
      <c r="AC2337" s="23">
        <f t="shared" si="484"/>
        <v>0</v>
      </c>
      <c r="AD2337" s="23">
        <f t="shared" si="485"/>
        <v>-100</v>
      </c>
      <c r="AE2337" s="23">
        <f t="shared" si="486"/>
        <v>172</v>
      </c>
      <c r="AF2337" s="23">
        <f t="shared" si="487"/>
        <v>72</v>
      </c>
    </row>
    <row r="2338" spans="1:32" x14ac:dyDescent="0.25">
      <c r="A2338" s="6">
        <v>0.32268625930834377</v>
      </c>
      <c r="B2338" s="6">
        <v>0.67607094719900518</v>
      </c>
      <c r="C2338" s="3">
        <f t="shared" si="488"/>
        <v>3.0989853802372389</v>
      </c>
      <c r="D2338" s="4">
        <f t="shared" si="488"/>
        <v>1.4791347034553823</v>
      </c>
      <c r="E2338" s="141">
        <v>5.2486187845303789E-2</v>
      </c>
      <c r="F2338" s="5">
        <f t="shared" si="491"/>
        <v>1.0524861878453038</v>
      </c>
      <c r="G2338" s="5">
        <f t="shared" si="492"/>
        <v>2.9444428022201588</v>
      </c>
      <c r="H2338" s="5">
        <f t="shared" si="493"/>
        <v>1.4053720804484211</v>
      </c>
      <c r="I2338">
        <v>1.81</v>
      </c>
      <c r="J2338">
        <v>2</v>
      </c>
      <c r="K2338" s="5">
        <f t="shared" si="494"/>
        <v>1.9049999999999998</v>
      </c>
      <c r="L2338" s="5">
        <f t="shared" si="495"/>
        <v>2.1049723756906076</v>
      </c>
      <c r="M2338" s="24">
        <f t="shared" si="489"/>
        <v>0.52493438320209984</v>
      </c>
      <c r="N2338" s="24">
        <f t="shared" si="489"/>
        <v>0.47506561679790033</v>
      </c>
      <c r="O2338">
        <f t="shared" si="490"/>
        <v>0.61471732398239487</v>
      </c>
      <c r="P2338">
        <f t="shared" si="490"/>
        <v>1.4231106678608894</v>
      </c>
      <c r="Q2338" t="s">
        <v>404</v>
      </c>
      <c r="R2338" t="s">
        <v>129</v>
      </c>
      <c r="S2338" t="s">
        <v>137</v>
      </c>
      <c r="T2338" s="78" t="s">
        <v>170</v>
      </c>
      <c r="U2338" s="78" t="s">
        <v>160</v>
      </c>
      <c r="V2338" t="s">
        <v>618</v>
      </c>
      <c r="W2338" s="78" t="s">
        <v>149</v>
      </c>
      <c r="X2338" s="89">
        <v>0</v>
      </c>
      <c r="Y2338" t="str">
        <f t="shared" si="496"/>
        <v>N</v>
      </c>
      <c r="Z2338" s="23">
        <v>100</v>
      </c>
      <c r="AA2338" s="23">
        <f t="shared" si="482"/>
        <v>200</v>
      </c>
      <c r="AB2338" s="23">
        <f t="shared" si="483"/>
        <v>100</v>
      </c>
      <c r="AC2338" s="23">
        <f t="shared" si="484"/>
        <v>0</v>
      </c>
      <c r="AD2338" s="23">
        <f t="shared" si="485"/>
        <v>-100</v>
      </c>
      <c r="AE2338" s="23">
        <f t="shared" si="486"/>
        <v>200</v>
      </c>
      <c r="AF2338" s="23">
        <f t="shared" si="487"/>
        <v>100</v>
      </c>
    </row>
    <row r="2339" spans="1:32" x14ac:dyDescent="0.25">
      <c r="A2339" s="6">
        <v>0.57800605656914394</v>
      </c>
      <c r="B2339" s="6">
        <v>0.41900964458372369</v>
      </c>
      <c r="C2339" s="3">
        <f t="shared" si="488"/>
        <v>1.7300856775371436</v>
      </c>
      <c r="D2339" s="4">
        <f t="shared" si="488"/>
        <v>2.3865799103347052</v>
      </c>
      <c r="E2339" s="141">
        <v>5.598669623059882E-2</v>
      </c>
      <c r="F2339" s="5">
        <f t="shared" si="491"/>
        <v>1.0559866962305988</v>
      </c>
      <c r="G2339" s="5">
        <f t="shared" si="492"/>
        <v>1.6383593502766438</v>
      </c>
      <c r="H2339" s="5">
        <f t="shared" si="493"/>
        <v>2.2600473271621038</v>
      </c>
      <c r="I2339">
        <v>1.76</v>
      </c>
      <c r="J2339">
        <v>2.0499999999999998</v>
      </c>
      <c r="K2339" s="5">
        <f t="shared" si="494"/>
        <v>1.858536585365854</v>
      </c>
      <c r="L2339" s="5">
        <f t="shared" si="495"/>
        <v>2.1647727272727275</v>
      </c>
      <c r="M2339" s="24">
        <f t="shared" si="489"/>
        <v>0.53805774278215213</v>
      </c>
      <c r="N2339" s="24">
        <f t="shared" si="489"/>
        <v>0.46194225721784771</v>
      </c>
      <c r="O2339">
        <f t="shared" si="490"/>
        <v>1.0742454026967996</v>
      </c>
      <c r="P2339">
        <f t="shared" si="490"/>
        <v>0.90706065105908373</v>
      </c>
      <c r="Q2339" t="s">
        <v>259</v>
      </c>
      <c r="R2339" t="s">
        <v>335</v>
      </c>
      <c r="S2339" t="s">
        <v>137</v>
      </c>
      <c r="T2339" s="78" t="s">
        <v>155</v>
      </c>
      <c r="U2339" s="78" t="s">
        <v>161</v>
      </c>
      <c r="V2339" t="s">
        <v>618</v>
      </c>
      <c r="W2339" s="78" t="s">
        <v>150</v>
      </c>
      <c r="X2339" s="89">
        <v>4</v>
      </c>
      <c r="Y2339" t="str">
        <f t="shared" si="496"/>
        <v>Y</v>
      </c>
      <c r="Z2339" s="23">
        <v>100</v>
      </c>
      <c r="AA2339" s="23">
        <f t="shared" si="482"/>
        <v>176</v>
      </c>
      <c r="AB2339" s="23">
        <f t="shared" si="483"/>
        <v>76</v>
      </c>
      <c r="AC2339" s="23">
        <f t="shared" si="484"/>
        <v>176</v>
      </c>
      <c r="AD2339" s="23">
        <f t="shared" si="485"/>
        <v>76</v>
      </c>
      <c r="AE2339" s="23">
        <f t="shared" si="486"/>
        <v>0</v>
      </c>
      <c r="AF2339" s="23">
        <f t="shared" si="487"/>
        <v>-100</v>
      </c>
    </row>
    <row r="2340" spans="1:32" x14ac:dyDescent="0.25">
      <c r="A2340" s="6">
        <v>5.3102259831831131E-2</v>
      </c>
      <c r="B2340" s="6">
        <v>0.94689323157313965</v>
      </c>
      <c r="C2340" s="3">
        <f t="shared" si="488"/>
        <v>18.831590278208257</v>
      </c>
      <c r="D2340" s="4">
        <f t="shared" si="488"/>
        <v>1.0560852762022919</v>
      </c>
      <c r="E2340" s="141">
        <v>5.2894073314676771E-2</v>
      </c>
      <c r="F2340" s="5">
        <f t="shared" si="491"/>
        <v>1.0528940733146768</v>
      </c>
      <c r="G2340" s="5">
        <f t="shared" si="492"/>
        <v>17.885550650810899</v>
      </c>
      <c r="H2340" s="5">
        <f t="shared" si="493"/>
        <v>1.0030308869320241</v>
      </c>
      <c r="I2340">
        <v>1.87</v>
      </c>
      <c r="J2340">
        <v>1.93</v>
      </c>
      <c r="K2340" s="5">
        <f t="shared" si="494"/>
        <v>1.9689119170984457</v>
      </c>
      <c r="L2340" s="5">
        <f t="shared" si="495"/>
        <v>2.0320855614973259</v>
      </c>
      <c r="M2340" s="24">
        <f t="shared" si="489"/>
        <v>0.50789473684210529</v>
      </c>
      <c r="N2340" s="24">
        <f t="shared" si="489"/>
        <v>0.49210526315789482</v>
      </c>
      <c r="O2340">
        <f t="shared" si="490"/>
        <v>0.10455367220775043</v>
      </c>
      <c r="P2340">
        <f t="shared" si="490"/>
        <v>1.9241680641593213</v>
      </c>
      <c r="Q2340" t="s">
        <v>258</v>
      </c>
      <c r="R2340" t="s">
        <v>128</v>
      </c>
      <c r="S2340" t="s">
        <v>137</v>
      </c>
      <c r="T2340" s="78" t="s">
        <v>152</v>
      </c>
      <c r="U2340" s="78" t="s">
        <v>161</v>
      </c>
      <c r="V2340" t="s">
        <v>618</v>
      </c>
      <c r="W2340" s="78" t="s">
        <v>263</v>
      </c>
      <c r="X2340" s="89">
        <v>7</v>
      </c>
      <c r="Y2340" t="str">
        <f t="shared" si="496"/>
        <v>Y</v>
      </c>
      <c r="Z2340" s="23">
        <v>100</v>
      </c>
      <c r="AA2340" s="23">
        <f t="shared" si="482"/>
        <v>0</v>
      </c>
      <c r="AB2340" s="23">
        <f t="shared" si="483"/>
        <v>-100</v>
      </c>
      <c r="AC2340" s="23">
        <f t="shared" si="484"/>
        <v>0</v>
      </c>
      <c r="AD2340" s="23">
        <f t="shared" si="485"/>
        <v>-100</v>
      </c>
      <c r="AE2340" s="23">
        <f t="shared" si="486"/>
        <v>0</v>
      </c>
      <c r="AF2340" s="23">
        <f t="shared" si="487"/>
        <v>-100</v>
      </c>
    </row>
    <row r="2341" spans="1:32" x14ac:dyDescent="0.25">
      <c r="A2341" s="6">
        <v>0.46718275351477012</v>
      </c>
      <c r="B2341" s="6">
        <v>0.52913861027269038</v>
      </c>
      <c r="C2341" s="3">
        <f t="shared" si="488"/>
        <v>2.140489974162509</v>
      </c>
      <c r="D2341" s="4">
        <f t="shared" si="488"/>
        <v>1.8898639800347441</v>
      </c>
      <c r="E2341" s="141">
        <v>5.0049608642928067E-2</v>
      </c>
      <c r="F2341" s="5">
        <f t="shared" si="491"/>
        <v>1.0500496086429281</v>
      </c>
      <c r="G2341" s="5">
        <f t="shared" si="492"/>
        <v>2.0384655701446843</v>
      </c>
      <c r="H2341" s="5">
        <f t="shared" si="493"/>
        <v>1.7997854239260014</v>
      </c>
      <c r="I2341">
        <v>1.88</v>
      </c>
      <c r="J2341">
        <v>1.93</v>
      </c>
      <c r="K2341" s="5">
        <f t="shared" si="494"/>
        <v>1.9740932642487046</v>
      </c>
      <c r="L2341" s="5">
        <f t="shared" si="495"/>
        <v>2.0265957446808511</v>
      </c>
      <c r="M2341" s="24">
        <f t="shared" si="489"/>
        <v>0.50656167979002631</v>
      </c>
      <c r="N2341" s="24">
        <f t="shared" si="489"/>
        <v>0.49343832020997375</v>
      </c>
      <c r="O2341">
        <f t="shared" si="490"/>
        <v>0.92226232688667042</v>
      </c>
      <c r="P2341">
        <f t="shared" si="490"/>
        <v>1.0723500559249737</v>
      </c>
      <c r="Q2341" t="s">
        <v>130</v>
      </c>
      <c r="R2341" t="s">
        <v>439</v>
      </c>
      <c r="S2341" t="s">
        <v>137</v>
      </c>
      <c r="T2341" s="78" t="s">
        <v>162</v>
      </c>
      <c r="U2341" s="78" t="s">
        <v>160</v>
      </c>
      <c r="V2341" t="s">
        <v>618</v>
      </c>
      <c r="W2341" s="78" t="s">
        <v>154</v>
      </c>
      <c r="X2341" s="89">
        <v>1</v>
      </c>
      <c r="Y2341" t="str">
        <f t="shared" si="496"/>
        <v>N</v>
      </c>
      <c r="Z2341" s="23">
        <v>100</v>
      </c>
      <c r="AA2341" s="23">
        <f t="shared" si="482"/>
        <v>193</v>
      </c>
      <c r="AB2341" s="23">
        <f t="shared" si="483"/>
        <v>93</v>
      </c>
      <c r="AC2341" s="23">
        <f t="shared" si="484"/>
        <v>0</v>
      </c>
      <c r="AD2341" s="23">
        <f t="shared" si="485"/>
        <v>-100</v>
      </c>
      <c r="AE2341" s="23">
        <f t="shared" si="486"/>
        <v>193</v>
      </c>
      <c r="AF2341" s="23">
        <f t="shared" si="487"/>
        <v>93</v>
      </c>
    </row>
    <row r="2342" spans="1:32" x14ac:dyDescent="0.25">
      <c r="A2342" s="6">
        <v>0.49460696521635067</v>
      </c>
      <c r="B2342" s="6">
        <v>0.50204932510294731</v>
      </c>
      <c r="C2342" s="3">
        <f t="shared" si="488"/>
        <v>2.021807354780337</v>
      </c>
      <c r="D2342" s="4">
        <f t="shared" si="488"/>
        <v>1.9918361603114312</v>
      </c>
      <c r="E2342" s="141">
        <v>5.0049608642928067E-2</v>
      </c>
      <c r="F2342" s="5">
        <f t="shared" si="491"/>
        <v>1.0500496086429281</v>
      </c>
      <c r="G2342" s="5">
        <f t="shared" si="492"/>
        <v>1.9254398441167913</v>
      </c>
      <c r="H2342" s="5">
        <f t="shared" si="493"/>
        <v>1.896897197919684</v>
      </c>
      <c r="I2342">
        <v>1.88</v>
      </c>
      <c r="J2342">
        <v>1.93</v>
      </c>
      <c r="K2342" s="5">
        <f t="shared" si="494"/>
        <v>1.9740932642487046</v>
      </c>
      <c r="L2342" s="5">
        <f t="shared" si="495"/>
        <v>2.0265957446808511</v>
      </c>
      <c r="M2342" s="24">
        <f t="shared" si="489"/>
        <v>0.50656167979002631</v>
      </c>
      <c r="N2342" s="24">
        <f t="shared" si="489"/>
        <v>0.49343832020997375</v>
      </c>
      <c r="O2342">
        <f t="shared" si="490"/>
        <v>0.97640027848409106</v>
      </c>
      <c r="P2342">
        <f t="shared" si="490"/>
        <v>1.0174510258735263</v>
      </c>
      <c r="Q2342" t="s">
        <v>25</v>
      </c>
      <c r="R2342" t="s">
        <v>449</v>
      </c>
      <c r="S2342" t="s">
        <v>137</v>
      </c>
      <c r="T2342" s="78" t="s">
        <v>162</v>
      </c>
      <c r="U2342" s="78" t="s">
        <v>160</v>
      </c>
      <c r="V2342" t="s">
        <v>618</v>
      </c>
      <c r="W2342" s="78" t="s">
        <v>152</v>
      </c>
      <c r="X2342" s="89">
        <v>1</v>
      </c>
      <c r="Y2342" t="str">
        <f t="shared" si="496"/>
        <v>N</v>
      </c>
      <c r="Z2342" s="23">
        <v>100</v>
      </c>
      <c r="AA2342" s="23">
        <f t="shared" si="482"/>
        <v>193</v>
      </c>
      <c r="AB2342" s="23">
        <f t="shared" si="483"/>
        <v>93</v>
      </c>
      <c r="AC2342" s="23">
        <f t="shared" si="484"/>
        <v>0</v>
      </c>
      <c r="AD2342" s="23">
        <f t="shared" si="485"/>
        <v>-100</v>
      </c>
      <c r="AE2342" s="23">
        <f t="shared" si="486"/>
        <v>193</v>
      </c>
      <c r="AF2342" s="23">
        <f t="shared" si="487"/>
        <v>93</v>
      </c>
    </row>
    <row r="2343" spans="1:32" x14ac:dyDescent="0.25">
      <c r="A2343" s="6">
        <v>0.53061701116140947</v>
      </c>
      <c r="B2343" s="6">
        <v>0.46784620289014356</v>
      </c>
      <c r="C2343" s="3">
        <f t="shared" si="488"/>
        <v>1.8845984560713753</v>
      </c>
      <c r="D2343" s="4">
        <f t="shared" si="488"/>
        <v>2.1374545605424378</v>
      </c>
      <c r="E2343" s="141">
        <v>5.1963112264619582E-2</v>
      </c>
      <c r="F2343" s="5">
        <f t="shared" si="491"/>
        <v>1.0519631122646196</v>
      </c>
      <c r="G2343" s="5">
        <f t="shared" si="492"/>
        <v>1.7915062173751466</v>
      </c>
      <c r="H2343" s="5">
        <f t="shared" si="493"/>
        <v>2.0318721594153812</v>
      </c>
      <c r="I2343">
        <v>1.82</v>
      </c>
      <c r="J2343">
        <v>1.99</v>
      </c>
      <c r="K2343" s="5">
        <f t="shared" si="494"/>
        <v>1.9145728643216078</v>
      </c>
      <c r="L2343" s="5">
        <f t="shared" si="495"/>
        <v>2.0934065934065931</v>
      </c>
      <c r="M2343" s="24">
        <f t="shared" si="489"/>
        <v>0.52230971128608927</v>
      </c>
      <c r="N2343" s="24">
        <f t="shared" si="489"/>
        <v>0.47769028871391084</v>
      </c>
      <c r="O2343">
        <f t="shared" si="490"/>
        <v>1.0159049309170702</v>
      </c>
      <c r="P2343">
        <f t="shared" si="490"/>
        <v>0.9793923258304652</v>
      </c>
      <c r="Q2343" t="s">
        <v>336</v>
      </c>
      <c r="R2343" t="s">
        <v>257</v>
      </c>
      <c r="S2343" t="s">
        <v>137</v>
      </c>
      <c r="T2343" s="78" t="s">
        <v>162</v>
      </c>
      <c r="U2343" s="78" t="s">
        <v>160</v>
      </c>
      <c r="V2343" t="s">
        <v>618</v>
      </c>
      <c r="W2343" s="78" t="s">
        <v>149</v>
      </c>
      <c r="X2343" s="89">
        <v>0</v>
      </c>
      <c r="Y2343" t="str">
        <f t="shared" si="496"/>
        <v>N</v>
      </c>
      <c r="Z2343" s="23">
        <v>100</v>
      </c>
      <c r="AA2343" s="23">
        <f t="shared" si="482"/>
        <v>0</v>
      </c>
      <c r="AB2343" s="23">
        <f t="shared" si="483"/>
        <v>-100</v>
      </c>
      <c r="AC2343" s="23">
        <f t="shared" si="484"/>
        <v>0</v>
      </c>
      <c r="AD2343" s="23">
        <f t="shared" si="485"/>
        <v>-100</v>
      </c>
      <c r="AE2343" s="23">
        <f t="shared" si="486"/>
        <v>0</v>
      </c>
      <c r="AF2343" s="23">
        <f t="shared" si="487"/>
        <v>-100</v>
      </c>
    </row>
    <row r="2344" spans="1:32" x14ac:dyDescent="0.25">
      <c r="A2344" s="6">
        <v>0.63486315519435144</v>
      </c>
      <c r="B2344" s="6">
        <v>0.3617902682640608</v>
      </c>
      <c r="C2344" s="3">
        <f t="shared" si="488"/>
        <v>1.5751425985555403</v>
      </c>
      <c r="D2344" s="4">
        <f t="shared" si="488"/>
        <v>2.7640323350824003</v>
      </c>
      <c r="E2344" s="141">
        <v>5.4898326337022407E-2</v>
      </c>
      <c r="F2344" s="5">
        <f t="shared" si="491"/>
        <v>1.0548983263370224</v>
      </c>
      <c r="G2344" s="5">
        <f t="shared" si="492"/>
        <v>1.4931700612560348</v>
      </c>
      <c r="H2344" s="5">
        <f t="shared" si="493"/>
        <v>2.6201883784194555</v>
      </c>
      <c r="I2344">
        <v>1.66</v>
      </c>
      <c r="J2344">
        <v>2.21</v>
      </c>
      <c r="K2344" s="5">
        <f t="shared" si="494"/>
        <v>1.751131221719457</v>
      </c>
      <c r="L2344" s="5">
        <f t="shared" si="495"/>
        <v>2.3313253012048194</v>
      </c>
      <c r="M2344" s="24">
        <f t="shared" si="489"/>
        <v>0.57105943152454786</v>
      </c>
      <c r="N2344" s="24">
        <f t="shared" si="489"/>
        <v>0.4289405684754522</v>
      </c>
      <c r="O2344">
        <f t="shared" si="490"/>
        <v>1.1117286925801539</v>
      </c>
      <c r="P2344">
        <f t="shared" si="490"/>
        <v>0.84345080613368395</v>
      </c>
      <c r="Q2344" t="s">
        <v>255</v>
      </c>
      <c r="R2344" t="s">
        <v>444</v>
      </c>
      <c r="S2344" t="s">
        <v>137</v>
      </c>
      <c r="T2344" s="78" t="s">
        <v>150</v>
      </c>
      <c r="U2344" s="78" t="s">
        <v>166</v>
      </c>
      <c r="V2344" t="s">
        <v>618</v>
      </c>
      <c r="W2344" s="78" t="s">
        <v>154</v>
      </c>
      <c r="X2344" s="89">
        <v>1</v>
      </c>
      <c r="Y2344" t="str">
        <f t="shared" si="496"/>
        <v>N</v>
      </c>
      <c r="Z2344" s="23">
        <v>100</v>
      </c>
      <c r="AA2344" s="23">
        <f t="shared" si="482"/>
        <v>0</v>
      </c>
      <c r="AB2344" s="23">
        <f t="shared" si="483"/>
        <v>-100</v>
      </c>
      <c r="AC2344" s="23">
        <f t="shared" si="484"/>
        <v>0</v>
      </c>
      <c r="AD2344" s="23">
        <f t="shared" si="485"/>
        <v>-100</v>
      </c>
      <c r="AE2344" s="23">
        <f t="shared" si="486"/>
        <v>0</v>
      </c>
      <c r="AF2344" s="23">
        <f t="shared" si="487"/>
        <v>-100</v>
      </c>
    </row>
    <row r="2345" spans="1:32" x14ac:dyDescent="0.25">
      <c r="A2345" s="6">
        <v>0.4516178148576393</v>
      </c>
      <c r="B2345" s="6">
        <v>0.54757752673310489</v>
      </c>
      <c r="C2345" s="3">
        <f t="shared" si="488"/>
        <v>2.2142616325160329</v>
      </c>
      <c r="D2345" s="4">
        <f t="shared" si="488"/>
        <v>1.8262254222997187</v>
      </c>
      <c r="E2345" s="141">
        <v>5.1498592482198902E-2</v>
      </c>
      <c r="F2345" s="5">
        <f t="shared" si="491"/>
        <v>1.0514985924821989</v>
      </c>
      <c r="G2345" s="5">
        <f t="shared" si="492"/>
        <v>2.1058151179156415</v>
      </c>
      <c r="H2345" s="5">
        <f t="shared" si="493"/>
        <v>1.7367835157902367</v>
      </c>
      <c r="I2345">
        <v>1.83</v>
      </c>
      <c r="J2345">
        <v>1.98</v>
      </c>
      <c r="K2345" s="5">
        <f t="shared" si="494"/>
        <v>1.9242424242424241</v>
      </c>
      <c r="L2345" s="5">
        <f t="shared" si="495"/>
        <v>2.081967213114754</v>
      </c>
      <c r="M2345" s="24">
        <f t="shared" si="489"/>
        <v>0.51968503937007882</v>
      </c>
      <c r="N2345" s="24">
        <f t="shared" si="489"/>
        <v>0.48031496062992129</v>
      </c>
      <c r="O2345">
        <f t="shared" si="490"/>
        <v>0.86902215889273027</v>
      </c>
      <c r="P2345">
        <f t="shared" si="490"/>
        <v>1.1400384572967919</v>
      </c>
      <c r="Q2345" t="s">
        <v>253</v>
      </c>
      <c r="R2345" t="s">
        <v>254</v>
      </c>
      <c r="S2345" t="s">
        <v>137</v>
      </c>
      <c r="T2345" s="78" t="s">
        <v>151</v>
      </c>
      <c r="U2345" s="78" t="s">
        <v>166</v>
      </c>
      <c r="V2345" t="s">
        <v>618</v>
      </c>
      <c r="W2345" s="78" t="s">
        <v>168</v>
      </c>
      <c r="X2345" s="89">
        <v>5</v>
      </c>
      <c r="Y2345" t="str">
        <f t="shared" si="496"/>
        <v>Y</v>
      </c>
      <c r="Z2345" s="23">
        <v>100</v>
      </c>
      <c r="AA2345" s="23">
        <f t="shared" si="482"/>
        <v>0</v>
      </c>
      <c r="AB2345" s="23">
        <f t="shared" si="483"/>
        <v>-100</v>
      </c>
      <c r="AC2345" s="23">
        <f t="shared" si="484"/>
        <v>0</v>
      </c>
      <c r="AD2345" s="23">
        <f t="shared" si="485"/>
        <v>-100</v>
      </c>
      <c r="AE2345" s="23">
        <f t="shared" si="486"/>
        <v>0</v>
      </c>
      <c r="AF2345" s="23">
        <f t="shared" si="487"/>
        <v>-100</v>
      </c>
    </row>
    <row r="2346" spans="1:32" x14ac:dyDescent="0.25">
      <c r="A2346" s="6">
        <v>0.23889600497435046</v>
      </c>
      <c r="B2346" s="6">
        <v>0.7607653713218091</v>
      </c>
      <c r="C2346" s="3">
        <f t="shared" si="488"/>
        <v>4.1859218202806154</v>
      </c>
      <c r="D2346" s="4">
        <f t="shared" si="488"/>
        <v>1.3144657179420867</v>
      </c>
      <c r="E2346" s="141">
        <v>5.2748226950354749E-2</v>
      </c>
      <c r="F2346" s="5">
        <f t="shared" si="491"/>
        <v>1.0527482269503547</v>
      </c>
      <c r="G2346" s="5">
        <f t="shared" si="492"/>
        <v>3.976185105917081</v>
      </c>
      <c r="H2346" s="5">
        <f t="shared" si="493"/>
        <v>1.2486040672325671</v>
      </c>
      <c r="I2346">
        <v>1.92</v>
      </c>
      <c r="J2346">
        <v>1.88</v>
      </c>
      <c r="K2346" s="5">
        <f t="shared" si="494"/>
        <v>2.021276595744681</v>
      </c>
      <c r="L2346" s="5">
        <f t="shared" si="495"/>
        <v>1.9791666666666667</v>
      </c>
      <c r="M2346" s="24">
        <f t="shared" si="489"/>
        <v>0.49473684210526314</v>
      </c>
      <c r="N2346" s="24">
        <f t="shared" si="489"/>
        <v>0.50526315789473686</v>
      </c>
      <c r="O2346">
        <f t="shared" si="490"/>
        <v>0.48287490367155944</v>
      </c>
      <c r="P2346">
        <f t="shared" si="490"/>
        <v>1.5056814640744141</v>
      </c>
      <c r="Q2346" t="s">
        <v>440</v>
      </c>
      <c r="R2346" t="s">
        <v>256</v>
      </c>
      <c r="S2346" t="s">
        <v>137</v>
      </c>
      <c r="T2346" s="78" t="s">
        <v>154</v>
      </c>
      <c r="U2346" s="78" t="s">
        <v>160</v>
      </c>
      <c r="V2346" t="s">
        <v>618</v>
      </c>
      <c r="W2346" s="78" t="s">
        <v>151</v>
      </c>
      <c r="X2346" s="89">
        <v>2</v>
      </c>
      <c r="Y2346" t="str">
        <f t="shared" si="496"/>
        <v>N</v>
      </c>
      <c r="Z2346" s="23">
        <v>100</v>
      </c>
      <c r="AA2346" s="23">
        <f t="shared" si="482"/>
        <v>188</v>
      </c>
      <c r="AB2346" s="23">
        <f t="shared" si="483"/>
        <v>88</v>
      </c>
      <c r="AC2346" s="23">
        <f t="shared" si="484"/>
        <v>0</v>
      </c>
      <c r="AD2346" s="23">
        <f t="shared" si="485"/>
        <v>-100</v>
      </c>
      <c r="AE2346" s="23">
        <f t="shared" si="486"/>
        <v>188</v>
      </c>
      <c r="AF2346" s="23">
        <f t="shared" si="487"/>
        <v>88</v>
      </c>
    </row>
    <row r="2347" spans="1:32" x14ac:dyDescent="0.25">
      <c r="A2347" s="6">
        <v>0.47848782430104386</v>
      </c>
      <c r="B2347" s="6">
        <v>0.51806272636694395</v>
      </c>
      <c r="C2347" s="3">
        <f t="shared" si="488"/>
        <v>2.0899173379401255</v>
      </c>
      <c r="D2347" s="4">
        <f t="shared" si="488"/>
        <v>1.9302681878172794</v>
      </c>
      <c r="E2347" s="141">
        <v>5.1498592482198902E-2</v>
      </c>
      <c r="F2347" s="5">
        <f t="shared" si="491"/>
        <v>1.0514985924821989</v>
      </c>
      <c r="G2347" s="5">
        <f t="shared" si="492"/>
        <v>1.9875607565071527</v>
      </c>
      <c r="H2347" s="5">
        <f t="shared" si="493"/>
        <v>1.8357306435005594</v>
      </c>
      <c r="I2347">
        <v>1.83</v>
      </c>
      <c r="J2347">
        <v>1.98</v>
      </c>
      <c r="K2347" s="5">
        <f t="shared" si="494"/>
        <v>1.9242424242424241</v>
      </c>
      <c r="L2347" s="5">
        <f t="shared" si="495"/>
        <v>2.081967213114754</v>
      </c>
      <c r="M2347" s="24">
        <f t="shared" si="489"/>
        <v>0.51968503937007882</v>
      </c>
      <c r="N2347" s="24">
        <f t="shared" si="489"/>
        <v>0.48031496062992129</v>
      </c>
      <c r="O2347">
        <f t="shared" si="490"/>
        <v>0.92072657100352362</v>
      </c>
      <c r="P2347">
        <f t="shared" si="490"/>
        <v>1.0785896106328177</v>
      </c>
      <c r="Q2347" t="s">
        <v>337</v>
      </c>
      <c r="R2347" t="s">
        <v>252</v>
      </c>
      <c r="S2347" t="s">
        <v>137</v>
      </c>
      <c r="T2347" s="78" t="s">
        <v>155</v>
      </c>
      <c r="U2347" s="78" t="s">
        <v>161</v>
      </c>
      <c r="V2347" t="s">
        <v>618</v>
      </c>
      <c r="W2347" s="78" t="s">
        <v>162</v>
      </c>
      <c r="X2347" s="89">
        <v>3</v>
      </c>
      <c r="Y2347" t="str">
        <f t="shared" si="496"/>
        <v>Y</v>
      </c>
      <c r="Z2347" s="23">
        <v>100</v>
      </c>
      <c r="AA2347" s="23">
        <f t="shared" si="482"/>
        <v>0</v>
      </c>
      <c r="AB2347" s="23">
        <f t="shared" si="483"/>
        <v>-100</v>
      </c>
      <c r="AC2347" s="23">
        <f t="shared" si="484"/>
        <v>0</v>
      </c>
      <c r="AD2347" s="23">
        <f t="shared" si="485"/>
        <v>-100</v>
      </c>
      <c r="AE2347" s="23">
        <f t="shared" si="486"/>
        <v>0</v>
      </c>
      <c r="AF2347" s="23">
        <f t="shared" si="487"/>
        <v>-100</v>
      </c>
    </row>
    <row r="2348" spans="1:32" x14ac:dyDescent="0.25">
      <c r="A2348" s="6">
        <v>0.61113744509388057</v>
      </c>
      <c r="B2348" s="6">
        <v>0.38554205432101996</v>
      </c>
      <c r="C2348" s="3">
        <f t="shared" si="488"/>
        <v>1.6362931252664183</v>
      </c>
      <c r="D2348" s="4">
        <f t="shared" si="488"/>
        <v>2.5937507693190693</v>
      </c>
      <c r="E2348" s="141">
        <v>2.6964398567516312E-2</v>
      </c>
      <c r="F2348" s="5">
        <f t="shared" si="491"/>
        <v>1.0269643985675163</v>
      </c>
      <c r="G2348" s="5">
        <f t="shared" si="492"/>
        <v>1.5933299416696796</v>
      </c>
      <c r="H2348" s="5">
        <f t="shared" si="493"/>
        <v>2.5256481850169483</v>
      </c>
      <c r="I2348">
        <v>2.02</v>
      </c>
      <c r="J2348">
        <v>1.88</v>
      </c>
      <c r="K2348" s="5">
        <f t="shared" si="494"/>
        <v>2.0744680851063828</v>
      </c>
      <c r="L2348" s="5">
        <f t="shared" si="495"/>
        <v>1.9306930693069306</v>
      </c>
      <c r="M2348" s="24">
        <f t="shared" si="489"/>
        <v>0.48205128205128212</v>
      </c>
      <c r="N2348" s="24">
        <f t="shared" si="489"/>
        <v>0.517948717948718</v>
      </c>
      <c r="O2348">
        <f t="shared" si="490"/>
        <v>1.2677851254607098</v>
      </c>
      <c r="P2348">
        <f t="shared" si="490"/>
        <v>0.74436337220394933</v>
      </c>
      <c r="Q2348" t="s">
        <v>26</v>
      </c>
      <c r="R2348" t="s">
        <v>88</v>
      </c>
      <c r="S2348" t="s">
        <v>138</v>
      </c>
      <c r="T2348" s="78" t="s">
        <v>162</v>
      </c>
      <c r="U2348" s="78" t="s">
        <v>160</v>
      </c>
      <c r="V2348" t="s">
        <v>618</v>
      </c>
      <c r="W2348" s="78" t="s">
        <v>151</v>
      </c>
      <c r="X2348" s="89">
        <v>2</v>
      </c>
      <c r="Y2348" t="str">
        <f t="shared" si="496"/>
        <v>N</v>
      </c>
      <c r="Z2348" s="23">
        <v>100</v>
      </c>
      <c r="AA2348" s="23">
        <f t="shared" si="482"/>
        <v>0</v>
      </c>
      <c r="AB2348" s="23">
        <f t="shared" si="483"/>
        <v>-100</v>
      </c>
      <c r="AC2348" s="23">
        <f t="shared" si="484"/>
        <v>0</v>
      </c>
      <c r="AD2348" s="23">
        <f t="shared" si="485"/>
        <v>-100</v>
      </c>
      <c r="AE2348" s="23">
        <f t="shared" si="486"/>
        <v>0</v>
      </c>
      <c r="AF2348" s="23">
        <f t="shared" si="487"/>
        <v>-100</v>
      </c>
    </row>
    <row r="2349" spans="1:32" x14ac:dyDescent="0.25">
      <c r="A2349" s="6">
        <v>0.54218675619268819</v>
      </c>
      <c r="B2349" s="6">
        <v>0.4562100428701017</v>
      </c>
      <c r="C2349" s="3">
        <f t="shared" si="488"/>
        <v>1.8443829337000794</v>
      </c>
      <c r="D2349" s="4">
        <f t="shared" si="488"/>
        <v>2.1919727889127891</v>
      </c>
      <c r="E2349" s="141">
        <v>2.7567675159235527E-2</v>
      </c>
      <c r="F2349" s="5">
        <f t="shared" si="491"/>
        <v>1.0275676751592355</v>
      </c>
      <c r="G2349" s="5">
        <f t="shared" si="492"/>
        <v>1.7949016675853173</v>
      </c>
      <c r="H2349" s="5">
        <f t="shared" si="493"/>
        <v>2.133166351863991</v>
      </c>
      <c r="I2349">
        <v>1.57</v>
      </c>
      <c r="J2349">
        <v>2.56</v>
      </c>
      <c r="K2349" s="5">
        <f t="shared" si="494"/>
        <v>1.6132812499999998</v>
      </c>
      <c r="L2349" s="5">
        <f t="shared" si="495"/>
        <v>2.630573248407643</v>
      </c>
      <c r="M2349" s="24">
        <f t="shared" si="489"/>
        <v>0.61985472154963694</v>
      </c>
      <c r="N2349" s="24">
        <f t="shared" si="489"/>
        <v>0.38014527845036322</v>
      </c>
      <c r="O2349">
        <f t="shared" si="490"/>
        <v>0.87469972776398519</v>
      </c>
      <c r="P2349">
        <f t="shared" si="490"/>
        <v>1.2000939344289936</v>
      </c>
      <c r="Q2349" t="s">
        <v>31</v>
      </c>
      <c r="R2349" t="s">
        <v>27</v>
      </c>
      <c r="S2349" t="s">
        <v>138</v>
      </c>
      <c r="T2349" s="78" t="s">
        <v>162</v>
      </c>
      <c r="U2349" s="78" t="s">
        <v>160</v>
      </c>
      <c r="V2349" t="s">
        <v>618</v>
      </c>
      <c r="W2349" s="78" t="s">
        <v>162</v>
      </c>
      <c r="X2349" s="89">
        <v>3</v>
      </c>
      <c r="Y2349" t="str">
        <f t="shared" si="496"/>
        <v>Y</v>
      </c>
      <c r="Z2349" s="23">
        <v>100</v>
      </c>
      <c r="AA2349" s="23">
        <f t="shared" si="482"/>
        <v>0</v>
      </c>
      <c r="AB2349" s="23">
        <f t="shared" si="483"/>
        <v>-100</v>
      </c>
      <c r="AC2349" s="23">
        <f t="shared" si="484"/>
        <v>157</v>
      </c>
      <c r="AD2349" s="23">
        <f t="shared" si="485"/>
        <v>57</v>
      </c>
      <c r="AE2349" s="23">
        <f t="shared" si="486"/>
        <v>0</v>
      </c>
      <c r="AF2349" s="23">
        <f t="shared" si="487"/>
        <v>-100</v>
      </c>
    </row>
    <row r="2350" spans="1:32" x14ac:dyDescent="0.25">
      <c r="A2350" s="6">
        <v>0.56069259748655331</v>
      </c>
      <c r="B2350" s="6">
        <v>0.4310823743905382</v>
      </c>
      <c r="C2350" s="3">
        <f t="shared" si="488"/>
        <v>1.7835084759148836</v>
      </c>
      <c r="D2350" s="4">
        <f t="shared" si="488"/>
        <v>2.3197422567178587</v>
      </c>
      <c r="E2350" s="141">
        <v>3.3653846153846256E-2</v>
      </c>
      <c r="F2350" s="5">
        <f t="shared" si="491"/>
        <v>1.0336538461538463</v>
      </c>
      <c r="G2350" s="5">
        <f t="shared" si="492"/>
        <v>1.7254407580943989</v>
      </c>
      <c r="H2350" s="5">
        <f t="shared" si="493"/>
        <v>2.2442157646386725</v>
      </c>
      <c r="I2350">
        <v>1.95</v>
      </c>
      <c r="J2350">
        <v>1.92</v>
      </c>
      <c r="K2350" s="5">
        <f t="shared" si="494"/>
        <v>2.015625</v>
      </c>
      <c r="L2350" s="5">
        <f t="shared" si="495"/>
        <v>1.9846153846153847</v>
      </c>
      <c r="M2350" s="24">
        <f t="shared" si="489"/>
        <v>0.49612403100775193</v>
      </c>
      <c r="N2350" s="24">
        <f t="shared" si="489"/>
        <v>0.50387596899224807</v>
      </c>
      <c r="O2350">
        <f t="shared" si="490"/>
        <v>1.130146016808834</v>
      </c>
      <c r="P2350">
        <f t="shared" si="490"/>
        <v>0.85553271225199123</v>
      </c>
      <c r="Q2350" t="s">
        <v>34</v>
      </c>
      <c r="R2350" t="s">
        <v>11</v>
      </c>
      <c r="S2350" t="s">
        <v>139</v>
      </c>
      <c r="T2350" s="78" t="s">
        <v>162</v>
      </c>
      <c r="U2350" s="78" t="s">
        <v>160</v>
      </c>
      <c r="V2350" t="s">
        <v>618</v>
      </c>
      <c r="W2350" s="78" t="s">
        <v>150</v>
      </c>
      <c r="X2350" s="89">
        <v>4</v>
      </c>
      <c r="Y2350" t="str">
        <f t="shared" si="496"/>
        <v>Y</v>
      </c>
      <c r="Z2350" s="23">
        <v>100</v>
      </c>
      <c r="AA2350" s="23">
        <f t="shared" si="482"/>
        <v>195</v>
      </c>
      <c r="AB2350" s="23">
        <f t="shared" si="483"/>
        <v>95</v>
      </c>
      <c r="AC2350" s="23">
        <f t="shared" si="484"/>
        <v>195</v>
      </c>
      <c r="AD2350" s="23">
        <f t="shared" si="485"/>
        <v>95</v>
      </c>
      <c r="AE2350" s="23">
        <f t="shared" si="486"/>
        <v>0</v>
      </c>
      <c r="AF2350" s="23">
        <f t="shared" si="487"/>
        <v>-100</v>
      </c>
    </row>
    <row r="2351" spans="1:32" x14ac:dyDescent="0.25">
      <c r="A2351" s="6">
        <v>0.17182357261459583</v>
      </c>
      <c r="B2351" s="6">
        <v>0.82812236898517577</v>
      </c>
      <c r="C2351" s="3">
        <f t="shared" si="488"/>
        <v>5.8199232199822939</v>
      </c>
      <c r="D2351" s="4">
        <f t="shared" si="488"/>
        <v>1.2075510062908359</v>
      </c>
      <c r="E2351" s="141">
        <v>4.685408299866145E-2</v>
      </c>
      <c r="F2351" s="5">
        <f t="shared" si="491"/>
        <v>1.0468540829986615</v>
      </c>
      <c r="G2351" s="5">
        <f t="shared" si="492"/>
        <v>5.5594407229242622</v>
      </c>
      <c r="H2351" s="5">
        <f t="shared" si="493"/>
        <v>1.1535046057535221</v>
      </c>
      <c r="I2351">
        <v>2.25</v>
      </c>
      <c r="J2351">
        <v>1.66</v>
      </c>
      <c r="K2351" s="5">
        <f t="shared" si="494"/>
        <v>2.3554216867469884</v>
      </c>
      <c r="L2351" s="5">
        <f t="shared" si="495"/>
        <v>1.7377777777777779</v>
      </c>
      <c r="M2351" s="24">
        <f t="shared" si="489"/>
        <v>0.4245524296675191</v>
      </c>
      <c r="N2351" s="24">
        <f t="shared" si="489"/>
        <v>0.57544757033248084</v>
      </c>
      <c r="O2351">
        <f t="shared" si="490"/>
        <v>0.40471696923076489</v>
      </c>
      <c r="P2351">
        <f t="shared" si="490"/>
        <v>1.439092650103128</v>
      </c>
      <c r="Q2351" t="s">
        <v>520</v>
      </c>
      <c r="R2351" t="s">
        <v>20</v>
      </c>
      <c r="S2351" t="s">
        <v>139</v>
      </c>
      <c r="T2351" s="78" t="s">
        <v>154</v>
      </c>
      <c r="U2351" s="78" t="s">
        <v>160</v>
      </c>
      <c r="V2351" t="s">
        <v>618</v>
      </c>
      <c r="W2351" s="78" t="s">
        <v>149</v>
      </c>
      <c r="X2351" s="89">
        <v>0</v>
      </c>
      <c r="Y2351" t="str">
        <f t="shared" si="496"/>
        <v>N</v>
      </c>
      <c r="Z2351" s="23">
        <v>100</v>
      </c>
      <c r="AA2351" s="23">
        <f t="shared" si="482"/>
        <v>166</v>
      </c>
      <c r="AB2351" s="23">
        <f t="shared" si="483"/>
        <v>66</v>
      </c>
      <c r="AC2351" s="23">
        <f t="shared" si="484"/>
        <v>0</v>
      </c>
      <c r="AD2351" s="23">
        <f t="shared" si="485"/>
        <v>-100</v>
      </c>
      <c r="AE2351" s="23">
        <f t="shared" si="486"/>
        <v>166</v>
      </c>
      <c r="AF2351" s="23">
        <f t="shared" si="487"/>
        <v>66</v>
      </c>
    </row>
    <row r="2352" spans="1:32" x14ac:dyDescent="0.25">
      <c r="A2352" s="6">
        <v>0.41708502248017465</v>
      </c>
      <c r="B2352" s="6">
        <v>0.57829881101186453</v>
      </c>
      <c r="C2352" s="3">
        <f t="shared" si="488"/>
        <v>2.3975926875857381</v>
      </c>
      <c r="D2352" s="4">
        <f t="shared" si="488"/>
        <v>1.7292098495763355</v>
      </c>
      <c r="E2352" s="141">
        <v>4.5168067226890818E-2</v>
      </c>
      <c r="F2352" s="5">
        <f t="shared" si="491"/>
        <v>1.0451680672268908</v>
      </c>
      <c r="G2352" s="5">
        <f t="shared" si="492"/>
        <v>2.2939781292277615</v>
      </c>
      <c r="H2352" s="5">
        <f t="shared" si="493"/>
        <v>1.6544801776850968</v>
      </c>
      <c r="I2352">
        <v>2.38</v>
      </c>
      <c r="J2352">
        <v>1.6</v>
      </c>
      <c r="K2352" s="5">
        <f t="shared" si="494"/>
        <v>2.4874999999999998</v>
      </c>
      <c r="L2352" s="5">
        <f t="shared" si="495"/>
        <v>1.6722689075630255</v>
      </c>
      <c r="M2352" s="24">
        <f t="shared" si="489"/>
        <v>0.4020100502512563</v>
      </c>
      <c r="N2352" s="24">
        <f t="shared" si="489"/>
        <v>0.59798994974874364</v>
      </c>
      <c r="O2352">
        <f t="shared" si="490"/>
        <v>1.0374989934194345</v>
      </c>
      <c r="P2352">
        <f t="shared" si="490"/>
        <v>0.96707112093580727</v>
      </c>
      <c r="Q2352" t="s">
        <v>13</v>
      </c>
      <c r="R2352" t="s">
        <v>16</v>
      </c>
      <c r="S2352" t="s">
        <v>139</v>
      </c>
      <c r="T2352" s="78" t="s">
        <v>170</v>
      </c>
      <c r="U2352" s="78" t="s">
        <v>160</v>
      </c>
      <c r="V2352" t="s">
        <v>618</v>
      </c>
      <c r="W2352" s="78" t="s">
        <v>152</v>
      </c>
      <c r="X2352" s="89">
        <v>1</v>
      </c>
      <c r="Y2352" t="str">
        <f t="shared" si="496"/>
        <v>N</v>
      </c>
      <c r="Z2352" s="23">
        <v>100</v>
      </c>
      <c r="AA2352" s="23">
        <f t="shared" si="482"/>
        <v>0</v>
      </c>
      <c r="AB2352" s="23">
        <f t="shared" si="483"/>
        <v>-100</v>
      </c>
      <c r="AC2352" s="23">
        <f t="shared" si="484"/>
        <v>0</v>
      </c>
      <c r="AD2352" s="23">
        <f t="shared" si="485"/>
        <v>-100</v>
      </c>
      <c r="AE2352" s="23">
        <f t="shared" si="486"/>
        <v>160</v>
      </c>
      <c r="AF2352" s="23">
        <f t="shared" si="487"/>
        <v>60</v>
      </c>
    </row>
    <row r="2353" spans="1:32" x14ac:dyDescent="0.25">
      <c r="A2353" s="6">
        <v>0.51975939595558562</v>
      </c>
      <c r="B2353" s="6">
        <v>0.47909655733090872</v>
      </c>
      <c r="C2353" s="3">
        <f t="shared" si="488"/>
        <v>1.9239671428382448</v>
      </c>
      <c r="D2353" s="4">
        <f t="shared" si="488"/>
        <v>2.0872619197497317</v>
      </c>
      <c r="E2353" s="141">
        <v>4.9064787205204574E-2</v>
      </c>
      <c r="F2353" s="5">
        <f t="shared" si="491"/>
        <v>1.0490647872052046</v>
      </c>
      <c r="G2353" s="5">
        <f t="shared" si="492"/>
        <v>1.833983149852787</v>
      </c>
      <c r="H2353" s="5">
        <f t="shared" si="493"/>
        <v>1.9896406258286203</v>
      </c>
      <c r="I2353">
        <v>2.17</v>
      </c>
      <c r="J2353">
        <v>1.7</v>
      </c>
      <c r="K2353" s="5">
        <f t="shared" si="494"/>
        <v>2.276470588235294</v>
      </c>
      <c r="L2353" s="5">
        <f t="shared" si="495"/>
        <v>1.7834101382488476</v>
      </c>
      <c r="M2353" s="24">
        <f t="shared" si="489"/>
        <v>0.43927648578811374</v>
      </c>
      <c r="N2353" s="24">
        <f t="shared" si="489"/>
        <v>0.56072351421188638</v>
      </c>
      <c r="O2353">
        <f t="shared" si="490"/>
        <v>1.1832169778518329</v>
      </c>
      <c r="P2353">
        <f t="shared" si="490"/>
        <v>0.85442565754406297</v>
      </c>
      <c r="Q2353" t="s">
        <v>84</v>
      </c>
      <c r="R2353" t="s">
        <v>33</v>
      </c>
      <c r="S2353" t="s">
        <v>139</v>
      </c>
      <c r="T2353" s="78" t="s">
        <v>151</v>
      </c>
      <c r="U2353" s="78" t="s">
        <v>166</v>
      </c>
      <c r="V2353" t="s">
        <v>618</v>
      </c>
      <c r="W2353" s="78" t="s">
        <v>152</v>
      </c>
      <c r="X2353" s="89">
        <v>1</v>
      </c>
      <c r="Y2353" t="str">
        <f t="shared" si="496"/>
        <v>N</v>
      </c>
      <c r="Z2353" s="23">
        <v>100</v>
      </c>
      <c r="AA2353" s="23">
        <f t="shared" si="482"/>
        <v>0</v>
      </c>
      <c r="AB2353" s="23">
        <f t="shared" si="483"/>
        <v>-100</v>
      </c>
      <c r="AC2353" s="23">
        <f t="shared" si="484"/>
        <v>0</v>
      </c>
      <c r="AD2353" s="23">
        <f t="shared" si="485"/>
        <v>-100</v>
      </c>
      <c r="AE2353" s="23">
        <f t="shared" si="486"/>
        <v>0</v>
      </c>
      <c r="AF2353" s="23">
        <f t="shared" si="487"/>
        <v>-100</v>
      </c>
    </row>
    <row r="2354" spans="1:32" x14ac:dyDescent="0.25">
      <c r="A2354" s="6">
        <v>0.13305409068651497</v>
      </c>
      <c r="B2354" s="6">
        <v>0.86688188208257599</v>
      </c>
      <c r="C2354" s="3">
        <f t="shared" si="488"/>
        <v>7.5157403642408269</v>
      </c>
      <c r="D2354" s="4">
        <f t="shared" si="488"/>
        <v>1.1535596955811607</v>
      </c>
      <c r="E2354" s="141">
        <v>4.8352041729525119E-2</v>
      </c>
      <c r="F2354" s="5">
        <f t="shared" si="491"/>
        <v>1.0483520417295251</v>
      </c>
      <c r="G2354" s="5">
        <f t="shared" si="492"/>
        <v>7.1690997537827927</v>
      </c>
      <c r="H2354" s="5">
        <f t="shared" si="493"/>
        <v>1.1003552715727711</v>
      </c>
      <c r="I2354">
        <v>2.59</v>
      </c>
      <c r="J2354">
        <v>1.51</v>
      </c>
      <c r="K2354" s="5">
        <f t="shared" si="494"/>
        <v>2.7152317880794699</v>
      </c>
      <c r="L2354" s="5">
        <f t="shared" si="495"/>
        <v>1.583011583011583</v>
      </c>
      <c r="M2354" s="24">
        <f t="shared" si="489"/>
        <v>0.36829268292682932</v>
      </c>
      <c r="N2354" s="24">
        <f t="shared" si="489"/>
        <v>0.63170731707317074</v>
      </c>
      <c r="O2354">
        <f t="shared" si="490"/>
        <v>0.361272696566034</v>
      </c>
      <c r="P2354">
        <f t="shared" si="490"/>
        <v>1.3722840604395989</v>
      </c>
      <c r="Q2354" t="s">
        <v>12</v>
      </c>
      <c r="R2354" t="s">
        <v>35</v>
      </c>
      <c r="S2354" t="s">
        <v>139</v>
      </c>
      <c r="T2354" s="78" t="s">
        <v>152</v>
      </c>
      <c r="U2354" s="78" t="s">
        <v>161</v>
      </c>
      <c r="V2354" t="s">
        <v>618</v>
      </c>
      <c r="W2354" s="78" t="s">
        <v>154</v>
      </c>
      <c r="X2354" s="89">
        <v>1</v>
      </c>
      <c r="Y2354" t="str">
        <f t="shared" si="496"/>
        <v>N</v>
      </c>
      <c r="Z2354" s="23">
        <v>100</v>
      </c>
      <c r="AA2354" s="23">
        <f t="shared" si="482"/>
        <v>151</v>
      </c>
      <c r="AB2354" s="23">
        <f t="shared" si="483"/>
        <v>51</v>
      </c>
      <c r="AC2354" s="23">
        <f t="shared" si="484"/>
        <v>0</v>
      </c>
      <c r="AD2354" s="23">
        <f t="shared" si="485"/>
        <v>-100</v>
      </c>
      <c r="AE2354" s="23">
        <f t="shared" si="486"/>
        <v>151</v>
      </c>
      <c r="AF2354" s="23">
        <f t="shared" si="487"/>
        <v>51</v>
      </c>
    </row>
    <row r="2355" spans="1:32" x14ac:dyDescent="0.25">
      <c r="A2355" s="6">
        <v>0.49910376356071162</v>
      </c>
      <c r="B2355" s="6">
        <v>0.49273620247598204</v>
      </c>
      <c r="C2355" s="3">
        <f t="shared" si="488"/>
        <v>2.0035913832141614</v>
      </c>
      <c r="D2355" s="4">
        <f t="shared" si="488"/>
        <v>2.0294835146576102</v>
      </c>
      <c r="E2355" s="141">
        <v>4.9188906331763427E-2</v>
      </c>
      <c r="F2355" s="5">
        <f t="shared" si="491"/>
        <v>1.0491889063317634</v>
      </c>
      <c r="G2355" s="5">
        <f t="shared" si="492"/>
        <v>1.9096574231033729</v>
      </c>
      <c r="H2355" s="5">
        <f t="shared" si="493"/>
        <v>1.9343356591075778</v>
      </c>
      <c r="I2355">
        <v>2.4500000000000002</v>
      </c>
      <c r="J2355">
        <v>1.56</v>
      </c>
      <c r="K2355" s="5">
        <f t="shared" si="494"/>
        <v>2.5705128205128207</v>
      </c>
      <c r="L2355" s="5">
        <f t="shared" si="495"/>
        <v>1.6367346938775511</v>
      </c>
      <c r="M2355" s="24">
        <f t="shared" si="489"/>
        <v>0.38902743142144636</v>
      </c>
      <c r="N2355" s="24">
        <f t="shared" si="489"/>
        <v>0.61097256857855353</v>
      </c>
      <c r="O2355">
        <f t="shared" si="490"/>
        <v>1.2829526229990087</v>
      </c>
      <c r="P2355">
        <f t="shared" si="490"/>
        <v>0.8064784375219135</v>
      </c>
      <c r="Q2355" t="s">
        <v>8</v>
      </c>
      <c r="R2355" t="s">
        <v>15</v>
      </c>
      <c r="S2355" t="s">
        <v>139</v>
      </c>
      <c r="T2355" s="78" t="s">
        <v>153</v>
      </c>
      <c r="U2355" s="78" t="s">
        <v>161</v>
      </c>
      <c r="V2355" t="s">
        <v>618</v>
      </c>
      <c r="W2355" s="78" t="s">
        <v>149</v>
      </c>
      <c r="X2355" s="89">
        <v>0</v>
      </c>
      <c r="Y2355" t="str">
        <f t="shared" si="496"/>
        <v>N</v>
      </c>
      <c r="Z2355" s="23">
        <v>100</v>
      </c>
      <c r="AA2355" s="23">
        <f t="shared" si="482"/>
        <v>0</v>
      </c>
      <c r="AB2355" s="23">
        <f t="shared" si="483"/>
        <v>-100</v>
      </c>
      <c r="AC2355" s="23">
        <f t="shared" si="484"/>
        <v>0</v>
      </c>
      <c r="AD2355" s="23">
        <f t="shared" si="485"/>
        <v>-100</v>
      </c>
      <c r="AE2355" s="23">
        <f t="shared" si="486"/>
        <v>0</v>
      </c>
      <c r="AF2355" s="23">
        <f t="shared" si="487"/>
        <v>-100</v>
      </c>
    </row>
    <row r="2356" spans="1:32" x14ac:dyDescent="0.25">
      <c r="A2356" s="6">
        <v>0.2252589579912897</v>
      </c>
      <c r="B2356" s="6">
        <v>0.77469333296084109</v>
      </c>
      <c r="C2356" s="3">
        <f t="shared" si="488"/>
        <v>4.4393351053265011</v>
      </c>
      <c r="D2356" s="4">
        <f t="shared" si="488"/>
        <v>1.2908333626391846</v>
      </c>
      <c r="E2356" s="141">
        <v>4.85384821668009E-2</v>
      </c>
      <c r="F2356" s="5">
        <f t="shared" si="491"/>
        <v>1.0485384821668009</v>
      </c>
      <c r="G2356" s="5">
        <f t="shared" si="492"/>
        <v>4.2338313574840205</v>
      </c>
      <c r="H2356" s="5">
        <f t="shared" si="493"/>
        <v>1.2310786724505163</v>
      </c>
      <c r="I2356">
        <v>2.2599999999999998</v>
      </c>
      <c r="J2356">
        <v>1.65</v>
      </c>
      <c r="K2356" s="5">
        <f t="shared" si="494"/>
        <v>2.3696969696969696</v>
      </c>
      <c r="L2356" s="5">
        <f t="shared" si="495"/>
        <v>1.7300884955752214</v>
      </c>
      <c r="M2356" s="24">
        <f t="shared" si="489"/>
        <v>0.42199488491048592</v>
      </c>
      <c r="N2356" s="24">
        <f t="shared" si="489"/>
        <v>0.57800511508951402</v>
      </c>
      <c r="O2356">
        <f t="shared" si="490"/>
        <v>0.53379547014905626</v>
      </c>
      <c r="P2356">
        <f t="shared" si="490"/>
        <v>1.3402880229543757</v>
      </c>
      <c r="Q2356" t="s">
        <v>89</v>
      </c>
      <c r="R2356" t="s">
        <v>18</v>
      </c>
      <c r="S2356" t="s">
        <v>139</v>
      </c>
      <c r="T2356" s="78" t="s">
        <v>151</v>
      </c>
      <c r="U2356" s="78" t="s">
        <v>166</v>
      </c>
      <c r="V2356" t="s">
        <v>618</v>
      </c>
      <c r="W2356" s="78" t="s">
        <v>155</v>
      </c>
      <c r="X2356" s="89">
        <v>3</v>
      </c>
      <c r="Y2356" t="str">
        <f t="shared" si="496"/>
        <v>Y</v>
      </c>
      <c r="Z2356" s="23">
        <v>100</v>
      </c>
      <c r="AA2356" s="23">
        <f t="shared" si="482"/>
        <v>0</v>
      </c>
      <c r="AB2356" s="23">
        <f t="shared" si="483"/>
        <v>-100</v>
      </c>
      <c r="AC2356" s="23">
        <f t="shared" si="484"/>
        <v>0</v>
      </c>
      <c r="AD2356" s="23">
        <f t="shared" si="485"/>
        <v>-100</v>
      </c>
      <c r="AE2356" s="23">
        <f t="shared" si="486"/>
        <v>0</v>
      </c>
      <c r="AF2356" s="23">
        <f t="shared" si="487"/>
        <v>-100</v>
      </c>
    </row>
    <row r="2357" spans="1:32" x14ac:dyDescent="0.25">
      <c r="A2357" s="6">
        <v>0.21505303704490689</v>
      </c>
      <c r="B2357" s="6">
        <v>0.78489588368974794</v>
      </c>
      <c r="C2357" s="3">
        <f t="shared" si="488"/>
        <v>4.6500157065495538</v>
      </c>
      <c r="D2357" s="4">
        <f t="shared" si="488"/>
        <v>1.2740543310012797</v>
      </c>
      <c r="E2357" s="141">
        <v>4.664992731597728E-2</v>
      </c>
      <c r="F2357" s="5">
        <f t="shared" si="491"/>
        <v>1.0466499273159773</v>
      </c>
      <c r="G2357" s="5">
        <f t="shared" si="492"/>
        <v>4.4427612186187462</v>
      </c>
      <c r="H2357" s="5">
        <f t="shared" si="493"/>
        <v>1.2172688286220561</v>
      </c>
      <c r="I2357">
        <v>2.35</v>
      </c>
      <c r="J2357">
        <v>1.61</v>
      </c>
      <c r="K2357" s="5">
        <f t="shared" si="494"/>
        <v>2.4596273291925468</v>
      </c>
      <c r="L2357" s="5">
        <f t="shared" si="495"/>
        <v>1.6851063829787236</v>
      </c>
      <c r="M2357" s="24">
        <f t="shared" si="489"/>
        <v>0.40656565656565652</v>
      </c>
      <c r="N2357" s="24">
        <f t="shared" si="489"/>
        <v>0.59343434343434331</v>
      </c>
      <c r="O2357">
        <f t="shared" si="490"/>
        <v>0.52895032714151013</v>
      </c>
      <c r="P2357">
        <f t="shared" si="490"/>
        <v>1.3226330635793198</v>
      </c>
      <c r="Q2357" t="s">
        <v>10</v>
      </c>
      <c r="R2357" t="s">
        <v>7</v>
      </c>
      <c r="S2357" t="s">
        <v>139</v>
      </c>
      <c r="T2357" s="78" t="s">
        <v>151</v>
      </c>
      <c r="U2357" s="78" t="s">
        <v>166</v>
      </c>
      <c r="V2357" t="s">
        <v>618</v>
      </c>
      <c r="W2357" s="78" t="s">
        <v>154</v>
      </c>
      <c r="X2357" s="89">
        <v>1</v>
      </c>
      <c r="Y2357" t="str">
        <f t="shared" si="496"/>
        <v>N</v>
      </c>
      <c r="Z2357" s="23">
        <v>100</v>
      </c>
      <c r="AA2357" s="23">
        <f t="shared" si="482"/>
        <v>161</v>
      </c>
      <c r="AB2357" s="23">
        <f t="shared" si="483"/>
        <v>61</v>
      </c>
      <c r="AC2357" s="23">
        <f t="shared" si="484"/>
        <v>0</v>
      </c>
      <c r="AD2357" s="23">
        <f t="shared" si="485"/>
        <v>-100</v>
      </c>
      <c r="AE2357" s="23">
        <f t="shared" si="486"/>
        <v>161</v>
      </c>
      <c r="AF2357" s="23">
        <f t="shared" si="487"/>
        <v>61</v>
      </c>
    </row>
    <row r="2358" spans="1:32" x14ac:dyDescent="0.25">
      <c r="A2358" s="6">
        <v>0.19672329301583052</v>
      </c>
      <c r="B2358" s="6">
        <v>0.80320802737089125</v>
      </c>
      <c r="C2358" s="3">
        <f t="shared" si="488"/>
        <v>5.0832821302941946</v>
      </c>
      <c r="D2358" s="4">
        <f t="shared" si="488"/>
        <v>1.2450074774193431</v>
      </c>
      <c r="E2358" s="141">
        <v>4.7849151741162776E-2</v>
      </c>
      <c r="F2358" s="5">
        <f t="shared" si="491"/>
        <v>1.0478491517411628</v>
      </c>
      <c r="G2358" s="5">
        <f t="shared" si="492"/>
        <v>4.8511583197328916</v>
      </c>
      <c r="H2358" s="5">
        <f t="shared" si="493"/>
        <v>1.1881552562700188</v>
      </c>
      <c r="I2358">
        <v>2.41</v>
      </c>
      <c r="J2358">
        <v>1.58</v>
      </c>
      <c r="K2358" s="5">
        <f t="shared" si="494"/>
        <v>2.5253164556962022</v>
      </c>
      <c r="L2358" s="5">
        <f t="shared" si="495"/>
        <v>1.6556016597510372</v>
      </c>
      <c r="M2358" s="24">
        <f t="shared" si="489"/>
        <v>0.39598997493734339</v>
      </c>
      <c r="N2358" s="24">
        <f t="shared" si="489"/>
        <v>0.60401002506265666</v>
      </c>
      <c r="O2358">
        <f t="shared" si="490"/>
        <v>0.49678856907162255</v>
      </c>
      <c r="P2358">
        <f t="shared" si="490"/>
        <v>1.3297925432406041</v>
      </c>
      <c r="Q2358" t="s">
        <v>14</v>
      </c>
      <c r="R2358" t="s">
        <v>521</v>
      </c>
      <c r="S2358" t="s">
        <v>139</v>
      </c>
      <c r="T2358" s="78" t="s">
        <v>151</v>
      </c>
      <c r="U2358" s="78" t="s">
        <v>166</v>
      </c>
      <c r="V2358" t="s">
        <v>618</v>
      </c>
      <c r="W2358" s="78" t="s">
        <v>176</v>
      </c>
      <c r="X2358" s="89">
        <v>3</v>
      </c>
      <c r="Y2358" t="str">
        <f t="shared" si="496"/>
        <v>Y</v>
      </c>
      <c r="Z2358" s="23">
        <v>100</v>
      </c>
      <c r="AA2358" s="23">
        <f t="shared" si="482"/>
        <v>0</v>
      </c>
      <c r="AB2358" s="23">
        <f t="shared" si="483"/>
        <v>-100</v>
      </c>
      <c r="AC2358" s="23">
        <f t="shared" si="484"/>
        <v>0</v>
      </c>
      <c r="AD2358" s="23">
        <f t="shared" si="485"/>
        <v>-100</v>
      </c>
      <c r="AE2358" s="23">
        <f t="shared" si="486"/>
        <v>0</v>
      </c>
      <c r="AF2358" s="23">
        <f t="shared" si="487"/>
        <v>-100</v>
      </c>
    </row>
    <row r="2359" spans="1:32" x14ac:dyDescent="0.25">
      <c r="A2359" s="6">
        <v>0.53523422858359393</v>
      </c>
      <c r="B2359" s="6">
        <v>0.44992112246198906</v>
      </c>
      <c r="C2359" s="3">
        <f t="shared" si="488"/>
        <v>1.8683408993597614</v>
      </c>
      <c r="D2359" s="4">
        <f t="shared" si="488"/>
        <v>2.222611809216589</v>
      </c>
      <c r="E2359" s="141">
        <v>5.2631578947368363E-2</v>
      </c>
      <c r="F2359" s="5">
        <f t="shared" si="491"/>
        <v>1.0526315789473684</v>
      </c>
      <c r="G2359" s="5">
        <f t="shared" si="492"/>
        <v>1.7749238543917734</v>
      </c>
      <c r="H2359" s="5">
        <f t="shared" si="493"/>
        <v>2.1114812187557597</v>
      </c>
      <c r="I2359">
        <v>1.9</v>
      </c>
      <c r="J2359">
        <v>1.9</v>
      </c>
      <c r="K2359" s="5">
        <f t="shared" si="494"/>
        <v>1.9999999999999998</v>
      </c>
      <c r="L2359" s="5">
        <f t="shared" si="495"/>
        <v>1.9999999999999998</v>
      </c>
      <c r="M2359" s="24">
        <f t="shared" si="489"/>
        <v>0.5</v>
      </c>
      <c r="N2359" s="24">
        <f t="shared" si="489"/>
        <v>0.5</v>
      </c>
      <c r="O2359">
        <f t="shared" si="490"/>
        <v>1.0704684571671879</v>
      </c>
      <c r="P2359">
        <f t="shared" si="490"/>
        <v>0.89984224492397802</v>
      </c>
      <c r="Q2359" t="s">
        <v>371</v>
      </c>
      <c r="R2359" t="s">
        <v>373</v>
      </c>
      <c r="S2359" t="s">
        <v>370</v>
      </c>
      <c r="T2359" s="78" t="s">
        <v>163</v>
      </c>
      <c r="U2359" s="78" t="s">
        <v>161</v>
      </c>
      <c r="V2359" t="s">
        <v>618</v>
      </c>
      <c r="W2359" s="78" t="s">
        <v>155</v>
      </c>
      <c r="X2359" s="89">
        <v>3</v>
      </c>
      <c r="Y2359" t="str">
        <f t="shared" si="496"/>
        <v>Y</v>
      </c>
      <c r="Z2359" s="23">
        <v>100</v>
      </c>
      <c r="AA2359" s="23">
        <f t="shared" si="482"/>
        <v>190</v>
      </c>
      <c r="AB2359" s="23">
        <f t="shared" si="483"/>
        <v>90</v>
      </c>
      <c r="AC2359" s="23">
        <f t="shared" si="484"/>
        <v>190</v>
      </c>
      <c r="AD2359" s="23">
        <f t="shared" si="485"/>
        <v>90</v>
      </c>
      <c r="AE2359" s="23">
        <f t="shared" si="486"/>
        <v>0</v>
      </c>
      <c r="AF2359" s="23">
        <f t="shared" si="487"/>
        <v>-100</v>
      </c>
    </row>
    <row r="2360" spans="1:32" x14ac:dyDescent="0.25">
      <c r="A2360" s="6">
        <v>0</v>
      </c>
      <c r="B2360" s="6">
        <v>1</v>
      </c>
      <c r="C2360" s="3" t="e">
        <f t="shared" si="488"/>
        <v>#DIV/0!</v>
      </c>
      <c r="D2360" s="4">
        <f t="shared" si="488"/>
        <v>1</v>
      </c>
      <c r="E2360" s="141">
        <v>6.2095941761286522E-2</v>
      </c>
      <c r="F2360" s="5">
        <f t="shared" si="491"/>
        <v>1.0620959417612865</v>
      </c>
      <c r="G2360" s="5" t="e">
        <f t="shared" si="492"/>
        <v>#DIV/0!</v>
      </c>
      <c r="H2360" s="5">
        <f t="shared" si="493"/>
        <v>0.9415345268542199</v>
      </c>
      <c r="I2360">
        <v>1.58</v>
      </c>
      <c r="J2360">
        <v>2.33</v>
      </c>
      <c r="K2360" s="5">
        <f t="shared" si="494"/>
        <v>1.6781115879828328</v>
      </c>
      <c r="L2360" s="5">
        <f t="shared" si="495"/>
        <v>2.4746835443037978</v>
      </c>
      <c r="M2360" s="24">
        <f t="shared" si="489"/>
        <v>0.59590792838874673</v>
      </c>
      <c r="N2360" s="24">
        <f t="shared" si="489"/>
        <v>0.40409207161125316</v>
      </c>
      <c r="O2360" t="e">
        <f t="shared" si="490"/>
        <v>#DIV/0!</v>
      </c>
      <c r="P2360">
        <f t="shared" si="490"/>
        <v>2.4746835443037978</v>
      </c>
      <c r="Q2360" t="s">
        <v>372</v>
      </c>
      <c r="R2360" t="s">
        <v>570</v>
      </c>
      <c r="S2360" t="s">
        <v>370</v>
      </c>
      <c r="T2360" s="78" t="s">
        <v>149</v>
      </c>
      <c r="U2360" s="78" t="s">
        <v>166</v>
      </c>
      <c r="V2360" t="s">
        <v>618</v>
      </c>
      <c r="W2360" s="78" t="s">
        <v>175</v>
      </c>
      <c r="X2360" s="89">
        <v>5</v>
      </c>
      <c r="Y2360" t="str">
        <f t="shared" si="496"/>
        <v>Y</v>
      </c>
      <c r="Z2360" s="23">
        <v>100</v>
      </c>
      <c r="AA2360" s="23" t="e">
        <f t="shared" si="482"/>
        <v>#DIV/0!</v>
      </c>
      <c r="AB2360" s="23" t="e">
        <f t="shared" si="483"/>
        <v>#DIV/0!</v>
      </c>
      <c r="AC2360" s="23">
        <f t="shared" si="484"/>
        <v>0</v>
      </c>
      <c r="AD2360" s="23">
        <f t="shared" si="485"/>
        <v>-100</v>
      </c>
      <c r="AE2360" s="23">
        <f t="shared" si="486"/>
        <v>0</v>
      </c>
      <c r="AF2360" s="23">
        <f t="shared" si="487"/>
        <v>-100</v>
      </c>
    </row>
    <row r="2361" spans="1:32" x14ac:dyDescent="0.25">
      <c r="A2361" s="6">
        <v>0.39943875479117658</v>
      </c>
      <c r="B2361" s="6">
        <v>0.59964259231661887</v>
      </c>
      <c r="C2361" s="3">
        <f t="shared" si="488"/>
        <v>2.5035127112860946</v>
      </c>
      <c r="D2361" s="4">
        <f t="shared" si="488"/>
        <v>1.6676600575297149</v>
      </c>
      <c r="E2361" s="141">
        <v>3.0130699391399673E-2</v>
      </c>
      <c r="F2361" s="5">
        <f t="shared" si="491"/>
        <v>1.0301306993913997</v>
      </c>
      <c r="G2361" s="5">
        <f t="shared" si="492"/>
        <v>2.4302864799245065</v>
      </c>
      <c r="H2361" s="5">
        <f t="shared" si="493"/>
        <v>1.6188820103264245</v>
      </c>
      <c r="I2361">
        <v>1.56</v>
      </c>
      <c r="J2361">
        <v>2.57</v>
      </c>
      <c r="K2361" s="5">
        <f t="shared" si="494"/>
        <v>1.6070038910505835</v>
      </c>
      <c r="L2361" s="5">
        <f t="shared" si="495"/>
        <v>2.6474358974358969</v>
      </c>
      <c r="M2361" s="24">
        <f t="shared" si="489"/>
        <v>0.62227602905569013</v>
      </c>
      <c r="N2361" s="24">
        <f t="shared" si="489"/>
        <v>0.37772397094430998</v>
      </c>
      <c r="O2361">
        <f t="shared" si="490"/>
        <v>0.64189963318582066</v>
      </c>
      <c r="P2361">
        <f t="shared" si="490"/>
        <v>1.5875153245305356</v>
      </c>
      <c r="Q2361" t="s">
        <v>106</v>
      </c>
      <c r="R2361" t="s">
        <v>108</v>
      </c>
      <c r="S2361" t="s">
        <v>140</v>
      </c>
      <c r="T2361" s="78" t="s">
        <v>151</v>
      </c>
      <c r="U2361" s="78" t="s">
        <v>166</v>
      </c>
      <c r="V2361" t="s">
        <v>618</v>
      </c>
      <c r="W2361" s="78" t="s">
        <v>150</v>
      </c>
      <c r="X2361" s="89">
        <v>4</v>
      </c>
      <c r="Y2361" t="str">
        <f t="shared" si="496"/>
        <v>Y</v>
      </c>
      <c r="Z2361" s="23">
        <v>100</v>
      </c>
      <c r="AA2361" s="23">
        <f t="shared" si="482"/>
        <v>0</v>
      </c>
      <c r="AB2361" s="23">
        <f t="shared" si="483"/>
        <v>-100</v>
      </c>
      <c r="AC2361" s="23">
        <f t="shared" si="484"/>
        <v>0</v>
      </c>
      <c r="AD2361" s="23">
        <f t="shared" si="485"/>
        <v>-100</v>
      </c>
      <c r="AE2361" s="23">
        <f t="shared" si="486"/>
        <v>0</v>
      </c>
      <c r="AF2361" s="23">
        <f t="shared" si="487"/>
        <v>-100</v>
      </c>
    </row>
    <row r="2362" spans="1:32" x14ac:dyDescent="0.25">
      <c r="A2362" s="6">
        <v>0.7333715075659698</v>
      </c>
      <c r="B2362" s="6">
        <v>0.25704278480081377</v>
      </c>
      <c r="C2362" s="3">
        <f t="shared" si="488"/>
        <v>1.3635653821880254</v>
      </c>
      <c r="D2362" s="4">
        <f t="shared" si="488"/>
        <v>3.8904029178446486</v>
      </c>
      <c r="E2362" s="141">
        <v>2.9489204844655115E-2</v>
      </c>
      <c r="F2362" s="5">
        <f t="shared" si="491"/>
        <v>1.0294892048446551</v>
      </c>
      <c r="G2362" s="5">
        <f t="shared" si="492"/>
        <v>1.3245067318542507</v>
      </c>
      <c r="H2362" s="5">
        <f t="shared" si="493"/>
        <v>3.7789642664895076</v>
      </c>
      <c r="I2362">
        <v>1.8</v>
      </c>
      <c r="J2362">
        <v>2.11</v>
      </c>
      <c r="K2362" s="5">
        <f t="shared" si="494"/>
        <v>1.8530805687203793</v>
      </c>
      <c r="L2362" s="5">
        <f t="shared" si="495"/>
        <v>2.1722222222222221</v>
      </c>
      <c r="M2362" s="24">
        <f t="shared" si="489"/>
        <v>0.53964194373401531</v>
      </c>
      <c r="N2362" s="24">
        <f t="shared" si="489"/>
        <v>0.46035805626598469</v>
      </c>
      <c r="O2362">
        <f t="shared" si="490"/>
        <v>1.3589964903236693</v>
      </c>
      <c r="P2362">
        <f t="shared" si="490"/>
        <v>0.55835404920621212</v>
      </c>
      <c r="Q2362" t="s">
        <v>37</v>
      </c>
      <c r="R2362" t="s">
        <v>41</v>
      </c>
      <c r="S2362" t="s">
        <v>140</v>
      </c>
      <c r="T2362" s="78" t="s">
        <v>150</v>
      </c>
      <c r="U2362" s="78" t="s">
        <v>166</v>
      </c>
      <c r="V2362" t="s">
        <v>618</v>
      </c>
      <c r="W2362" s="78" t="s">
        <v>162</v>
      </c>
      <c r="X2362" s="89">
        <v>3</v>
      </c>
      <c r="Y2362" t="str">
        <f t="shared" si="496"/>
        <v>Y</v>
      </c>
      <c r="Z2362" s="23">
        <v>100</v>
      </c>
      <c r="AA2362" s="23">
        <f t="shared" si="482"/>
        <v>180</v>
      </c>
      <c r="AB2362" s="23">
        <f t="shared" si="483"/>
        <v>80</v>
      </c>
      <c r="AC2362" s="23">
        <f t="shared" si="484"/>
        <v>180</v>
      </c>
      <c r="AD2362" s="23">
        <f t="shared" si="485"/>
        <v>80</v>
      </c>
      <c r="AE2362" s="23">
        <f t="shared" si="486"/>
        <v>0</v>
      </c>
      <c r="AF2362" s="23">
        <f t="shared" si="487"/>
        <v>-100</v>
      </c>
    </row>
    <row r="2363" spans="1:32" x14ac:dyDescent="0.25">
      <c r="A2363" s="6">
        <v>0.47013519300338952</v>
      </c>
      <c r="B2363" s="6">
        <v>0.52870564165313472</v>
      </c>
      <c r="C2363" s="3">
        <f t="shared" si="488"/>
        <v>2.1270477404842789</v>
      </c>
      <c r="D2363" s="4">
        <f t="shared" si="488"/>
        <v>1.8914116310036748</v>
      </c>
      <c r="E2363" s="141">
        <v>2.8676664035780064E-2</v>
      </c>
      <c r="F2363" s="5">
        <f t="shared" si="491"/>
        <v>1.0286766640357801</v>
      </c>
      <c r="G2363" s="5">
        <f t="shared" si="492"/>
        <v>2.0677515247009577</v>
      </c>
      <c r="H2363" s="5">
        <f t="shared" si="493"/>
        <v>1.8386842990907846</v>
      </c>
      <c r="I2363">
        <v>1.81</v>
      </c>
      <c r="J2363">
        <v>2.1</v>
      </c>
      <c r="K2363" s="5">
        <f t="shared" si="494"/>
        <v>1.861904761904762</v>
      </c>
      <c r="L2363" s="5">
        <f t="shared" si="495"/>
        <v>2.160220994475138</v>
      </c>
      <c r="M2363" s="24">
        <f t="shared" si="489"/>
        <v>0.53708439897698212</v>
      </c>
      <c r="N2363" s="24">
        <f t="shared" si="489"/>
        <v>0.46291560102301793</v>
      </c>
      <c r="O2363">
        <f t="shared" si="490"/>
        <v>0.87534695459202516</v>
      </c>
      <c r="P2363">
        <f t="shared" si="490"/>
        <v>1.1421210269965507</v>
      </c>
      <c r="Q2363" t="s">
        <v>96</v>
      </c>
      <c r="R2363" t="s">
        <v>38</v>
      </c>
      <c r="S2363" t="s">
        <v>140</v>
      </c>
      <c r="T2363" s="78" t="s">
        <v>162</v>
      </c>
      <c r="U2363" s="78" t="s">
        <v>160</v>
      </c>
      <c r="V2363" t="s">
        <v>618</v>
      </c>
      <c r="W2363" s="78" t="s">
        <v>176</v>
      </c>
      <c r="X2363" s="89">
        <v>3</v>
      </c>
      <c r="Y2363" t="str">
        <f t="shared" si="496"/>
        <v>Y</v>
      </c>
      <c r="Z2363" s="23">
        <v>100</v>
      </c>
      <c r="AA2363" s="23">
        <f t="shared" si="482"/>
        <v>0</v>
      </c>
      <c r="AB2363" s="23">
        <f t="shared" si="483"/>
        <v>-100</v>
      </c>
      <c r="AC2363" s="23">
        <f t="shared" si="484"/>
        <v>0</v>
      </c>
      <c r="AD2363" s="23">
        <f t="shared" si="485"/>
        <v>-100</v>
      </c>
      <c r="AE2363" s="23">
        <f t="shared" si="486"/>
        <v>0</v>
      </c>
      <c r="AF2363" s="23">
        <f t="shared" si="487"/>
        <v>-100</v>
      </c>
    </row>
    <row r="2364" spans="1:32" x14ac:dyDescent="0.25">
      <c r="A2364" s="6">
        <v>0.78943169790395173</v>
      </c>
      <c r="B2364" s="6">
        <v>0.19315841615583609</v>
      </c>
      <c r="C2364" s="3">
        <f t="shared" si="488"/>
        <v>1.2667340349458169</v>
      </c>
      <c r="D2364" s="4">
        <f t="shared" si="488"/>
        <v>5.177097741333835</v>
      </c>
      <c r="E2364" s="141">
        <v>3.2382650029708859E-2</v>
      </c>
      <c r="F2364" s="5">
        <f t="shared" si="491"/>
        <v>1.0323826500297089</v>
      </c>
      <c r="G2364" s="5">
        <f t="shared" si="492"/>
        <v>1.2270005069432</v>
      </c>
      <c r="H2364" s="5">
        <f t="shared" si="493"/>
        <v>5.0147082006704142</v>
      </c>
      <c r="I2364">
        <v>1.53</v>
      </c>
      <c r="J2364">
        <v>2.64</v>
      </c>
      <c r="K2364" s="5">
        <f t="shared" si="494"/>
        <v>1.5795454545454546</v>
      </c>
      <c r="L2364" s="5">
        <f t="shared" si="495"/>
        <v>2.7254901960784315</v>
      </c>
      <c r="M2364" s="24">
        <f t="shared" si="489"/>
        <v>0.63309352517985606</v>
      </c>
      <c r="N2364" s="24">
        <f t="shared" si="489"/>
        <v>0.36690647482014388</v>
      </c>
      <c r="O2364">
        <f t="shared" si="490"/>
        <v>1.2469432500982873</v>
      </c>
      <c r="P2364">
        <f t="shared" si="490"/>
        <v>0.52645136952276894</v>
      </c>
      <c r="Q2364" t="s">
        <v>431</v>
      </c>
      <c r="R2364" t="s">
        <v>410</v>
      </c>
      <c r="S2364" t="s">
        <v>409</v>
      </c>
      <c r="T2364" s="78" t="s">
        <v>168</v>
      </c>
      <c r="U2364" s="78" t="s">
        <v>160</v>
      </c>
      <c r="V2364" t="s">
        <v>618</v>
      </c>
      <c r="W2364" s="78" t="s">
        <v>360</v>
      </c>
      <c r="X2364" s="89">
        <v>7</v>
      </c>
      <c r="Y2364" t="str">
        <f t="shared" si="496"/>
        <v>Y</v>
      </c>
      <c r="Z2364" s="23">
        <v>100</v>
      </c>
      <c r="AA2364" s="23">
        <f t="shared" si="482"/>
        <v>153</v>
      </c>
      <c r="AB2364" s="23">
        <f t="shared" si="483"/>
        <v>53</v>
      </c>
      <c r="AC2364" s="23">
        <f t="shared" si="484"/>
        <v>153</v>
      </c>
      <c r="AD2364" s="23">
        <f t="shared" si="485"/>
        <v>53</v>
      </c>
      <c r="AE2364" s="23">
        <f t="shared" si="486"/>
        <v>0</v>
      </c>
      <c r="AF2364" s="23">
        <f t="shared" si="487"/>
        <v>-100</v>
      </c>
    </row>
    <row r="2365" spans="1:32" x14ac:dyDescent="0.25">
      <c r="A2365" s="6">
        <v>0.35964005656612841</v>
      </c>
      <c r="B2365" s="6">
        <v>0.63634980611320002</v>
      </c>
      <c r="C2365" s="3">
        <f t="shared" si="488"/>
        <v>2.7805578987726749</v>
      </c>
      <c r="D2365" s="4">
        <f t="shared" si="488"/>
        <v>1.5714627244219046</v>
      </c>
      <c r="E2365" s="141">
        <v>4.5150501672240884E-2</v>
      </c>
      <c r="F2365" s="5">
        <f t="shared" si="491"/>
        <v>1.0451505016722409</v>
      </c>
      <c r="G2365" s="5">
        <f t="shared" si="492"/>
        <v>2.6604377975456952</v>
      </c>
      <c r="H2365" s="5">
        <f t="shared" si="493"/>
        <v>1.5035755347268782</v>
      </c>
      <c r="I2365">
        <v>1.38</v>
      </c>
      <c r="J2365">
        <v>3.12</v>
      </c>
      <c r="K2365" s="5">
        <f t="shared" si="494"/>
        <v>1.4423076923076923</v>
      </c>
      <c r="L2365" s="5">
        <f t="shared" si="495"/>
        <v>3.2608695652173916</v>
      </c>
      <c r="M2365" s="24">
        <f t="shared" si="489"/>
        <v>0.69333333333333336</v>
      </c>
      <c r="N2365" s="24">
        <f t="shared" si="489"/>
        <v>0.30666666666666664</v>
      </c>
      <c r="O2365">
        <f t="shared" si="490"/>
        <v>0.51871162004730065</v>
      </c>
      <c r="P2365">
        <f t="shared" si="490"/>
        <v>2.0750537155865221</v>
      </c>
      <c r="Q2365" t="s">
        <v>411</v>
      </c>
      <c r="R2365" t="s">
        <v>430</v>
      </c>
      <c r="S2365" t="s">
        <v>409</v>
      </c>
      <c r="T2365" s="78" t="s">
        <v>153</v>
      </c>
      <c r="U2365" s="78" t="s">
        <v>161</v>
      </c>
      <c r="V2365" t="s">
        <v>618</v>
      </c>
      <c r="W2365" s="78" t="s">
        <v>149</v>
      </c>
      <c r="X2365" s="89">
        <v>0</v>
      </c>
      <c r="Y2365" t="str">
        <f t="shared" si="496"/>
        <v>N</v>
      </c>
      <c r="Z2365" s="23">
        <v>100</v>
      </c>
      <c r="AA2365" s="23">
        <f t="shared" si="482"/>
        <v>312</v>
      </c>
      <c r="AB2365" s="23">
        <f t="shared" si="483"/>
        <v>212</v>
      </c>
      <c r="AC2365" s="23">
        <f t="shared" si="484"/>
        <v>0</v>
      </c>
      <c r="AD2365" s="23">
        <f t="shared" si="485"/>
        <v>-100</v>
      </c>
      <c r="AE2365" s="23">
        <f t="shared" si="486"/>
        <v>312</v>
      </c>
      <c r="AF2365" s="23">
        <f t="shared" si="487"/>
        <v>212</v>
      </c>
    </row>
    <row r="2366" spans="1:32" x14ac:dyDescent="0.25">
      <c r="A2366" s="6">
        <v>0.33641645155598282</v>
      </c>
      <c r="B2366" s="6">
        <v>0.66336638114019042</v>
      </c>
      <c r="C2366" s="3">
        <f t="shared" si="488"/>
        <v>2.9725062355744831</v>
      </c>
      <c r="D2366" s="4">
        <f t="shared" si="488"/>
        <v>1.5074625854285917</v>
      </c>
      <c r="E2366" s="141">
        <v>3.3884036620014824E-2</v>
      </c>
      <c r="F2366" s="5">
        <f t="shared" si="491"/>
        <v>1.0338840366200148</v>
      </c>
      <c r="G2366" s="5">
        <f t="shared" si="492"/>
        <v>2.8750866927902607</v>
      </c>
      <c r="H2366" s="5">
        <f t="shared" si="493"/>
        <v>1.4580577047661991</v>
      </c>
      <c r="I2366">
        <v>1.72</v>
      </c>
      <c r="J2366">
        <v>2.21</v>
      </c>
      <c r="K2366" s="5">
        <f t="shared" si="494"/>
        <v>1.7782805429864255</v>
      </c>
      <c r="L2366" s="5">
        <f t="shared" si="495"/>
        <v>2.2848837209302326</v>
      </c>
      <c r="M2366" s="24">
        <f t="shared" si="489"/>
        <v>0.56234096692111957</v>
      </c>
      <c r="N2366" s="24">
        <f t="shared" si="489"/>
        <v>0.43765903307888038</v>
      </c>
      <c r="O2366">
        <f t="shared" si="490"/>
        <v>0.59824283014253965</v>
      </c>
      <c r="P2366">
        <f t="shared" si="490"/>
        <v>1.5157150452796211</v>
      </c>
      <c r="Q2366" t="s">
        <v>427</v>
      </c>
      <c r="R2366" t="s">
        <v>412</v>
      </c>
      <c r="S2366" t="s">
        <v>409</v>
      </c>
      <c r="T2366" s="78" t="s">
        <v>151</v>
      </c>
      <c r="U2366" s="78" t="s">
        <v>166</v>
      </c>
      <c r="V2366" t="s">
        <v>618</v>
      </c>
      <c r="W2366" s="78" t="s">
        <v>155</v>
      </c>
      <c r="X2366" s="89">
        <v>3</v>
      </c>
      <c r="Y2366" t="str">
        <f t="shared" si="496"/>
        <v>Y</v>
      </c>
      <c r="Z2366" s="23">
        <v>100</v>
      </c>
      <c r="AA2366" s="23">
        <f t="shared" si="482"/>
        <v>0</v>
      </c>
      <c r="AB2366" s="23">
        <f t="shared" si="483"/>
        <v>-100</v>
      </c>
      <c r="AC2366" s="23">
        <f t="shared" si="484"/>
        <v>0</v>
      </c>
      <c r="AD2366" s="23">
        <f t="shared" si="485"/>
        <v>-100</v>
      </c>
      <c r="AE2366" s="23">
        <f t="shared" si="486"/>
        <v>0</v>
      </c>
      <c r="AF2366" s="23">
        <f t="shared" si="487"/>
        <v>-100</v>
      </c>
    </row>
    <row r="2367" spans="1:32" x14ac:dyDescent="0.25">
      <c r="A2367" s="6">
        <v>0.68766843262641097</v>
      </c>
      <c r="B2367" s="6">
        <v>0.14287731883114232</v>
      </c>
      <c r="C2367" s="3">
        <f t="shared" si="488"/>
        <v>1.4541891885028102</v>
      </c>
      <c r="D2367" s="4">
        <f t="shared" si="488"/>
        <v>6.9990115168792943</v>
      </c>
      <c r="E2367" s="141">
        <v>3.9574126155082379E-2</v>
      </c>
      <c r="F2367" s="5">
        <f t="shared" si="491"/>
        <v>1.0395741261550824</v>
      </c>
      <c r="G2367" s="5">
        <f t="shared" si="492"/>
        <v>1.3988316483800944</v>
      </c>
      <c r="H2367" s="5">
        <f t="shared" si="493"/>
        <v>6.7325757161401212</v>
      </c>
      <c r="I2367">
        <v>1.52</v>
      </c>
      <c r="J2367">
        <v>2.62</v>
      </c>
      <c r="K2367" s="5">
        <f t="shared" si="494"/>
        <v>1.5801526717557253</v>
      </c>
      <c r="L2367" s="5">
        <f t="shared" si="495"/>
        <v>2.7236842105263159</v>
      </c>
      <c r="M2367" s="24">
        <f t="shared" si="489"/>
        <v>0.63285024154589364</v>
      </c>
      <c r="N2367" s="24">
        <f t="shared" si="489"/>
        <v>0.36714975845410625</v>
      </c>
      <c r="O2367">
        <f t="shared" si="490"/>
        <v>1.0866211110966952</v>
      </c>
      <c r="P2367">
        <f t="shared" si="490"/>
        <v>0.38915269734271662</v>
      </c>
      <c r="Q2367" t="s">
        <v>414</v>
      </c>
      <c r="R2367" t="s">
        <v>413</v>
      </c>
      <c r="S2367" t="s">
        <v>409</v>
      </c>
      <c r="T2367" s="78" t="s">
        <v>359</v>
      </c>
      <c r="U2367" s="78" t="s">
        <v>160</v>
      </c>
      <c r="V2367" t="s">
        <v>618</v>
      </c>
      <c r="W2367" s="78" t="s">
        <v>168</v>
      </c>
      <c r="X2367" s="89">
        <v>5</v>
      </c>
      <c r="Y2367" t="str">
        <f t="shared" si="496"/>
        <v>Y</v>
      </c>
      <c r="Z2367" s="23">
        <v>100</v>
      </c>
      <c r="AA2367" s="23">
        <f t="shared" si="482"/>
        <v>152</v>
      </c>
      <c r="AB2367" s="23">
        <f t="shared" si="483"/>
        <v>52</v>
      </c>
      <c r="AC2367" s="23">
        <f t="shared" si="484"/>
        <v>152</v>
      </c>
      <c r="AD2367" s="23">
        <f t="shared" si="485"/>
        <v>52</v>
      </c>
      <c r="AE2367" s="23">
        <f t="shared" si="486"/>
        <v>0</v>
      </c>
      <c r="AF2367" s="23">
        <f t="shared" si="487"/>
        <v>-100</v>
      </c>
    </row>
    <row r="2368" spans="1:32" x14ac:dyDescent="0.25">
      <c r="A2368" s="6">
        <v>0.63596495292832678</v>
      </c>
      <c r="B2368" s="6">
        <v>9.4598195505711816E-2</v>
      </c>
      <c r="C2368" s="3">
        <f t="shared" si="488"/>
        <v>1.5724136926028061</v>
      </c>
      <c r="D2368" s="4">
        <f t="shared" si="488"/>
        <v>10.571026166557482</v>
      </c>
      <c r="E2368" s="141">
        <v>3.845570771640805E-2</v>
      </c>
      <c r="F2368" s="5">
        <f t="shared" si="491"/>
        <v>1.038455707716408</v>
      </c>
      <c r="G2368" s="5">
        <f t="shared" si="492"/>
        <v>1.5141846502635976</v>
      </c>
      <c r="H2368" s="5">
        <f t="shared" si="493"/>
        <v>10.17956383503679</v>
      </c>
      <c r="I2368">
        <v>1.54</v>
      </c>
      <c r="J2368">
        <v>2.57</v>
      </c>
      <c r="K2368" s="5">
        <f t="shared" si="494"/>
        <v>1.5992217898832684</v>
      </c>
      <c r="L2368" s="5">
        <f t="shared" si="495"/>
        <v>2.6688311688311686</v>
      </c>
      <c r="M2368" s="24">
        <f t="shared" si="489"/>
        <v>0.62530413625304138</v>
      </c>
      <c r="N2368" s="24">
        <f t="shared" si="489"/>
        <v>0.37469586374695868</v>
      </c>
      <c r="O2368">
        <f t="shared" si="490"/>
        <v>1.0170490103250673</v>
      </c>
      <c r="P2368">
        <f t="shared" si="490"/>
        <v>0.25246661268082826</v>
      </c>
      <c r="Q2368" t="s">
        <v>303</v>
      </c>
      <c r="R2368" t="s">
        <v>297</v>
      </c>
      <c r="S2368" t="s">
        <v>142</v>
      </c>
      <c r="T2368" s="78" t="s">
        <v>359</v>
      </c>
      <c r="U2368" s="78" t="s">
        <v>160</v>
      </c>
      <c r="V2368" t="s">
        <v>618</v>
      </c>
      <c r="W2368" s="78" t="s">
        <v>175</v>
      </c>
      <c r="X2368" s="89">
        <v>5</v>
      </c>
      <c r="Y2368" t="str">
        <f t="shared" si="496"/>
        <v>Y</v>
      </c>
      <c r="Z2368" s="23">
        <v>100</v>
      </c>
      <c r="AA2368" s="23">
        <f t="shared" si="482"/>
        <v>154</v>
      </c>
      <c r="AB2368" s="23">
        <f t="shared" si="483"/>
        <v>54</v>
      </c>
      <c r="AC2368" s="23">
        <f t="shared" si="484"/>
        <v>154</v>
      </c>
      <c r="AD2368" s="23">
        <f t="shared" si="485"/>
        <v>54</v>
      </c>
      <c r="AE2368" s="23">
        <f t="shared" si="486"/>
        <v>0</v>
      </c>
      <c r="AF2368" s="23">
        <f t="shared" si="487"/>
        <v>-100</v>
      </c>
    </row>
    <row r="2369" spans="1:32" x14ac:dyDescent="0.25">
      <c r="A2369" s="6">
        <v>0.40444589304579415</v>
      </c>
      <c r="B2369" s="6">
        <v>0.59088312410274868</v>
      </c>
      <c r="C2369" s="3">
        <f t="shared" si="488"/>
        <v>2.4725186166911408</v>
      </c>
      <c r="D2369" s="4">
        <f t="shared" si="488"/>
        <v>1.6923820620507517</v>
      </c>
      <c r="E2369" s="141">
        <v>3.4887442654432999E-2</v>
      </c>
      <c r="F2369" s="5">
        <f t="shared" si="491"/>
        <v>1.034887442654433</v>
      </c>
      <c r="G2369" s="5">
        <f t="shared" si="492"/>
        <v>2.3891667004377384</v>
      </c>
      <c r="H2369" s="5">
        <f t="shared" si="493"/>
        <v>1.6353295945981128</v>
      </c>
      <c r="I2369">
        <v>1.82</v>
      </c>
      <c r="J2369">
        <v>2.06</v>
      </c>
      <c r="K2369" s="5">
        <f t="shared" si="494"/>
        <v>1.883495145631068</v>
      </c>
      <c r="L2369" s="5">
        <f t="shared" si="495"/>
        <v>2.1318681318681318</v>
      </c>
      <c r="M2369" s="24">
        <f t="shared" si="489"/>
        <v>0.53092783505154639</v>
      </c>
      <c r="N2369" s="24">
        <f t="shared" si="489"/>
        <v>0.46907216494845361</v>
      </c>
      <c r="O2369">
        <f t="shared" si="490"/>
        <v>0.76177187622217546</v>
      </c>
      <c r="P2369">
        <f t="shared" si="490"/>
        <v>1.2596849019333325</v>
      </c>
      <c r="Q2369" t="s">
        <v>531</v>
      </c>
      <c r="R2369" t="s">
        <v>298</v>
      </c>
      <c r="S2369" t="s">
        <v>142</v>
      </c>
      <c r="T2369" s="78" t="s">
        <v>153</v>
      </c>
      <c r="U2369" s="78" t="s">
        <v>161</v>
      </c>
      <c r="V2369" t="s">
        <v>618</v>
      </c>
      <c r="W2369" s="78" t="s">
        <v>151</v>
      </c>
      <c r="X2369" s="89">
        <v>2</v>
      </c>
      <c r="Y2369" t="str">
        <f t="shared" si="496"/>
        <v>N</v>
      </c>
      <c r="Z2369" s="23">
        <v>100</v>
      </c>
      <c r="AA2369" s="23">
        <f t="shared" si="482"/>
        <v>206</v>
      </c>
      <c r="AB2369" s="23">
        <f t="shared" si="483"/>
        <v>106</v>
      </c>
      <c r="AC2369" s="23">
        <f t="shared" si="484"/>
        <v>0</v>
      </c>
      <c r="AD2369" s="23">
        <f t="shared" si="485"/>
        <v>-100</v>
      </c>
      <c r="AE2369" s="23">
        <f t="shared" si="486"/>
        <v>206</v>
      </c>
      <c r="AF2369" s="23">
        <f t="shared" si="487"/>
        <v>106</v>
      </c>
    </row>
    <row r="2370" spans="1:32" x14ac:dyDescent="0.25">
      <c r="A2370" s="6">
        <v>9.606883147302564E-2</v>
      </c>
      <c r="B2370" s="6">
        <v>0.90387846416565898</v>
      </c>
      <c r="C2370" s="3">
        <f t="shared" si="488"/>
        <v>10.409203325022036</v>
      </c>
      <c r="D2370" s="4">
        <f t="shared" si="488"/>
        <v>1.1063434296148074</v>
      </c>
      <c r="E2370" s="141">
        <v>2.8345418589321048E-2</v>
      </c>
      <c r="F2370" s="5">
        <f t="shared" si="491"/>
        <v>1.028345418589321</v>
      </c>
      <c r="G2370" s="5">
        <f t="shared" si="492"/>
        <v>10.12228297696053</v>
      </c>
      <c r="H2370" s="5">
        <f t="shared" si="493"/>
        <v>1.0758480658497838</v>
      </c>
      <c r="I2370">
        <v>1.85</v>
      </c>
      <c r="J2370">
        <v>2.0499999999999998</v>
      </c>
      <c r="K2370" s="5">
        <f t="shared" si="494"/>
        <v>1.902439024390244</v>
      </c>
      <c r="L2370" s="5">
        <f t="shared" si="495"/>
        <v>2.1081081081081079</v>
      </c>
      <c r="M2370" s="24">
        <f t="shared" si="489"/>
        <v>0.52564102564102555</v>
      </c>
      <c r="N2370" s="24">
        <f t="shared" si="489"/>
        <v>0.47435897435897439</v>
      </c>
      <c r="O2370">
        <f t="shared" si="490"/>
        <v>0.18276509402185365</v>
      </c>
      <c r="P2370">
        <f t="shared" si="490"/>
        <v>1.9054735190519299</v>
      </c>
      <c r="Q2370" t="s">
        <v>295</v>
      </c>
      <c r="R2370" t="s">
        <v>302</v>
      </c>
      <c r="S2370" t="s">
        <v>142</v>
      </c>
      <c r="T2370" s="78" t="s">
        <v>154</v>
      </c>
      <c r="U2370" s="78" t="s">
        <v>160</v>
      </c>
      <c r="V2370" t="s">
        <v>618</v>
      </c>
      <c r="W2370" s="78" t="s">
        <v>154</v>
      </c>
      <c r="X2370" s="89">
        <v>1</v>
      </c>
      <c r="Y2370" t="str">
        <f t="shared" si="496"/>
        <v>N</v>
      </c>
      <c r="Z2370" s="23">
        <v>100</v>
      </c>
      <c r="AA2370" s="23">
        <f t="shared" si="482"/>
        <v>204.99999999999997</v>
      </c>
      <c r="AB2370" s="23">
        <f t="shared" si="483"/>
        <v>104.99999999999997</v>
      </c>
      <c r="AC2370" s="23">
        <f t="shared" si="484"/>
        <v>0</v>
      </c>
      <c r="AD2370" s="23">
        <f t="shared" si="485"/>
        <v>-100</v>
      </c>
      <c r="AE2370" s="23">
        <f t="shared" si="486"/>
        <v>204.99999999999997</v>
      </c>
      <c r="AF2370" s="23">
        <f t="shared" si="487"/>
        <v>104.99999999999997</v>
      </c>
    </row>
    <row r="2371" spans="1:32" x14ac:dyDescent="0.25">
      <c r="A2371" s="6">
        <v>0.23037690245604048</v>
      </c>
      <c r="B2371" s="6">
        <v>0.76954906778475529</v>
      </c>
      <c r="C2371" s="3">
        <f t="shared" si="488"/>
        <v>4.340712933193533</v>
      </c>
      <c r="D2371" s="4">
        <f t="shared" si="488"/>
        <v>1.2994622979384889</v>
      </c>
      <c r="E2371" s="141">
        <v>3.5245772087877381E-2</v>
      </c>
      <c r="F2371" s="5">
        <f t="shared" si="491"/>
        <v>1.0352457720878774</v>
      </c>
      <c r="G2371" s="5">
        <f t="shared" si="492"/>
        <v>4.1929298821855703</v>
      </c>
      <c r="H2371" s="5">
        <f t="shared" si="493"/>
        <v>1.2552210624514228</v>
      </c>
      <c r="I2371">
        <v>2.2200000000000002</v>
      </c>
      <c r="J2371">
        <v>1.71</v>
      </c>
      <c r="K2371" s="5">
        <f t="shared" si="494"/>
        <v>2.2982456140350882</v>
      </c>
      <c r="L2371" s="5">
        <f t="shared" si="495"/>
        <v>1.7702702702702702</v>
      </c>
      <c r="M2371" s="24">
        <f t="shared" si="489"/>
        <v>0.43511450381679379</v>
      </c>
      <c r="N2371" s="24">
        <f t="shared" si="489"/>
        <v>0.56488549618320616</v>
      </c>
      <c r="O2371">
        <f t="shared" si="490"/>
        <v>0.52946270564458431</v>
      </c>
      <c r="P2371">
        <f t="shared" si="490"/>
        <v>1.3623098362135531</v>
      </c>
      <c r="Q2371" t="s">
        <v>111</v>
      </c>
      <c r="R2371" t="s">
        <v>266</v>
      </c>
      <c r="S2371" t="s">
        <v>143</v>
      </c>
      <c r="T2371" s="78" t="s">
        <v>151</v>
      </c>
      <c r="U2371" s="78" t="s">
        <v>166</v>
      </c>
      <c r="V2371" t="s">
        <v>618</v>
      </c>
      <c r="W2371" s="78" t="s">
        <v>162</v>
      </c>
      <c r="X2371" s="89">
        <v>3</v>
      </c>
      <c r="Y2371" t="str">
        <f t="shared" si="496"/>
        <v>Y</v>
      </c>
      <c r="Z2371" s="23">
        <v>100</v>
      </c>
      <c r="AA2371" s="23">
        <f t="shared" si="482"/>
        <v>0</v>
      </c>
      <c r="AB2371" s="23">
        <f t="shared" si="483"/>
        <v>-100</v>
      </c>
      <c r="AC2371" s="23">
        <f t="shared" si="484"/>
        <v>0</v>
      </c>
      <c r="AD2371" s="23">
        <f t="shared" si="485"/>
        <v>-100</v>
      </c>
      <c r="AE2371" s="23">
        <f t="shared" si="486"/>
        <v>0</v>
      </c>
      <c r="AF2371" s="23">
        <f t="shared" si="487"/>
        <v>-100</v>
      </c>
    </row>
    <row r="2372" spans="1:32" x14ac:dyDescent="0.25">
      <c r="A2372" s="6">
        <v>0.67370876465880603</v>
      </c>
      <c r="B2372" s="6">
        <v>0.20103735601094383</v>
      </c>
      <c r="C2372" s="3">
        <f t="shared" si="488"/>
        <v>1.4843209001540025</v>
      </c>
      <c r="D2372" s="4">
        <f t="shared" si="488"/>
        <v>4.974199919071574</v>
      </c>
      <c r="E2372" s="141">
        <v>4.5235612493172539E-2</v>
      </c>
      <c r="F2372" s="5">
        <f t="shared" si="491"/>
        <v>1.0452356124931725</v>
      </c>
      <c r="G2372" s="5">
        <f t="shared" si="492"/>
        <v>1.4200825942138458</v>
      </c>
      <c r="H2372" s="5">
        <f t="shared" si="493"/>
        <v>4.7589269439516588</v>
      </c>
      <c r="I2372">
        <v>1.47</v>
      </c>
      <c r="J2372">
        <v>2.74</v>
      </c>
      <c r="K2372" s="5">
        <f t="shared" si="494"/>
        <v>1.5364963503649636</v>
      </c>
      <c r="L2372" s="5">
        <f t="shared" si="495"/>
        <v>2.8639455782312928</v>
      </c>
      <c r="M2372" s="24">
        <f t="shared" si="489"/>
        <v>0.65083135391923985</v>
      </c>
      <c r="N2372" s="24">
        <f t="shared" si="489"/>
        <v>0.34916864608076004</v>
      </c>
      <c r="O2372">
        <f t="shared" si="490"/>
        <v>1.0351510581071437</v>
      </c>
      <c r="P2372">
        <f t="shared" si="490"/>
        <v>0.57576004680685289</v>
      </c>
      <c r="Q2372" t="s">
        <v>131</v>
      </c>
      <c r="R2372" t="s">
        <v>132</v>
      </c>
      <c r="S2372" t="s">
        <v>143</v>
      </c>
      <c r="T2372" s="78" t="s">
        <v>164</v>
      </c>
      <c r="U2372" s="78" t="s">
        <v>160</v>
      </c>
      <c r="V2372" t="s">
        <v>618</v>
      </c>
      <c r="W2372" s="78" t="s">
        <v>149</v>
      </c>
      <c r="X2372" s="89">
        <v>0</v>
      </c>
      <c r="Y2372" t="str">
        <f t="shared" si="496"/>
        <v>N</v>
      </c>
      <c r="Z2372" s="23">
        <v>100</v>
      </c>
      <c r="AA2372" s="23">
        <f t="shared" ref="AA2372:AA2435" si="497">IF(AND(O2372&gt;1,Y2372="Y"),Z2372*I2372,IF(AND(P2372&gt;1,Y2372="N"),Z2372*J2372,0))</f>
        <v>0</v>
      </c>
      <c r="AB2372" s="23">
        <f t="shared" ref="AB2372:AB2435" si="498">AA2372-Z2372</f>
        <v>-100</v>
      </c>
      <c r="AC2372" s="23">
        <f t="shared" ref="AC2372:AC2435" si="499">IF(AND(A2372 &gt; 50%,Y2372 = "Y"),Z2372*I2372,0)</f>
        <v>0</v>
      </c>
      <c r="AD2372" s="23">
        <f t="shared" ref="AD2372:AD2435" si="500">AC2372-Z2372</f>
        <v>-100</v>
      </c>
      <c r="AE2372" s="23">
        <f t="shared" ref="AE2372:AE2435" si="501">IF(AND(B2372 &gt; 50%,Y2372 = "N"),Z2372*J2372,0)</f>
        <v>0</v>
      </c>
      <c r="AF2372" s="23">
        <f t="shared" ref="AF2372:AF2435" si="502">AE2372-Z2372</f>
        <v>-100</v>
      </c>
    </row>
    <row r="2373" spans="1:32" x14ac:dyDescent="0.25">
      <c r="A2373" s="6">
        <v>1.3944915492014891E-2</v>
      </c>
      <c r="B2373" s="6">
        <v>0.98605481339081635</v>
      </c>
      <c r="C2373" s="3">
        <f t="shared" si="488"/>
        <v>71.710725000278273</v>
      </c>
      <c r="D2373" s="4">
        <f t="shared" si="488"/>
        <v>1.0141424050872276</v>
      </c>
      <c r="E2373" s="141">
        <v>3.2382650029708859E-2</v>
      </c>
      <c r="F2373" s="5">
        <f t="shared" si="491"/>
        <v>1.0323826500297089</v>
      </c>
      <c r="G2373" s="5">
        <f t="shared" si="492"/>
        <v>69.461381395952998</v>
      </c>
      <c r="H2373" s="5">
        <f t="shared" si="493"/>
        <v>0.98233189511470742</v>
      </c>
      <c r="I2373">
        <v>2.64</v>
      </c>
      <c r="J2373">
        <v>1.53</v>
      </c>
      <c r="K2373" s="5">
        <f t="shared" si="494"/>
        <v>2.7254901960784315</v>
      </c>
      <c r="L2373" s="5">
        <f t="shared" si="495"/>
        <v>1.5795454545454546</v>
      </c>
      <c r="M2373" s="24">
        <f t="shared" si="489"/>
        <v>0.36690647482014388</v>
      </c>
      <c r="N2373" s="24">
        <f t="shared" si="489"/>
        <v>0.63309352517985606</v>
      </c>
      <c r="O2373">
        <f t="shared" si="490"/>
        <v>3.8006730458628818E-2</v>
      </c>
      <c r="P2373">
        <f t="shared" si="490"/>
        <v>1.5575183984241305</v>
      </c>
      <c r="Q2373" t="s">
        <v>60</v>
      </c>
      <c r="R2373" t="s">
        <v>58</v>
      </c>
      <c r="S2373" t="s">
        <v>143</v>
      </c>
      <c r="T2373" s="78" t="s">
        <v>149</v>
      </c>
      <c r="U2373" s="78" t="s">
        <v>166</v>
      </c>
      <c r="V2373" t="s">
        <v>618</v>
      </c>
      <c r="W2373" s="78" t="s">
        <v>152</v>
      </c>
      <c r="X2373" s="89">
        <v>1</v>
      </c>
      <c r="Y2373" t="str">
        <f t="shared" si="496"/>
        <v>N</v>
      </c>
      <c r="Z2373" s="23">
        <v>100</v>
      </c>
      <c r="AA2373" s="23">
        <f t="shared" si="497"/>
        <v>153</v>
      </c>
      <c r="AB2373" s="23">
        <f t="shared" si="498"/>
        <v>53</v>
      </c>
      <c r="AC2373" s="23">
        <f t="shared" si="499"/>
        <v>0</v>
      </c>
      <c r="AD2373" s="23">
        <f t="shared" si="500"/>
        <v>-100</v>
      </c>
      <c r="AE2373" s="23">
        <f t="shared" si="501"/>
        <v>153</v>
      </c>
      <c r="AF2373" s="23">
        <f t="shared" si="502"/>
        <v>53</v>
      </c>
    </row>
    <row r="2374" spans="1:32" x14ac:dyDescent="0.25">
      <c r="A2374" s="6">
        <v>0.68041861599622022</v>
      </c>
      <c r="B2374" s="6">
        <v>0.31406946946466296</v>
      </c>
      <c r="C2374" s="3">
        <f t="shared" si="488"/>
        <v>1.4696834808610748</v>
      </c>
      <c r="D2374" s="4">
        <f t="shared" si="488"/>
        <v>3.1840089445959769</v>
      </c>
      <c r="E2374" s="141">
        <v>2.9539874871307603E-2</v>
      </c>
      <c r="F2374" s="5">
        <f t="shared" si="491"/>
        <v>1.0295398748713076</v>
      </c>
      <c r="G2374" s="5">
        <f t="shared" si="492"/>
        <v>1.427514870217907</v>
      </c>
      <c r="H2374" s="5">
        <f t="shared" si="493"/>
        <v>3.0926523802625692</v>
      </c>
      <c r="I2374">
        <v>2.0699999999999998</v>
      </c>
      <c r="J2374">
        <v>1.83</v>
      </c>
      <c r="K2374" s="5">
        <f t="shared" si="494"/>
        <v>2.1311475409836067</v>
      </c>
      <c r="L2374" s="5">
        <f t="shared" si="495"/>
        <v>1.8840579710144929</v>
      </c>
      <c r="M2374" s="24">
        <f t="shared" si="489"/>
        <v>0.46923076923076917</v>
      </c>
      <c r="N2374" s="24">
        <f t="shared" si="489"/>
        <v>0.53076923076923077</v>
      </c>
      <c r="O2374">
        <f t="shared" si="490"/>
        <v>1.4500724603198136</v>
      </c>
      <c r="P2374">
        <f t="shared" si="490"/>
        <v>0.59172508739719121</v>
      </c>
      <c r="Q2374" t="s">
        <v>55</v>
      </c>
      <c r="R2374" t="s">
        <v>59</v>
      </c>
      <c r="S2374" t="s">
        <v>143</v>
      </c>
      <c r="T2374" s="78" t="s">
        <v>150</v>
      </c>
      <c r="U2374" s="78" t="s">
        <v>166</v>
      </c>
      <c r="V2374" t="s">
        <v>618</v>
      </c>
      <c r="W2374" s="78" t="s">
        <v>393</v>
      </c>
      <c r="X2374" s="89" t="s">
        <v>393</v>
      </c>
      <c r="Y2374" t="s">
        <v>393</v>
      </c>
      <c r="Z2374" s="23">
        <v>100</v>
      </c>
      <c r="AA2374" s="23">
        <f t="shared" si="497"/>
        <v>0</v>
      </c>
      <c r="AB2374" s="23">
        <f t="shared" si="498"/>
        <v>-100</v>
      </c>
      <c r="AC2374" s="23">
        <f t="shared" si="499"/>
        <v>0</v>
      </c>
      <c r="AD2374" s="23">
        <f t="shared" si="500"/>
        <v>-100</v>
      </c>
      <c r="AE2374" s="23">
        <f t="shared" si="501"/>
        <v>0</v>
      </c>
      <c r="AF2374" s="23">
        <f t="shared" si="502"/>
        <v>-100</v>
      </c>
    </row>
    <row r="2375" spans="1:32" x14ac:dyDescent="0.25">
      <c r="A2375" s="6">
        <v>0.32071763127007002</v>
      </c>
      <c r="B2375" s="6">
        <v>0.67763549121926148</v>
      </c>
      <c r="C2375" s="3">
        <f t="shared" si="488"/>
        <v>3.1180075633507021</v>
      </c>
      <c r="D2375" s="4">
        <f t="shared" si="488"/>
        <v>1.475719635346596</v>
      </c>
      <c r="E2375" s="141">
        <v>2.7830487033523088E-2</v>
      </c>
      <c r="F2375" s="5">
        <f t="shared" si="491"/>
        <v>1.0278304870335231</v>
      </c>
      <c r="G2375" s="5">
        <f t="shared" si="492"/>
        <v>3.0335815124045906</v>
      </c>
      <c r="H2375" s="5">
        <f t="shared" si="493"/>
        <v>1.4357616882972113</v>
      </c>
      <c r="I2375">
        <v>2.04</v>
      </c>
      <c r="J2375">
        <v>1.86</v>
      </c>
      <c r="K2375" s="5">
        <f t="shared" si="494"/>
        <v>2.096774193548387</v>
      </c>
      <c r="L2375" s="5">
        <f t="shared" si="495"/>
        <v>1.911764705882353</v>
      </c>
      <c r="M2375" s="24">
        <f t="shared" si="489"/>
        <v>0.47692307692307695</v>
      </c>
      <c r="N2375" s="24">
        <f t="shared" si="489"/>
        <v>0.52307692307692311</v>
      </c>
      <c r="O2375">
        <f t="shared" si="490"/>
        <v>0.67247245266305011</v>
      </c>
      <c r="P2375">
        <f t="shared" si="490"/>
        <v>1.2954796155662351</v>
      </c>
      <c r="Q2375" t="s">
        <v>57</v>
      </c>
      <c r="R2375" t="s">
        <v>271</v>
      </c>
      <c r="S2375" t="s">
        <v>143</v>
      </c>
      <c r="T2375" s="78" t="s">
        <v>170</v>
      </c>
      <c r="U2375" s="78" t="s">
        <v>160</v>
      </c>
      <c r="V2375" t="s">
        <v>618</v>
      </c>
      <c r="W2375" s="78" t="s">
        <v>152</v>
      </c>
      <c r="X2375" s="89">
        <v>1</v>
      </c>
      <c r="Y2375" t="str">
        <f t="shared" si="496"/>
        <v>N</v>
      </c>
      <c r="Z2375" s="23">
        <v>100</v>
      </c>
      <c r="AA2375" s="23">
        <f t="shared" si="497"/>
        <v>186</v>
      </c>
      <c r="AB2375" s="23">
        <f t="shared" si="498"/>
        <v>86</v>
      </c>
      <c r="AC2375" s="23">
        <f t="shared" si="499"/>
        <v>0</v>
      </c>
      <c r="AD2375" s="23">
        <f t="shared" si="500"/>
        <v>-100</v>
      </c>
      <c r="AE2375" s="23">
        <f t="shared" si="501"/>
        <v>186</v>
      </c>
      <c r="AF2375" s="23">
        <f t="shared" si="502"/>
        <v>86</v>
      </c>
    </row>
    <row r="2376" spans="1:32" x14ac:dyDescent="0.25">
      <c r="A2376" s="6">
        <v>0.35496110914650875</v>
      </c>
      <c r="B2376" s="6">
        <v>0.64287880272880238</v>
      </c>
      <c r="C2376" s="3">
        <f t="shared" si="488"/>
        <v>2.8172100385996206</v>
      </c>
      <c r="D2376" s="4">
        <f t="shared" si="488"/>
        <v>1.5555031457801056</v>
      </c>
      <c r="E2376" s="141">
        <v>5.2894073314676771E-2</v>
      </c>
      <c r="F2376" s="5">
        <f t="shared" si="491"/>
        <v>1.0528940733146768</v>
      </c>
      <c r="G2376" s="5">
        <f t="shared" si="492"/>
        <v>2.6756823027131293</v>
      </c>
      <c r="H2376" s="5">
        <f t="shared" si="493"/>
        <v>1.4773595798513104</v>
      </c>
      <c r="I2376">
        <v>1.93</v>
      </c>
      <c r="J2376">
        <v>1.87</v>
      </c>
      <c r="K2376" s="5">
        <f t="shared" si="494"/>
        <v>2.0320855614973259</v>
      </c>
      <c r="L2376" s="5">
        <f t="shared" si="495"/>
        <v>1.9689119170984457</v>
      </c>
      <c r="M2376" s="24">
        <f t="shared" si="489"/>
        <v>0.49210526315789482</v>
      </c>
      <c r="N2376" s="24">
        <f t="shared" si="489"/>
        <v>0.50789473684210529</v>
      </c>
      <c r="O2376">
        <f t="shared" si="490"/>
        <v>0.72131134478969683</v>
      </c>
      <c r="P2376">
        <f t="shared" si="490"/>
        <v>1.2657717359427196</v>
      </c>
      <c r="Q2376" t="s">
        <v>265</v>
      </c>
      <c r="R2376" t="s">
        <v>264</v>
      </c>
      <c r="S2376" t="s">
        <v>262</v>
      </c>
      <c r="T2376" s="78" t="s">
        <v>170</v>
      </c>
      <c r="U2376" s="78" t="s">
        <v>160</v>
      </c>
      <c r="V2376" t="s">
        <v>618</v>
      </c>
      <c r="W2376" s="78" t="s">
        <v>447</v>
      </c>
      <c r="X2376" s="89">
        <v>6</v>
      </c>
      <c r="Y2376" t="str">
        <f t="shared" si="496"/>
        <v>Y</v>
      </c>
      <c r="Z2376" s="23">
        <v>100</v>
      </c>
      <c r="AA2376" s="23">
        <f t="shared" si="497"/>
        <v>0</v>
      </c>
      <c r="AB2376" s="23">
        <f t="shared" si="498"/>
        <v>-100</v>
      </c>
      <c r="AC2376" s="23">
        <f t="shared" si="499"/>
        <v>0</v>
      </c>
      <c r="AD2376" s="23">
        <f t="shared" si="500"/>
        <v>-100</v>
      </c>
      <c r="AE2376" s="23">
        <f t="shared" si="501"/>
        <v>0</v>
      </c>
      <c r="AF2376" s="23">
        <f t="shared" si="502"/>
        <v>-100</v>
      </c>
    </row>
    <row r="2377" spans="1:32" x14ac:dyDescent="0.25">
      <c r="A2377" s="6">
        <v>0.56124327213027059</v>
      </c>
      <c r="B2377" s="6">
        <v>0.43659200086953698</v>
      </c>
      <c r="C2377" s="3">
        <f t="shared" ref="C2377:D2440" si="503">(100%/A2377)</f>
        <v>1.7817585522306079</v>
      </c>
      <c r="D2377" s="4">
        <f t="shared" si="503"/>
        <v>2.290467983857591</v>
      </c>
      <c r="E2377" s="141">
        <v>5.2894073314676771E-2</v>
      </c>
      <c r="F2377" s="5">
        <f t="shared" si="491"/>
        <v>1.0528940733146768</v>
      </c>
      <c r="G2377" s="5">
        <f t="shared" si="492"/>
        <v>1.6922486291724965</v>
      </c>
      <c r="H2377" s="5">
        <f t="shared" si="493"/>
        <v>2.1754021054053769</v>
      </c>
      <c r="I2377">
        <v>1.87</v>
      </c>
      <c r="J2377">
        <v>1.93</v>
      </c>
      <c r="K2377" s="5">
        <f t="shared" si="494"/>
        <v>1.9689119170984457</v>
      </c>
      <c r="L2377" s="5">
        <f t="shared" si="495"/>
        <v>2.0320855614973259</v>
      </c>
      <c r="M2377" s="24">
        <f t="shared" ref="M2377:N2440" si="504">(1/K2377)</f>
        <v>0.50789473684210529</v>
      </c>
      <c r="N2377" s="24">
        <f t="shared" si="504"/>
        <v>0.49210526315789482</v>
      </c>
      <c r="O2377">
        <f t="shared" ref="O2377:P2440" si="505">(I2377/G2377)</f>
        <v>1.1050385668886158</v>
      </c>
      <c r="P2377">
        <f t="shared" si="505"/>
        <v>0.88719230123221415</v>
      </c>
      <c r="Q2377" t="s">
        <v>110</v>
      </c>
      <c r="R2377" t="s">
        <v>270</v>
      </c>
      <c r="S2377" t="s">
        <v>262</v>
      </c>
      <c r="T2377" s="78" t="s">
        <v>162</v>
      </c>
      <c r="U2377" s="78" t="s">
        <v>160</v>
      </c>
      <c r="V2377" t="s">
        <v>618</v>
      </c>
      <c r="W2377" s="78" t="s">
        <v>164</v>
      </c>
      <c r="X2377" s="89">
        <v>4</v>
      </c>
      <c r="Y2377" t="str">
        <f t="shared" si="496"/>
        <v>Y</v>
      </c>
      <c r="Z2377" s="23">
        <v>100</v>
      </c>
      <c r="AA2377" s="23">
        <f t="shared" si="497"/>
        <v>187</v>
      </c>
      <c r="AB2377" s="23">
        <f t="shared" si="498"/>
        <v>87</v>
      </c>
      <c r="AC2377" s="23">
        <f t="shared" si="499"/>
        <v>187</v>
      </c>
      <c r="AD2377" s="23">
        <f t="shared" si="500"/>
        <v>87</v>
      </c>
      <c r="AE2377" s="23">
        <f t="shared" si="501"/>
        <v>0</v>
      </c>
      <c r="AF2377" s="23">
        <f t="shared" si="502"/>
        <v>-100</v>
      </c>
    </row>
    <row r="2378" spans="1:32" x14ac:dyDescent="0.25">
      <c r="A2378" s="6">
        <v>0.83010662669559887</v>
      </c>
      <c r="B2378" s="6">
        <v>0.14641694095024654</v>
      </c>
      <c r="C2378" s="3">
        <f t="shared" si="503"/>
        <v>1.2046645187988618</v>
      </c>
      <c r="D2378" s="4">
        <f t="shared" si="503"/>
        <v>6.829810768549021</v>
      </c>
      <c r="E2378" s="141">
        <v>5.75858250276855E-2</v>
      </c>
      <c r="F2378" s="5">
        <f t="shared" si="491"/>
        <v>1.0575858250276855</v>
      </c>
      <c r="G2378" s="5">
        <f t="shared" si="492"/>
        <v>1.1390702203930598</v>
      </c>
      <c r="H2378" s="5">
        <f t="shared" si="493"/>
        <v>6.4579257842929483</v>
      </c>
      <c r="I2378">
        <v>2.1</v>
      </c>
      <c r="J2378">
        <v>1.72</v>
      </c>
      <c r="K2378" s="5">
        <f t="shared" si="494"/>
        <v>2.2209302325581395</v>
      </c>
      <c r="L2378" s="5">
        <f t="shared" si="495"/>
        <v>1.819047619047619</v>
      </c>
      <c r="M2378" s="24">
        <f t="shared" si="504"/>
        <v>0.45026178010471207</v>
      </c>
      <c r="N2378" s="24">
        <f t="shared" si="504"/>
        <v>0.54973821989528793</v>
      </c>
      <c r="O2378">
        <f t="shared" si="505"/>
        <v>1.8436089034751093</v>
      </c>
      <c r="P2378">
        <f t="shared" si="505"/>
        <v>0.2663393878237818</v>
      </c>
      <c r="Q2378" t="s">
        <v>268</v>
      </c>
      <c r="R2378" t="s">
        <v>56</v>
      </c>
      <c r="S2378" t="s">
        <v>262</v>
      </c>
      <c r="T2378" s="78" t="s">
        <v>168</v>
      </c>
      <c r="U2378" s="78" t="s">
        <v>160</v>
      </c>
      <c r="V2378" t="s">
        <v>618</v>
      </c>
      <c r="W2378" s="78" t="s">
        <v>151</v>
      </c>
      <c r="X2378" s="89">
        <v>2</v>
      </c>
      <c r="Y2378" t="str">
        <f t="shared" si="496"/>
        <v>N</v>
      </c>
      <c r="Z2378" s="23">
        <v>100</v>
      </c>
      <c r="AA2378" s="23">
        <f t="shared" si="497"/>
        <v>0</v>
      </c>
      <c r="AB2378" s="23">
        <f t="shared" si="498"/>
        <v>-100</v>
      </c>
      <c r="AC2378" s="23">
        <f t="shared" si="499"/>
        <v>0</v>
      </c>
      <c r="AD2378" s="23">
        <f t="shared" si="500"/>
        <v>-100</v>
      </c>
      <c r="AE2378" s="23">
        <f t="shared" si="501"/>
        <v>0</v>
      </c>
      <c r="AF2378" s="23">
        <f t="shared" si="502"/>
        <v>-100</v>
      </c>
    </row>
    <row r="2379" spans="1:32" x14ac:dyDescent="0.25">
      <c r="A2379" s="6">
        <v>0.17584601252753709</v>
      </c>
      <c r="B2379" s="6">
        <v>0.82409669817906428</v>
      </c>
      <c r="C2379" s="3">
        <f t="shared" si="503"/>
        <v>5.6867937215431725</v>
      </c>
      <c r="D2379" s="4">
        <f t="shared" si="503"/>
        <v>1.2134498320520082</v>
      </c>
      <c r="E2379" s="141">
        <v>5.4408590247412514E-2</v>
      </c>
      <c r="F2379" s="5">
        <f t="shared" si="491"/>
        <v>1.0544085902474125</v>
      </c>
      <c r="G2379" s="5">
        <f t="shared" si="492"/>
        <v>5.3933491951244354</v>
      </c>
      <c r="H2379" s="5">
        <f t="shared" si="493"/>
        <v>1.1508345467550463</v>
      </c>
      <c r="I2379">
        <v>2.0299999999999998</v>
      </c>
      <c r="J2379">
        <v>1.78</v>
      </c>
      <c r="K2379" s="5">
        <f t="shared" si="494"/>
        <v>2.1404494382022472</v>
      </c>
      <c r="L2379" s="5">
        <f t="shared" si="495"/>
        <v>1.8768472906403944</v>
      </c>
      <c r="M2379" s="24">
        <f t="shared" si="504"/>
        <v>0.46719160104986879</v>
      </c>
      <c r="N2379" s="24">
        <f t="shared" si="504"/>
        <v>0.53280839895013121</v>
      </c>
      <c r="O2379">
        <f t="shared" si="505"/>
        <v>0.37638949872467209</v>
      </c>
      <c r="P2379">
        <f t="shared" si="505"/>
        <v>1.5467036552030713</v>
      </c>
      <c r="Q2379" t="s">
        <v>273</v>
      </c>
      <c r="R2379" t="s">
        <v>269</v>
      </c>
      <c r="S2379" t="s">
        <v>262</v>
      </c>
      <c r="T2379" s="78" t="s">
        <v>151</v>
      </c>
      <c r="U2379" s="78" t="s">
        <v>166</v>
      </c>
      <c r="V2379" t="s">
        <v>618</v>
      </c>
      <c r="W2379" s="78" t="s">
        <v>149</v>
      </c>
      <c r="X2379" s="89">
        <v>0</v>
      </c>
      <c r="Y2379" t="str">
        <f t="shared" si="496"/>
        <v>N</v>
      </c>
      <c r="Z2379" s="23">
        <v>100</v>
      </c>
      <c r="AA2379" s="23">
        <f t="shared" si="497"/>
        <v>178</v>
      </c>
      <c r="AB2379" s="23">
        <f t="shared" si="498"/>
        <v>78</v>
      </c>
      <c r="AC2379" s="23">
        <f t="shared" si="499"/>
        <v>0</v>
      </c>
      <c r="AD2379" s="23">
        <f t="shared" si="500"/>
        <v>-100</v>
      </c>
      <c r="AE2379" s="23">
        <f t="shared" si="501"/>
        <v>178</v>
      </c>
      <c r="AF2379" s="23">
        <f t="shared" si="502"/>
        <v>78</v>
      </c>
    </row>
    <row r="2380" spans="1:32" x14ac:dyDescent="0.25">
      <c r="A2380" s="6">
        <v>0.58310906241718818</v>
      </c>
      <c r="B2380" s="6">
        <v>0.40775622699955472</v>
      </c>
      <c r="C2380" s="3">
        <f t="shared" si="503"/>
        <v>1.7149450496527272</v>
      </c>
      <c r="D2380" s="4">
        <f t="shared" si="503"/>
        <v>2.4524456863808779</v>
      </c>
      <c r="E2380" s="141">
        <v>5.6865464632454898E-2</v>
      </c>
      <c r="F2380" s="5">
        <f t="shared" si="491"/>
        <v>1.0568654646324549</v>
      </c>
      <c r="G2380" s="5">
        <f t="shared" si="492"/>
        <v>1.6226711034115699</v>
      </c>
      <c r="H2380" s="5">
        <f t="shared" si="493"/>
        <v>2.3204899473498859</v>
      </c>
      <c r="I2380">
        <v>2.06</v>
      </c>
      <c r="J2380">
        <v>1.75</v>
      </c>
      <c r="K2380" s="5">
        <f t="shared" si="494"/>
        <v>2.177142857142857</v>
      </c>
      <c r="L2380" s="5">
        <f t="shared" si="495"/>
        <v>1.849514563106796</v>
      </c>
      <c r="M2380" s="24">
        <f t="shared" si="504"/>
        <v>0.45931758530183731</v>
      </c>
      <c r="N2380" s="24">
        <f t="shared" si="504"/>
        <v>0.54068241469816281</v>
      </c>
      <c r="O2380">
        <f t="shared" si="505"/>
        <v>1.2695117301768497</v>
      </c>
      <c r="P2380">
        <f t="shared" si="505"/>
        <v>0.75415108003315701</v>
      </c>
      <c r="Q2380" t="s">
        <v>261</v>
      </c>
      <c r="R2380" t="s">
        <v>267</v>
      </c>
      <c r="S2380" t="s">
        <v>262</v>
      </c>
      <c r="T2380" s="78" t="s">
        <v>162</v>
      </c>
      <c r="U2380" s="78" t="s">
        <v>160</v>
      </c>
      <c r="V2380" t="s">
        <v>618</v>
      </c>
      <c r="W2380" s="78" t="s">
        <v>162</v>
      </c>
      <c r="X2380" s="89">
        <v>3</v>
      </c>
      <c r="Y2380" t="str">
        <f t="shared" si="496"/>
        <v>Y</v>
      </c>
      <c r="Z2380" s="23">
        <v>100</v>
      </c>
      <c r="AA2380" s="23">
        <f t="shared" si="497"/>
        <v>206</v>
      </c>
      <c r="AB2380" s="23">
        <f t="shared" si="498"/>
        <v>106</v>
      </c>
      <c r="AC2380" s="23">
        <f t="shared" si="499"/>
        <v>206</v>
      </c>
      <c r="AD2380" s="23">
        <f t="shared" si="500"/>
        <v>106</v>
      </c>
      <c r="AE2380" s="23">
        <f t="shared" si="501"/>
        <v>0</v>
      </c>
      <c r="AF2380" s="23">
        <f t="shared" si="502"/>
        <v>-100</v>
      </c>
    </row>
    <row r="2381" spans="1:32" x14ac:dyDescent="0.25">
      <c r="A2381" s="6">
        <v>0.50073789224017606</v>
      </c>
      <c r="B2381" s="6">
        <v>0.49752696658105872</v>
      </c>
      <c r="C2381" s="3">
        <f t="shared" si="503"/>
        <v>1.9970527805000939</v>
      </c>
      <c r="D2381" s="4">
        <f t="shared" si="503"/>
        <v>2.0099413040299532</v>
      </c>
      <c r="E2381" s="141">
        <v>5.5475103041104923E-2</v>
      </c>
      <c r="F2381" s="5">
        <f t="shared" si="491"/>
        <v>1.0554751030411049</v>
      </c>
      <c r="G2381" s="5">
        <f t="shared" si="492"/>
        <v>1.8920889509814613</v>
      </c>
      <c r="H2381" s="5">
        <f t="shared" si="493"/>
        <v>1.9043000618761892</v>
      </c>
      <c r="I2381">
        <v>1.88</v>
      </c>
      <c r="J2381">
        <v>1.91</v>
      </c>
      <c r="K2381" s="5">
        <f t="shared" si="494"/>
        <v>1.9842931937172772</v>
      </c>
      <c r="L2381" s="5">
        <f t="shared" si="495"/>
        <v>2.0159574468085104</v>
      </c>
      <c r="M2381" s="24">
        <f t="shared" si="504"/>
        <v>0.50395778364116106</v>
      </c>
      <c r="N2381" s="24">
        <f t="shared" si="504"/>
        <v>0.49604221635883911</v>
      </c>
      <c r="O2381">
        <f t="shared" si="505"/>
        <v>0.99361079140851671</v>
      </c>
      <c r="P2381">
        <f t="shared" si="505"/>
        <v>1.0029931932671341</v>
      </c>
      <c r="Q2381" t="s">
        <v>260</v>
      </c>
      <c r="R2381" t="s">
        <v>493</v>
      </c>
      <c r="S2381" t="s">
        <v>144</v>
      </c>
      <c r="T2381" s="78" t="s">
        <v>155</v>
      </c>
      <c r="U2381" s="78" t="s">
        <v>161</v>
      </c>
      <c r="V2381" t="s">
        <v>618</v>
      </c>
      <c r="W2381" s="78" t="s">
        <v>162</v>
      </c>
      <c r="X2381" s="89">
        <v>3</v>
      </c>
      <c r="Y2381" t="str">
        <f t="shared" si="496"/>
        <v>Y</v>
      </c>
      <c r="Z2381" s="23">
        <v>100</v>
      </c>
      <c r="AA2381" s="23">
        <f t="shared" si="497"/>
        <v>0</v>
      </c>
      <c r="AB2381" s="23">
        <f t="shared" si="498"/>
        <v>-100</v>
      </c>
      <c r="AC2381" s="23">
        <f t="shared" si="499"/>
        <v>188</v>
      </c>
      <c r="AD2381" s="23">
        <f t="shared" si="500"/>
        <v>88</v>
      </c>
      <c r="AE2381" s="23">
        <f t="shared" si="501"/>
        <v>0</v>
      </c>
      <c r="AF2381" s="23">
        <f t="shared" si="502"/>
        <v>-100</v>
      </c>
    </row>
    <row r="2382" spans="1:32" x14ac:dyDescent="0.25">
      <c r="A2382" s="6">
        <v>0.3764506524540035</v>
      </c>
      <c r="B2382" s="6">
        <v>0.6229789803425263</v>
      </c>
      <c r="C2382" s="3">
        <f t="shared" si="503"/>
        <v>2.6563906676245823</v>
      </c>
      <c r="D2382" s="4">
        <f t="shared" si="503"/>
        <v>1.605190594793712</v>
      </c>
      <c r="E2382" s="141">
        <v>3.8527765820060234E-2</v>
      </c>
      <c r="F2382" s="5">
        <f t="shared" si="491"/>
        <v>1.0385277658200602</v>
      </c>
      <c r="G2382" s="5">
        <f t="shared" si="492"/>
        <v>2.5578427029603752</v>
      </c>
      <c r="H2382" s="5">
        <f t="shared" si="493"/>
        <v>1.5456405188417794</v>
      </c>
      <c r="I2382">
        <v>1.84</v>
      </c>
      <c r="J2382">
        <v>2.02</v>
      </c>
      <c r="K2382" s="5">
        <f t="shared" si="494"/>
        <v>1.9108910891089108</v>
      </c>
      <c r="L2382" s="5">
        <f t="shared" si="495"/>
        <v>2.0978260869565215</v>
      </c>
      <c r="M2382" s="24">
        <f t="shared" si="504"/>
        <v>0.52331606217616577</v>
      </c>
      <c r="N2382" s="24">
        <f t="shared" si="504"/>
        <v>0.47668393782383423</v>
      </c>
      <c r="O2382">
        <f t="shared" si="505"/>
        <v>0.7193561972635909</v>
      </c>
      <c r="P2382">
        <f t="shared" si="505"/>
        <v>1.3069015565881259</v>
      </c>
      <c r="Q2382" t="s">
        <v>274</v>
      </c>
      <c r="R2382" t="s">
        <v>272</v>
      </c>
      <c r="S2382" t="s">
        <v>144</v>
      </c>
      <c r="T2382" s="78" t="s">
        <v>151</v>
      </c>
      <c r="U2382" s="78" t="s">
        <v>166</v>
      </c>
      <c r="V2382" t="s">
        <v>618</v>
      </c>
      <c r="W2382" s="78" t="s">
        <v>178</v>
      </c>
      <c r="X2382" s="89">
        <v>4</v>
      </c>
      <c r="Y2382" t="str">
        <f t="shared" si="496"/>
        <v>Y</v>
      </c>
      <c r="Z2382" s="23">
        <v>100</v>
      </c>
      <c r="AA2382" s="23">
        <f t="shared" si="497"/>
        <v>0</v>
      </c>
      <c r="AB2382" s="23">
        <f t="shared" si="498"/>
        <v>-100</v>
      </c>
      <c r="AC2382" s="23">
        <f t="shared" si="499"/>
        <v>0</v>
      </c>
      <c r="AD2382" s="23">
        <f t="shared" si="500"/>
        <v>-100</v>
      </c>
      <c r="AE2382" s="23">
        <f t="shared" si="501"/>
        <v>0</v>
      </c>
      <c r="AF2382" s="23">
        <f t="shared" si="502"/>
        <v>-100</v>
      </c>
    </row>
    <row r="2383" spans="1:32" x14ac:dyDescent="0.25">
      <c r="A2383" s="6">
        <v>0.25530759691898974</v>
      </c>
      <c r="B2383" s="6">
        <v>0.74459079380632454</v>
      </c>
      <c r="C2383" s="3">
        <f t="shared" si="503"/>
        <v>3.9168438858374612</v>
      </c>
      <c r="D2383" s="4">
        <f t="shared" si="503"/>
        <v>1.3430195596268815</v>
      </c>
      <c r="E2383" s="141">
        <v>5.8201058201058364E-2</v>
      </c>
      <c r="F2383" s="5">
        <f t="shared" si="491"/>
        <v>1.0582010582010584</v>
      </c>
      <c r="G2383" s="5">
        <f t="shared" si="492"/>
        <v>3.7014174721164004</v>
      </c>
      <c r="H2383" s="5">
        <f t="shared" si="493"/>
        <v>1.2691534838474028</v>
      </c>
      <c r="I2383">
        <v>1.89</v>
      </c>
      <c r="J2383">
        <v>1.89</v>
      </c>
      <c r="K2383" s="5">
        <f t="shared" si="494"/>
        <v>2</v>
      </c>
      <c r="L2383" s="5">
        <f t="shared" si="495"/>
        <v>2</v>
      </c>
      <c r="M2383" s="24">
        <f t="shared" si="504"/>
        <v>0.5</v>
      </c>
      <c r="N2383" s="24">
        <f t="shared" si="504"/>
        <v>0.5</v>
      </c>
      <c r="O2383">
        <f t="shared" si="505"/>
        <v>0.51061519383797949</v>
      </c>
      <c r="P2383">
        <f t="shared" si="505"/>
        <v>1.4891815876126491</v>
      </c>
      <c r="Q2383" t="s">
        <v>278</v>
      </c>
      <c r="R2383" t="s">
        <v>340</v>
      </c>
      <c r="S2383" t="s">
        <v>144</v>
      </c>
      <c r="T2383" s="78" t="s">
        <v>151</v>
      </c>
      <c r="U2383" s="78" t="s">
        <v>166</v>
      </c>
      <c r="V2383" t="s">
        <v>618</v>
      </c>
      <c r="W2383" s="78" t="s">
        <v>169</v>
      </c>
      <c r="X2383" s="89">
        <v>6</v>
      </c>
      <c r="Y2383" t="str">
        <f t="shared" si="496"/>
        <v>Y</v>
      </c>
      <c r="Z2383" s="23">
        <v>100</v>
      </c>
      <c r="AA2383" s="23">
        <f t="shared" si="497"/>
        <v>0</v>
      </c>
      <c r="AB2383" s="23">
        <f t="shared" si="498"/>
        <v>-100</v>
      </c>
      <c r="AC2383" s="23">
        <f t="shared" si="499"/>
        <v>0</v>
      </c>
      <c r="AD2383" s="23">
        <f t="shared" si="500"/>
        <v>-100</v>
      </c>
      <c r="AE2383" s="23">
        <f t="shared" si="501"/>
        <v>0</v>
      </c>
      <c r="AF2383" s="23">
        <f t="shared" si="502"/>
        <v>-100</v>
      </c>
    </row>
    <row r="2384" spans="1:32" x14ac:dyDescent="0.25">
      <c r="A2384" s="6">
        <v>0.61376227311854958</v>
      </c>
      <c r="B2384" s="6">
        <v>0.38155759605179396</v>
      </c>
      <c r="C2384" s="3">
        <f t="shared" si="503"/>
        <v>1.6292953213285035</v>
      </c>
      <c r="D2384" s="4">
        <f t="shared" si="503"/>
        <v>2.6208363045254548</v>
      </c>
      <c r="E2384" s="141">
        <v>7.9994255349705501E-2</v>
      </c>
      <c r="F2384" s="5">
        <f t="shared" si="491"/>
        <v>1.0799942553497055</v>
      </c>
      <c r="G2384" s="5">
        <f t="shared" si="492"/>
        <v>1.5086148035120175</v>
      </c>
      <c r="H2384" s="5">
        <f t="shared" si="493"/>
        <v>2.426713189948237</v>
      </c>
      <c r="I2384">
        <v>1.65</v>
      </c>
      <c r="J2384">
        <v>2.11</v>
      </c>
      <c r="K2384" s="5">
        <f t="shared" si="494"/>
        <v>1.781990521327014</v>
      </c>
      <c r="L2384" s="5">
        <f t="shared" si="495"/>
        <v>2.2787878787878784</v>
      </c>
      <c r="M2384" s="24">
        <f t="shared" si="504"/>
        <v>0.56117021276595758</v>
      </c>
      <c r="N2384" s="24">
        <f t="shared" si="504"/>
        <v>0.43882978723404265</v>
      </c>
      <c r="O2384">
        <f t="shared" si="505"/>
        <v>1.0937185530453772</v>
      </c>
      <c r="P2384">
        <f t="shared" si="505"/>
        <v>0.86948882494226987</v>
      </c>
      <c r="Q2384" t="s">
        <v>276</v>
      </c>
      <c r="R2384" t="s">
        <v>494</v>
      </c>
      <c r="S2384" t="s">
        <v>144</v>
      </c>
      <c r="T2384" s="78" t="s">
        <v>162</v>
      </c>
      <c r="U2384" s="78" t="s">
        <v>160</v>
      </c>
      <c r="V2384" t="s">
        <v>618</v>
      </c>
      <c r="W2384" s="78" t="s">
        <v>162</v>
      </c>
      <c r="X2384" s="89">
        <v>3</v>
      </c>
      <c r="Y2384" t="str">
        <f t="shared" si="496"/>
        <v>Y</v>
      </c>
      <c r="Z2384" s="23">
        <v>100</v>
      </c>
      <c r="AA2384" s="23">
        <f t="shared" si="497"/>
        <v>165</v>
      </c>
      <c r="AB2384" s="23">
        <f t="shared" si="498"/>
        <v>65</v>
      </c>
      <c r="AC2384" s="23">
        <f t="shared" si="499"/>
        <v>165</v>
      </c>
      <c r="AD2384" s="23">
        <f t="shared" si="500"/>
        <v>65</v>
      </c>
      <c r="AE2384" s="23">
        <f t="shared" si="501"/>
        <v>0</v>
      </c>
      <c r="AF2384" s="23">
        <f t="shared" si="502"/>
        <v>-100</v>
      </c>
    </row>
    <row r="2385" spans="1:32" x14ac:dyDescent="0.25">
      <c r="A2385" s="6">
        <v>0.28132649978849866</v>
      </c>
      <c r="B2385" s="6">
        <v>0.71808828850421125</v>
      </c>
      <c r="C2385" s="3">
        <f t="shared" si="503"/>
        <v>3.554588710099476</v>
      </c>
      <c r="D2385" s="4">
        <f t="shared" si="503"/>
        <v>1.392586421487273</v>
      </c>
      <c r="E2385" s="141">
        <v>5.9268600252206927E-2</v>
      </c>
      <c r="F2385" s="5">
        <f t="shared" si="491"/>
        <v>1.0592686002522069</v>
      </c>
      <c r="G2385" s="5">
        <f t="shared" si="492"/>
        <v>3.3557010084629573</v>
      </c>
      <c r="H2385" s="5">
        <f t="shared" si="493"/>
        <v>1.3146678955231039</v>
      </c>
      <c r="I2385">
        <v>1.83</v>
      </c>
      <c r="J2385">
        <v>1.95</v>
      </c>
      <c r="K2385" s="5">
        <f t="shared" si="494"/>
        <v>1.9384615384615387</v>
      </c>
      <c r="L2385" s="5">
        <f t="shared" si="495"/>
        <v>2.0655737704918034</v>
      </c>
      <c r="M2385" s="24">
        <f t="shared" si="504"/>
        <v>0.51587301587301582</v>
      </c>
      <c r="N2385" s="24">
        <f t="shared" si="504"/>
        <v>0.48412698412698413</v>
      </c>
      <c r="O2385">
        <f t="shared" si="505"/>
        <v>0.54534059959001291</v>
      </c>
      <c r="P2385">
        <f t="shared" si="505"/>
        <v>1.4832643336316496</v>
      </c>
      <c r="Q2385" t="s">
        <v>62</v>
      </c>
      <c r="R2385" t="s">
        <v>61</v>
      </c>
      <c r="S2385" t="s">
        <v>144</v>
      </c>
      <c r="T2385" s="78" t="s">
        <v>152</v>
      </c>
      <c r="U2385" s="78" t="s">
        <v>161</v>
      </c>
      <c r="V2385" t="s">
        <v>618</v>
      </c>
      <c r="W2385" s="78" t="s">
        <v>149</v>
      </c>
      <c r="X2385" s="89">
        <v>0</v>
      </c>
      <c r="Y2385" t="str">
        <f t="shared" si="496"/>
        <v>N</v>
      </c>
      <c r="Z2385" s="23">
        <v>100</v>
      </c>
      <c r="AA2385" s="23">
        <f t="shared" si="497"/>
        <v>195</v>
      </c>
      <c r="AB2385" s="23">
        <f t="shared" si="498"/>
        <v>95</v>
      </c>
      <c r="AC2385" s="23">
        <f t="shared" si="499"/>
        <v>0</v>
      </c>
      <c r="AD2385" s="23">
        <f t="shared" si="500"/>
        <v>-100</v>
      </c>
      <c r="AE2385" s="23">
        <f t="shared" si="501"/>
        <v>195</v>
      </c>
      <c r="AF2385" s="23">
        <f t="shared" si="502"/>
        <v>95</v>
      </c>
    </row>
    <row r="2386" spans="1:32" x14ac:dyDescent="0.25">
      <c r="A2386" s="6">
        <v>0.53713131240384104</v>
      </c>
      <c r="B2386" s="6">
        <v>0.45915310954410749</v>
      </c>
      <c r="C2386" s="3">
        <f t="shared" si="503"/>
        <v>1.8617421418324465</v>
      </c>
      <c r="D2386" s="4">
        <f t="shared" si="503"/>
        <v>2.1779227434458597</v>
      </c>
      <c r="E2386" s="141">
        <v>8.163265306122458E-2</v>
      </c>
      <c r="F2386" s="5">
        <f t="shared" si="491"/>
        <v>1.0816326530612246</v>
      </c>
      <c r="G2386" s="5">
        <f t="shared" si="492"/>
        <v>1.7212333009394314</v>
      </c>
      <c r="H2386" s="5">
        <f t="shared" si="493"/>
        <v>2.0135512156386248</v>
      </c>
      <c r="I2386">
        <v>1.75</v>
      </c>
      <c r="J2386">
        <v>1.96</v>
      </c>
      <c r="K2386" s="5">
        <f t="shared" si="494"/>
        <v>1.892857142857143</v>
      </c>
      <c r="L2386" s="5">
        <f t="shared" si="495"/>
        <v>2.12</v>
      </c>
      <c r="M2386" s="24">
        <f t="shared" si="504"/>
        <v>0.52830188679245282</v>
      </c>
      <c r="N2386" s="24">
        <f t="shared" si="504"/>
        <v>0.47169811320754712</v>
      </c>
      <c r="O2386">
        <f t="shared" si="505"/>
        <v>1.0167128413358422</v>
      </c>
      <c r="P2386">
        <f t="shared" si="505"/>
        <v>0.97340459223350806</v>
      </c>
      <c r="Q2386" t="s">
        <v>63</v>
      </c>
      <c r="R2386" t="s">
        <v>342</v>
      </c>
      <c r="S2386" t="s">
        <v>145</v>
      </c>
      <c r="T2386" s="78" t="s">
        <v>162</v>
      </c>
      <c r="U2386" s="78" t="s">
        <v>160</v>
      </c>
      <c r="V2386" t="s">
        <v>618</v>
      </c>
      <c r="W2386" s="78" t="s">
        <v>154</v>
      </c>
      <c r="X2386" s="89">
        <v>1</v>
      </c>
      <c r="Y2386" t="str">
        <f t="shared" si="496"/>
        <v>N</v>
      </c>
      <c r="Z2386" s="23">
        <v>100</v>
      </c>
      <c r="AA2386" s="23">
        <f t="shared" si="497"/>
        <v>0</v>
      </c>
      <c r="AB2386" s="23">
        <f t="shared" si="498"/>
        <v>-100</v>
      </c>
      <c r="AC2386" s="23">
        <f t="shared" si="499"/>
        <v>0</v>
      </c>
      <c r="AD2386" s="23">
        <f t="shared" si="500"/>
        <v>-100</v>
      </c>
      <c r="AE2386" s="23">
        <f t="shared" si="501"/>
        <v>0</v>
      </c>
      <c r="AF2386" s="23">
        <f t="shared" si="502"/>
        <v>-100</v>
      </c>
    </row>
    <row r="2387" spans="1:32" x14ac:dyDescent="0.25">
      <c r="A2387" s="6">
        <v>0.22623931415379053</v>
      </c>
      <c r="B2387" s="6">
        <v>0.77362469688581925</v>
      </c>
      <c r="C2387" s="3">
        <f t="shared" si="503"/>
        <v>4.4200982651504628</v>
      </c>
      <c r="D2387" s="4">
        <f t="shared" si="503"/>
        <v>1.2926164379516853</v>
      </c>
      <c r="E2387" s="141">
        <v>8.3284799068142235E-2</v>
      </c>
      <c r="F2387" s="5">
        <f t="shared" si="491"/>
        <v>1.0832847990681422</v>
      </c>
      <c r="G2387" s="5">
        <f t="shared" si="492"/>
        <v>4.0802735060555611</v>
      </c>
      <c r="H2387" s="5">
        <f t="shared" si="493"/>
        <v>1.1932378623457223</v>
      </c>
      <c r="I2387">
        <v>1.7</v>
      </c>
      <c r="J2387">
        <v>2.02</v>
      </c>
      <c r="K2387" s="5">
        <f t="shared" si="494"/>
        <v>1.8415841584158417</v>
      </c>
      <c r="L2387" s="5">
        <f t="shared" si="495"/>
        <v>2.1882352941176473</v>
      </c>
      <c r="M2387" s="24">
        <f t="shared" si="504"/>
        <v>0.543010752688172</v>
      </c>
      <c r="N2387" s="24">
        <f t="shared" si="504"/>
        <v>0.45698924731182788</v>
      </c>
      <c r="O2387">
        <f t="shared" si="505"/>
        <v>0.41663873695648557</v>
      </c>
      <c r="P2387">
        <f t="shared" si="505"/>
        <v>1.6928728661266166</v>
      </c>
      <c r="Q2387" t="s">
        <v>527</v>
      </c>
      <c r="R2387" t="s">
        <v>345</v>
      </c>
      <c r="S2387" t="s">
        <v>145</v>
      </c>
      <c r="T2387" s="78" t="s">
        <v>151</v>
      </c>
      <c r="U2387" s="78" t="s">
        <v>166</v>
      </c>
      <c r="V2387" t="s">
        <v>618</v>
      </c>
      <c r="W2387" s="78" t="s">
        <v>151</v>
      </c>
      <c r="X2387" s="89">
        <v>2</v>
      </c>
      <c r="Y2387" t="str">
        <f t="shared" si="496"/>
        <v>N</v>
      </c>
      <c r="Z2387" s="23">
        <v>100</v>
      </c>
      <c r="AA2387" s="23">
        <f t="shared" si="497"/>
        <v>202</v>
      </c>
      <c r="AB2387" s="23">
        <f t="shared" si="498"/>
        <v>102</v>
      </c>
      <c r="AC2387" s="23">
        <f t="shared" si="499"/>
        <v>0</v>
      </c>
      <c r="AD2387" s="23">
        <f t="shared" si="500"/>
        <v>-100</v>
      </c>
      <c r="AE2387" s="23">
        <f t="shared" si="501"/>
        <v>202</v>
      </c>
      <c r="AF2387" s="23">
        <f t="shared" si="502"/>
        <v>102</v>
      </c>
    </row>
    <row r="2388" spans="1:32" x14ac:dyDescent="0.25">
      <c r="A2388" s="6">
        <v>0.1780084180375637</v>
      </c>
      <c r="B2388" s="6">
        <v>0.82186056977933397</v>
      </c>
      <c r="C2388" s="3">
        <f t="shared" si="503"/>
        <v>5.6177118533179593</v>
      </c>
      <c r="D2388" s="4">
        <f t="shared" si="503"/>
        <v>1.2167514013581351</v>
      </c>
      <c r="E2388" s="141">
        <v>5.8068118369625887E-2</v>
      </c>
      <c r="F2388" s="5">
        <f t="shared" ref="F2388:F2451" si="506">(E2388/100%) + 1</f>
        <v>1.0580681183696259</v>
      </c>
      <c r="G2388" s="5">
        <f t="shared" ref="G2388:G2451" si="507">C2388/F2388</f>
        <v>5.3094047120276864</v>
      </c>
      <c r="H2388" s="5">
        <f t="shared" ref="H2388:H2451" si="508">D2388/F2388</f>
        <v>1.1499745434471873</v>
      </c>
      <c r="I2388">
        <v>1.99</v>
      </c>
      <c r="J2388">
        <v>1.8</v>
      </c>
      <c r="K2388" s="5">
        <f t="shared" ref="K2388:K2451" si="509">(I2388*F2388)</f>
        <v>2.1055555555555556</v>
      </c>
      <c r="L2388" s="5">
        <f t="shared" ref="L2388:L2451" si="510">(J2388*F2388)</f>
        <v>1.9045226130653266</v>
      </c>
      <c r="M2388" s="24">
        <f t="shared" si="504"/>
        <v>0.47493403693931396</v>
      </c>
      <c r="N2388" s="24">
        <f t="shared" si="504"/>
        <v>0.52506596306068609</v>
      </c>
      <c r="O2388">
        <f t="shared" si="505"/>
        <v>0.374806613534648</v>
      </c>
      <c r="P2388">
        <f t="shared" si="505"/>
        <v>1.5652520399314955</v>
      </c>
      <c r="Q2388" t="s">
        <v>346</v>
      </c>
      <c r="R2388" t="s">
        <v>277</v>
      </c>
      <c r="S2388" t="s">
        <v>145</v>
      </c>
      <c r="T2388" s="78" t="s">
        <v>152</v>
      </c>
      <c r="U2388" s="78" t="s">
        <v>161</v>
      </c>
      <c r="V2388" t="s">
        <v>618</v>
      </c>
      <c r="W2388" s="78" t="s">
        <v>172</v>
      </c>
      <c r="X2388" s="89">
        <v>5</v>
      </c>
      <c r="Y2388" t="str">
        <f t="shared" ref="Y2388:Y2451" si="511">IF(X2388 &gt;= 3,"Y","N")</f>
        <v>Y</v>
      </c>
      <c r="Z2388" s="23">
        <v>100</v>
      </c>
      <c r="AA2388" s="23">
        <f t="shared" si="497"/>
        <v>0</v>
      </c>
      <c r="AB2388" s="23">
        <f t="shared" si="498"/>
        <v>-100</v>
      </c>
      <c r="AC2388" s="23">
        <f t="shared" si="499"/>
        <v>0</v>
      </c>
      <c r="AD2388" s="23">
        <f t="shared" si="500"/>
        <v>-100</v>
      </c>
      <c r="AE2388" s="23">
        <f t="shared" si="501"/>
        <v>0</v>
      </c>
      <c r="AF2388" s="23">
        <f t="shared" si="502"/>
        <v>-100</v>
      </c>
    </row>
    <row r="2389" spans="1:32" x14ac:dyDescent="0.25">
      <c r="A2389" s="6">
        <v>0.38499783277822397</v>
      </c>
      <c r="B2389" s="6">
        <v>0.61459590221456495</v>
      </c>
      <c r="C2389" s="3">
        <f t="shared" si="503"/>
        <v>2.5974172186471627</v>
      </c>
      <c r="D2389" s="4">
        <f t="shared" si="503"/>
        <v>1.6270853684456954</v>
      </c>
      <c r="E2389" s="141">
        <v>3.0357331084642114E-2</v>
      </c>
      <c r="F2389" s="5">
        <f t="shared" si="506"/>
        <v>1.0303573310846421</v>
      </c>
      <c r="G2389" s="5">
        <f t="shared" si="507"/>
        <v>2.5208897343535175</v>
      </c>
      <c r="H2389" s="5">
        <f t="shared" si="508"/>
        <v>1.5791466895595205</v>
      </c>
      <c r="I2389">
        <v>1.79</v>
      </c>
      <c r="J2389">
        <v>2.12</v>
      </c>
      <c r="K2389" s="5">
        <f t="shared" si="509"/>
        <v>1.8443396226415094</v>
      </c>
      <c r="L2389" s="5">
        <f t="shared" si="510"/>
        <v>2.1843575418994412</v>
      </c>
      <c r="M2389" s="24">
        <f t="shared" si="504"/>
        <v>0.5421994884910486</v>
      </c>
      <c r="N2389" s="24">
        <f t="shared" si="504"/>
        <v>0.45780051150895146</v>
      </c>
      <c r="O2389">
        <f t="shared" si="505"/>
        <v>0.71006675762398852</v>
      </c>
      <c r="P2389">
        <f t="shared" si="505"/>
        <v>1.3424971942228765</v>
      </c>
      <c r="Q2389" t="s">
        <v>65</v>
      </c>
      <c r="R2389" t="s">
        <v>119</v>
      </c>
      <c r="S2389" t="s">
        <v>146</v>
      </c>
      <c r="T2389" s="78" t="s">
        <v>151</v>
      </c>
      <c r="U2389" s="78" t="s">
        <v>166</v>
      </c>
      <c r="V2389" t="s">
        <v>618</v>
      </c>
      <c r="W2389" s="78" t="s">
        <v>155</v>
      </c>
      <c r="X2389" s="89">
        <v>3</v>
      </c>
      <c r="Y2389" t="str">
        <f t="shared" si="511"/>
        <v>Y</v>
      </c>
      <c r="Z2389" s="23">
        <v>100</v>
      </c>
      <c r="AA2389" s="23">
        <f t="shared" si="497"/>
        <v>0</v>
      </c>
      <c r="AB2389" s="23">
        <f t="shared" si="498"/>
        <v>-100</v>
      </c>
      <c r="AC2389" s="23">
        <f t="shared" si="499"/>
        <v>0</v>
      </c>
      <c r="AD2389" s="23">
        <f t="shared" si="500"/>
        <v>-100</v>
      </c>
      <c r="AE2389" s="23">
        <f t="shared" si="501"/>
        <v>0</v>
      </c>
      <c r="AF2389" s="23">
        <f t="shared" si="502"/>
        <v>-100</v>
      </c>
    </row>
    <row r="2390" spans="1:32" x14ac:dyDescent="0.25">
      <c r="A2390" s="6">
        <v>0.82249607470876385</v>
      </c>
      <c r="B2390" s="6">
        <v>0.14306179315143658</v>
      </c>
      <c r="C2390" s="3">
        <f t="shared" si="503"/>
        <v>1.215811273450865</v>
      </c>
      <c r="D2390" s="4">
        <f t="shared" si="503"/>
        <v>6.9899864804676426</v>
      </c>
      <c r="E2390" s="141">
        <v>2.6914031878756184E-2</v>
      </c>
      <c r="F2390" s="5">
        <f t="shared" si="506"/>
        <v>1.0269140318787562</v>
      </c>
      <c r="G2390" s="5">
        <f t="shared" si="507"/>
        <v>1.18394649961742</v>
      </c>
      <c r="H2390" s="5">
        <f t="shared" si="508"/>
        <v>6.8067883615139104</v>
      </c>
      <c r="I2390">
        <v>2.15</v>
      </c>
      <c r="J2390">
        <v>1.78</v>
      </c>
      <c r="K2390" s="5">
        <f t="shared" si="509"/>
        <v>2.2078651685393256</v>
      </c>
      <c r="L2390" s="5">
        <f t="shared" si="510"/>
        <v>1.827906976744186</v>
      </c>
      <c r="M2390" s="24">
        <f t="shared" si="504"/>
        <v>0.45292620865139954</v>
      </c>
      <c r="N2390" s="24">
        <f t="shared" si="504"/>
        <v>0.54707379134860057</v>
      </c>
      <c r="O2390">
        <f t="shared" si="505"/>
        <v>1.8159604346097986</v>
      </c>
      <c r="P2390">
        <f t="shared" si="505"/>
        <v>0.26150364980704455</v>
      </c>
      <c r="Q2390" t="s">
        <v>72</v>
      </c>
      <c r="R2390" t="s">
        <v>70</v>
      </c>
      <c r="S2390" t="s">
        <v>146</v>
      </c>
      <c r="T2390" s="78" t="s">
        <v>168</v>
      </c>
      <c r="U2390" s="78" t="s">
        <v>160</v>
      </c>
      <c r="V2390" t="s">
        <v>618</v>
      </c>
      <c r="W2390" s="78" t="s">
        <v>170</v>
      </c>
      <c r="X2390" s="89">
        <v>2</v>
      </c>
      <c r="Y2390" t="str">
        <f t="shared" si="511"/>
        <v>N</v>
      </c>
      <c r="Z2390" s="23">
        <v>100</v>
      </c>
      <c r="AA2390" s="23">
        <f t="shared" si="497"/>
        <v>0</v>
      </c>
      <c r="AB2390" s="23">
        <f t="shared" si="498"/>
        <v>-100</v>
      </c>
      <c r="AC2390" s="23">
        <f t="shared" si="499"/>
        <v>0</v>
      </c>
      <c r="AD2390" s="23">
        <f t="shared" si="500"/>
        <v>-100</v>
      </c>
      <c r="AE2390" s="23">
        <f t="shared" si="501"/>
        <v>0</v>
      </c>
      <c r="AF2390" s="23">
        <f t="shared" si="502"/>
        <v>-100</v>
      </c>
    </row>
    <row r="2391" spans="1:32" x14ac:dyDescent="0.25">
      <c r="A2391" s="6">
        <v>0.15895960023745334</v>
      </c>
      <c r="B2391" s="6">
        <v>0.84098725484468473</v>
      </c>
      <c r="C2391" s="3">
        <f t="shared" si="503"/>
        <v>6.2909066109011551</v>
      </c>
      <c r="D2391" s="4">
        <f t="shared" si="503"/>
        <v>1.1890786622975422</v>
      </c>
      <c r="E2391" s="141">
        <v>2.5641025641025772E-2</v>
      </c>
      <c r="F2391" s="5">
        <f t="shared" si="506"/>
        <v>1.0256410256410258</v>
      </c>
      <c r="G2391" s="5">
        <f t="shared" si="507"/>
        <v>6.1336339456286257</v>
      </c>
      <c r="H2391" s="5">
        <f t="shared" si="508"/>
        <v>1.1593516957401035</v>
      </c>
      <c r="I2391">
        <v>1.95</v>
      </c>
      <c r="J2391">
        <v>1.95</v>
      </c>
      <c r="K2391" s="5">
        <f t="shared" si="509"/>
        <v>2</v>
      </c>
      <c r="L2391" s="5">
        <f t="shared" si="510"/>
        <v>2</v>
      </c>
      <c r="M2391" s="24">
        <f t="shared" si="504"/>
        <v>0.5</v>
      </c>
      <c r="N2391" s="24">
        <f t="shared" si="504"/>
        <v>0.5</v>
      </c>
      <c r="O2391">
        <f t="shared" si="505"/>
        <v>0.31791920047490668</v>
      </c>
      <c r="P2391">
        <f t="shared" si="505"/>
        <v>1.6819745096893697</v>
      </c>
      <c r="Q2391" t="s">
        <v>67</v>
      </c>
      <c r="R2391" t="s">
        <v>71</v>
      </c>
      <c r="S2391" t="s">
        <v>146</v>
      </c>
      <c r="T2391" s="78" t="s">
        <v>154</v>
      </c>
      <c r="U2391" s="78" t="s">
        <v>160</v>
      </c>
      <c r="V2391" t="s">
        <v>618</v>
      </c>
      <c r="W2391" s="78" t="s">
        <v>170</v>
      </c>
      <c r="X2391" s="89">
        <v>2</v>
      </c>
      <c r="Y2391" t="str">
        <f t="shared" si="511"/>
        <v>N</v>
      </c>
      <c r="Z2391" s="23">
        <v>100</v>
      </c>
      <c r="AA2391" s="23">
        <f t="shared" si="497"/>
        <v>195</v>
      </c>
      <c r="AB2391" s="23">
        <f t="shared" si="498"/>
        <v>95</v>
      </c>
      <c r="AC2391" s="23">
        <f t="shared" si="499"/>
        <v>0</v>
      </c>
      <c r="AD2391" s="23">
        <f t="shared" si="500"/>
        <v>-100</v>
      </c>
      <c r="AE2391" s="23">
        <f t="shared" si="501"/>
        <v>195</v>
      </c>
      <c r="AF2391" s="23">
        <f t="shared" si="502"/>
        <v>95</v>
      </c>
    </row>
    <row r="2392" spans="1:32" x14ac:dyDescent="0.25">
      <c r="A2392" s="6">
        <v>0.46502244012448901</v>
      </c>
      <c r="B2392" s="6">
        <v>0.52867438033849012</v>
      </c>
      <c r="C2392" s="3">
        <f t="shared" si="503"/>
        <v>2.1504338580570317</v>
      </c>
      <c r="D2392" s="4">
        <f t="shared" si="503"/>
        <v>1.891523473030295</v>
      </c>
      <c r="E2392" s="141">
        <v>2.9736789230460081E-2</v>
      </c>
      <c r="F2392" s="5">
        <f t="shared" si="506"/>
        <v>1.0297367892304601</v>
      </c>
      <c r="G2392" s="5">
        <f t="shared" si="507"/>
        <v>2.0883335242048484</v>
      </c>
      <c r="H2392" s="5">
        <f t="shared" si="508"/>
        <v>1.8368999659066885</v>
      </c>
      <c r="I2392">
        <v>1.58</v>
      </c>
      <c r="J2392">
        <v>2.52</v>
      </c>
      <c r="K2392" s="5">
        <f t="shared" si="509"/>
        <v>1.626984126984127</v>
      </c>
      <c r="L2392" s="5">
        <f t="shared" si="510"/>
        <v>2.5949367088607596</v>
      </c>
      <c r="M2392" s="24">
        <f t="shared" si="504"/>
        <v>0.61463414634146341</v>
      </c>
      <c r="N2392" s="24">
        <f t="shared" si="504"/>
        <v>0.38536585365853659</v>
      </c>
      <c r="O2392">
        <f t="shared" si="505"/>
        <v>0.75658412877397019</v>
      </c>
      <c r="P2392">
        <f t="shared" si="505"/>
        <v>1.371876556574563</v>
      </c>
      <c r="Q2392" t="s">
        <v>66</v>
      </c>
      <c r="R2392" t="s">
        <v>113</v>
      </c>
      <c r="S2392" t="s">
        <v>146</v>
      </c>
      <c r="T2392" s="78" t="s">
        <v>170</v>
      </c>
      <c r="U2392" s="78" t="s">
        <v>160</v>
      </c>
      <c r="V2392" t="s">
        <v>618</v>
      </c>
      <c r="W2392" s="78" t="s">
        <v>151</v>
      </c>
      <c r="X2392" s="89">
        <v>2</v>
      </c>
      <c r="Y2392" t="str">
        <f t="shared" si="511"/>
        <v>N</v>
      </c>
      <c r="Z2392" s="23">
        <v>100</v>
      </c>
      <c r="AA2392" s="23">
        <f t="shared" si="497"/>
        <v>252</v>
      </c>
      <c r="AB2392" s="23">
        <f t="shared" si="498"/>
        <v>152</v>
      </c>
      <c r="AC2392" s="23">
        <f t="shared" si="499"/>
        <v>0</v>
      </c>
      <c r="AD2392" s="23">
        <f t="shared" si="500"/>
        <v>-100</v>
      </c>
      <c r="AE2392" s="23">
        <f t="shared" si="501"/>
        <v>252</v>
      </c>
      <c r="AF2392" s="23">
        <f t="shared" si="502"/>
        <v>152</v>
      </c>
    </row>
    <row r="2393" spans="1:32" x14ac:dyDescent="0.25">
      <c r="A2393" s="6">
        <v>0.11997556267064154</v>
      </c>
      <c r="B2393" s="6">
        <v>0.8799274724292816</v>
      </c>
      <c r="C2393" s="3">
        <f t="shared" si="503"/>
        <v>8.3350307157567816</v>
      </c>
      <c r="D2393" s="4">
        <f t="shared" si="503"/>
        <v>1.1364573005536753</v>
      </c>
      <c r="E2393" s="141">
        <v>5.5481874447391721E-2</v>
      </c>
      <c r="F2393" s="5">
        <f t="shared" si="506"/>
        <v>1.0554818744473917</v>
      </c>
      <c r="G2393" s="5">
        <f t="shared" si="507"/>
        <v>7.8968961168761629</v>
      </c>
      <c r="H2393" s="5">
        <f t="shared" si="508"/>
        <v>1.0767189167968225</v>
      </c>
      <c r="I2393">
        <v>2.08</v>
      </c>
      <c r="J2393">
        <v>1.74</v>
      </c>
      <c r="K2393" s="5">
        <f t="shared" si="509"/>
        <v>2.195402298850575</v>
      </c>
      <c r="L2393" s="5">
        <f t="shared" si="510"/>
        <v>1.8365384615384617</v>
      </c>
      <c r="M2393" s="24">
        <f t="shared" si="504"/>
        <v>0.4554973821989528</v>
      </c>
      <c r="N2393" s="24">
        <f t="shared" si="504"/>
        <v>0.54450261780104703</v>
      </c>
      <c r="O2393">
        <f t="shared" si="505"/>
        <v>0.26339462609301767</v>
      </c>
      <c r="P2393">
        <f t="shared" si="505"/>
        <v>1.6160206464806999</v>
      </c>
      <c r="Q2393" t="s">
        <v>23</v>
      </c>
      <c r="R2393" t="s">
        <v>543</v>
      </c>
      <c r="S2393" t="s">
        <v>349</v>
      </c>
      <c r="T2393" s="78" t="s">
        <v>154</v>
      </c>
      <c r="U2393" s="78" t="s">
        <v>160</v>
      </c>
      <c r="V2393" t="s">
        <v>618</v>
      </c>
      <c r="W2393" s="78" t="s">
        <v>151</v>
      </c>
      <c r="X2393" s="89">
        <v>2</v>
      </c>
      <c r="Y2393" t="str">
        <f t="shared" si="511"/>
        <v>N</v>
      </c>
      <c r="Z2393" s="23">
        <v>100</v>
      </c>
      <c r="AA2393" s="23">
        <f t="shared" si="497"/>
        <v>174</v>
      </c>
      <c r="AB2393" s="23">
        <f t="shared" si="498"/>
        <v>74</v>
      </c>
      <c r="AC2393" s="23">
        <f t="shared" si="499"/>
        <v>0</v>
      </c>
      <c r="AD2393" s="23">
        <f t="shared" si="500"/>
        <v>-100</v>
      </c>
      <c r="AE2393" s="23">
        <f t="shared" si="501"/>
        <v>174</v>
      </c>
      <c r="AF2393" s="23">
        <f t="shared" si="502"/>
        <v>74</v>
      </c>
    </row>
    <row r="2394" spans="1:32" x14ac:dyDescent="0.25">
      <c r="A2394" s="6">
        <v>0.23568436221479375</v>
      </c>
      <c r="B2394" s="6">
        <v>0.76420853324406646</v>
      </c>
      <c r="C2394" s="3">
        <f t="shared" si="503"/>
        <v>4.242962878838088</v>
      </c>
      <c r="D2394" s="4">
        <f t="shared" si="503"/>
        <v>1.3085433576029286</v>
      </c>
      <c r="E2394" s="141">
        <v>4.335444591741533E-2</v>
      </c>
      <c r="F2394" s="5">
        <f t="shared" si="506"/>
        <v>1.0433544459174153</v>
      </c>
      <c r="G2394" s="5">
        <f t="shared" si="507"/>
        <v>4.0666552919197807</v>
      </c>
      <c r="H2394" s="5">
        <f t="shared" si="508"/>
        <v>1.254169532437593</v>
      </c>
      <c r="I2394">
        <v>2.79</v>
      </c>
      <c r="J2394">
        <v>1.46</v>
      </c>
      <c r="K2394" s="5">
        <f t="shared" si="509"/>
        <v>2.9109589041095889</v>
      </c>
      <c r="L2394" s="5">
        <f t="shared" si="510"/>
        <v>1.5232974910394264</v>
      </c>
      <c r="M2394" s="24">
        <f t="shared" si="504"/>
        <v>0.34352941176470592</v>
      </c>
      <c r="N2394" s="24">
        <f t="shared" si="504"/>
        <v>0.65647058823529414</v>
      </c>
      <c r="O2394">
        <f t="shared" si="505"/>
        <v>0.68606749274854351</v>
      </c>
      <c r="P2394">
        <f t="shared" si="505"/>
        <v>1.1641169413216064</v>
      </c>
      <c r="Q2394" t="s">
        <v>389</v>
      </c>
      <c r="R2394" t="s">
        <v>390</v>
      </c>
      <c r="S2394" t="s">
        <v>349</v>
      </c>
      <c r="T2394" s="78" t="s">
        <v>151</v>
      </c>
      <c r="U2394" s="78" t="s">
        <v>166</v>
      </c>
      <c r="V2394" t="s">
        <v>618</v>
      </c>
      <c r="W2394" s="78" t="s">
        <v>151</v>
      </c>
      <c r="X2394" s="89">
        <v>2</v>
      </c>
      <c r="Y2394" t="str">
        <f t="shared" si="511"/>
        <v>N</v>
      </c>
      <c r="Z2394" s="23">
        <v>100</v>
      </c>
      <c r="AA2394" s="23">
        <f t="shared" si="497"/>
        <v>146</v>
      </c>
      <c r="AB2394" s="23">
        <f t="shared" si="498"/>
        <v>46</v>
      </c>
      <c r="AC2394" s="23">
        <f t="shared" si="499"/>
        <v>0</v>
      </c>
      <c r="AD2394" s="23">
        <f t="shared" si="500"/>
        <v>-100</v>
      </c>
      <c r="AE2394" s="23">
        <f t="shared" si="501"/>
        <v>146</v>
      </c>
      <c r="AF2394" s="23">
        <f t="shared" si="502"/>
        <v>46</v>
      </c>
    </row>
    <row r="2395" spans="1:32" x14ac:dyDescent="0.25">
      <c r="A2395" s="6">
        <v>0.43921631446552123</v>
      </c>
      <c r="B2395" s="6">
        <v>0.55790561745639278</v>
      </c>
      <c r="C2395" s="3">
        <f t="shared" si="503"/>
        <v>2.276782457903213</v>
      </c>
      <c r="D2395" s="4">
        <f t="shared" si="503"/>
        <v>1.7924178726846434</v>
      </c>
      <c r="E2395" s="141">
        <v>4.2938272915450382E-2</v>
      </c>
      <c r="F2395" s="5">
        <f t="shared" si="506"/>
        <v>1.0429382729154504</v>
      </c>
      <c r="G2395" s="5">
        <f t="shared" si="507"/>
        <v>2.1830462233768162</v>
      </c>
      <c r="H2395" s="5">
        <f t="shared" si="508"/>
        <v>1.7186231623028685</v>
      </c>
      <c r="I2395">
        <v>2.27</v>
      </c>
      <c r="J2395">
        <v>1.66</v>
      </c>
      <c r="K2395" s="5">
        <f t="shared" si="509"/>
        <v>2.3674698795180724</v>
      </c>
      <c r="L2395" s="5">
        <f t="shared" si="510"/>
        <v>1.7312775330396475</v>
      </c>
      <c r="M2395" s="24">
        <f t="shared" si="504"/>
        <v>0.42239185750636132</v>
      </c>
      <c r="N2395" s="24">
        <f t="shared" si="504"/>
        <v>0.57760814249363868</v>
      </c>
      <c r="O2395">
        <f t="shared" si="505"/>
        <v>1.0398313950900593</v>
      </c>
      <c r="P2395">
        <f t="shared" si="505"/>
        <v>0.96588946105886497</v>
      </c>
      <c r="Q2395" t="s">
        <v>353</v>
      </c>
      <c r="R2395" t="s">
        <v>381</v>
      </c>
      <c r="S2395" t="s">
        <v>349</v>
      </c>
      <c r="T2395" s="78" t="s">
        <v>162</v>
      </c>
      <c r="U2395" s="78" t="s">
        <v>160</v>
      </c>
      <c r="V2395" t="s">
        <v>618</v>
      </c>
      <c r="W2395" s="78" t="s">
        <v>152</v>
      </c>
      <c r="X2395" s="89">
        <v>1</v>
      </c>
      <c r="Y2395" t="str">
        <f t="shared" si="511"/>
        <v>N</v>
      </c>
      <c r="Z2395" s="23">
        <v>100</v>
      </c>
      <c r="AA2395" s="23">
        <f t="shared" si="497"/>
        <v>0</v>
      </c>
      <c r="AB2395" s="23">
        <f t="shared" si="498"/>
        <v>-100</v>
      </c>
      <c r="AC2395" s="23">
        <f t="shared" si="499"/>
        <v>0</v>
      </c>
      <c r="AD2395" s="23">
        <f t="shared" si="500"/>
        <v>-100</v>
      </c>
      <c r="AE2395" s="23">
        <f t="shared" si="501"/>
        <v>166</v>
      </c>
      <c r="AF2395" s="23">
        <f t="shared" si="502"/>
        <v>66</v>
      </c>
    </row>
    <row r="2396" spans="1:32" x14ac:dyDescent="0.25">
      <c r="A2396" s="6">
        <v>0.20084153369882782</v>
      </c>
      <c r="B2396" s="6">
        <v>0.79911489849182593</v>
      </c>
      <c r="C2396" s="3">
        <f t="shared" si="503"/>
        <v>4.9790498089879724</v>
      </c>
      <c r="D2396" s="4">
        <f t="shared" si="503"/>
        <v>1.2513845028885153</v>
      </c>
      <c r="E2396" s="141">
        <v>2.7830487033523088E-2</v>
      </c>
      <c r="F2396" s="5">
        <f t="shared" si="506"/>
        <v>1.0278304870335231</v>
      </c>
      <c r="G2396" s="5">
        <f t="shared" si="507"/>
        <v>4.8442324603138367</v>
      </c>
      <c r="H2396" s="5">
        <f t="shared" si="508"/>
        <v>1.2175008609641493</v>
      </c>
      <c r="I2396">
        <v>1.86</v>
      </c>
      <c r="J2396">
        <v>2.04</v>
      </c>
      <c r="K2396" s="5">
        <f t="shared" si="509"/>
        <v>1.911764705882353</v>
      </c>
      <c r="L2396" s="5">
        <f t="shared" si="510"/>
        <v>2.096774193548387</v>
      </c>
      <c r="M2396" s="24">
        <f t="shared" si="504"/>
        <v>0.52307692307692311</v>
      </c>
      <c r="N2396" s="24">
        <f t="shared" si="504"/>
        <v>0.47692307692307695</v>
      </c>
      <c r="O2396">
        <f t="shared" si="505"/>
        <v>0.38396175560070023</v>
      </c>
      <c r="P2396">
        <f t="shared" si="505"/>
        <v>1.6755634968376996</v>
      </c>
      <c r="Q2396" t="s">
        <v>79</v>
      </c>
      <c r="R2396" t="s">
        <v>78</v>
      </c>
      <c r="S2396" t="s">
        <v>147</v>
      </c>
      <c r="T2396" s="78" t="s">
        <v>151</v>
      </c>
      <c r="U2396" s="78" t="s">
        <v>166</v>
      </c>
      <c r="V2396" t="s">
        <v>618</v>
      </c>
      <c r="W2396" s="78" t="s">
        <v>170</v>
      </c>
      <c r="X2396" s="89">
        <v>2</v>
      </c>
      <c r="Y2396" t="str">
        <f t="shared" si="511"/>
        <v>N</v>
      </c>
      <c r="Z2396" s="23">
        <v>100</v>
      </c>
      <c r="AA2396" s="23">
        <f t="shared" si="497"/>
        <v>204</v>
      </c>
      <c r="AB2396" s="23">
        <f t="shared" si="498"/>
        <v>104</v>
      </c>
      <c r="AC2396" s="23">
        <f t="shared" si="499"/>
        <v>0</v>
      </c>
      <c r="AD2396" s="23">
        <f t="shared" si="500"/>
        <v>-100</v>
      </c>
      <c r="AE2396" s="23">
        <f t="shared" si="501"/>
        <v>204</v>
      </c>
      <c r="AF2396" s="23">
        <f t="shared" si="502"/>
        <v>104</v>
      </c>
    </row>
    <row r="2397" spans="1:32" x14ac:dyDescent="0.25">
      <c r="A2397" s="6">
        <v>0.25047850605142485</v>
      </c>
      <c r="B2397" s="6">
        <v>0.7493662294364164</v>
      </c>
      <c r="C2397" s="3">
        <f t="shared" si="503"/>
        <v>3.9923585291374004</v>
      </c>
      <c r="D2397" s="4">
        <f t="shared" si="503"/>
        <v>1.3344609894578254</v>
      </c>
      <c r="E2397" s="141">
        <v>2.861071447458885E-2</v>
      </c>
      <c r="F2397" s="5">
        <f t="shared" si="506"/>
        <v>1.0286107144745888</v>
      </c>
      <c r="G2397" s="5">
        <f t="shared" si="507"/>
        <v>3.8813114358590797</v>
      </c>
      <c r="H2397" s="5">
        <f t="shared" si="508"/>
        <v>1.2973430771032401</v>
      </c>
      <c r="I2397">
        <v>1.98</v>
      </c>
      <c r="J2397">
        <v>1.91</v>
      </c>
      <c r="K2397" s="5">
        <f t="shared" si="509"/>
        <v>2.0366492146596857</v>
      </c>
      <c r="L2397" s="5">
        <f t="shared" si="510"/>
        <v>1.9646464646464645</v>
      </c>
      <c r="M2397" s="24">
        <f t="shared" si="504"/>
        <v>0.49100257069408743</v>
      </c>
      <c r="N2397" s="24">
        <f t="shared" si="504"/>
        <v>0.50899742930591263</v>
      </c>
      <c r="O2397">
        <f t="shared" si="505"/>
        <v>0.51013685263876585</v>
      </c>
      <c r="P2397">
        <f t="shared" si="505"/>
        <v>1.4722397133877068</v>
      </c>
      <c r="Q2397" t="s">
        <v>544</v>
      </c>
      <c r="R2397" t="s">
        <v>125</v>
      </c>
      <c r="S2397" t="s">
        <v>147</v>
      </c>
      <c r="T2397" s="78" t="s">
        <v>151</v>
      </c>
      <c r="U2397" s="78" t="s">
        <v>166</v>
      </c>
      <c r="V2397" t="s">
        <v>618</v>
      </c>
      <c r="W2397" s="78" t="s">
        <v>151</v>
      </c>
      <c r="X2397" s="89">
        <v>2</v>
      </c>
      <c r="Y2397" t="str">
        <f t="shared" si="511"/>
        <v>N</v>
      </c>
      <c r="Z2397" s="23">
        <v>100</v>
      </c>
      <c r="AA2397" s="23">
        <f t="shared" si="497"/>
        <v>191</v>
      </c>
      <c r="AB2397" s="23">
        <f t="shared" si="498"/>
        <v>91</v>
      </c>
      <c r="AC2397" s="23">
        <f t="shared" si="499"/>
        <v>0</v>
      </c>
      <c r="AD2397" s="23">
        <f t="shared" si="500"/>
        <v>-100</v>
      </c>
      <c r="AE2397" s="23">
        <f t="shared" si="501"/>
        <v>191</v>
      </c>
      <c r="AF2397" s="23">
        <f t="shared" si="502"/>
        <v>91</v>
      </c>
    </row>
    <row r="2398" spans="1:32" x14ac:dyDescent="0.25">
      <c r="A2398" s="6">
        <v>0.64228575294076695</v>
      </c>
      <c r="B2398" s="6">
        <v>0.34545407481724677</v>
      </c>
      <c r="C2398" s="3">
        <f t="shared" si="503"/>
        <v>1.5569394080771743</v>
      </c>
      <c r="D2398" s="4">
        <f t="shared" si="503"/>
        <v>2.8947407858165319</v>
      </c>
      <c r="E2398" s="141">
        <v>3.1702828110013792E-2</v>
      </c>
      <c r="F2398" s="5">
        <f t="shared" si="506"/>
        <v>1.0317028281100138</v>
      </c>
      <c r="G2398" s="5">
        <f t="shared" si="507"/>
        <v>1.5090967724973154</v>
      </c>
      <c r="H2398" s="5">
        <f t="shared" si="508"/>
        <v>2.8057893290061395</v>
      </c>
      <c r="I2398">
        <v>1.67</v>
      </c>
      <c r="J2398">
        <v>2.31</v>
      </c>
      <c r="K2398" s="5">
        <f t="shared" si="509"/>
        <v>1.722943722943723</v>
      </c>
      <c r="L2398" s="5">
        <f t="shared" si="510"/>
        <v>2.3832335329341321</v>
      </c>
      <c r="M2398" s="24">
        <f t="shared" si="504"/>
        <v>0.58040201005025127</v>
      </c>
      <c r="N2398" s="24">
        <f t="shared" si="504"/>
        <v>0.41959798994974867</v>
      </c>
      <c r="O2398">
        <f t="shared" si="505"/>
        <v>1.1066222063654774</v>
      </c>
      <c r="P2398">
        <f t="shared" si="505"/>
        <v>0.82329773519319893</v>
      </c>
      <c r="Q2398" t="s">
        <v>75</v>
      </c>
      <c r="R2398" t="s">
        <v>121</v>
      </c>
      <c r="S2398" t="s">
        <v>147</v>
      </c>
      <c r="T2398" s="78" t="s">
        <v>162</v>
      </c>
      <c r="U2398" s="78" t="s">
        <v>160</v>
      </c>
      <c r="V2398" t="s">
        <v>618</v>
      </c>
      <c r="W2398" s="78" t="s">
        <v>154</v>
      </c>
      <c r="X2398" s="89">
        <v>1</v>
      </c>
      <c r="Y2398" t="str">
        <f t="shared" si="511"/>
        <v>N</v>
      </c>
      <c r="Z2398" s="23">
        <v>100</v>
      </c>
      <c r="AA2398" s="23">
        <f t="shared" si="497"/>
        <v>0</v>
      </c>
      <c r="AB2398" s="23">
        <f t="shared" si="498"/>
        <v>-100</v>
      </c>
      <c r="AC2398" s="23">
        <f t="shared" si="499"/>
        <v>0</v>
      </c>
      <c r="AD2398" s="23">
        <f t="shared" si="500"/>
        <v>-100</v>
      </c>
      <c r="AE2398" s="23">
        <f t="shared" si="501"/>
        <v>0</v>
      </c>
      <c r="AF2398" s="23">
        <f t="shared" si="502"/>
        <v>-100</v>
      </c>
    </row>
    <row r="2399" spans="1:32" x14ac:dyDescent="0.25">
      <c r="A2399" s="6">
        <v>0.39637681197182667</v>
      </c>
      <c r="B2399" s="6">
        <v>0.60261504859281778</v>
      </c>
      <c r="C2399" s="3">
        <f t="shared" si="503"/>
        <v>2.5228519171577504</v>
      </c>
      <c r="D2399" s="4">
        <f t="shared" si="503"/>
        <v>1.6594341650364131</v>
      </c>
      <c r="E2399" s="141">
        <v>3.0927835051546504E-2</v>
      </c>
      <c r="F2399" s="5">
        <f t="shared" si="506"/>
        <v>1.0309278350515465</v>
      </c>
      <c r="G2399" s="5">
        <f t="shared" si="507"/>
        <v>2.4471663596430178</v>
      </c>
      <c r="H2399" s="5">
        <f t="shared" si="508"/>
        <v>1.6096511400853204</v>
      </c>
      <c r="I2399">
        <v>1.94</v>
      </c>
      <c r="J2399">
        <v>1.94</v>
      </c>
      <c r="K2399" s="5">
        <f t="shared" si="509"/>
        <v>2</v>
      </c>
      <c r="L2399" s="5">
        <f t="shared" si="510"/>
        <v>2</v>
      </c>
      <c r="M2399" s="24">
        <f t="shared" si="504"/>
        <v>0.5</v>
      </c>
      <c r="N2399" s="24">
        <f t="shared" si="504"/>
        <v>0.5</v>
      </c>
      <c r="O2399">
        <f t="shared" si="505"/>
        <v>0.79275362394365334</v>
      </c>
      <c r="P2399">
        <f t="shared" si="505"/>
        <v>1.2052300971856356</v>
      </c>
      <c r="Q2399" t="s">
        <v>124</v>
      </c>
      <c r="R2399" t="s">
        <v>81</v>
      </c>
      <c r="S2399" t="s">
        <v>147</v>
      </c>
      <c r="T2399" s="78" t="s">
        <v>162</v>
      </c>
      <c r="U2399" s="78" t="s">
        <v>160</v>
      </c>
      <c r="V2399" t="s">
        <v>618</v>
      </c>
      <c r="W2399" s="78" t="s">
        <v>162</v>
      </c>
      <c r="X2399" s="89">
        <v>3</v>
      </c>
      <c r="Y2399" t="str">
        <f t="shared" si="511"/>
        <v>Y</v>
      </c>
      <c r="Z2399" s="23">
        <v>100</v>
      </c>
      <c r="AA2399" s="23">
        <f t="shared" si="497"/>
        <v>0</v>
      </c>
      <c r="AB2399" s="23">
        <f t="shared" si="498"/>
        <v>-100</v>
      </c>
      <c r="AC2399" s="23">
        <f t="shared" si="499"/>
        <v>0</v>
      </c>
      <c r="AD2399" s="23">
        <f t="shared" si="500"/>
        <v>-100</v>
      </c>
      <c r="AE2399" s="23">
        <f t="shared" si="501"/>
        <v>0</v>
      </c>
      <c r="AF2399" s="23">
        <f t="shared" si="502"/>
        <v>-100</v>
      </c>
    </row>
    <row r="2400" spans="1:32" x14ac:dyDescent="0.25">
      <c r="A2400" s="6">
        <v>0.77407433885752286</v>
      </c>
      <c r="B2400" s="6">
        <v>0.21304600641229623</v>
      </c>
      <c r="C2400" s="3">
        <f t="shared" si="503"/>
        <v>1.2918655868064648</v>
      </c>
      <c r="D2400" s="4">
        <f t="shared" si="503"/>
        <v>4.6938218502193134</v>
      </c>
      <c r="E2400" s="141">
        <v>5.1413375357037383E-2</v>
      </c>
      <c r="F2400" s="5">
        <f t="shared" si="506"/>
        <v>1.0514133753570374</v>
      </c>
      <c r="G2400" s="5">
        <f t="shared" si="507"/>
        <v>1.2286942672455303</v>
      </c>
      <c r="H2400" s="5">
        <f t="shared" si="508"/>
        <v>4.4642972595106967</v>
      </c>
      <c r="I2400">
        <v>1.43</v>
      </c>
      <c r="J2400">
        <v>2.84</v>
      </c>
      <c r="K2400" s="5">
        <f t="shared" si="509"/>
        <v>1.5035211267605635</v>
      </c>
      <c r="L2400" s="5">
        <f t="shared" si="510"/>
        <v>2.9860139860139858</v>
      </c>
      <c r="M2400" s="24">
        <f t="shared" si="504"/>
        <v>0.66510538641686179</v>
      </c>
      <c r="N2400" s="24">
        <f t="shared" si="504"/>
        <v>0.33489461358313821</v>
      </c>
      <c r="O2400">
        <f t="shared" si="505"/>
        <v>1.1638371221555008</v>
      </c>
      <c r="P2400">
        <f t="shared" si="505"/>
        <v>0.63615835481154193</v>
      </c>
      <c r="Q2400" t="s">
        <v>394</v>
      </c>
      <c r="R2400" t="s">
        <v>280</v>
      </c>
      <c r="S2400" t="s">
        <v>186</v>
      </c>
      <c r="T2400" s="78" t="s">
        <v>150</v>
      </c>
      <c r="U2400" s="78" t="s">
        <v>166</v>
      </c>
      <c r="V2400" t="s">
        <v>619</v>
      </c>
      <c r="W2400" s="78" t="s">
        <v>484</v>
      </c>
      <c r="X2400" s="89">
        <v>8</v>
      </c>
      <c r="Y2400" t="str">
        <f t="shared" si="511"/>
        <v>Y</v>
      </c>
      <c r="Z2400" s="23">
        <v>100</v>
      </c>
      <c r="AA2400" s="23">
        <f t="shared" si="497"/>
        <v>143</v>
      </c>
      <c r="AB2400" s="23">
        <f t="shared" si="498"/>
        <v>43</v>
      </c>
      <c r="AC2400" s="23">
        <f t="shared" si="499"/>
        <v>143</v>
      </c>
      <c r="AD2400" s="23">
        <f t="shared" si="500"/>
        <v>43</v>
      </c>
      <c r="AE2400" s="23">
        <f t="shared" si="501"/>
        <v>0</v>
      </c>
      <c r="AF2400" s="23">
        <f t="shared" si="502"/>
        <v>-100</v>
      </c>
    </row>
    <row r="2401" spans="1:32" x14ac:dyDescent="0.25">
      <c r="A2401" s="6">
        <v>0.49475894023195327</v>
      </c>
      <c r="B2401" s="6">
        <v>0.49998747374178343</v>
      </c>
      <c r="C2401" s="3">
        <f t="shared" si="503"/>
        <v>2.0211863165750561</v>
      </c>
      <c r="D2401" s="4">
        <f t="shared" si="503"/>
        <v>2.000050106288155</v>
      </c>
      <c r="E2401" s="141">
        <v>4.5097025283727721E-2</v>
      </c>
      <c r="F2401" s="5">
        <f t="shared" si="506"/>
        <v>1.0450970252837277</v>
      </c>
      <c r="G2401" s="5">
        <f t="shared" si="507"/>
        <v>1.9339700216124289</v>
      </c>
      <c r="H2401" s="5">
        <f t="shared" si="508"/>
        <v>1.9137458608162934</v>
      </c>
      <c r="I2401">
        <v>1.81</v>
      </c>
      <c r="J2401">
        <v>2.0299999999999998</v>
      </c>
      <c r="K2401" s="5">
        <f t="shared" si="509"/>
        <v>1.8916256157635472</v>
      </c>
      <c r="L2401" s="5">
        <f t="shared" si="510"/>
        <v>2.1215469613259672</v>
      </c>
      <c r="M2401" s="24">
        <f t="shared" si="504"/>
        <v>0.52864583333333326</v>
      </c>
      <c r="N2401" s="24">
        <f t="shared" si="504"/>
        <v>0.47135416666666657</v>
      </c>
      <c r="O2401">
        <f t="shared" si="505"/>
        <v>0.93589868497078876</v>
      </c>
      <c r="P2401">
        <f t="shared" si="505"/>
        <v>1.0607469056179273</v>
      </c>
      <c r="Q2401" t="s">
        <v>395</v>
      </c>
      <c r="R2401" t="s">
        <v>418</v>
      </c>
      <c r="S2401" t="s">
        <v>186</v>
      </c>
      <c r="T2401" s="78" t="s">
        <v>155</v>
      </c>
      <c r="U2401" s="78" t="s">
        <v>161</v>
      </c>
      <c r="V2401" t="s">
        <v>619</v>
      </c>
      <c r="W2401" s="78" t="s">
        <v>152</v>
      </c>
      <c r="X2401" s="89">
        <v>1</v>
      </c>
      <c r="Y2401" t="str">
        <f t="shared" si="511"/>
        <v>N</v>
      </c>
      <c r="Z2401" s="23">
        <v>100</v>
      </c>
      <c r="AA2401" s="23">
        <f t="shared" si="497"/>
        <v>202.99999999999997</v>
      </c>
      <c r="AB2401" s="23">
        <f t="shared" si="498"/>
        <v>102.99999999999997</v>
      </c>
      <c r="AC2401" s="23">
        <f t="shared" si="499"/>
        <v>0</v>
      </c>
      <c r="AD2401" s="23">
        <f t="shared" si="500"/>
        <v>-100</v>
      </c>
      <c r="AE2401" s="23">
        <f t="shared" si="501"/>
        <v>0</v>
      </c>
      <c r="AF2401" s="23">
        <f t="shared" si="502"/>
        <v>-100</v>
      </c>
    </row>
    <row r="2402" spans="1:32" x14ac:dyDescent="0.25">
      <c r="A2402" s="6">
        <v>0.75236800198530362</v>
      </c>
      <c r="B2402" s="6">
        <v>0.18322756465645806</v>
      </c>
      <c r="C2402" s="3">
        <f t="shared" si="503"/>
        <v>1.3291368018858589</v>
      </c>
      <c r="D2402" s="4">
        <f t="shared" si="503"/>
        <v>5.4576941077339907</v>
      </c>
      <c r="E2402" s="141">
        <v>6.2717770034843134E-2</v>
      </c>
      <c r="F2402" s="5">
        <f t="shared" si="506"/>
        <v>1.0627177700348431</v>
      </c>
      <c r="G2402" s="5">
        <f t="shared" si="507"/>
        <v>1.2506959414466936</v>
      </c>
      <c r="H2402" s="5">
        <f t="shared" si="508"/>
        <v>5.1356006849824771</v>
      </c>
      <c r="I2402">
        <v>1.4</v>
      </c>
      <c r="J2402">
        <v>2.87</v>
      </c>
      <c r="K2402" s="5">
        <f t="shared" si="509"/>
        <v>1.4878048780487803</v>
      </c>
      <c r="L2402" s="5">
        <f t="shared" si="510"/>
        <v>3.05</v>
      </c>
      <c r="M2402" s="24">
        <f t="shared" si="504"/>
        <v>0.67213114754098369</v>
      </c>
      <c r="N2402" s="24">
        <f t="shared" si="504"/>
        <v>0.32786885245901642</v>
      </c>
      <c r="O2402">
        <f t="shared" si="505"/>
        <v>1.1193767834415491</v>
      </c>
      <c r="P2402">
        <f t="shared" si="505"/>
        <v>0.55884407220219701</v>
      </c>
      <c r="Q2402" t="s">
        <v>422</v>
      </c>
      <c r="R2402" t="s">
        <v>421</v>
      </c>
      <c r="S2402" t="s">
        <v>186</v>
      </c>
      <c r="T2402" s="78" t="s">
        <v>165</v>
      </c>
      <c r="U2402" s="78" t="s">
        <v>160</v>
      </c>
      <c r="V2402" t="s">
        <v>619</v>
      </c>
      <c r="W2402" s="78" t="s">
        <v>150</v>
      </c>
      <c r="X2402" s="89">
        <v>4</v>
      </c>
      <c r="Y2402" t="str">
        <f t="shared" si="511"/>
        <v>Y</v>
      </c>
      <c r="Z2402" s="23">
        <v>100</v>
      </c>
      <c r="AA2402" s="23">
        <f t="shared" si="497"/>
        <v>140</v>
      </c>
      <c r="AB2402" s="23">
        <f t="shared" si="498"/>
        <v>40</v>
      </c>
      <c r="AC2402" s="23">
        <f t="shared" si="499"/>
        <v>140</v>
      </c>
      <c r="AD2402" s="23">
        <f t="shared" si="500"/>
        <v>40</v>
      </c>
      <c r="AE2402" s="23">
        <f t="shared" si="501"/>
        <v>0</v>
      </c>
      <c r="AF2402" s="23">
        <f t="shared" si="502"/>
        <v>-100</v>
      </c>
    </row>
    <row r="2403" spans="1:32" x14ac:dyDescent="0.25">
      <c r="A2403" s="6">
        <v>0.69177855020940682</v>
      </c>
      <c r="B2403" s="6">
        <v>0.3028058683283314</v>
      </c>
      <c r="C2403" s="3">
        <f t="shared" si="503"/>
        <v>1.4455493014307716</v>
      </c>
      <c r="D2403" s="4">
        <f t="shared" si="503"/>
        <v>3.3024459054264539</v>
      </c>
      <c r="E2403" s="141">
        <v>4.6464095925875526E-2</v>
      </c>
      <c r="F2403" s="5">
        <f t="shared" si="506"/>
        <v>1.0464640959258755</v>
      </c>
      <c r="G2403" s="5">
        <f t="shared" si="507"/>
        <v>1.3813654066667229</v>
      </c>
      <c r="H2403" s="5">
        <f t="shared" si="508"/>
        <v>3.155813867177701</v>
      </c>
      <c r="I2403">
        <v>1.79</v>
      </c>
      <c r="J2403">
        <v>2.0499999999999998</v>
      </c>
      <c r="K2403" s="5">
        <f t="shared" si="509"/>
        <v>1.8731707317073172</v>
      </c>
      <c r="L2403" s="5">
        <f t="shared" si="510"/>
        <v>2.1452513966480447</v>
      </c>
      <c r="M2403" s="24">
        <f t="shared" si="504"/>
        <v>0.53385416666666663</v>
      </c>
      <c r="N2403" s="24">
        <f t="shared" si="504"/>
        <v>0.46614583333333331</v>
      </c>
      <c r="O2403">
        <f t="shared" si="505"/>
        <v>1.2958193330751817</v>
      </c>
      <c r="P2403">
        <f t="shared" si="505"/>
        <v>0.64959471194457685</v>
      </c>
      <c r="Q2403" t="s">
        <v>420</v>
      </c>
      <c r="R2403" t="s">
        <v>523</v>
      </c>
      <c r="S2403" t="s">
        <v>186</v>
      </c>
      <c r="T2403" s="78" t="s">
        <v>150</v>
      </c>
      <c r="U2403" s="78" t="s">
        <v>166</v>
      </c>
      <c r="V2403" t="s">
        <v>619</v>
      </c>
      <c r="W2403" s="78" t="s">
        <v>153</v>
      </c>
      <c r="X2403" s="89">
        <v>2</v>
      </c>
      <c r="Y2403" t="str">
        <f t="shared" si="511"/>
        <v>N</v>
      </c>
      <c r="Z2403" s="23">
        <v>100</v>
      </c>
      <c r="AA2403" s="23">
        <f t="shared" si="497"/>
        <v>0</v>
      </c>
      <c r="AB2403" s="23">
        <f t="shared" si="498"/>
        <v>-100</v>
      </c>
      <c r="AC2403" s="23">
        <f t="shared" si="499"/>
        <v>0</v>
      </c>
      <c r="AD2403" s="23">
        <f t="shared" si="500"/>
        <v>-100</v>
      </c>
      <c r="AE2403" s="23">
        <f t="shared" si="501"/>
        <v>0</v>
      </c>
      <c r="AF2403" s="23">
        <f t="shared" si="502"/>
        <v>-100</v>
      </c>
    </row>
    <row r="2404" spans="1:32" x14ac:dyDescent="0.25">
      <c r="A2404" s="6">
        <v>0.12611300542987677</v>
      </c>
      <c r="B2404" s="6">
        <v>0.8738794311928002</v>
      </c>
      <c r="C2404" s="3">
        <f t="shared" si="503"/>
        <v>7.9293963108034475</v>
      </c>
      <c r="D2404" s="4">
        <f t="shared" si="503"/>
        <v>1.1443226196948608</v>
      </c>
      <c r="E2404" s="141">
        <v>2.5748928223876311E-2</v>
      </c>
      <c r="F2404" s="5">
        <f t="shared" si="506"/>
        <v>1.0257489282238763</v>
      </c>
      <c r="G2404" s="5">
        <f t="shared" si="507"/>
        <v>7.7303481316168687</v>
      </c>
      <c r="H2404" s="5">
        <f t="shared" si="508"/>
        <v>1.1155971877799564</v>
      </c>
      <c r="I2404">
        <v>1.97</v>
      </c>
      <c r="J2404">
        <v>1.93</v>
      </c>
      <c r="K2404" s="5">
        <f t="shared" si="509"/>
        <v>2.0207253886010363</v>
      </c>
      <c r="L2404" s="5">
        <f t="shared" si="510"/>
        <v>1.9796954314720812</v>
      </c>
      <c r="M2404" s="24">
        <f t="shared" si="504"/>
        <v>0.49487179487179483</v>
      </c>
      <c r="N2404" s="24">
        <f t="shared" si="504"/>
        <v>0.50512820512820511</v>
      </c>
      <c r="O2404">
        <f t="shared" si="505"/>
        <v>0.2548397519049323</v>
      </c>
      <c r="P2404">
        <f t="shared" si="505"/>
        <v>1.7300151175898075</v>
      </c>
      <c r="Q2404" t="s">
        <v>309</v>
      </c>
      <c r="R2404" t="s">
        <v>316</v>
      </c>
      <c r="S2404" t="s">
        <v>305</v>
      </c>
      <c r="T2404" s="78" t="s">
        <v>151</v>
      </c>
      <c r="U2404" s="78" t="s">
        <v>166</v>
      </c>
      <c r="V2404" t="s">
        <v>619</v>
      </c>
      <c r="W2404" s="78" t="s">
        <v>175</v>
      </c>
      <c r="X2404" s="89">
        <v>5</v>
      </c>
      <c r="Y2404" t="str">
        <f t="shared" si="511"/>
        <v>Y</v>
      </c>
      <c r="Z2404" s="23">
        <v>100</v>
      </c>
      <c r="AA2404" s="23">
        <f t="shared" si="497"/>
        <v>0</v>
      </c>
      <c r="AB2404" s="23">
        <f t="shared" si="498"/>
        <v>-100</v>
      </c>
      <c r="AC2404" s="23">
        <f t="shared" si="499"/>
        <v>0</v>
      </c>
      <c r="AD2404" s="23">
        <f t="shared" si="500"/>
        <v>-100</v>
      </c>
      <c r="AE2404" s="23">
        <f t="shared" si="501"/>
        <v>0</v>
      </c>
      <c r="AF2404" s="23">
        <f t="shared" si="502"/>
        <v>-100</v>
      </c>
    </row>
    <row r="2405" spans="1:32" x14ac:dyDescent="0.25">
      <c r="A2405" s="6">
        <v>0.39527231434511184</v>
      </c>
      <c r="B2405" s="6">
        <v>0.59846424278791566</v>
      </c>
      <c r="C2405" s="3">
        <f t="shared" si="503"/>
        <v>2.5299014469475365</v>
      </c>
      <c r="D2405" s="4">
        <f t="shared" si="503"/>
        <v>1.6709436061569027</v>
      </c>
      <c r="E2405" s="141">
        <v>3.0130699391399673E-2</v>
      </c>
      <c r="F2405" s="5">
        <f t="shared" si="506"/>
        <v>1.0301306993913997</v>
      </c>
      <c r="G2405" s="5">
        <f t="shared" si="507"/>
        <v>2.4559033610416621</v>
      </c>
      <c r="H2405" s="5">
        <f t="shared" si="508"/>
        <v>1.6220695171438875</v>
      </c>
      <c r="I2405">
        <v>1.56</v>
      </c>
      <c r="J2405">
        <v>2.57</v>
      </c>
      <c r="K2405" s="5">
        <f t="shared" si="509"/>
        <v>1.6070038910505835</v>
      </c>
      <c r="L2405" s="5">
        <f t="shared" si="510"/>
        <v>2.6474358974358969</v>
      </c>
      <c r="M2405" s="24">
        <f t="shared" si="504"/>
        <v>0.62227602905569013</v>
      </c>
      <c r="N2405" s="24">
        <f t="shared" si="504"/>
        <v>0.37772397094430998</v>
      </c>
      <c r="O2405">
        <f t="shared" si="505"/>
        <v>0.63520414717716411</v>
      </c>
      <c r="P2405">
        <f t="shared" si="505"/>
        <v>1.5843957196885201</v>
      </c>
      <c r="Q2405" t="s">
        <v>443</v>
      </c>
      <c r="R2405" t="s">
        <v>318</v>
      </c>
      <c r="S2405" t="s">
        <v>305</v>
      </c>
      <c r="T2405" s="78" t="s">
        <v>170</v>
      </c>
      <c r="U2405" s="78" t="s">
        <v>160</v>
      </c>
      <c r="V2405" t="s">
        <v>619</v>
      </c>
      <c r="W2405" s="78" t="s">
        <v>162</v>
      </c>
      <c r="X2405" s="89">
        <v>3</v>
      </c>
      <c r="Y2405" t="str">
        <f t="shared" si="511"/>
        <v>Y</v>
      </c>
      <c r="Z2405" s="23">
        <v>100</v>
      </c>
      <c r="AA2405" s="23">
        <f t="shared" si="497"/>
        <v>0</v>
      </c>
      <c r="AB2405" s="23">
        <f t="shared" si="498"/>
        <v>-100</v>
      </c>
      <c r="AC2405" s="23">
        <f t="shared" si="499"/>
        <v>0</v>
      </c>
      <c r="AD2405" s="23">
        <f t="shared" si="500"/>
        <v>-100</v>
      </c>
      <c r="AE2405" s="23">
        <f t="shared" si="501"/>
        <v>0</v>
      </c>
      <c r="AF2405" s="23">
        <f t="shared" si="502"/>
        <v>-100</v>
      </c>
    </row>
    <row r="2406" spans="1:32" x14ac:dyDescent="0.25">
      <c r="A2406" s="6">
        <v>0.39898291234139549</v>
      </c>
      <c r="B2406" s="6">
        <v>0.60000271996064924</v>
      </c>
      <c r="C2406" s="3">
        <f t="shared" si="503"/>
        <v>2.5063730026220661</v>
      </c>
      <c r="D2406" s="4">
        <f t="shared" si="503"/>
        <v>1.6666591112546694</v>
      </c>
      <c r="E2406" s="141">
        <v>3.3495866016535869E-2</v>
      </c>
      <c r="F2406" s="5">
        <f t="shared" si="506"/>
        <v>1.0334958660165359</v>
      </c>
      <c r="G2406" s="5">
        <f t="shared" si="507"/>
        <v>2.4251408109473407</v>
      </c>
      <c r="H2406" s="5">
        <f t="shared" si="508"/>
        <v>1.6126422621104155</v>
      </c>
      <c r="I2406">
        <v>1.78</v>
      </c>
      <c r="J2406">
        <v>2.12</v>
      </c>
      <c r="K2406" s="5">
        <f t="shared" si="509"/>
        <v>1.8396226415094339</v>
      </c>
      <c r="L2406" s="5">
        <f t="shared" si="510"/>
        <v>2.191011235955056</v>
      </c>
      <c r="M2406" s="24">
        <f t="shared" si="504"/>
        <v>0.54358974358974366</v>
      </c>
      <c r="N2406" s="24">
        <f t="shared" si="504"/>
        <v>0.45641025641025645</v>
      </c>
      <c r="O2406">
        <f t="shared" si="505"/>
        <v>0.73397799911860495</v>
      </c>
      <c r="P2406">
        <f t="shared" si="505"/>
        <v>1.3146127010373776</v>
      </c>
      <c r="Q2406" t="s">
        <v>519</v>
      </c>
      <c r="R2406" t="s">
        <v>384</v>
      </c>
      <c r="S2406" t="s">
        <v>320</v>
      </c>
      <c r="T2406" s="78" t="s">
        <v>155</v>
      </c>
      <c r="U2406" s="78" t="s">
        <v>161</v>
      </c>
      <c r="V2406" t="s">
        <v>619</v>
      </c>
      <c r="W2406" s="78" t="s">
        <v>162</v>
      </c>
      <c r="X2406" s="89">
        <v>3</v>
      </c>
      <c r="Y2406" t="str">
        <f t="shared" si="511"/>
        <v>Y</v>
      </c>
      <c r="Z2406" s="23">
        <v>100</v>
      </c>
      <c r="AA2406" s="23">
        <f t="shared" si="497"/>
        <v>0</v>
      </c>
      <c r="AB2406" s="23">
        <f t="shared" si="498"/>
        <v>-100</v>
      </c>
      <c r="AC2406" s="23">
        <f t="shared" si="499"/>
        <v>0</v>
      </c>
      <c r="AD2406" s="23">
        <f t="shared" si="500"/>
        <v>-100</v>
      </c>
      <c r="AE2406" s="23">
        <f t="shared" si="501"/>
        <v>0</v>
      </c>
      <c r="AF2406" s="23">
        <f t="shared" si="502"/>
        <v>-100</v>
      </c>
    </row>
    <row r="2407" spans="1:32" x14ac:dyDescent="0.25">
      <c r="A2407" s="6">
        <v>0.26355113362934163</v>
      </c>
      <c r="B2407" s="6">
        <v>0.7356176030775734</v>
      </c>
      <c r="C2407" s="3">
        <f t="shared" si="503"/>
        <v>3.7943301029636252</v>
      </c>
      <c r="D2407" s="4">
        <f t="shared" si="503"/>
        <v>1.359401944456387</v>
      </c>
      <c r="E2407" s="141">
        <v>3.0245246040574214E-2</v>
      </c>
      <c r="F2407" s="5">
        <f t="shared" si="506"/>
        <v>1.0302452460405742</v>
      </c>
      <c r="G2407" s="5">
        <f t="shared" si="507"/>
        <v>3.682938715365053</v>
      </c>
      <c r="H2407" s="5">
        <f t="shared" si="508"/>
        <v>1.31949353775795</v>
      </c>
      <c r="I2407">
        <v>1.86</v>
      </c>
      <c r="J2407">
        <v>2.0299999999999998</v>
      </c>
      <c r="K2407" s="5">
        <f t="shared" si="509"/>
        <v>1.9162561576354682</v>
      </c>
      <c r="L2407" s="5">
        <f t="shared" si="510"/>
        <v>2.0913978494623655</v>
      </c>
      <c r="M2407" s="24">
        <f t="shared" si="504"/>
        <v>0.52185089974293053</v>
      </c>
      <c r="N2407" s="24">
        <f t="shared" si="504"/>
        <v>0.47814910025706941</v>
      </c>
      <c r="O2407">
        <f t="shared" si="505"/>
        <v>0.50503148266903397</v>
      </c>
      <c r="P2407">
        <f t="shared" si="505"/>
        <v>1.5384690731030972</v>
      </c>
      <c r="Q2407" t="s">
        <v>518</v>
      </c>
      <c r="R2407" t="s">
        <v>365</v>
      </c>
      <c r="S2407" t="s">
        <v>320</v>
      </c>
      <c r="T2407" s="78" t="s">
        <v>152</v>
      </c>
      <c r="U2407" s="78" t="s">
        <v>161</v>
      </c>
      <c r="V2407" t="s">
        <v>619</v>
      </c>
      <c r="W2407" s="78" t="s">
        <v>163</v>
      </c>
      <c r="X2407" s="89">
        <v>3</v>
      </c>
      <c r="Y2407" t="str">
        <f t="shared" si="511"/>
        <v>Y</v>
      </c>
      <c r="Z2407" s="23">
        <v>100</v>
      </c>
      <c r="AA2407" s="23">
        <f t="shared" si="497"/>
        <v>0</v>
      </c>
      <c r="AB2407" s="23">
        <f t="shared" si="498"/>
        <v>-100</v>
      </c>
      <c r="AC2407" s="23">
        <f t="shared" si="499"/>
        <v>0</v>
      </c>
      <c r="AD2407" s="23">
        <f t="shared" si="500"/>
        <v>-100</v>
      </c>
      <c r="AE2407" s="23">
        <f t="shared" si="501"/>
        <v>0</v>
      </c>
      <c r="AF2407" s="23">
        <f t="shared" si="502"/>
        <v>-100</v>
      </c>
    </row>
    <row r="2408" spans="1:32" x14ac:dyDescent="0.25">
      <c r="A2408" s="6">
        <v>0.57825730317884494</v>
      </c>
      <c r="B2408" s="6">
        <v>0.41411428525476973</v>
      </c>
      <c r="C2408" s="3">
        <f t="shared" si="503"/>
        <v>1.7293339738256923</v>
      </c>
      <c r="D2408" s="4">
        <f t="shared" si="503"/>
        <v>2.4147923305393437</v>
      </c>
      <c r="E2408" s="141">
        <v>3.1504065040650397E-2</v>
      </c>
      <c r="F2408" s="5">
        <f t="shared" si="506"/>
        <v>1.0315040650406504</v>
      </c>
      <c r="G2408" s="5">
        <f t="shared" si="507"/>
        <v>1.6765168770881589</v>
      </c>
      <c r="H2408" s="5">
        <f t="shared" si="508"/>
        <v>2.3410400524637578</v>
      </c>
      <c r="I2408">
        <v>1.6</v>
      </c>
      <c r="J2408">
        <v>2.46</v>
      </c>
      <c r="K2408" s="5">
        <f t="shared" si="509"/>
        <v>1.6504065040650406</v>
      </c>
      <c r="L2408" s="5">
        <f t="shared" si="510"/>
        <v>2.5375000000000001</v>
      </c>
      <c r="M2408" s="24">
        <f t="shared" si="504"/>
        <v>0.60591133004926112</v>
      </c>
      <c r="N2408" s="24">
        <f t="shared" si="504"/>
        <v>0.39408866995073888</v>
      </c>
      <c r="O2408">
        <f t="shared" si="505"/>
        <v>0.95435961418947579</v>
      </c>
      <c r="P2408">
        <f t="shared" si="505"/>
        <v>1.0508149988339783</v>
      </c>
      <c r="Q2408" t="s">
        <v>323</v>
      </c>
      <c r="R2408" t="s">
        <v>385</v>
      </c>
      <c r="S2408" t="s">
        <v>320</v>
      </c>
      <c r="T2408" s="78" t="s">
        <v>155</v>
      </c>
      <c r="U2408" s="78" t="s">
        <v>161</v>
      </c>
      <c r="V2408" t="s">
        <v>619</v>
      </c>
      <c r="W2408" s="78" t="s">
        <v>275</v>
      </c>
      <c r="X2408" s="89">
        <v>6</v>
      </c>
      <c r="Y2408" t="str">
        <f t="shared" si="511"/>
        <v>Y</v>
      </c>
      <c r="Z2408" s="23">
        <v>100</v>
      </c>
      <c r="AA2408" s="23">
        <f t="shared" si="497"/>
        <v>0</v>
      </c>
      <c r="AB2408" s="23">
        <f t="shared" si="498"/>
        <v>-100</v>
      </c>
      <c r="AC2408" s="23">
        <f t="shared" si="499"/>
        <v>160</v>
      </c>
      <c r="AD2408" s="23">
        <f t="shared" si="500"/>
        <v>60</v>
      </c>
      <c r="AE2408" s="23">
        <f t="shared" si="501"/>
        <v>0</v>
      </c>
      <c r="AF2408" s="23">
        <f t="shared" si="502"/>
        <v>-100</v>
      </c>
    </row>
    <row r="2409" spans="1:32" x14ac:dyDescent="0.25">
      <c r="A2409" s="6">
        <v>0.22722166555400022</v>
      </c>
      <c r="B2409" s="6">
        <v>0.77269744349462566</v>
      </c>
      <c r="C2409" s="3">
        <f t="shared" si="503"/>
        <v>4.4009887770246348</v>
      </c>
      <c r="D2409" s="4">
        <f t="shared" si="503"/>
        <v>1.2941676052108684</v>
      </c>
      <c r="E2409" s="141">
        <v>2.908747243515708E-2</v>
      </c>
      <c r="F2409" s="5">
        <f t="shared" si="506"/>
        <v>1.0290874724351571</v>
      </c>
      <c r="G2409" s="5">
        <f t="shared" si="507"/>
        <v>4.2765934820005711</v>
      </c>
      <c r="H2409" s="5">
        <f t="shared" si="508"/>
        <v>1.2575875616758263</v>
      </c>
      <c r="I2409">
        <v>1.78</v>
      </c>
      <c r="J2409">
        <v>2.14</v>
      </c>
      <c r="K2409" s="5">
        <f t="shared" si="509"/>
        <v>1.8317757009345796</v>
      </c>
      <c r="L2409" s="5">
        <f t="shared" si="510"/>
        <v>2.2022471910112364</v>
      </c>
      <c r="M2409" s="24">
        <f t="shared" si="504"/>
        <v>0.54591836734693866</v>
      </c>
      <c r="N2409" s="24">
        <f t="shared" si="504"/>
        <v>0.45408163265306112</v>
      </c>
      <c r="O2409">
        <f t="shared" si="505"/>
        <v>0.41621912568770136</v>
      </c>
      <c r="P2409">
        <f t="shared" si="505"/>
        <v>1.701670774437603</v>
      </c>
      <c r="Q2409" t="s">
        <v>219</v>
      </c>
      <c r="R2409" t="s">
        <v>281</v>
      </c>
      <c r="S2409" t="s">
        <v>189</v>
      </c>
      <c r="T2409" s="78" t="s">
        <v>151</v>
      </c>
      <c r="U2409" s="78" t="s">
        <v>166</v>
      </c>
      <c r="V2409" t="s">
        <v>619</v>
      </c>
      <c r="W2409" s="78" t="s">
        <v>155</v>
      </c>
      <c r="X2409" s="89">
        <v>3</v>
      </c>
      <c r="Y2409" t="str">
        <f t="shared" si="511"/>
        <v>Y</v>
      </c>
      <c r="Z2409" s="23">
        <v>100</v>
      </c>
      <c r="AA2409" s="23">
        <f t="shared" si="497"/>
        <v>0</v>
      </c>
      <c r="AB2409" s="23">
        <f t="shared" si="498"/>
        <v>-100</v>
      </c>
      <c r="AC2409" s="23">
        <f t="shared" si="499"/>
        <v>0</v>
      </c>
      <c r="AD2409" s="23">
        <f t="shared" si="500"/>
        <v>-100</v>
      </c>
      <c r="AE2409" s="23">
        <f t="shared" si="501"/>
        <v>0</v>
      </c>
      <c r="AF2409" s="23">
        <f t="shared" si="502"/>
        <v>-100</v>
      </c>
    </row>
    <row r="2410" spans="1:32" x14ac:dyDescent="0.25">
      <c r="A2410" s="6">
        <v>0.3563882739771923</v>
      </c>
      <c r="B2410" s="6">
        <v>0.64334880867943744</v>
      </c>
      <c r="C2410" s="3">
        <f t="shared" si="503"/>
        <v>2.8059284578594097</v>
      </c>
      <c r="D2410" s="4">
        <f t="shared" si="503"/>
        <v>1.5543667548753817</v>
      </c>
      <c r="E2410" s="141">
        <v>3.0955087366835166E-2</v>
      </c>
      <c r="F2410" s="5">
        <f t="shared" si="506"/>
        <v>1.0309550873668352</v>
      </c>
      <c r="G2410" s="5">
        <f t="shared" si="507"/>
        <v>2.7216786572400919</v>
      </c>
      <c r="H2410" s="5">
        <f t="shared" si="508"/>
        <v>1.5076958966713025</v>
      </c>
      <c r="I2410">
        <v>1.81</v>
      </c>
      <c r="J2410">
        <v>2.09</v>
      </c>
      <c r="K2410" s="5">
        <f t="shared" si="509"/>
        <v>1.8660287081339717</v>
      </c>
      <c r="L2410" s="5">
        <f t="shared" si="510"/>
        <v>2.1546961325966851</v>
      </c>
      <c r="M2410" s="24">
        <f t="shared" si="504"/>
        <v>0.53589743589743577</v>
      </c>
      <c r="N2410" s="24">
        <f t="shared" si="504"/>
        <v>0.46410256410256412</v>
      </c>
      <c r="O2410">
        <f t="shared" si="505"/>
        <v>0.66503075048375615</v>
      </c>
      <c r="P2410">
        <f t="shared" si="505"/>
        <v>1.3862211899722687</v>
      </c>
      <c r="Q2410" t="s">
        <v>190</v>
      </c>
      <c r="R2410" t="s">
        <v>283</v>
      </c>
      <c r="S2410" t="s">
        <v>189</v>
      </c>
      <c r="T2410" s="78" t="s">
        <v>151</v>
      </c>
      <c r="U2410" s="78" t="s">
        <v>166</v>
      </c>
      <c r="V2410" t="s">
        <v>619</v>
      </c>
      <c r="W2410" s="78" t="s">
        <v>167</v>
      </c>
      <c r="X2410" s="89">
        <v>5</v>
      </c>
      <c r="Y2410" t="str">
        <f t="shared" si="511"/>
        <v>Y</v>
      </c>
      <c r="Z2410" s="23">
        <v>100</v>
      </c>
      <c r="AA2410" s="23">
        <f t="shared" si="497"/>
        <v>0</v>
      </c>
      <c r="AB2410" s="23">
        <f t="shared" si="498"/>
        <v>-100</v>
      </c>
      <c r="AC2410" s="23">
        <f t="shared" si="499"/>
        <v>0</v>
      </c>
      <c r="AD2410" s="23">
        <f t="shared" si="500"/>
        <v>-100</v>
      </c>
      <c r="AE2410" s="23">
        <f t="shared" si="501"/>
        <v>0</v>
      </c>
      <c r="AF2410" s="23">
        <f t="shared" si="502"/>
        <v>-100</v>
      </c>
    </row>
    <row r="2411" spans="1:32" x14ac:dyDescent="0.25">
      <c r="A2411" s="6">
        <v>0.25173929904713116</v>
      </c>
      <c r="B2411" s="6">
        <v>0.74785049013567251</v>
      </c>
      <c r="C2411" s="3">
        <f t="shared" si="503"/>
        <v>3.9723634878826681</v>
      </c>
      <c r="D2411" s="4">
        <f t="shared" si="503"/>
        <v>1.3371656677240171</v>
      </c>
      <c r="E2411" s="141">
        <v>3.0955087366835166E-2</v>
      </c>
      <c r="F2411" s="5">
        <f t="shared" si="506"/>
        <v>1.0309550873668352</v>
      </c>
      <c r="G2411" s="5">
        <f t="shared" si="507"/>
        <v>3.8530907277721389</v>
      </c>
      <c r="H2411" s="5">
        <f t="shared" si="508"/>
        <v>1.297016411393124</v>
      </c>
      <c r="I2411">
        <v>2.09</v>
      </c>
      <c r="J2411">
        <v>1.81</v>
      </c>
      <c r="K2411" s="5">
        <f t="shared" si="509"/>
        <v>2.1546961325966851</v>
      </c>
      <c r="L2411" s="5">
        <f t="shared" si="510"/>
        <v>1.8660287081339717</v>
      </c>
      <c r="M2411" s="24">
        <f t="shared" si="504"/>
        <v>0.46410256410256412</v>
      </c>
      <c r="N2411" s="24">
        <f t="shared" si="504"/>
        <v>0.53589743589743577</v>
      </c>
      <c r="O2411">
        <f t="shared" si="505"/>
        <v>0.54242169407945395</v>
      </c>
      <c r="P2411">
        <f t="shared" si="505"/>
        <v>1.3955104839852266</v>
      </c>
      <c r="Q2411" t="s">
        <v>87</v>
      </c>
      <c r="R2411" t="s">
        <v>30</v>
      </c>
      <c r="S2411" t="s">
        <v>138</v>
      </c>
      <c r="T2411" s="78" t="s">
        <v>152</v>
      </c>
      <c r="U2411" s="78" t="s">
        <v>161</v>
      </c>
      <c r="V2411" t="s">
        <v>619</v>
      </c>
      <c r="W2411" s="78" t="s">
        <v>155</v>
      </c>
      <c r="X2411" s="89">
        <v>3</v>
      </c>
      <c r="Y2411" t="str">
        <f t="shared" si="511"/>
        <v>Y</v>
      </c>
      <c r="Z2411" s="23">
        <v>100</v>
      </c>
      <c r="AA2411" s="23">
        <f t="shared" si="497"/>
        <v>0</v>
      </c>
      <c r="AB2411" s="23">
        <f t="shared" si="498"/>
        <v>-100</v>
      </c>
      <c r="AC2411" s="23">
        <f t="shared" si="499"/>
        <v>0</v>
      </c>
      <c r="AD2411" s="23">
        <f t="shared" si="500"/>
        <v>-100</v>
      </c>
      <c r="AE2411" s="23">
        <f t="shared" si="501"/>
        <v>0</v>
      </c>
      <c r="AF2411" s="23">
        <f t="shared" si="502"/>
        <v>-100</v>
      </c>
    </row>
    <row r="2412" spans="1:32" x14ac:dyDescent="0.25">
      <c r="A2412" s="6">
        <v>0.16979757458794337</v>
      </c>
      <c r="B2412" s="6">
        <v>0.83017796325358939</v>
      </c>
      <c r="C2412" s="3">
        <f t="shared" si="503"/>
        <v>5.8893656309682409</v>
      </c>
      <c r="D2412" s="4">
        <f t="shared" si="503"/>
        <v>1.2045610028973224</v>
      </c>
      <c r="E2412" s="141">
        <v>2.9924164787866303E-2</v>
      </c>
      <c r="F2412" s="5">
        <f t="shared" si="506"/>
        <v>1.0299241647878663</v>
      </c>
      <c r="G2412" s="5">
        <f t="shared" si="507"/>
        <v>5.7182517240784181</v>
      </c>
      <c r="H2412" s="5">
        <f t="shared" si="508"/>
        <v>1.1695628125643853</v>
      </c>
      <c r="I2412">
        <v>2.38</v>
      </c>
      <c r="J2412">
        <v>1.64</v>
      </c>
      <c r="K2412" s="5">
        <f t="shared" si="509"/>
        <v>2.4512195121951219</v>
      </c>
      <c r="L2412" s="5">
        <f t="shared" si="510"/>
        <v>1.6890756302521006</v>
      </c>
      <c r="M2412" s="24">
        <f t="shared" si="504"/>
        <v>0.40796019900497515</v>
      </c>
      <c r="N2412" s="24">
        <f t="shared" si="504"/>
        <v>0.59203980099502496</v>
      </c>
      <c r="O2412">
        <f t="shared" si="505"/>
        <v>0.41621112795337328</v>
      </c>
      <c r="P2412">
        <f t="shared" si="505"/>
        <v>1.4022333665039617</v>
      </c>
      <c r="Q2412" t="s">
        <v>91</v>
      </c>
      <c r="R2412" t="s">
        <v>29</v>
      </c>
      <c r="S2412" t="s">
        <v>138</v>
      </c>
      <c r="T2412" s="78" t="s">
        <v>151</v>
      </c>
      <c r="U2412" s="78" t="s">
        <v>166</v>
      </c>
      <c r="V2412" t="s">
        <v>619</v>
      </c>
      <c r="W2412" s="78" t="s">
        <v>168</v>
      </c>
      <c r="X2412" s="89">
        <v>5</v>
      </c>
      <c r="Y2412" t="str">
        <f t="shared" si="511"/>
        <v>Y</v>
      </c>
      <c r="Z2412" s="23">
        <v>100</v>
      </c>
      <c r="AA2412" s="23">
        <f t="shared" si="497"/>
        <v>0</v>
      </c>
      <c r="AB2412" s="23">
        <f t="shared" si="498"/>
        <v>-100</v>
      </c>
      <c r="AC2412" s="23">
        <f t="shared" si="499"/>
        <v>0</v>
      </c>
      <c r="AD2412" s="23">
        <f t="shared" si="500"/>
        <v>-100</v>
      </c>
      <c r="AE2412" s="23">
        <f t="shared" si="501"/>
        <v>0</v>
      </c>
      <c r="AF2412" s="23">
        <f t="shared" si="502"/>
        <v>-100</v>
      </c>
    </row>
    <row r="2413" spans="1:32" x14ac:dyDescent="0.25">
      <c r="A2413" s="6">
        <v>0.53537552225859419</v>
      </c>
      <c r="B2413" s="6">
        <v>0.46258369647545788</v>
      </c>
      <c r="C2413" s="3">
        <f t="shared" si="503"/>
        <v>1.8678478160176053</v>
      </c>
      <c r="D2413" s="4">
        <f t="shared" si="503"/>
        <v>2.1617709565193342</v>
      </c>
      <c r="E2413" s="141">
        <v>2.2110972048393851E-2</v>
      </c>
      <c r="F2413" s="5">
        <f t="shared" si="506"/>
        <v>1.0221109720483939</v>
      </c>
      <c r="G2413" s="5">
        <f t="shared" si="507"/>
        <v>1.8274413122425306</v>
      </c>
      <c r="H2413" s="5">
        <f t="shared" si="508"/>
        <v>2.1150061154191198</v>
      </c>
      <c r="I2413">
        <v>1.88</v>
      </c>
      <c r="J2413">
        <v>2.04</v>
      </c>
      <c r="K2413" s="5">
        <f t="shared" si="509"/>
        <v>1.9215686274509802</v>
      </c>
      <c r="L2413" s="5">
        <f t="shared" si="510"/>
        <v>2.0851063829787235</v>
      </c>
      <c r="M2413" s="24">
        <f t="shared" si="504"/>
        <v>0.52040816326530615</v>
      </c>
      <c r="N2413" s="24">
        <f t="shared" si="504"/>
        <v>0.47959183673469385</v>
      </c>
      <c r="O2413">
        <f t="shared" si="505"/>
        <v>1.0287608074772985</v>
      </c>
      <c r="P2413">
        <f t="shared" si="505"/>
        <v>0.96453621818286983</v>
      </c>
      <c r="Q2413" t="s">
        <v>83</v>
      </c>
      <c r="R2413" t="s">
        <v>86</v>
      </c>
      <c r="S2413" t="s">
        <v>138</v>
      </c>
      <c r="T2413" s="78" t="s">
        <v>162</v>
      </c>
      <c r="U2413" s="78" t="s">
        <v>160</v>
      </c>
      <c r="V2413" t="s">
        <v>619</v>
      </c>
      <c r="W2413" s="78" t="s">
        <v>170</v>
      </c>
      <c r="X2413" s="89">
        <v>2</v>
      </c>
      <c r="Y2413" t="str">
        <f t="shared" si="511"/>
        <v>N</v>
      </c>
      <c r="Z2413" s="23">
        <v>100</v>
      </c>
      <c r="AA2413" s="23">
        <f t="shared" si="497"/>
        <v>0</v>
      </c>
      <c r="AB2413" s="23">
        <f t="shared" si="498"/>
        <v>-100</v>
      </c>
      <c r="AC2413" s="23">
        <f t="shared" si="499"/>
        <v>0</v>
      </c>
      <c r="AD2413" s="23">
        <f t="shared" si="500"/>
        <v>-100</v>
      </c>
      <c r="AE2413" s="23">
        <f t="shared" si="501"/>
        <v>0</v>
      </c>
      <c r="AF2413" s="23">
        <f t="shared" si="502"/>
        <v>-100</v>
      </c>
    </row>
    <row r="2414" spans="1:32" x14ac:dyDescent="0.25">
      <c r="A2414" s="6">
        <v>0.59061392380351996</v>
      </c>
      <c r="B2414" s="6">
        <v>0.39775147088995572</v>
      </c>
      <c r="C2414" s="3">
        <f t="shared" si="503"/>
        <v>1.6931534454183828</v>
      </c>
      <c r="D2414" s="4">
        <f t="shared" si="503"/>
        <v>2.5141327516967649</v>
      </c>
      <c r="E2414" s="141">
        <v>2.4247491638795804E-2</v>
      </c>
      <c r="F2414" s="5">
        <f t="shared" si="506"/>
        <v>1.0242474916387958</v>
      </c>
      <c r="G2414" s="5">
        <f t="shared" si="507"/>
        <v>1.653070629159499</v>
      </c>
      <c r="H2414" s="5">
        <f t="shared" si="508"/>
        <v>2.4546145069627197</v>
      </c>
      <c r="I2414">
        <v>2.08</v>
      </c>
      <c r="J2414">
        <v>1.84</v>
      </c>
      <c r="K2414" s="5">
        <f t="shared" si="509"/>
        <v>2.1304347826086953</v>
      </c>
      <c r="L2414" s="5">
        <f t="shared" si="510"/>
        <v>1.8846153846153844</v>
      </c>
      <c r="M2414" s="24">
        <f t="shared" si="504"/>
        <v>0.46938775510204089</v>
      </c>
      <c r="N2414" s="24">
        <f t="shared" si="504"/>
        <v>0.53061224489795922</v>
      </c>
      <c r="O2414">
        <f t="shared" si="505"/>
        <v>1.2582644463640205</v>
      </c>
      <c r="P2414">
        <f t="shared" si="505"/>
        <v>0.74960854129260868</v>
      </c>
      <c r="Q2414" t="s">
        <v>90</v>
      </c>
      <c r="R2414" t="s">
        <v>92</v>
      </c>
      <c r="S2414" t="s">
        <v>138</v>
      </c>
      <c r="T2414" s="78" t="s">
        <v>162</v>
      </c>
      <c r="U2414" s="78" t="s">
        <v>160</v>
      </c>
      <c r="V2414" t="s">
        <v>619</v>
      </c>
      <c r="W2414" s="78" t="s">
        <v>164</v>
      </c>
      <c r="X2414" s="89">
        <v>4</v>
      </c>
      <c r="Y2414" t="str">
        <f t="shared" si="511"/>
        <v>Y</v>
      </c>
      <c r="Z2414" s="23">
        <v>100</v>
      </c>
      <c r="AA2414" s="23">
        <f t="shared" si="497"/>
        <v>208</v>
      </c>
      <c r="AB2414" s="23">
        <f t="shared" si="498"/>
        <v>108</v>
      </c>
      <c r="AC2414" s="23">
        <f t="shared" si="499"/>
        <v>208</v>
      </c>
      <c r="AD2414" s="23">
        <f t="shared" si="500"/>
        <v>108</v>
      </c>
      <c r="AE2414" s="23">
        <f t="shared" si="501"/>
        <v>0</v>
      </c>
      <c r="AF2414" s="23">
        <f t="shared" si="502"/>
        <v>-100</v>
      </c>
    </row>
    <row r="2415" spans="1:32" x14ac:dyDescent="0.25">
      <c r="A2415" s="6">
        <v>0.1823426646826137</v>
      </c>
      <c r="B2415" s="6">
        <v>0.81763361749586838</v>
      </c>
      <c r="C2415" s="3">
        <f t="shared" si="503"/>
        <v>5.4841800285226912</v>
      </c>
      <c r="D2415" s="4">
        <f t="shared" si="503"/>
        <v>1.2230416883575035</v>
      </c>
      <c r="E2415" s="141">
        <v>2.6964398567516312E-2</v>
      </c>
      <c r="F2415" s="5">
        <f t="shared" si="506"/>
        <v>1.0269643985675163</v>
      </c>
      <c r="G2415" s="5">
        <f t="shared" si="507"/>
        <v>5.3401851477737878</v>
      </c>
      <c r="H2415" s="5">
        <f t="shared" si="508"/>
        <v>1.1909290040272962</v>
      </c>
      <c r="I2415">
        <v>2.02</v>
      </c>
      <c r="J2415">
        <v>1.88</v>
      </c>
      <c r="K2415" s="5">
        <f t="shared" si="509"/>
        <v>2.0744680851063828</v>
      </c>
      <c r="L2415" s="5">
        <f t="shared" si="510"/>
        <v>1.9306930693069306</v>
      </c>
      <c r="M2415" s="24">
        <f t="shared" si="504"/>
        <v>0.48205128205128212</v>
      </c>
      <c r="N2415" s="24">
        <f t="shared" si="504"/>
        <v>0.517948717948718</v>
      </c>
      <c r="O2415">
        <f t="shared" si="505"/>
        <v>0.37826403843733697</v>
      </c>
      <c r="P2415">
        <f t="shared" si="505"/>
        <v>1.578599558531627</v>
      </c>
      <c r="Q2415" t="s">
        <v>17</v>
      </c>
      <c r="R2415" t="s">
        <v>93</v>
      </c>
      <c r="S2415" t="s">
        <v>138</v>
      </c>
      <c r="T2415" s="78" t="s">
        <v>151</v>
      </c>
      <c r="U2415" s="78" t="s">
        <v>166</v>
      </c>
      <c r="V2415" t="s">
        <v>619</v>
      </c>
      <c r="W2415" s="78" t="s">
        <v>150</v>
      </c>
      <c r="X2415" s="89">
        <v>4</v>
      </c>
      <c r="Y2415" t="str">
        <f t="shared" si="511"/>
        <v>Y</v>
      </c>
      <c r="Z2415" s="23">
        <v>100</v>
      </c>
      <c r="AA2415" s="23">
        <f t="shared" si="497"/>
        <v>0</v>
      </c>
      <c r="AB2415" s="23">
        <f t="shared" si="498"/>
        <v>-100</v>
      </c>
      <c r="AC2415" s="23">
        <f t="shared" si="499"/>
        <v>0</v>
      </c>
      <c r="AD2415" s="23">
        <f t="shared" si="500"/>
        <v>-100</v>
      </c>
      <c r="AE2415" s="23">
        <f t="shared" si="501"/>
        <v>0</v>
      </c>
      <c r="AF2415" s="23">
        <f t="shared" si="502"/>
        <v>-100</v>
      </c>
    </row>
    <row r="2416" spans="1:32" x14ac:dyDescent="0.25">
      <c r="A2416" s="6">
        <v>0.47024658035863354</v>
      </c>
      <c r="B2416" s="6">
        <v>0.52860071522077834</v>
      </c>
      <c r="C2416" s="3">
        <f t="shared" si="503"/>
        <v>2.1265439064699843</v>
      </c>
      <c r="D2416" s="4">
        <f t="shared" si="503"/>
        <v>1.8917870733155069</v>
      </c>
      <c r="E2416" s="141">
        <v>2.5977433744424072E-2</v>
      </c>
      <c r="F2416" s="5">
        <f t="shared" si="506"/>
        <v>1.0259774337444241</v>
      </c>
      <c r="G2416" s="5">
        <f t="shared" si="507"/>
        <v>2.0727004674059106</v>
      </c>
      <c r="H2416" s="5">
        <f t="shared" si="508"/>
        <v>1.8438876052187714</v>
      </c>
      <c r="I2416">
        <v>1.85</v>
      </c>
      <c r="J2416">
        <v>2.06</v>
      </c>
      <c r="K2416" s="5">
        <f t="shared" si="509"/>
        <v>1.8980582524271847</v>
      </c>
      <c r="L2416" s="5">
        <f t="shared" si="510"/>
        <v>2.1135135135135137</v>
      </c>
      <c r="M2416" s="24">
        <f t="shared" si="504"/>
        <v>0.52685421994884907</v>
      </c>
      <c r="N2416" s="24">
        <f t="shared" si="504"/>
        <v>0.47314578005115088</v>
      </c>
      <c r="O2416">
        <f t="shared" si="505"/>
        <v>0.89255540252536758</v>
      </c>
      <c r="P2416">
        <f t="shared" si="505"/>
        <v>1.1172047548720236</v>
      </c>
      <c r="Q2416" t="s">
        <v>82</v>
      </c>
      <c r="R2416" t="s">
        <v>85</v>
      </c>
      <c r="S2416" t="s">
        <v>138</v>
      </c>
      <c r="T2416" s="78" t="s">
        <v>155</v>
      </c>
      <c r="U2416" s="78" t="s">
        <v>161</v>
      </c>
      <c r="V2416" t="s">
        <v>619</v>
      </c>
      <c r="W2416" s="78" t="s">
        <v>170</v>
      </c>
      <c r="X2416" s="89">
        <v>2</v>
      </c>
      <c r="Y2416" t="str">
        <f t="shared" si="511"/>
        <v>N</v>
      </c>
      <c r="Z2416" s="23">
        <v>100</v>
      </c>
      <c r="AA2416" s="23">
        <f t="shared" si="497"/>
        <v>206</v>
      </c>
      <c r="AB2416" s="23">
        <f t="shared" si="498"/>
        <v>106</v>
      </c>
      <c r="AC2416" s="23">
        <f t="shared" si="499"/>
        <v>0</v>
      </c>
      <c r="AD2416" s="23">
        <f t="shared" si="500"/>
        <v>-100</v>
      </c>
      <c r="AE2416" s="23">
        <f t="shared" si="501"/>
        <v>206</v>
      </c>
      <c r="AF2416" s="23">
        <f t="shared" si="502"/>
        <v>106</v>
      </c>
    </row>
    <row r="2417" spans="1:32" x14ac:dyDescent="0.25">
      <c r="A2417" s="6">
        <v>0.25995627344956113</v>
      </c>
      <c r="B2417" s="6">
        <v>0.73996582578280901</v>
      </c>
      <c r="C2417" s="3">
        <f t="shared" si="503"/>
        <v>3.8468007974196028</v>
      </c>
      <c r="D2417" s="4">
        <f t="shared" si="503"/>
        <v>1.351413761496487</v>
      </c>
      <c r="E2417" s="141">
        <v>2.3632327980154022E-2</v>
      </c>
      <c r="F2417" s="5">
        <f t="shared" si="506"/>
        <v>1.023632327980154</v>
      </c>
      <c r="G2417" s="5">
        <f t="shared" si="507"/>
        <v>3.7579907279893798</v>
      </c>
      <c r="H2417" s="5">
        <f t="shared" si="508"/>
        <v>1.3202140305231624</v>
      </c>
      <c r="I2417">
        <v>1.85</v>
      </c>
      <c r="J2417">
        <v>2.0699999999999998</v>
      </c>
      <c r="K2417" s="5">
        <f t="shared" si="509"/>
        <v>1.893719806763285</v>
      </c>
      <c r="L2417" s="5">
        <f t="shared" si="510"/>
        <v>2.1189189189189186</v>
      </c>
      <c r="M2417" s="24">
        <f t="shared" si="504"/>
        <v>0.52806122448979598</v>
      </c>
      <c r="N2417" s="24">
        <f t="shared" si="504"/>
        <v>0.47193877551020413</v>
      </c>
      <c r="O2417">
        <f t="shared" si="505"/>
        <v>0.49228434392380654</v>
      </c>
      <c r="P2417">
        <f t="shared" si="505"/>
        <v>1.5679275876046546</v>
      </c>
      <c r="Q2417" t="s">
        <v>32</v>
      </c>
      <c r="R2417" t="s">
        <v>28</v>
      </c>
      <c r="S2417" t="s">
        <v>138</v>
      </c>
      <c r="T2417" s="78" t="s">
        <v>151</v>
      </c>
      <c r="U2417" s="78" t="s">
        <v>166</v>
      </c>
      <c r="V2417" t="s">
        <v>619</v>
      </c>
      <c r="W2417" s="78" t="s">
        <v>152</v>
      </c>
      <c r="X2417" s="89">
        <v>1</v>
      </c>
      <c r="Y2417" t="str">
        <f t="shared" si="511"/>
        <v>N</v>
      </c>
      <c r="Z2417" s="23">
        <v>100</v>
      </c>
      <c r="AA2417" s="23">
        <f t="shared" si="497"/>
        <v>206.99999999999997</v>
      </c>
      <c r="AB2417" s="23">
        <f t="shared" si="498"/>
        <v>106.99999999999997</v>
      </c>
      <c r="AC2417" s="23">
        <f t="shared" si="499"/>
        <v>0</v>
      </c>
      <c r="AD2417" s="23">
        <f t="shared" si="500"/>
        <v>-100</v>
      </c>
      <c r="AE2417" s="23">
        <f t="shared" si="501"/>
        <v>206.99999999999997</v>
      </c>
      <c r="AF2417" s="23">
        <f t="shared" si="502"/>
        <v>106.99999999999997</v>
      </c>
    </row>
    <row r="2418" spans="1:32" x14ac:dyDescent="0.25">
      <c r="A2418" s="6">
        <v>0</v>
      </c>
      <c r="B2418" s="6">
        <v>1</v>
      </c>
      <c r="C2418" s="3" t="e">
        <f t="shared" si="503"/>
        <v>#DIV/0!</v>
      </c>
      <c r="D2418" s="4">
        <f t="shared" si="503"/>
        <v>1</v>
      </c>
      <c r="E2418" s="141">
        <v>5.4263565891472743E-2</v>
      </c>
      <c r="F2418" s="5">
        <f t="shared" si="506"/>
        <v>1.0542635658914727</v>
      </c>
      <c r="G2418" s="5" t="e">
        <f t="shared" si="507"/>
        <v>#DIV/0!</v>
      </c>
      <c r="H2418" s="5">
        <f t="shared" si="508"/>
        <v>0.94852941176470595</v>
      </c>
      <c r="I2418">
        <v>2.58</v>
      </c>
      <c r="J2418">
        <v>1.5</v>
      </c>
      <c r="K2418" s="5">
        <f t="shared" si="509"/>
        <v>2.7199999999999998</v>
      </c>
      <c r="L2418" s="5">
        <f t="shared" si="510"/>
        <v>1.581395348837209</v>
      </c>
      <c r="M2418" s="24">
        <f t="shared" si="504"/>
        <v>0.36764705882352944</v>
      </c>
      <c r="N2418" s="24">
        <f t="shared" si="504"/>
        <v>0.63235294117647067</v>
      </c>
      <c r="O2418" t="e">
        <f t="shared" si="505"/>
        <v>#DIV/0!</v>
      </c>
      <c r="P2418">
        <f t="shared" si="505"/>
        <v>1.5813953488372092</v>
      </c>
      <c r="Q2418" t="s">
        <v>572</v>
      </c>
      <c r="R2418" t="s">
        <v>575</v>
      </c>
      <c r="S2418" t="s">
        <v>370</v>
      </c>
      <c r="T2418" s="78" t="s">
        <v>149</v>
      </c>
      <c r="U2418" s="78" t="s">
        <v>166</v>
      </c>
      <c r="V2418" t="s">
        <v>619</v>
      </c>
      <c r="W2418" s="78" t="s">
        <v>150</v>
      </c>
      <c r="X2418" s="89">
        <v>4</v>
      </c>
      <c r="Y2418" t="str">
        <f t="shared" si="511"/>
        <v>Y</v>
      </c>
      <c r="Z2418" s="23">
        <v>100</v>
      </c>
      <c r="AA2418" s="23" t="e">
        <f t="shared" si="497"/>
        <v>#DIV/0!</v>
      </c>
      <c r="AB2418" s="23" t="e">
        <f t="shared" si="498"/>
        <v>#DIV/0!</v>
      </c>
      <c r="AC2418" s="23">
        <f t="shared" si="499"/>
        <v>0</v>
      </c>
      <c r="AD2418" s="23">
        <f t="shared" si="500"/>
        <v>-100</v>
      </c>
      <c r="AE2418" s="23">
        <f t="shared" si="501"/>
        <v>0</v>
      </c>
      <c r="AF2418" s="23">
        <f t="shared" si="502"/>
        <v>-100</v>
      </c>
    </row>
    <row r="2419" spans="1:32" x14ac:dyDescent="0.25">
      <c r="A2419" s="6">
        <v>0</v>
      </c>
      <c r="B2419" s="6">
        <v>1</v>
      </c>
      <c r="C2419" s="3" t="e">
        <f t="shared" si="503"/>
        <v>#DIV/0!</v>
      </c>
      <c r="D2419" s="4">
        <f t="shared" si="503"/>
        <v>1</v>
      </c>
      <c r="E2419" s="141">
        <v>5.5167829843801863E-2</v>
      </c>
      <c r="F2419" s="5">
        <f t="shared" si="506"/>
        <v>1.0551678298438019</v>
      </c>
      <c r="G2419" s="5" t="e">
        <f t="shared" si="507"/>
        <v>#DIV/0!</v>
      </c>
      <c r="H2419" s="5">
        <f t="shared" si="508"/>
        <v>0.94771653543307088</v>
      </c>
      <c r="I2419">
        <v>2.04</v>
      </c>
      <c r="J2419">
        <v>1.77</v>
      </c>
      <c r="K2419" s="5">
        <f t="shared" si="509"/>
        <v>2.152542372881356</v>
      </c>
      <c r="L2419" s="5">
        <f t="shared" si="510"/>
        <v>1.8676470588235292</v>
      </c>
      <c r="M2419" s="24">
        <f t="shared" si="504"/>
        <v>0.46456692913385828</v>
      </c>
      <c r="N2419" s="24">
        <f t="shared" si="504"/>
        <v>0.53543307086614178</v>
      </c>
      <c r="O2419" t="e">
        <f t="shared" si="505"/>
        <v>#DIV/0!</v>
      </c>
      <c r="P2419">
        <f t="shared" si="505"/>
        <v>1.8676470588235294</v>
      </c>
      <c r="Q2419" t="s">
        <v>369</v>
      </c>
      <c r="R2419" t="s">
        <v>577</v>
      </c>
      <c r="S2419" t="s">
        <v>370</v>
      </c>
      <c r="T2419" s="78" t="s">
        <v>149</v>
      </c>
      <c r="U2419" s="78" t="s">
        <v>166</v>
      </c>
      <c r="V2419" t="s">
        <v>619</v>
      </c>
      <c r="W2419" s="78" t="s">
        <v>149</v>
      </c>
      <c r="X2419" s="89">
        <v>0</v>
      </c>
      <c r="Y2419" t="str">
        <f t="shared" si="511"/>
        <v>N</v>
      </c>
      <c r="Z2419" s="23">
        <v>100</v>
      </c>
      <c r="AA2419" s="23" t="e">
        <f t="shared" si="497"/>
        <v>#DIV/0!</v>
      </c>
      <c r="AB2419" s="23" t="e">
        <f t="shared" si="498"/>
        <v>#DIV/0!</v>
      </c>
      <c r="AC2419" s="23">
        <f t="shared" si="499"/>
        <v>0</v>
      </c>
      <c r="AD2419" s="23">
        <f t="shared" si="500"/>
        <v>-100</v>
      </c>
      <c r="AE2419" s="23">
        <f t="shared" si="501"/>
        <v>177</v>
      </c>
      <c r="AF2419" s="23">
        <f t="shared" si="502"/>
        <v>77</v>
      </c>
    </row>
    <row r="2420" spans="1:32" x14ac:dyDescent="0.25">
      <c r="A2420" s="6">
        <v>0.1032919744061533</v>
      </c>
      <c r="B2420" s="6">
        <v>0.89654288644443358</v>
      </c>
      <c r="C2420" s="3">
        <f t="shared" si="503"/>
        <v>9.6812942704329608</v>
      </c>
      <c r="D2420" s="4">
        <f t="shared" si="503"/>
        <v>1.1153956103158245</v>
      </c>
      <c r="E2420" s="141">
        <v>5.5328998126308981E-2</v>
      </c>
      <c r="F2420" s="5">
        <f t="shared" si="506"/>
        <v>1.055328998126309</v>
      </c>
      <c r="G2420" s="5">
        <f t="shared" si="507"/>
        <v>9.1737214533303639</v>
      </c>
      <c r="H2420" s="5">
        <f t="shared" si="508"/>
        <v>1.0569174279264202</v>
      </c>
      <c r="I2420">
        <v>2.11</v>
      </c>
      <c r="J2420">
        <v>1.72</v>
      </c>
      <c r="K2420" s="5">
        <f t="shared" si="509"/>
        <v>2.226744186046512</v>
      </c>
      <c r="L2420" s="5">
        <f t="shared" si="510"/>
        <v>1.8151658767772514</v>
      </c>
      <c r="M2420" s="24">
        <f t="shared" si="504"/>
        <v>0.44908616187989547</v>
      </c>
      <c r="N2420" s="24">
        <f t="shared" si="504"/>
        <v>0.55091383812010442</v>
      </c>
      <c r="O2420">
        <f t="shared" si="505"/>
        <v>0.23000480347416699</v>
      </c>
      <c r="P2420">
        <f t="shared" si="505"/>
        <v>1.6273740545413182</v>
      </c>
      <c r="Q2420" t="s">
        <v>374</v>
      </c>
      <c r="R2420" t="s">
        <v>387</v>
      </c>
      <c r="S2420" t="s">
        <v>370</v>
      </c>
      <c r="T2420" s="78" t="s">
        <v>154</v>
      </c>
      <c r="U2420" s="78" t="s">
        <v>160</v>
      </c>
      <c r="V2420" t="s">
        <v>619</v>
      </c>
      <c r="W2420" s="78" t="s">
        <v>162</v>
      </c>
      <c r="X2420" s="89">
        <v>3</v>
      </c>
      <c r="Y2420" t="str">
        <f t="shared" si="511"/>
        <v>Y</v>
      </c>
      <c r="Z2420" s="23">
        <v>100</v>
      </c>
      <c r="AA2420" s="23">
        <f t="shared" si="497"/>
        <v>0</v>
      </c>
      <c r="AB2420" s="23">
        <f t="shared" si="498"/>
        <v>-100</v>
      </c>
      <c r="AC2420" s="23">
        <f t="shared" si="499"/>
        <v>0</v>
      </c>
      <c r="AD2420" s="23">
        <f t="shared" si="500"/>
        <v>-100</v>
      </c>
      <c r="AE2420" s="23">
        <f t="shared" si="501"/>
        <v>0</v>
      </c>
      <c r="AF2420" s="23">
        <f t="shared" si="502"/>
        <v>-100</v>
      </c>
    </row>
    <row r="2421" spans="1:32" x14ac:dyDescent="0.25">
      <c r="A2421" s="6">
        <v>0</v>
      </c>
      <c r="B2421" s="6">
        <v>1</v>
      </c>
      <c r="C2421" s="3" t="e">
        <f t="shared" si="503"/>
        <v>#DIV/0!</v>
      </c>
      <c r="D2421" s="4">
        <f t="shared" si="503"/>
        <v>1</v>
      </c>
      <c r="E2421" s="141">
        <v>5.5955538714159481E-2</v>
      </c>
      <c r="F2421" s="5">
        <f t="shared" si="506"/>
        <v>1.0559555387141595</v>
      </c>
      <c r="G2421" s="5" t="e">
        <f t="shared" si="507"/>
        <v>#DIV/0!</v>
      </c>
      <c r="H2421" s="5">
        <f t="shared" si="508"/>
        <v>0.94700956937799041</v>
      </c>
      <c r="I2421">
        <v>2.73</v>
      </c>
      <c r="J2421">
        <v>1.45</v>
      </c>
      <c r="K2421" s="5">
        <f t="shared" si="509"/>
        <v>2.8827586206896552</v>
      </c>
      <c r="L2421" s="5">
        <f t="shared" si="510"/>
        <v>1.5311355311355312</v>
      </c>
      <c r="M2421" s="24">
        <f t="shared" si="504"/>
        <v>0.34688995215311003</v>
      </c>
      <c r="N2421" s="24">
        <f t="shared" si="504"/>
        <v>0.65311004784688986</v>
      </c>
      <c r="O2421" t="e">
        <f t="shared" si="505"/>
        <v>#DIV/0!</v>
      </c>
      <c r="P2421">
        <f t="shared" si="505"/>
        <v>1.531135531135531</v>
      </c>
      <c r="Q2421" t="s">
        <v>573</v>
      </c>
      <c r="R2421" t="s">
        <v>569</v>
      </c>
      <c r="S2421" t="s">
        <v>370</v>
      </c>
      <c r="T2421" s="78" t="s">
        <v>149</v>
      </c>
      <c r="U2421" s="78" t="s">
        <v>166</v>
      </c>
      <c r="V2421" t="s">
        <v>619</v>
      </c>
      <c r="W2421" s="78" t="s">
        <v>151</v>
      </c>
      <c r="X2421" s="89">
        <v>2</v>
      </c>
      <c r="Y2421" t="str">
        <f t="shared" si="511"/>
        <v>N</v>
      </c>
      <c r="Z2421" s="23">
        <v>100</v>
      </c>
      <c r="AA2421" s="23" t="e">
        <f t="shared" si="497"/>
        <v>#DIV/0!</v>
      </c>
      <c r="AB2421" s="23" t="e">
        <f t="shared" si="498"/>
        <v>#DIV/0!</v>
      </c>
      <c r="AC2421" s="23">
        <f t="shared" si="499"/>
        <v>0</v>
      </c>
      <c r="AD2421" s="23">
        <f t="shared" si="500"/>
        <v>-100</v>
      </c>
      <c r="AE2421" s="23">
        <f t="shared" si="501"/>
        <v>145</v>
      </c>
      <c r="AF2421" s="23">
        <f t="shared" si="502"/>
        <v>45</v>
      </c>
    </row>
    <row r="2422" spans="1:32" x14ac:dyDescent="0.25">
      <c r="A2422" s="6">
        <v>0.57045154926587016</v>
      </c>
      <c r="B2422" s="6">
        <v>0.42005438377022081</v>
      </c>
      <c r="C2422" s="3">
        <f t="shared" si="503"/>
        <v>1.7529972550463357</v>
      </c>
      <c r="D2422" s="4">
        <f t="shared" si="503"/>
        <v>2.3806441228501081</v>
      </c>
      <c r="E2422" s="141">
        <v>2.9281277728482547E-2</v>
      </c>
      <c r="F2422" s="5">
        <f t="shared" si="506"/>
        <v>1.0292812777284825</v>
      </c>
      <c r="G2422" s="5">
        <f t="shared" si="507"/>
        <v>1.7031275055493282</v>
      </c>
      <c r="H2422" s="5">
        <f t="shared" si="508"/>
        <v>2.3129189021138554</v>
      </c>
      <c r="I2422">
        <v>1.61</v>
      </c>
      <c r="J2422">
        <v>2.4500000000000002</v>
      </c>
      <c r="K2422" s="5">
        <f t="shared" si="509"/>
        <v>1.657142857142857</v>
      </c>
      <c r="L2422" s="5">
        <f t="shared" si="510"/>
        <v>2.5217391304347823</v>
      </c>
      <c r="M2422" s="24">
        <f t="shared" si="504"/>
        <v>0.60344827586206906</v>
      </c>
      <c r="N2422" s="24">
        <f t="shared" si="504"/>
        <v>0.39655172413793111</v>
      </c>
      <c r="O2422">
        <f t="shared" si="505"/>
        <v>0.94531971021201333</v>
      </c>
      <c r="P2422">
        <f t="shared" si="505"/>
        <v>1.0592675764640349</v>
      </c>
      <c r="Q2422" t="s">
        <v>102</v>
      </c>
      <c r="R2422" t="s">
        <v>101</v>
      </c>
      <c r="S2422" t="s">
        <v>140</v>
      </c>
      <c r="T2422" s="78" t="s">
        <v>162</v>
      </c>
      <c r="U2422" s="78" t="s">
        <v>160</v>
      </c>
      <c r="V2422" t="s">
        <v>619</v>
      </c>
      <c r="W2422" s="78" t="s">
        <v>170</v>
      </c>
      <c r="X2422" s="89">
        <v>2</v>
      </c>
      <c r="Y2422" t="str">
        <f t="shared" si="511"/>
        <v>N</v>
      </c>
      <c r="Z2422" s="23">
        <v>100</v>
      </c>
      <c r="AA2422" s="23">
        <f t="shared" si="497"/>
        <v>245.00000000000003</v>
      </c>
      <c r="AB2422" s="23">
        <f t="shared" si="498"/>
        <v>145.00000000000003</v>
      </c>
      <c r="AC2422" s="23">
        <f t="shared" si="499"/>
        <v>0</v>
      </c>
      <c r="AD2422" s="23">
        <f t="shared" si="500"/>
        <v>-100</v>
      </c>
      <c r="AE2422" s="23">
        <f t="shared" si="501"/>
        <v>0</v>
      </c>
      <c r="AF2422" s="23">
        <f t="shared" si="502"/>
        <v>-100</v>
      </c>
    </row>
    <row r="2423" spans="1:32" x14ac:dyDescent="0.25">
      <c r="A2423" s="6">
        <v>0.73100929650979507</v>
      </c>
      <c r="B2423" s="6">
        <v>0.23529189594946368</v>
      </c>
      <c r="C2423" s="3">
        <f t="shared" si="503"/>
        <v>1.3679716588756141</v>
      </c>
      <c r="D2423" s="4">
        <f t="shared" si="503"/>
        <v>4.2500401297917261</v>
      </c>
      <c r="E2423" s="141">
        <v>3.0163599182004175E-2</v>
      </c>
      <c r="F2423" s="5">
        <f t="shared" si="506"/>
        <v>1.0301635991820042</v>
      </c>
      <c r="G2423" s="5">
        <f t="shared" si="507"/>
        <v>1.3279169055884372</v>
      </c>
      <c r="H2423" s="5">
        <f t="shared" si="508"/>
        <v>4.1255972674305781</v>
      </c>
      <c r="I2423">
        <v>1.63</v>
      </c>
      <c r="J2423">
        <v>2.4</v>
      </c>
      <c r="K2423" s="5">
        <f t="shared" si="509"/>
        <v>1.6791666666666667</v>
      </c>
      <c r="L2423" s="5">
        <f t="shared" si="510"/>
        <v>2.4723926380368098</v>
      </c>
      <c r="M2423" s="24">
        <f t="shared" si="504"/>
        <v>0.59553349875930517</v>
      </c>
      <c r="N2423" s="24">
        <f t="shared" si="504"/>
        <v>0.40446650124069478</v>
      </c>
      <c r="O2423">
        <f t="shared" si="505"/>
        <v>1.2274864437226976</v>
      </c>
      <c r="P2423">
        <f t="shared" si="505"/>
        <v>0.58173395133517725</v>
      </c>
      <c r="Q2423" t="s">
        <v>36</v>
      </c>
      <c r="R2423" t="s">
        <v>103</v>
      </c>
      <c r="S2423" t="s">
        <v>140</v>
      </c>
      <c r="T2423" s="78" t="s">
        <v>165</v>
      </c>
      <c r="U2423" s="78" t="s">
        <v>160</v>
      </c>
      <c r="V2423" t="s">
        <v>619</v>
      </c>
      <c r="W2423" s="78" t="s">
        <v>176</v>
      </c>
      <c r="X2423" s="89">
        <v>3</v>
      </c>
      <c r="Y2423" t="str">
        <f t="shared" si="511"/>
        <v>Y</v>
      </c>
      <c r="Z2423" s="23">
        <v>100</v>
      </c>
      <c r="AA2423" s="23">
        <f t="shared" si="497"/>
        <v>163</v>
      </c>
      <c r="AB2423" s="23">
        <f t="shared" si="498"/>
        <v>63</v>
      </c>
      <c r="AC2423" s="23">
        <f t="shared" si="499"/>
        <v>163</v>
      </c>
      <c r="AD2423" s="23">
        <f t="shared" si="500"/>
        <v>63</v>
      </c>
      <c r="AE2423" s="23">
        <f t="shared" si="501"/>
        <v>0</v>
      </c>
      <c r="AF2423" s="23">
        <f t="shared" si="502"/>
        <v>-100</v>
      </c>
    </row>
    <row r="2424" spans="1:32" x14ac:dyDescent="0.25">
      <c r="A2424" s="6">
        <v>0</v>
      </c>
      <c r="B2424" s="6">
        <v>1</v>
      </c>
      <c r="C2424" s="3" t="e">
        <f t="shared" si="503"/>
        <v>#DIV/0!</v>
      </c>
      <c r="D2424" s="4">
        <f t="shared" si="503"/>
        <v>1</v>
      </c>
      <c r="E2424" s="141">
        <v>2.4525731055444977E-2</v>
      </c>
      <c r="F2424" s="5">
        <f t="shared" si="506"/>
        <v>1.024525731055445</v>
      </c>
      <c r="G2424" s="5" t="e">
        <f t="shared" si="507"/>
        <v>#DIV/0!</v>
      </c>
      <c r="H2424" s="5">
        <f t="shared" si="508"/>
        <v>0.97606138107416873</v>
      </c>
      <c r="I2424">
        <v>2.0299999999999998</v>
      </c>
      <c r="J2424">
        <v>1.88</v>
      </c>
      <c r="K2424" s="5">
        <f t="shared" si="509"/>
        <v>2.0797872340425529</v>
      </c>
      <c r="L2424" s="5">
        <f t="shared" si="510"/>
        <v>1.9261083743842364</v>
      </c>
      <c r="M2424" s="24">
        <f t="shared" si="504"/>
        <v>0.4808184143222507</v>
      </c>
      <c r="N2424" s="24">
        <f t="shared" si="504"/>
        <v>0.51918158567774941</v>
      </c>
      <c r="O2424" t="e">
        <f t="shared" si="505"/>
        <v>#DIV/0!</v>
      </c>
      <c r="P2424">
        <f t="shared" si="505"/>
        <v>1.9261083743842364</v>
      </c>
      <c r="Q2424" t="s">
        <v>99</v>
      </c>
      <c r="R2424" t="s">
        <v>52</v>
      </c>
      <c r="S2424" t="s">
        <v>140</v>
      </c>
      <c r="T2424" s="78" t="s">
        <v>149</v>
      </c>
      <c r="U2424" s="78" t="s">
        <v>166</v>
      </c>
      <c r="V2424" t="s">
        <v>619</v>
      </c>
      <c r="W2424" s="78" t="s">
        <v>149</v>
      </c>
      <c r="X2424" s="89">
        <v>0</v>
      </c>
      <c r="Y2424" t="str">
        <f t="shared" si="511"/>
        <v>N</v>
      </c>
      <c r="Z2424" s="23">
        <v>100</v>
      </c>
      <c r="AA2424" s="23" t="e">
        <f t="shared" si="497"/>
        <v>#DIV/0!</v>
      </c>
      <c r="AB2424" s="23" t="e">
        <f t="shared" si="498"/>
        <v>#DIV/0!</v>
      </c>
      <c r="AC2424" s="23">
        <f t="shared" si="499"/>
        <v>0</v>
      </c>
      <c r="AD2424" s="23">
        <f t="shared" si="500"/>
        <v>-100</v>
      </c>
      <c r="AE2424" s="23">
        <f t="shared" si="501"/>
        <v>188</v>
      </c>
      <c r="AF2424" s="23">
        <f t="shared" si="502"/>
        <v>88</v>
      </c>
    </row>
    <row r="2425" spans="1:32" x14ac:dyDescent="0.25">
      <c r="A2425" s="6">
        <v>0.16095870368049564</v>
      </c>
      <c r="B2425" s="6">
        <v>0.83901706441963952</v>
      </c>
      <c r="C2425" s="3">
        <f t="shared" si="503"/>
        <v>6.2127736937109548</v>
      </c>
      <c r="D2425" s="4">
        <f t="shared" si="503"/>
        <v>1.1918708717703075</v>
      </c>
      <c r="E2425" s="141">
        <v>3.3998867525049992E-2</v>
      </c>
      <c r="F2425" s="5">
        <f t="shared" si="506"/>
        <v>1.03399886752505</v>
      </c>
      <c r="G2425" s="5">
        <f t="shared" si="507"/>
        <v>6.0084917777344105</v>
      </c>
      <c r="H2425" s="5">
        <f t="shared" si="508"/>
        <v>1.1526810223913837</v>
      </c>
      <c r="I2425">
        <v>1.51</v>
      </c>
      <c r="J2425">
        <v>2.69</v>
      </c>
      <c r="K2425" s="5">
        <f t="shared" si="509"/>
        <v>1.5613382899628254</v>
      </c>
      <c r="L2425" s="5">
        <f t="shared" si="510"/>
        <v>2.7814569536423845</v>
      </c>
      <c r="M2425" s="24">
        <f t="shared" si="504"/>
        <v>0.64047619047619042</v>
      </c>
      <c r="N2425" s="24">
        <f t="shared" si="504"/>
        <v>0.35952380952380947</v>
      </c>
      <c r="O2425">
        <f t="shared" si="505"/>
        <v>0.25131098715913824</v>
      </c>
      <c r="P2425">
        <f t="shared" si="505"/>
        <v>2.3336898480546266</v>
      </c>
      <c r="Q2425" t="s">
        <v>104</v>
      </c>
      <c r="R2425" t="s">
        <v>43</v>
      </c>
      <c r="S2425" t="s">
        <v>140</v>
      </c>
      <c r="T2425" s="78" t="s">
        <v>151</v>
      </c>
      <c r="U2425" s="78" t="s">
        <v>166</v>
      </c>
      <c r="V2425" t="s">
        <v>619</v>
      </c>
      <c r="W2425" s="78" t="s">
        <v>155</v>
      </c>
      <c r="X2425" s="89">
        <v>3</v>
      </c>
      <c r="Y2425" t="str">
        <f t="shared" si="511"/>
        <v>Y</v>
      </c>
      <c r="Z2425" s="23">
        <v>100</v>
      </c>
      <c r="AA2425" s="23">
        <f t="shared" si="497"/>
        <v>0</v>
      </c>
      <c r="AB2425" s="23">
        <f t="shared" si="498"/>
        <v>-100</v>
      </c>
      <c r="AC2425" s="23">
        <f t="shared" si="499"/>
        <v>0</v>
      </c>
      <c r="AD2425" s="23">
        <f t="shared" si="500"/>
        <v>-100</v>
      </c>
      <c r="AE2425" s="23">
        <f t="shared" si="501"/>
        <v>0</v>
      </c>
      <c r="AF2425" s="23">
        <f t="shared" si="502"/>
        <v>-100</v>
      </c>
    </row>
    <row r="2426" spans="1:32" x14ac:dyDescent="0.25">
      <c r="A2426" s="6">
        <v>0.59501550693478011</v>
      </c>
      <c r="B2426" s="6">
        <v>0.37076527293961792</v>
      </c>
      <c r="C2426" s="3">
        <f t="shared" si="503"/>
        <v>1.6806284682419383</v>
      </c>
      <c r="D2426" s="4">
        <f t="shared" si="503"/>
        <v>2.6971242265260855</v>
      </c>
      <c r="E2426" s="141">
        <v>3.1317766907055233E-2</v>
      </c>
      <c r="F2426" s="5">
        <f t="shared" si="506"/>
        <v>1.0313177669070552</v>
      </c>
      <c r="G2426" s="5">
        <f t="shared" si="507"/>
        <v>1.6295932467857897</v>
      </c>
      <c r="H2426" s="5">
        <f t="shared" si="508"/>
        <v>2.6152213343660518</v>
      </c>
      <c r="I2426">
        <v>1.58</v>
      </c>
      <c r="J2426">
        <v>2.5099999999999998</v>
      </c>
      <c r="K2426" s="5">
        <f t="shared" si="509"/>
        <v>1.6294820717131473</v>
      </c>
      <c r="L2426" s="5">
        <f t="shared" si="510"/>
        <v>2.5886075949367084</v>
      </c>
      <c r="M2426" s="24">
        <f t="shared" si="504"/>
        <v>0.61369193154034229</v>
      </c>
      <c r="N2426" s="24">
        <f t="shared" si="504"/>
        <v>0.38630806845965776</v>
      </c>
      <c r="O2426">
        <f t="shared" si="505"/>
        <v>0.96956710094153409</v>
      </c>
      <c r="P2426">
        <f t="shared" si="505"/>
        <v>0.95976580147027657</v>
      </c>
      <c r="Q2426" t="s">
        <v>289</v>
      </c>
      <c r="R2426" t="s">
        <v>109</v>
      </c>
      <c r="S2426" t="s">
        <v>140</v>
      </c>
      <c r="T2426" s="78" t="s">
        <v>163</v>
      </c>
      <c r="U2426" s="78" t="s">
        <v>161</v>
      </c>
      <c r="V2426" t="s">
        <v>619</v>
      </c>
      <c r="W2426" s="78" t="s">
        <v>152</v>
      </c>
      <c r="X2426" s="89">
        <v>1</v>
      </c>
      <c r="Y2426" t="str">
        <f t="shared" si="511"/>
        <v>N</v>
      </c>
      <c r="Z2426" s="23">
        <v>100</v>
      </c>
      <c r="AA2426" s="23">
        <f t="shared" si="497"/>
        <v>0</v>
      </c>
      <c r="AB2426" s="23">
        <f t="shared" si="498"/>
        <v>-100</v>
      </c>
      <c r="AC2426" s="23">
        <f t="shared" si="499"/>
        <v>0</v>
      </c>
      <c r="AD2426" s="23">
        <f t="shared" si="500"/>
        <v>-100</v>
      </c>
      <c r="AE2426" s="23">
        <f t="shared" si="501"/>
        <v>0</v>
      </c>
      <c r="AF2426" s="23">
        <f t="shared" si="502"/>
        <v>-100</v>
      </c>
    </row>
    <row r="2427" spans="1:32" x14ac:dyDescent="0.25">
      <c r="A2427" s="6">
        <v>0.21169121784892989</v>
      </c>
      <c r="B2427" s="6">
        <v>0.78816986971986436</v>
      </c>
      <c r="C2427" s="3">
        <f t="shared" si="503"/>
        <v>4.7238615288879595</v>
      </c>
      <c r="D2427" s="4">
        <f t="shared" si="503"/>
        <v>1.268762025063741</v>
      </c>
      <c r="E2427" s="141">
        <v>2.7823920265780622E-2</v>
      </c>
      <c r="F2427" s="5">
        <f t="shared" si="506"/>
        <v>1.0278239202657806</v>
      </c>
      <c r="G2427" s="5">
        <f t="shared" si="507"/>
        <v>4.5959832571968517</v>
      </c>
      <c r="H2427" s="5">
        <f t="shared" si="508"/>
        <v>1.2344157399408036</v>
      </c>
      <c r="I2427">
        <v>1.72</v>
      </c>
      <c r="J2427">
        <v>2.2400000000000002</v>
      </c>
      <c r="K2427" s="5">
        <f t="shared" si="509"/>
        <v>1.7678571428571426</v>
      </c>
      <c r="L2427" s="5">
        <f t="shared" si="510"/>
        <v>2.3023255813953489</v>
      </c>
      <c r="M2427" s="24">
        <f t="shared" si="504"/>
        <v>0.56565656565656575</v>
      </c>
      <c r="N2427" s="24">
        <f t="shared" si="504"/>
        <v>0.43434343434343431</v>
      </c>
      <c r="O2427">
        <f t="shared" si="505"/>
        <v>0.37423983155435814</v>
      </c>
      <c r="P2427">
        <f t="shared" si="505"/>
        <v>1.8146236535410829</v>
      </c>
      <c r="Q2427" t="s">
        <v>107</v>
      </c>
      <c r="R2427" t="s">
        <v>105</v>
      </c>
      <c r="S2427" t="s">
        <v>140</v>
      </c>
      <c r="T2427" s="78" t="s">
        <v>154</v>
      </c>
      <c r="U2427" s="78" t="s">
        <v>160</v>
      </c>
      <c r="V2427" t="s">
        <v>619</v>
      </c>
      <c r="W2427" s="78" t="s">
        <v>155</v>
      </c>
      <c r="X2427" s="89">
        <v>3</v>
      </c>
      <c r="Y2427" t="str">
        <f t="shared" si="511"/>
        <v>Y</v>
      </c>
      <c r="Z2427" s="23">
        <v>100</v>
      </c>
      <c r="AA2427" s="23">
        <f t="shared" si="497"/>
        <v>0</v>
      </c>
      <c r="AB2427" s="23">
        <f t="shared" si="498"/>
        <v>-100</v>
      </c>
      <c r="AC2427" s="23">
        <f t="shared" si="499"/>
        <v>0</v>
      </c>
      <c r="AD2427" s="23">
        <f t="shared" si="500"/>
        <v>-100</v>
      </c>
      <c r="AE2427" s="23">
        <f t="shared" si="501"/>
        <v>0</v>
      </c>
      <c r="AF2427" s="23">
        <f t="shared" si="502"/>
        <v>-100</v>
      </c>
    </row>
    <row r="2428" spans="1:32" x14ac:dyDescent="0.25">
      <c r="A2428" s="6">
        <v>0.62279468514234981</v>
      </c>
      <c r="B2428" s="6">
        <v>0.36717015588440749</v>
      </c>
      <c r="C2428" s="3">
        <f t="shared" si="503"/>
        <v>1.6056655971163816</v>
      </c>
      <c r="D2428" s="4">
        <f t="shared" si="503"/>
        <v>2.7235329014998158</v>
      </c>
      <c r="E2428" s="141">
        <v>3.3163265306122458E-2</v>
      </c>
      <c r="F2428" s="5">
        <f t="shared" si="506"/>
        <v>1.0331632653061225</v>
      </c>
      <c r="G2428" s="5">
        <f t="shared" si="507"/>
        <v>1.554125713752152</v>
      </c>
      <c r="H2428" s="5">
        <f t="shared" si="508"/>
        <v>2.6361108577479699</v>
      </c>
      <c r="I2428">
        <v>1.6</v>
      </c>
      <c r="J2428">
        <v>2.4500000000000002</v>
      </c>
      <c r="K2428" s="5">
        <f t="shared" si="509"/>
        <v>1.653061224489796</v>
      </c>
      <c r="L2428" s="5">
        <f t="shared" si="510"/>
        <v>2.53125</v>
      </c>
      <c r="M2428" s="24">
        <f t="shared" si="504"/>
        <v>0.60493827160493829</v>
      </c>
      <c r="N2428" s="24">
        <f t="shared" si="504"/>
        <v>0.39506172839506171</v>
      </c>
      <c r="O2428">
        <f t="shared" si="505"/>
        <v>1.0295177448271498</v>
      </c>
      <c r="P2428">
        <f t="shared" si="505"/>
        <v>0.92939945708240645</v>
      </c>
      <c r="Q2428" t="s">
        <v>425</v>
      </c>
      <c r="R2428" t="s">
        <v>426</v>
      </c>
      <c r="S2428" t="s">
        <v>409</v>
      </c>
      <c r="T2428" s="78" t="s">
        <v>155</v>
      </c>
      <c r="U2428" s="78" t="s">
        <v>161</v>
      </c>
      <c r="V2428" t="s">
        <v>619</v>
      </c>
      <c r="W2428" s="78" t="s">
        <v>152</v>
      </c>
      <c r="X2428" s="89">
        <v>1</v>
      </c>
      <c r="Y2428" t="str">
        <f t="shared" si="511"/>
        <v>N</v>
      </c>
      <c r="Z2428" s="23">
        <v>100</v>
      </c>
      <c r="AA2428" s="23">
        <f t="shared" si="497"/>
        <v>0</v>
      </c>
      <c r="AB2428" s="23">
        <f t="shared" si="498"/>
        <v>-100</v>
      </c>
      <c r="AC2428" s="23">
        <f t="shared" si="499"/>
        <v>0</v>
      </c>
      <c r="AD2428" s="23">
        <f t="shared" si="500"/>
        <v>-100</v>
      </c>
      <c r="AE2428" s="23">
        <f t="shared" si="501"/>
        <v>0</v>
      </c>
      <c r="AF2428" s="23">
        <f t="shared" si="502"/>
        <v>-100</v>
      </c>
    </row>
    <row r="2429" spans="1:32" x14ac:dyDescent="0.25">
      <c r="A2429" s="6">
        <v>0.15276657095494156</v>
      </c>
      <c r="B2429" s="6">
        <v>0.84721984385947391</v>
      </c>
      <c r="C2429" s="3">
        <f t="shared" si="503"/>
        <v>6.5459347143096487</v>
      </c>
      <c r="D2429" s="4">
        <f t="shared" si="503"/>
        <v>1.1803311823346141</v>
      </c>
      <c r="E2429" s="141">
        <v>3.16130919145996E-2</v>
      </c>
      <c r="F2429" s="5">
        <f t="shared" si="506"/>
        <v>1.0316130919145996</v>
      </c>
      <c r="G2429" s="5">
        <f t="shared" si="507"/>
        <v>6.3453389314407262</v>
      </c>
      <c r="H2429" s="5">
        <f t="shared" si="508"/>
        <v>1.1441607241955454</v>
      </c>
      <c r="I2429">
        <v>1.99</v>
      </c>
      <c r="J2429">
        <v>1.89</v>
      </c>
      <c r="K2429" s="5">
        <f t="shared" si="509"/>
        <v>2.052910052910053</v>
      </c>
      <c r="L2429" s="5">
        <f t="shared" si="510"/>
        <v>1.9497487437185932</v>
      </c>
      <c r="M2429" s="24">
        <f t="shared" si="504"/>
        <v>0.48711340206185566</v>
      </c>
      <c r="N2429" s="24">
        <f t="shared" si="504"/>
        <v>0.51288659793814428</v>
      </c>
      <c r="O2429">
        <f t="shared" si="505"/>
        <v>0.31361602926199644</v>
      </c>
      <c r="P2429">
        <f t="shared" si="505"/>
        <v>1.651865826218472</v>
      </c>
      <c r="Q2429" t="s">
        <v>540</v>
      </c>
      <c r="R2429" t="s">
        <v>416</v>
      </c>
      <c r="S2429" t="s">
        <v>409</v>
      </c>
      <c r="T2429" s="78" t="s">
        <v>151</v>
      </c>
      <c r="U2429" s="78" t="s">
        <v>166</v>
      </c>
      <c r="V2429" t="s">
        <v>619</v>
      </c>
      <c r="W2429" s="78" t="s">
        <v>176</v>
      </c>
      <c r="X2429" s="89">
        <v>3</v>
      </c>
      <c r="Y2429" t="str">
        <f t="shared" si="511"/>
        <v>Y</v>
      </c>
      <c r="Z2429" s="23">
        <v>100</v>
      </c>
      <c r="AA2429" s="23">
        <f t="shared" si="497"/>
        <v>0</v>
      </c>
      <c r="AB2429" s="23">
        <f t="shared" si="498"/>
        <v>-100</v>
      </c>
      <c r="AC2429" s="23">
        <f t="shared" si="499"/>
        <v>0</v>
      </c>
      <c r="AD2429" s="23">
        <f t="shared" si="500"/>
        <v>-100</v>
      </c>
      <c r="AE2429" s="23">
        <f t="shared" si="501"/>
        <v>0</v>
      </c>
      <c r="AF2429" s="23">
        <f t="shared" si="502"/>
        <v>-100</v>
      </c>
    </row>
    <row r="2430" spans="1:32" x14ac:dyDescent="0.25">
      <c r="A2430" s="6">
        <v>0.50037213698186445</v>
      </c>
      <c r="B2430" s="6">
        <v>0.49710544841261134</v>
      </c>
      <c r="C2430" s="3">
        <f t="shared" si="503"/>
        <v>1.9985125591360497</v>
      </c>
      <c r="D2430" s="4">
        <f t="shared" si="503"/>
        <v>2.0116456240688239</v>
      </c>
      <c r="E2430" s="141">
        <v>3.5349049661227649E-2</v>
      </c>
      <c r="F2430" s="5">
        <f t="shared" si="506"/>
        <v>1.0353490496612276</v>
      </c>
      <c r="G2430" s="5">
        <f t="shared" si="507"/>
        <v>1.9302790298498607</v>
      </c>
      <c r="H2430" s="5">
        <f t="shared" si="508"/>
        <v>1.9429637036196115</v>
      </c>
      <c r="I2430">
        <v>1.57</v>
      </c>
      <c r="J2430">
        <v>2.5099999999999998</v>
      </c>
      <c r="K2430" s="5">
        <f t="shared" si="509"/>
        <v>1.6254980079681274</v>
      </c>
      <c r="L2430" s="5">
        <f t="shared" si="510"/>
        <v>2.5987261146496814</v>
      </c>
      <c r="M2430" s="24">
        <f t="shared" si="504"/>
        <v>0.61519607843137258</v>
      </c>
      <c r="N2430" s="24">
        <f t="shared" si="504"/>
        <v>0.38480392156862747</v>
      </c>
      <c r="O2430">
        <f t="shared" si="505"/>
        <v>0.81335391190677575</v>
      </c>
      <c r="P2430">
        <f t="shared" si="505"/>
        <v>1.2918409105244928</v>
      </c>
      <c r="Q2430" t="s">
        <v>415</v>
      </c>
      <c r="R2430" t="s">
        <v>429</v>
      </c>
      <c r="S2430" t="s">
        <v>409</v>
      </c>
      <c r="T2430" s="78" t="s">
        <v>162</v>
      </c>
      <c r="U2430" s="78" t="s">
        <v>160</v>
      </c>
      <c r="V2430" t="s">
        <v>619</v>
      </c>
      <c r="W2430" s="78" t="s">
        <v>226</v>
      </c>
      <c r="X2430" s="89">
        <v>6</v>
      </c>
      <c r="Y2430" t="str">
        <f t="shared" si="511"/>
        <v>Y</v>
      </c>
      <c r="Z2430" s="23">
        <v>100</v>
      </c>
      <c r="AA2430" s="23">
        <f t="shared" si="497"/>
        <v>0</v>
      </c>
      <c r="AB2430" s="23">
        <f t="shared" si="498"/>
        <v>-100</v>
      </c>
      <c r="AC2430" s="23">
        <f t="shared" si="499"/>
        <v>157</v>
      </c>
      <c r="AD2430" s="23">
        <f t="shared" si="500"/>
        <v>57</v>
      </c>
      <c r="AE2430" s="23">
        <f t="shared" si="501"/>
        <v>0</v>
      </c>
      <c r="AF2430" s="23">
        <f t="shared" si="502"/>
        <v>-100</v>
      </c>
    </row>
    <row r="2431" spans="1:32" x14ac:dyDescent="0.25">
      <c r="A2431" s="6">
        <v>0.49153270377538305</v>
      </c>
      <c r="B2431" s="6">
        <v>0.50440679373950292</v>
      </c>
      <c r="C2431" s="3">
        <f t="shared" si="503"/>
        <v>2.0344526260799376</v>
      </c>
      <c r="D2431" s="4">
        <f t="shared" si="503"/>
        <v>1.9825268263861697</v>
      </c>
      <c r="E2431" s="141">
        <v>3.1697025831017633E-2</v>
      </c>
      <c r="F2431" s="5">
        <f t="shared" si="506"/>
        <v>1.0316970258310176</v>
      </c>
      <c r="G2431" s="5">
        <f t="shared" si="507"/>
        <v>1.9719477473933922</v>
      </c>
      <c r="H2431" s="5">
        <f t="shared" si="508"/>
        <v>1.9216172740144055</v>
      </c>
      <c r="I2431">
        <v>1.64</v>
      </c>
      <c r="J2431">
        <v>2.37</v>
      </c>
      <c r="K2431" s="5">
        <f t="shared" si="509"/>
        <v>1.6919831223628687</v>
      </c>
      <c r="L2431" s="5">
        <f t="shared" si="510"/>
        <v>2.4451219512195119</v>
      </c>
      <c r="M2431" s="24">
        <f t="shared" si="504"/>
        <v>0.59102244389027447</v>
      </c>
      <c r="N2431" s="24">
        <f t="shared" si="504"/>
        <v>0.40897755610972575</v>
      </c>
      <c r="O2431">
        <f t="shared" si="505"/>
        <v>0.83166503887733567</v>
      </c>
      <c r="P2431">
        <f t="shared" si="505"/>
        <v>1.2333361237167111</v>
      </c>
      <c r="Q2431" t="s">
        <v>408</v>
      </c>
      <c r="R2431" t="s">
        <v>546</v>
      </c>
      <c r="S2431" t="s">
        <v>409</v>
      </c>
      <c r="T2431" s="78" t="s">
        <v>162</v>
      </c>
      <c r="U2431" s="78" t="s">
        <v>160</v>
      </c>
      <c r="V2431" t="s">
        <v>619</v>
      </c>
      <c r="W2431" s="78" t="s">
        <v>152</v>
      </c>
      <c r="X2431" s="89">
        <v>1</v>
      </c>
      <c r="Y2431" t="str">
        <f t="shared" si="511"/>
        <v>N</v>
      </c>
      <c r="Z2431" s="23">
        <v>100</v>
      </c>
      <c r="AA2431" s="23">
        <f t="shared" si="497"/>
        <v>237</v>
      </c>
      <c r="AB2431" s="23">
        <f t="shared" si="498"/>
        <v>137</v>
      </c>
      <c r="AC2431" s="23">
        <f t="shared" si="499"/>
        <v>0</v>
      </c>
      <c r="AD2431" s="23">
        <f t="shared" si="500"/>
        <v>-100</v>
      </c>
      <c r="AE2431" s="23">
        <f t="shared" si="501"/>
        <v>237</v>
      </c>
      <c r="AF2431" s="23">
        <f t="shared" si="502"/>
        <v>137</v>
      </c>
    </row>
    <row r="2432" spans="1:32" x14ac:dyDescent="0.25">
      <c r="A2432" s="6">
        <v>0.26021259395212581</v>
      </c>
      <c r="B2432" s="6">
        <v>0.73928620854525839</v>
      </c>
      <c r="C2432" s="3">
        <f t="shared" si="503"/>
        <v>3.8430115345761515</v>
      </c>
      <c r="D2432" s="4">
        <f t="shared" si="503"/>
        <v>1.352656100494239</v>
      </c>
      <c r="E2432" s="141">
        <v>3.4655686647135031E-2</v>
      </c>
      <c r="F2432" s="5">
        <f t="shared" si="506"/>
        <v>1.034655686647135</v>
      </c>
      <c r="G2432" s="5">
        <f t="shared" si="507"/>
        <v>3.7142902553695571</v>
      </c>
      <c r="H2432" s="5">
        <f t="shared" si="508"/>
        <v>1.3073490224343169</v>
      </c>
      <c r="I2432">
        <v>1.73</v>
      </c>
      <c r="J2432">
        <v>2.19</v>
      </c>
      <c r="K2432" s="5">
        <f t="shared" si="509"/>
        <v>1.7899543378995435</v>
      </c>
      <c r="L2432" s="5">
        <f t="shared" si="510"/>
        <v>2.2658959537572256</v>
      </c>
      <c r="M2432" s="24">
        <f t="shared" si="504"/>
        <v>0.55867346938775508</v>
      </c>
      <c r="N2432" s="24">
        <f t="shared" si="504"/>
        <v>0.44132653061224486</v>
      </c>
      <c r="O2432">
        <f t="shared" si="505"/>
        <v>0.46576866132070011</v>
      </c>
      <c r="P2432">
        <f t="shared" si="505"/>
        <v>1.6751456286112216</v>
      </c>
      <c r="Q2432" t="s">
        <v>535</v>
      </c>
      <c r="R2432" t="s">
        <v>428</v>
      </c>
      <c r="S2432" t="s">
        <v>409</v>
      </c>
      <c r="T2432" s="78" t="s">
        <v>154</v>
      </c>
      <c r="U2432" s="78" t="s">
        <v>160</v>
      </c>
      <c r="V2432" t="s">
        <v>619</v>
      </c>
      <c r="W2432" s="78" t="s">
        <v>391</v>
      </c>
      <c r="X2432" s="89">
        <v>7</v>
      </c>
      <c r="Y2432" t="str">
        <f t="shared" si="511"/>
        <v>Y</v>
      </c>
      <c r="Z2432" s="23">
        <v>100</v>
      </c>
      <c r="AA2432" s="23">
        <f t="shared" si="497"/>
        <v>0</v>
      </c>
      <c r="AB2432" s="23">
        <f t="shared" si="498"/>
        <v>-100</v>
      </c>
      <c r="AC2432" s="23">
        <f t="shared" si="499"/>
        <v>0</v>
      </c>
      <c r="AD2432" s="23">
        <f t="shared" si="500"/>
        <v>-100</v>
      </c>
      <c r="AE2432" s="23">
        <f t="shared" si="501"/>
        <v>0</v>
      </c>
      <c r="AF2432" s="23">
        <f t="shared" si="502"/>
        <v>-100</v>
      </c>
    </row>
    <row r="2433" spans="1:32" x14ac:dyDescent="0.25">
      <c r="A2433" s="6">
        <v>0.20054727341355522</v>
      </c>
      <c r="B2433" s="6">
        <v>0.79938508442240486</v>
      </c>
      <c r="C2433" s="3">
        <f t="shared" si="503"/>
        <v>4.9863555010187879</v>
      </c>
      <c r="D2433" s="4">
        <f t="shared" si="503"/>
        <v>1.2509615446759923</v>
      </c>
      <c r="E2433" s="141">
        <v>3.1697025831017633E-2</v>
      </c>
      <c r="F2433" s="5">
        <f t="shared" si="506"/>
        <v>1.0316970258310176</v>
      </c>
      <c r="G2433" s="5">
        <f t="shared" si="507"/>
        <v>4.8331587434812535</v>
      </c>
      <c r="H2433" s="5">
        <f t="shared" si="508"/>
        <v>1.2125280129293385</v>
      </c>
      <c r="I2433">
        <v>2.37</v>
      </c>
      <c r="J2433">
        <v>1.64</v>
      </c>
      <c r="K2433" s="5">
        <f t="shared" si="509"/>
        <v>2.4451219512195119</v>
      </c>
      <c r="L2433" s="5">
        <f t="shared" si="510"/>
        <v>1.6919831223628687</v>
      </c>
      <c r="M2433" s="24">
        <f t="shared" si="504"/>
        <v>0.40897755610972575</v>
      </c>
      <c r="N2433" s="24">
        <f t="shared" si="504"/>
        <v>0.59102244389027447</v>
      </c>
      <c r="O2433">
        <f t="shared" si="505"/>
        <v>0.4903625404807051</v>
      </c>
      <c r="P2433">
        <f t="shared" si="505"/>
        <v>1.352546071111326</v>
      </c>
      <c r="Q2433" t="s">
        <v>296</v>
      </c>
      <c r="R2433" t="s">
        <v>291</v>
      </c>
      <c r="S2433" t="s">
        <v>142</v>
      </c>
      <c r="T2433" s="78" t="s">
        <v>151</v>
      </c>
      <c r="U2433" s="78" t="s">
        <v>166</v>
      </c>
      <c r="V2433" t="s">
        <v>619</v>
      </c>
      <c r="W2433" s="78" t="s">
        <v>155</v>
      </c>
      <c r="X2433" s="89">
        <v>3</v>
      </c>
      <c r="Y2433" t="str">
        <f t="shared" si="511"/>
        <v>Y</v>
      </c>
      <c r="Z2433" s="23">
        <v>100</v>
      </c>
      <c r="AA2433" s="23">
        <f t="shared" si="497"/>
        <v>0</v>
      </c>
      <c r="AB2433" s="23">
        <f t="shared" si="498"/>
        <v>-100</v>
      </c>
      <c r="AC2433" s="23">
        <f t="shared" si="499"/>
        <v>0</v>
      </c>
      <c r="AD2433" s="23">
        <f t="shared" si="500"/>
        <v>-100</v>
      </c>
      <c r="AE2433" s="23">
        <f t="shared" si="501"/>
        <v>0</v>
      </c>
      <c r="AF2433" s="23">
        <f t="shared" si="502"/>
        <v>-100</v>
      </c>
    </row>
    <row r="2434" spans="1:32" x14ac:dyDescent="0.25">
      <c r="A2434" s="6">
        <v>0.25417512629687633</v>
      </c>
      <c r="B2434" s="6">
        <v>0.74561636881154369</v>
      </c>
      <c r="C2434" s="3">
        <f t="shared" si="503"/>
        <v>3.9342952812463672</v>
      </c>
      <c r="D2434" s="4">
        <f t="shared" si="503"/>
        <v>1.3411722728055511</v>
      </c>
      <c r="E2434" s="141">
        <v>3.4341152918228035E-2</v>
      </c>
      <c r="F2434" s="5">
        <f t="shared" si="506"/>
        <v>1.034341152918228</v>
      </c>
      <c r="G2434" s="5">
        <f t="shared" si="507"/>
        <v>3.8036727729012645</v>
      </c>
      <c r="H2434" s="5">
        <f t="shared" si="508"/>
        <v>1.2966440221600466</v>
      </c>
      <c r="I2434">
        <v>2.42</v>
      </c>
      <c r="J2434">
        <v>1.61</v>
      </c>
      <c r="K2434" s="5">
        <f t="shared" si="509"/>
        <v>2.5031055900621118</v>
      </c>
      <c r="L2434" s="5">
        <f t="shared" si="510"/>
        <v>1.6652892561983472</v>
      </c>
      <c r="M2434" s="24">
        <f t="shared" si="504"/>
        <v>0.39950372208436724</v>
      </c>
      <c r="N2434" s="24">
        <f t="shared" si="504"/>
        <v>0.60049627791563276</v>
      </c>
      <c r="O2434">
        <f t="shared" si="505"/>
        <v>0.63622717948845442</v>
      </c>
      <c r="P2434">
        <f t="shared" si="505"/>
        <v>1.2416669282274881</v>
      </c>
      <c r="Q2434" t="s">
        <v>294</v>
      </c>
      <c r="R2434" t="s">
        <v>301</v>
      </c>
      <c r="S2434" t="s">
        <v>142</v>
      </c>
      <c r="T2434" s="78" t="s">
        <v>151</v>
      </c>
      <c r="U2434" s="78" t="s">
        <v>166</v>
      </c>
      <c r="V2434" t="s">
        <v>619</v>
      </c>
      <c r="W2434" s="78" t="s">
        <v>162</v>
      </c>
      <c r="X2434" s="89">
        <v>3</v>
      </c>
      <c r="Y2434" t="str">
        <f t="shared" si="511"/>
        <v>Y</v>
      </c>
      <c r="Z2434" s="23">
        <v>100</v>
      </c>
      <c r="AA2434" s="23">
        <f t="shared" si="497"/>
        <v>0</v>
      </c>
      <c r="AB2434" s="23">
        <f t="shared" si="498"/>
        <v>-100</v>
      </c>
      <c r="AC2434" s="23">
        <f t="shared" si="499"/>
        <v>0</v>
      </c>
      <c r="AD2434" s="23">
        <f t="shared" si="500"/>
        <v>-100</v>
      </c>
      <c r="AE2434" s="23">
        <f t="shared" si="501"/>
        <v>0</v>
      </c>
      <c r="AF2434" s="23">
        <f t="shared" si="502"/>
        <v>-100</v>
      </c>
    </row>
    <row r="2435" spans="1:32" x14ac:dyDescent="0.25">
      <c r="A2435" s="6">
        <v>0.2662066279628631</v>
      </c>
      <c r="B2435" s="6">
        <v>0.73338341099252435</v>
      </c>
      <c r="C2435" s="3">
        <f t="shared" si="503"/>
        <v>3.7564804740305116</v>
      </c>
      <c r="D2435" s="4">
        <f t="shared" si="503"/>
        <v>1.363543250380657</v>
      </c>
      <c r="E2435" s="141">
        <v>2.8345418589321048E-2</v>
      </c>
      <c r="F2435" s="5">
        <f t="shared" si="506"/>
        <v>1.028345418589321</v>
      </c>
      <c r="G2435" s="5">
        <f t="shared" si="507"/>
        <v>3.6529364609642858</v>
      </c>
      <c r="H2435" s="5">
        <f t="shared" si="508"/>
        <v>1.3259584043765749</v>
      </c>
      <c r="I2435">
        <v>2.0499999999999998</v>
      </c>
      <c r="J2435">
        <v>1.85</v>
      </c>
      <c r="K2435" s="5">
        <f t="shared" si="509"/>
        <v>2.1081081081081079</v>
      </c>
      <c r="L2435" s="5">
        <f t="shared" si="510"/>
        <v>1.902439024390244</v>
      </c>
      <c r="M2435" s="24">
        <f t="shared" si="504"/>
        <v>0.47435897435897439</v>
      </c>
      <c r="N2435" s="24">
        <f t="shared" si="504"/>
        <v>0.52564102564102555</v>
      </c>
      <c r="O2435">
        <f t="shared" si="505"/>
        <v>0.56119235084063024</v>
      </c>
      <c r="P2435">
        <f t="shared" si="505"/>
        <v>1.3952172209126075</v>
      </c>
      <c r="Q2435" t="s">
        <v>290</v>
      </c>
      <c r="R2435" t="s">
        <v>528</v>
      </c>
      <c r="S2435" t="s">
        <v>142</v>
      </c>
      <c r="T2435" s="78" t="s">
        <v>154</v>
      </c>
      <c r="U2435" s="78" t="s">
        <v>160</v>
      </c>
      <c r="V2435" t="s">
        <v>619</v>
      </c>
      <c r="W2435" s="78" t="s">
        <v>151</v>
      </c>
      <c r="X2435" s="89">
        <v>2</v>
      </c>
      <c r="Y2435" t="str">
        <f t="shared" si="511"/>
        <v>N</v>
      </c>
      <c r="Z2435" s="23">
        <v>100</v>
      </c>
      <c r="AA2435" s="23">
        <f t="shared" si="497"/>
        <v>185</v>
      </c>
      <c r="AB2435" s="23">
        <f t="shared" si="498"/>
        <v>85</v>
      </c>
      <c r="AC2435" s="23">
        <f t="shared" si="499"/>
        <v>0</v>
      </c>
      <c r="AD2435" s="23">
        <f t="shared" si="500"/>
        <v>-100</v>
      </c>
      <c r="AE2435" s="23">
        <f t="shared" si="501"/>
        <v>185</v>
      </c>
      <c r="AF2435" s="23">
        <f t="shared" si="502"/>
        <v>85</v>
      </c>
    </row>
    <row r="2436" spans="1:32" x14ac:dyDescent="0.25">
      <c r="A2436" s="6">
        <v>0.44411876476150425</v>
      </c>
      <c r="B2436" s="6">
        <v>0.55493329011859194</v>
      </c>
      <c r="C2436" s="3">
        <f t="shared" si="503"/>
        <v>2.251649962453194</v>
      </c>
      <c r="D2436" s="4">
        <f t="shared" si="503"/>
        <v>1.802018400781642</v>
      </c>
      <c r="E2436" s="141">
        <v>3.5471537807986397E-2</v>
      </c>
      <c r="F2436" s="5">
        <f t="shared" si="506"/>
        <v>1.0354715378079864</v>
      </c>
      <c r="G2436" s="5">
        <f t="shared" si="507"/>
        <v>2.1745165175855665</v>
      </c>
      <c r="H2436" s="5">
        <f t="shared" si="508"/>
        <v>1.7402877191548658</v>
      </c>
      <c r="I2436">
        <v>1.76</v>
      </c>
      <c r="J2436">
        <v>2.14</v>
      </c>
      <c r="K2436" s="5">
        <f t="shared" si="509"/>
        <v>1.8224299065420562</v>
      </c>
      <c r="L2436" s="5">
        <f t="shared" si="510"/>
        <v>2.2159090909090908</v>
      </c>
      <c r="M2436" s="24">
        <f t="shared" si="504"/>
        <v>0.54871794871794866</v>
      </c>
      <c r="N2436" s="24">
        <f t="shared" si="504"/>
        <v>0.45128205128205129</v>
      </c>
      <c r="O2436">
        <f t="shared" si="505"/>
        <v>0.80937531895788162</v>
      </c>
      <c r="P2436">
        <f t="shared" si="505"/>
        <v>1.2296817224218799</v>
      </c>
      <c r="Q2436" t="s">
        <v>54</v>
      </c>
      <c r="R2436" t="s">
        <v>53</v>
      </c>
      <c r="S2436" t="s">
        <v>143</v>
      </c>
      <c r="T2436" s="78" t="s">
        <v>151</v>
      </c>
      <c r="U2436" s="78" t="s">
        <v>166</v>
      </c>
      <c r="V2436" t="s">
        <v>619</v>
      </c>
      <c r="W2436" s="78" t="s">
        <v>483</v>
      </c>
      <c r="X2436" s="89">
        <v>7</v>
      </c>
      <c r="Y2436" t="str">
        <f t="shared" si="511"/>
        <v>Y</v>
      </c>
      <c r="Z2436" s="23">
        <v>100</v>
      </c>
      <c r="AA2436" s="23">
        <f t="shared" ref="AA2436:AA2499" si="512">IF(AND(O2436&gt;1,Y2436="Y"),Z2436*I2436,IF(AND(P2436&gt;1,Y2436="N"),Z2436*J2436,0))</f>
        <v>0</v>
      </c>
      <c r="AB2436" s="23">
        <f t="shared" ref="AB2436:AB2499" si="513">AA2436-Z2436</f>
        <v>-100</v>
      </c>
      <c r="AC2436" s="23">
        <f t="shared" ref="AC2436:AC2499" si="514">IF(AND(A2436 &gt; 50%,Y2436 = "Y"),Z2436*I2436,0)</f>
        <v>0</v>
      </c>
      <c r="AD2436" s="23">
        <f t="shared" ref="AD2436:AD2499" si="515">AC2436-Z2436</f>
        <v>-100</v>
      </c>
      <c r="AE2436" s="23">
        <f t="shared" ref="AE2436:AE2499" si="516">IF(AND(B2436 &gt; 50%,Y2436 = "N"),Z2436*J2436,0)</f>
        <v>0</v>
      </c>
      <c r="AF2436" s="23">
        <f t="shared" ref="AF2436:AF2499" si="517">AE2436-Z2436</f>
        <v>-100</v>
      </c>
    </row>
    <row r="2437" spans="1:32" x14ac:dyDescent="0.25">
      <c r="A2437" s="6">
        <v>0.21371812616644625</v>
      </c>
      <c r="B2437" s="6">
        <v>0.78624172994021291</v>
      </c>
      <c r="C2437" s="3">
        <f t="shared" si="503"/>
        <v>4.6790603021719734</v>
      </c>
      <c r="D2437" s="4">
        <f t="shared" si="503"/>
        <v>1.2718734734113408</v>
      </c>
      <c r="E2437" s="141">
        <v>2.8283796740172562E-2</v>
      </c>
      <c r="F2437" s="5">
        <f t="shared" si="506"/>
        <v>1.0282837967401726</v>
      </c>
      <c r="G2437" s="5">
        <f t="shared" si="507"/>
        <v>4.5503588766110665</v>
      </c>
      <c r="H2437" s="5">
        <f t="shared" si="508"/>
        <v>1.2368895410424507</v>
      </c>
      <c r="I2437">
        <v>2.8</v>
      </c>
      <c r="J2437">
        <v>1.49</v>
      </c>
      <c r="K2437" s="5">
        <f t="shared" si="509"/>
        <v>2.8791946308724832</v>
      </c>
      <c r="L2437" s="5">
        <f t="shared" si="510"/>
        <v>1.532142857142857</v>
      </c>
      <c r="M2437" s="24">
        <f t="shared" si="504"/>
        <v>0.34731934731934733</v>
      </c>
      <c r="N2437" s="24">
        <f t="shared" si="504"/>
        <v>0.65268065268065278</v>
      </c>
      <c r="O2437">
        <f t="shared" si="505"/>
        <v>0.61533608137855988</v>
      </c>
      <c r="P2437">
        <f t="shared" si="505"/>
        <v>1.2046346505155405</v>
      </c>
      <c r="Q2437" t="s">
        <v>116</v>
      </c>
      <c r="R2437" t="s">
        <v>383</v>
      </c>
      <c r="S2437" t="s">
        <v>146</v>
      </c>
      <c r="T2437" s="78" t="s">
        <v>151</v>
      </c>
      <c r="U2437" s="78" t="s">
        <v>166</v>
      </c>
      <c r="V2437" t="s">
        <v>619</v>
      </c>
      <c r="W2437" s="78" t="s">
        <v>151</v>
      </c>
      <c r="X2437" s="89">
        <v>2</v>
      </c>
      <c r="Y2437" t="str">
        <f t="shared" si="511"/>
        <v>N</v>
      </c>
      <c r="Z2437" s="23">
        <v>100</v>
      </c>
      <c r="AA2437" s="23">
        <f t="shared" si="512"/>
        <v>149</v>
      </c>
      <c r="AB2437" s="23">
        <f t="shared" si="513"/>
        <v>49</v>
      </c>
      <c r="AC2437" s="23">
        <f t="shared" si="514"/>
        <v>0</v>
      </c>
      <c r="AD2437" s="23">
        <f t="shared" si="515"/>
        <v>-100</v>
      </c>
      <c r="AE2437" s="23">
        <f t="shared" si="516"/>
        <v>149</v>
      </c>
      <c r="AF2437" s="23">
        <f t="shared" si="517"/>
        <v>49</v>
      </c>
    </row>
    <row r="2438" spans="1:32" x14ac:dyDescent="0.25">
      <c r="A2438" s="6">
        <v>0.27817045617776903</v>
      </c>
      <c r="B2438" s="6">
        <v>0.72171297147731517</v>
      </c>
      <c r="C2438" s="3">
        <f t="shared" si="503"/>
        <v>3.5949180719642451</v>
      </c>
      <c r="D2438" s="4">
        <f t="shared" si="503"/>
        <v>1.3855923885544739</v>
      </c>
      <c r="E2438" s="141">
        <v>2.3632327980154022E-2</v>
      </c>
      <c r="F2438" s="5">
        <f t="shared" si="506"/>
        <v>1.023632327980154</v>
      </c>
      <c r="G2438" s="5">
        <f t="shared" si="507"/>
        <v>3.5119231521905809</v>
      </c>
      <c r="H2438" s="5">
        <f t="shared" si="508"/>
        <v>1.3536035846860608</v>
      </c>
      <c r="I2438">
        <v>2.0699999999999998</v>
      </c>
      <c r="J2438">
        <v>1.85</v>
      </c>
      <c r="K2438" s="5">
        <f t="shared" si="509"/>
        <v>2.1189189189189186</v>
      </c>
      <c r="L2438" s="5">
        <f t="shared" si="510"/>
        <v>1.893719806763285</v>
      </c>
      <c r="M2438" s="24">
        <f t="shared" si="504"/>
        <v>0.47193877551020413</v>
      </c>
      <c r="N2438" s="24">
        <f t="shared" si="504"/>
        <v>0.52806122448979598</v>
      </c>
      <c r="O2438">
        <f t="shared" si="505"/>
        <v>0.58942064227938085</v>
      </c>
      <c r="P2438">
        <f t="shared" si="505"/>
        <v>1.3667221488845773</v>
      </c>
      <c r="Q2438" t="s">
        <v>64</v>
      </c>
      <c r="R2438" t="s">
        <v>115</v>
      </c>
      <c r="S2438" t="s">
        <v>146</v>
      </c>
      <c r="T2438" s="78" t="s">
        <v>151</v>
      </c>
      <c r="U2438" s="78" t="s">
        <v>166</v>
      </c>
      <c r="V2438" t="s">
        <v>619</v>
      </c>
      <c r="W2438" s="78" t="s">
        <v>176</v>
      </c>
      <c r="X2438" s="89">
        <v>3</v>
      </c>
      <c r="Y2438" t="str">
        <f t="shared" si="511"/>
        <v>Y</v>
      </c>
      <c r="Z2438" s="23">
        <v>100</v>
      </c>
      <c r="AA2438" s="23">
        <f t="shared" si="512"/>
        <v>0</v>
      </c>
      <c r="AB2438" s="23">
        <f t="shared" si="513"/>
        <v>-100</v>
      </c>
      <c r="AC2438" s="23">
        <f t="shared" si="514"/>
        <v>0</v>
      </c>
      <c r="AD2438" s="23">
        <f t="shared" si="515"/>
        <v>-100</v>
      </c>
      <c r="AE2438" s="23">
        <f t="shared" si="516"/>
        <v>0</v>
      </c>
      <c r="AF2438" s="23">
        <f t="shared" si="517"/>
        <v>-100</v>
      </c>
    </row>
    <row r="2439" spans="1:32" x14ac:dyDescent="0.25">
      <c r="A2439" s="6">
        <v>0.13000368197443521</v>
      </c>
      <c r="B2439" s="6">
        <v>0.86998379066423548</v>
      </c>
      <c r="C2439" s="3">
        <f t="shared" si="503"/>
        <v>7.6920898301684</v>
      </c>
      <c r="D2439" s="4">
        <f t="shared" si="503"/>
        <v>1.149446703181098</v>
      </c>
      <c r="E2439" s="141">
        <v>2.8704164592666226E-2</v>
      </c>
      <c r="F2439" s="5">
        <f t="shared" si="506"/>
        <v>1.0287041645926662</v>
      </c>
      <c r="G2439" s="5">
        <f t="shared" si="507"/>
        <v>7.4774557107137021</v>
      </c>
      <c r="H2439" s="5">
        <f t="shared" si="508"/>
        <v>1.1173734322697546</v>
      </c>
      <c r="I2439">
        <v>2.87</v>
      </c>
      <c r="J2439">
        <v>1.47</v>
      </c>
      <c r="K2439" s="5">
        <f t="shared" si="509"/>
        <v>2.9523809523809521</v>
      </c>
      <c r="L2439" s="5">
        <f t="shared" si="510"/>
        <v>1.5121951219512193</v>
      </c>
      <c r="M2439" s="24">
        <f t="shared" si="504"/>
        <v>0.33870967741935487</v>
      </c>
      <c r="N2439" s="24">
        <f t="shared" si="504"/>
        <v>0.66129032258064524</v>
      </c>
      <c r="O2439">
        <f t="shared" si="505"/>
        <v>0.38382039440071342</v>
      </c>
      <c r="P2439">
        <f t="shared" si="505"/>
        <v>1.3155852444190876</v>
      </c>
      <c r="Q2439" t="s">
        <v>117</v>
      </c>
      <c r="R2439" t="s">
        <v>378</v>
      </c>
      <c r="S2439" t="s">
        <v>146</v>
      </c>
      <c r="T2439" s="78" t="s">
        <v>151</v>
      </c>
      <c r="U2439" s="78" t="s">
        <v>166</v>
      </c>
      <c r="V2439" t="s">
        <v>619</v>
      </c>
      <c r="W2439" s="78" t="s">
        <v>162</v>
      </c>
      <c r="X2439" s="89">
        <v>3</v>
      </c>
      <c r="Y2439" t="str">
        <f t="shared" si="511"/>
        <v>Y</v>
      </c>
      <c r="Z2439" s="23">
        <v>100</v>
      </c>
      <c r="AA2439" s="23">
        <f t="shared" si="512"/>
        <v>0</v>
      </c>
      <c r="AB2439" s="23">
        <f t="shared" si="513"/>
        <v>-100</v>
      </c>
      <c r="AC2439" s="23">
        <f t="shared" si="514"/>
        <v>0</v>
      </c>
      <c r="AD2439" s="23">
        <f t="shared" si="515"/>
        <v>-100</v>
      </c>
      <c r="AE2439" s="23">
        <f t="shared" si="516"/>
        <v>0</v>
      </c>
      <c r="AF2439" s="23">
        <f t="shared" si="517"/>
        <v>-100</v>
      </c>
    </row>
    <row r="2440" spans="1:32" x14ac:dyDescent="0.25">
      <c r="A2440" s="6">
        <v>4.3676042746405917E-4</v>
      </c>
      <c r="B2440" s="6">
        <v>0.9995632393598316</v>
      </c>
      <c r="C2440" s="3">
        <f t="shared" si="503"/>
        <v>2289.5847176591783</v>
      </c>
      <c r="D2440" s="4">
        <f t="shared" si="503"/>
        <v>1.000436951483378</v>
      </c>
      <c r="E2440" s="141">
        <v>2.813852813852824E-2</v>
      </c>
      <c r="F2440" s="5">
        <f t="shared" si="506"/>
        <v>1.0281385281385282</v>
      </c>
      <c r="G2440" s="5">
        <f t="shared" si="507"/>
        <v>2226.9223990706109</v>
      </c>
      <c r="H2440" s="5">
        <f t="shared" si="508"/>
        <v>0.97305657175856963</v>
      </c>
      <c r="I2440">
        <v>2.31</v>
      </c>
      <c r="J2440">
        <v>1.68</v>
      </c>
      <c r="K2440" s="5">
        <f t="shared" si="509"/>
        <v>2.3750000000000004</v>
      </c>
      <c r="L2440" s="5">
        <f t="shared" si="510"/>
        <v>1.7272727272727273</v>
      </c>
      <c r="M2440" s="24">
        <f t="shared" si="504"/>
        <v>0.42105263157894729</v>
      </c>
      <c r="N2440" s="24">
        <f t="shared" si="504"/>
        <v>0.57894736842105265</v>
      </c>
      <c r="O2440">
        <f t="shared" si="505"/>
        <v>1.0373060152271407E-3</v>
      </c>
      <c r="P2440">
        <f t="shared" si="505"/>
        <v>1.7265183225306184</v>
      </c>
      <c r="Q2440" t="s">
        <v>69</v>
      </c>
      <c r="R2440" t="s">
        <v>22</v>
      </c>
      <c r="S2440" t="s">
        <v>146</v>
      </c>
      <c r="T2440" s="78" t="s">
        <v>149</v>
      </c>
      <c r="U2440" s="78" t="s">
        <v>166</v>
      </c>
      <c r="V2440" t="s">
        <v>619</v>
      </c>
      <c r="W2440" s="78" t="s">
        <v>151</v>
      </c>
      <c r="X2440" s="89">
        <v>2</v>
      </c>
      <c r="Y2440" t="str">
        <f t="shared" si="511"/>
        <v>N</v>
      </c>
      <c r="Z2440" s="23">
        <v>100</v>
      </c>
      <c r="AA2440" s="23">
        <f t="shared" si="512"/>
        <v>168</v>
      </c>
      <c r="AB2440" s="23">
        <f t="shared" si="513"/>
        <v>68</v>
      </c>
      <c r="AC2440" s="23">
        <f t="shared" si="514"/>
        <v>0</v>
      </c>
      <c r="AD2440" s="23">
        <f t="shared" si="515"/>
        <v>-100</v>
      </c>
      <c r="AE2440" s="23">
        <f t="shared" si="516"/>
        <v>168</v>
      </c>
      <c r="AF2440" s="23">
        <f t="shared" si="517"/>
        <v>68</v>
      </c>
    </row>
    <row r="2441" spans="1:32" x14ac:dyDescent="0.25">
      <c r="A2441" s="6">
        <v>0.19790346909834253</v>
      </c>
      <c r="B2441" s="6">
        <v>0.80197096393909884</v>
      </c>
      <c r="C2441" s="3">
        <f t="shared" ref="C2441:D2456" si="518">(100%/A2441)</f>
        <v>5.0529685232706978</v>
      </c>
      <c r="D2441" s="4">
        <f t="shared" si="518"/>
        <v>1.2469279375006641</v>
      </c>
      <c r="E2441" s="141">
        <v>4.3567664824572638E-2</v>
      </c>
      <c r="F2441" s="5">
        <f t="shared" si="506"/>
        <v>1.0435676648245726</v>
      </c>
      <c r="G2441" s="5">
        <f t="shared" si="507"/>
        <v>4.8420133102917857</v>
      </c>
      <c r="H2441" s="5">
        <f t="shared" si="508"/>
        <v>1.1948702317355502</v>
      </c>
      <c r="I2441">
        <v>2.5099999999999998</v>
      </c>
      <c r="J2441">
        <v>1.55</v>
      </c>
      <c r="K2441" s="5">
        <f t="shared" si="509"/>
        <v>2.6193548387096772</v>
      </c>
      <c r="L2441" s="5">
        <f t="shared" si="510"/>
        <v>1.6175298804780875</v>
      </c>
      <c r="M2441" s="24">
        <f t="shared" ref="M2441:N2456" si="519">(1/K2441)</f>
        <v>0.38177339901477836</v>
      </c>
      <c r="N2441" s="24">
        <f t="shared" si="519"/>
        <v>0.61822660098522175</v>
      </c>
      <c r="O2441">
        <f t="shared" ref="O2441:P2456" si="520">(I2441/G2441)</f>
        <v>0.51837940938017457</v>
      </c>
      <c r="P2441">
        <f t="shared" si="520"/>
        <v>1.2972119974473073</v>
      </c>
      <c r="Q2441" t="s">
        <v>347</v>
      </c>
      <c r="R2441" t="s">
        <v>388</v>
      </c>
      <c r="S2441" t="s">
        <v>349</v>
      </c>
      <c r="T2441" s="78" t="s">
        <v>154</v>
      </c>
      <c r="U2441" s="78" t="s">
        <v>160</v>
      </c>
      <c r="V2441" t="s">
        <v>619</v>
      </c>
      <c r="W2441" s="78" t="s">
        <v>155</v>
      </c>
      <c r="X2441" s="89">
        <v>3</v>
      </c>
      <c r="Y2441" t="str">
        <f t="shared" si="511"/>
        <v>Y</v>
      </c>
      <c r="Z2441" s="23">
        <v>100</v>
      </c>
      <c r="AA2441" s="23">
        <f t="shared" si="512"/>
        <v>0</v>
      </c>
      <c r="AB2441" s="23">
        <f t="shared" si="513"/>
        <v>-100</v>
      </c>
      <c r="AC2441" s="23">
        <f t="shared" si="514"/>
        <v>0</v>
      </c>
      <c r="AD2441" s="23">
        <f t="shared" si="515"/>
        <v>-100</v>
      </c>
      <c r="AE2441" s="23">
        <f t="shared" si="516"/>
        <v>0</v>
      </c>
      <c r="AF2441" s="23">
        <f t="shared" si="517"/>
        <v>-100</v>
      </c>
    </row>
    <row r="2442" spans="1:32" x14ac:dyDescent="0.25">
      <c r="A2442" s="6">
        <v>0.29980947250889356</v>
      </c>
      <c r="B2442" s="6">
        <v>0.6995484130946874</v>
      </c>
      <c r="C2442" s="3">
        <f t="shared" si="518"/>
        <v>3.3354516507824346</v>
      </c>
      <c r="D2442" s="4">
        <f t="shared" si="518"/>
        <v>1.4294936294346865</v>
      </c>
      <c r="E2442" s="141">
        <v>4.4643737065142464E-2</v>
      </c>
      <c r="F2442" s="5">
        <f t="shared" si="506"/>
        <v>1.0446437370651425</v>
      </c>
      <c r="G2442" s="5">
        <f t="shared" si="507"/>
        <v>3.1929082924989962</v>
      </c>
      <c r="H2442" s="5">
        <f t="shared" si="508"/>
        <v>1.3684030054597889</v>
      </c>
      <c r="I2442">
        <v>2.78</v>
      </c>
      <c r="J2442">
        <v>1.46</v>
      </c>
      <c r="K2442" s="5">
        <f t="shared" si="509"/>
        <v>2.904109589041096</v>
      </c>
      <c r="L2442" s="5">
        <f t="shared" si="510"/>
        <v>1.525179856115108</v>
      </c>
      <c r="M2442" s="24">
        <f t="shared" si="519"/>
        <v>0.34433962264150941</v>
      </c>
      <c r="N2442" s="24">
        <f t="shared" si="519"/>
        <v>0.65566037735849059</v>
      </c>
      <c r="O2442">
        <f t="shared" si="520"/>
        <v>0.87067956399843072</v>
      </c>
      <c r="P2442">
        <f t="shared" si="520"/>
        <v>1.0669371480293075</v>
      </c>
      <c r="Q2442" t="s">
        <v>382</v>
      </c>
      <c r="R2442" t="s">
        <v>379</v>
      </c>
      <c r="S2442" t="s">
        <v>349</v>
      </c>
      <c r="T2442" s="78" t="s">
        <v>151</v>
      </c>
      <c r="U2442" s="78" t="s">
        <v>166</v>
      </c>
      <c r="V2442" t="s">
        <v>619</v>
      </c>
      <c r="W2442" s="78" t="s">
        <v>162</v>
      </c>
      <c r="X2442" s="89">
        <v>3</v>
      </c>
      <c r="Y2442" t="str">
        <f t="shared" si="511"/>
        <v>Y</v>
      </c>
      <c r="Z2442" s="23">
        <v>100</v>
      </c>
      <c r="AA2442" s="23">
        <f t="shared" si="512"/>
        <v>0</v>
      </c>
      <c r="AB2442" s="23">
        <f t="shared" si="513"/>
        <v>-100</v>
      </c>
      <c r="AC2442" s="23">
        <f t="shared" si="514"/>
        <v>0</v>
      </c>
      <c r="AD2442" s="23">
        <f t="shared" si="515"/>
        <v>-100</v>
      </c>
      <c r="AE2442" s="23">
        <f t="shared" si="516"/>
        <v>0</v>
      </c>
      <c r="AF2442" s="23">
        <f t="shared" si="517"/>
        <v>-100</v>
      </c>
    </row>
    <row r="2443" spans="1:32" x14ac:dyDescent="0.25">
      <c r="A2443" s="6">
        <v>0.36196436338003807</v>
      </c>
      <c r="B2443" s="6">
        <v>0.63770228304549315</v>
      </c>
      <c r="C2443" s="3">
        <f t="shared" si="518"/>
        <v>2.762702909927262</v>
      </c>
      <c r="D2443" s="4">
        <f t="shared" si="518"/>
        <v>1.5681298728056472</v>
      </c>
      <c r="E2443" s="141">
        <v>4.3246839654025315E-2</v>
      </c>
      <c r="F2443" s="5">
        <f t="shared" si="506"/>
        <v>1.0432468396540253</v>
      </c>
      <c r="G2443" s="5">
        <f t="shared" si="507"/>
        <v>2.648177597972369</v>
      </c>
      <c r="H2443" s="5">
        <f t="shared" si="508"/>
        <v>1.50312448904776</v>
      </c>
      <c r="I2443">
        <v>2.25</v>
      </c>
      <c r="J2443">
        <v>1.67</v>
      </c>
      <c r="K2443" s="5">
        <f t="shared" si="509"/>
        <v>2.3473053892215567</v>
      </c>
      <c r="L2443" s="5">
        <f t="shared" si="510"/>
        <v>1.7422222222222221</v>
      </c>
      <c r="M2443" s="24">
        <f t="shared" si="519"/>
        <v>0.42602040816326531</v>
      </c>
      <c r="N2443" s="24">
        <f t="shared" si="519"/>
        <v>0.57397959183673475</v>
      </c>
      <c r="O2443">
        <f t="shared" si="520"/>
        <v>0.84964090086811328</v>
      </c>
      <c r="P2443">
        <f t="shared" si="520"/>
        <v>1.1110190886837037</v>
      </c>
      <c r="Q2443" t="s">
        <v>73</v>
      </c>
      <c r="R2443" t="s">
        <v>118</v>
      </c>
      <c r="S2443" t="s">
        <v>349</v>
      </c>
      <c r="T2443" s="78" t="s">
        <v>151</v>
      </c>
      <c r="U2443" s="78" t="s">
        <v>166</v>
      </c>
      <c r="V2443" t="s">
        <v>619</v>
      </c>
      <c r="W2443" s="78" t="s">
        <v>170</v>
      </c>
      <c r="X2443" s="89">
        <v>2</v>
      </c>
      <c r="Y2443" t="str">
        <f t="shared" si="511"/>
        <v>N</v>
      </c>
      <c r="Z2443" s="23">
        <v>100</v>
      </c>
      <c r="AA2443" s="23">
        <f t="shared" si="512"/>
        <v>167</v>
      </c>
      <c r="AB2443" s="23">
        <f t="shared" si="513"/>
        <v>67</v>
      </c>
      <c r="AC2443" s="23">
        <f t="shared" si="514"/>
        <v>0</v>
      </c>
      <c r="AD2443" s="23">
        <f t="shared" si="515"/>
        <v>-100</v>
      </c>
      <c r="AE2443" s="23">
        <f t="shared" si="516"/>
        <v>167</v>
      </c>
      <c r="AF2443" s="23">
        <f t="shared" si="517"/>
        <v>67</v>
      </c>
    </row>
    <row r="2444" spans="1:32" x14ac:dyDescent="0.25">
      <c r="A2444" s="6">
        <v>2.2209689680903522E-2</v>
      </c>
      <c r="B2444" s="6">
        <v>0.97779013377953627</v>
      </c>
      <c r="C2444" s="3">
        <f t="shared" si="518"/>
        <v>45.025392716757608</v>
      </c>
      <c r="D2444" s="4">
        <f t="shared" si="518"/>
        <v>1.0227143488701549</v>
      </c>
      <c r="E2444" s="141">
        <v>4.3510917967702012E-2</v>
      </c>
      <c r="F2444" s="5">
        <f t="shared" si="506"/>
        <v>1.043510917967702</v>
      </c>
      <c r="G2444" s="5">
        <f t="shared" si="507"/>
        <v>43.147984310932912</v>
      </c>
      <c r="H2444" s="5">
        <f t="shared" si="508"/>
        <v>0.98007057833371825</v>
      </c>
      <c r="I2444">
        <v>2.1800000000000002</v>
      </c>
      <c r="J2444">
        <v>1.71</v>
      </c>
      <c r="K2444" s="5">
        <f t="shared" si="509"/>
        <v>2.2748538011695905</v>
      </c>
      <c r="L2444" s="5">
        <f t="shared" si="510"/>
        <v>1.7844036697247705</v>
      </c>
      <c r="M2444" s="24">
        <f t="shared" si="519"/>
        <v>0.43958868894601544</v>
      </c>
      <c r="N2444" s="24">
        <f t="shared" si="519"/>
        <v>0.56041131105398467</v>
      </c>
      <c r="O2444">
        <f t="shared" si="520"/>
        <v>5.0523796993400406E-2</v>
      </c>
      <c r="P2444">
        <f t="shared" si="520"/>
        <v>1.7447723029368785</v>
      </c>
      <c r="Q2444" t="s">
        <v>354</v>
      </c>
      <c r="R2444" t="s">
        <v>352</v>
      </c>
      <c r="S2444" t="s">
        <v>349</v>
      </c>
      <c r="T2444" s="78" t="s">
        <v>149</v>
      </c>
      <c r="U2444" s="78" t="s">
        <v>166</v>
      </c>
      <c r="V2444" t="s">
        <v>619</v>
      </c>
      <c r="W2444" s="78" t="s">
        <v>151</v>
      </c>
      <c r="X2444" s="89">
        <v>2</v>
      </c>
      <c r="Y2444" t="str">
        <f t="shared" si="511"/>
        <v>N</v>
      </c>
      <c r="Z2444" s="23">
        <v>100</v>
      </c>
      <c r="AA2444" s="23">
        <f t="shared" si="512"/>
        <v>171</v>
      </c>
      <c r="AB2444" s="23">
        <f t="shared" si="513"/>
        <v>71</v>
      </c>
      <c r="AC2444" s="23">
        <f t="shared" si="514"/>
        <v>0</v>
      </c>
      <c r="AD2444" s="23">
        <f t="shared" si="515"/>
        <v>-100</v>
      </c>
      <c r="AE2444" s="23">
        <f t="shared" si="516"/>
        <v>171</v>
      </c>
      <c r="AF2444" s="23">
        <f t="shared" si="517"/>
        <v>71</v>
      </c>
    </row>
    <row r="2445" spans="1:32" x14ac:dyDescent="0.25">
      <c r="A2445" s="6">
        <v>0.3836455002931447</v>
      </c>
      <c r="B2445" s="6">
        <v>0.61406900025554256</v>
      </c>
      <c r="C2445" s="3">
        <f t="shared" si="518"/>
        <v>2.6065729931301083</v>
      </c>
      <c r="D2445" s="4">
        <f t="shared" si="518"/>
        <v>1.6284814891874588</v>
      </c>
      <c r="E2445" s="141">
        <v>3.128132088410629E-2</v>
      </c>
      <c r="F2445" s="5">
        <f t="shared" si="506"/>
        <v>1.0312813208841063</v>
      </c>
      <c r="G2445" s="5">
        <f t="shared" si="507"/>
        <v>2.5275091678141921</v>
      </c>
      <c r="H2445" s="5">
        <f t="shared" si="508"/>
        <v>1.5790856056535372</v>
      </c>
      <c r="I2445">
        <v>1.78</v>
      </c>
      <c r="J2445">
        <v>2.13</v>
      </c>
      <c r="K2445" s="5">
        <f t="shared" si="509"/>
        <v>1.8356807511737092</v>
      </c>
      <c r="L2445" s="5">
        <f t="shared" si="510"/>
        <v>2.1966292134831464</v>
      </c>
      <c r="M2445" s="24">
        <f t="shared" si="519"/>
        <v>0.54475703324808178</v>
      </c>
      <c r="N2445" s="24">
        <f t="shared" si="519"/>
        <v>0.45524296675191805</v>
      </c>
      <c r="O2445">
        <f t="shared" si="520"/>
        <v>0.70425066016253335</v>
      </c>
      <c r="P2445">
        <f t="shared" si="520"/>
        <v>1.3488819050557144</v>
      </c>
      <c r="Q2445" t="s">
        <v>123</v>
      </c>
      <c r="R2445" t="s">
        <v>279</v>
      </c>
      <c r="S2445" t="s">
        <v>147</v>
      </c>
      <c r="T2445" s="78" t="s">
        <v>170</v>
      </c>
      <c r="U2445" s="78" t="s">
        <v>160</v>
      </c>
      <c r="V2445" t="s">
        <v>619</v>
      </c>
      <c r="W2445" s="78" t="s">
        <v>162</v>
      </c>
      <c r="X2445" s="89">
        <v>3</v>
      </c>
      <c r="Y2445" t="str">
        <f t="shared" si="511"/>
        <v>Y</v>
      </c>
      <c r="Z2445" s="23">
        <v>100</v>
      </c>
      <c r="AA2445" s="23">
        <f t="shared" si="512"/>
        <v>0</v>
      </c>
      <c r="AB2445" s="23">
        <f t="shared" si="513"/>
        <v>-100</v>
      </c>
      <c r="AC2445" s="23">
        <f t="shared" si="514"/>
        <v>0</v>
      </c>
      <c r="AD2445" s="23">
        <f t="shared" si="515"/>
        <v>-100</v>
      </c>
      <c r="AE2445" s="23">
        <f t="shared" si="516"/>
        <v>0</v>
      </c>
      <c r="AF2445" s="23">
        <f t="shared" si="517"/>
        <v>-100</v>
      </c>
    </row>
    <row r="2446" spans="1:32" x14ac:dyDescent="0.25">
      <c r="A2446" s="6">
        <v>0.75638279746744519</v>
      </c>
      <c r="B2446" s="6">
        <v>0.22748459117828099</v>
      </c>
      <c r="C2446" s="3">
        <f t="shared" si="518"/>
        <v>1.3220818920634432</v>
      </c>
      <c r="D2446" s="4">
        <f t="shared" si="518"/>
        <v>4.3959021348232517</v>
      </c>
      <c r="E2446" s="141">
        <v>3.4193852437555794E-2</v>
      </c>
      <c r="F2446" s="5">
        <f t="shared" si="506"/>
        <v>1.0341938524375558</v>
      </c>
      <c r="G2446" s="5">
        <f t="shared" si="507"/>
        <v>1.2783695135562314</v>
      </c>
      <c r="H2446" s="5">
        <f t="shared" si="508"/>
        <v>4.2505591427199807</v>
      </c>
      <c r="I2446">
        <v>1.69</v>
      </c>
      <c r="J2446">
        <v>2.2599999999999998</v>
      </c>
      <c r="K2446" s="5">
        <f t="shared" si="509"/>
        <v>1.7477876106194692</v>
      </c>
      <c r="L2446" s="5">
        <f t="shared" si="510"/>
        <v>2.3372781065088759</v>
      </c>
      <c r="M2446" s="24">
        <f t="shared" si="519"/>
        <v>0.57215189873417716</v>
      </c>
      <c r="N2446" s="24">
        <f t="shared" si="519"/>
        <v>0.42784810126582273</v>
      </c>
      <c r="O2446">
        <f t="shared" si="520"/>
        <v>1.3219964822992958</v>
      </c>
      <c r="P2446">
        <f t="shared" si="520"/>
        <v>0.5316947545291183</v>
      </c>
      <c r="Q2446" t="s">
        <v>120</v>
      </c>
      <c r="R2446" t="s">
        <v>74</v>
      </c>
      <c r="S2446" t="s">
        <v>147</v>
      </c>
      <c r="T2446" s="78" t="s">
        <v>168</v>
      </c>
      <c r="U2446" s="78" t="s">
        <v>160</v>
      </c>
      <c r="V2446" t="s">
        <v>619</v>
      </c>
      <c r="W2446" s="78" t="s">
        <v>150</v>
      </c>
      <c r="X2446" s="89">
        <v>4</v>
      </c>
      <c r="Y2446" t="str">
        <f t="shared" si="511"/>
        <v>Y</v>
      </c>
      <c r="Z2446" s="23">
        <v>100</v>
      </c>
      <c r="AA2446" s="23">
        <f t="shared" si="512"/>
        <v>169</v>
      </c>
      <c r="AB2446" s="23">
        <f t="shared" si="513"/>
        <v>69</v>
      </c>
      <c r="AC2446" s="23">
        <f t="shared" si="514"/>
        <v>169</v>
      </c>
      <c r="AD2446" s="23">
        <f t="shared" si="515"/>
        <v>69</v>
      </c>
      <c r="AE2446" s="23">
        <f t="shared" si="516"/>
        <v>0</v>
      </c>
      <c r="AF2446" s="23">
        <f t="shared" si="517"/>
        <v>-100</v>
      </c>
    </row>
    <row r="2447" spans="1:32" x14ac:dyDescent="0.25">
      <c r="A2447" s="6">
        <v>0.39132035737082949</v>
      </c>
      <c r="B2447" s="6">
        <v>0.60531307274453294</v>
      </c>
      <c r="C2447" s="3">
        <f t="shared" si="518"/>
        <v>2.5554510036705382</v>
      </c>
      <c r="D2447" s="4">
        <f t="shared" si="518"/>
        <v>1.6520376727796877</v>
      </c>
      <c r="E2447" s="141">
        <v>3.3225814910969431E-2</v>
      </c>
      <c r="F2447" s="5">
        <f t="shared" si="506"/>
        <v>1.0332258149109694</v>
      </c>
      <c r="G2447" s="5">
        <f t="shared" si="507"/>
        <v>2.4732744447453969</v>
      </c>
      <c r="H2447" s="5">
        <f t="shared" si="508"/>
        <v>1.598912501931671</v>
      </c>
      <c r="I2447">
        <v>1.71</v>
      </c>
      <c r="J2447">
        <v>2.23</v>
      </c>
      <c r="K2447" s="5">
        <f t="shared" si="509"/>
        <v>1.7668161434977576</v>
      </c>
      <c r="L2447" s="5">
        <f t="shared" si="510"/>
        <v>2.3040935672514617</v>
      </c>
      <c r="M2447" s="24">
        <f t="shared" si="519"/>
        <v>0.56598984771573613</v>
      </c>
      <c r="N2447" s="24">
        <f t="shared" si="519"/>
        <v>0.43401015228426398</v>
      </c>
      <c r="O2447">
        <f t="shared" si="520"/>
        <v>0.69139112468209341</v>
      </c>
      <c r="P2447">
        <f t="shared" si="520"/>
        <v>1.3946979570838944</v>
      </c>
      <c r="Q2447" t="s">
        <v>24</v>
      </c>
      <c r="R2447" t="s">
        <v>80</v>
      </c>
      <c r="S2447" t="s">
        <v>147</v>
      </c>
      <c r="T2447" s="78" t="s">
        <v>170</v>
      </c>
      <c r="U2447" s="78" t="s">
        <v>160</v>
      </c>
      <c r="V2447" t="s">
        <v>619</v>
      </c>
      <c r="W2447" s="78" t="s">
        <v>170</v>
      </c>
      <c r="X2447" s="89">
        <v>2</v>
      </c>
      <c r="Y2447" t="str">
        <f t="shared" si="511"/>
        <v>N</v>
      </c>
      <c r="Z2447" s="23">
        <v>100</v>
      </c>
      <c r="AA2447" s="23">
        <f t="shared" si="512"/>
        <v>223</v>
      </c>
      <c r="AB2447" s="23">
        <f t="shared" si="513"/>
        <v>123</v>
      </c>
      <c r="AC2447" s="23">
        <f t="shared" si="514"/>
        <v>0</v>
      </c>
      <c r="AD2447" s="23">
        <f t="shared" si="515"/>
        <v>-100</v>
      </c>
      <c r="AE2447" s="23">
        <f t="shared" si="516"/>
        <v>223</v>
      </c>
      <c r="AF2447" s="23">
        <f t="shared" si="517"/>
        <v>123</v>
      </c>
    </row>
    <row r="2448" spans="1:32" x14ac:dyDescent="0.25">
      <c r="A2448" s="6">
        <v>0.44034559463151057</v>
      </c>
      <c r="B2448" s="6">
        <v>0.55834876201718475</v>
      </c>
      <c r="C2448" s="3">
        <f t="shared" si="518"/>
        <v>2.2709435774799078</v>
      </c>
      <c r="D2448" s="4">
        <f t="shared" si="518"/>
        <v>1.790995284716369</v>
      </c>
      <c r="E2448" s="141">
        <v>3.3255418614534626E-2</v>
      </c>
      <c r="F2448" s="5">
        <f t="shared" si="506"/>
        <v>1.0332554186145346</v>
      </c>
      <c r="G2448" s="5">
        <f t="shared" si="507"/>
        <v>2.1978530541121741</v>
      </c>
      <c r="H2448" s="5">
        <f t="shared" si="508"/>
        <v>1.7333519403342381</v>
      </c>
      <c r="I2448">
        <v>2.08</v>
      </c>
      <c r="J2448">
        <v>1.81</v>
      </c>
      <c r="K2448" s="5">
        <f t="shared" si="509"/>
        <v>2.1491712707182322</v>
      </c>
      <c r="L2448" s="5">
        <f t="shared" si="510"/>
        <v>1.8701923076923077</v>
      </c>
      <c r="M2448" s="24">
        <f t="shared" si="519"/>
        <v>0.46529562982005135</v>
      </c>
      <c r="N2448" s="24">
        <f t="shared" si="519"/>
        <v>0.53470437017994854</v>
      </c>
      <c r="O2448">
        <f t="shared" si="520"/>
        <v>0.94637810116937915</v>
      </c>
      <c r="P2448">
        <f t="shared" si="520"/>
        <v>1.044219559734062</v>
      </c>
      <c r="Q2448" t="s">
        <v>213</v>
      </c>
      <c r="R2448" t="s">
        <v>205</v>
      </c>
      <c r="S2448" t="s">
        <v>202</v>
      </c>
      <c r="T2448" s="78" t="s">
        <v>155</v>
      </c>
      <c r="U2448" t="str">
        <f>VLOOKUP(T2448,[1]cs_lookup!$A$2:$B$54,2,FALSE)</f>
        <v>2</v>
      </c>
      <c r="V2448" s="128" t="s">
        <v>620</v>
      </c>
      <c r="W2448" s="144" t="s">
        <v>176</v>
      </c>
      <c r="X2448">
        <v>3</v>
      </c>
      <c r="Y2448" t="str">
        <f t="shared" si="511"/>
        <v>Y</v>
      </c>
      <c r="Z2448" s="23">
        <v>100</v>
      </c>
      <c r="AA2448" s="23">
        <f t="shared" si="512"/>
        <v>0</v>
      </c>
      <c r="AB2448" s="23">
        <f t="shared" si="513"/>
        <v>-100</v>
      </c>
      <c r="AC2448" s="23">
        <f t="shared" si="514"/>
        <v>0</v>
      </c>
      <c r="AD2448" s="23">
        <f t="shared" si="515"/>
        <v>-100</v>
      </c>
      <c r="AE2448" s="23">
        <f t="shared" si="516"/>
        <v>0</v>
      </c>
      <c r="AF2448" s="23">
        <f t="shared" si="517"/>
        <v>-100</v>
      </c>
    </row>
    <row r="2449" spans="1:32" x14ac:dyDescent="0.25">
      <c r="A2449" s="6">
        <v>0.60870641359319533</v>
      </c>
      <c r="B2449" s="6">
        <v>0.3667883191143787</v>
      </c>
      <c r="C2449" s="3">
        <f t="shared" si="518"/>
        <v>1.6428280985196093</v>
      </c>
      <c r="D2449" s="4">
        <f t="shared" si="518"/>
        <v>2.7263681744678503</v>
      </c>
      <c r="E2449" s="141">
        <v>3.3884036620014824E-2</v>
      </c>
      <c r="F2449" s="5">
        <f t="shared" si="506"/>
        <v>1.0338840366200148</v>
      </c>
      <c r="G2449" s="5">
        <f t="shared" si="507"/>
        <v>1.5889868112195262</v>
      </c>
      <c r="H2449" s="5">
        <f t="shared" si="508"/>
        <v>2.6370154465107358</v>
      </c>
      <c r="I2449">
        <v>2.21</v>
      </c>
      <c r="J2449">
        <v>1.72</v>
      </c>
      <c r="K2449" s="5">
        <f t="shared" si="509"/>
        <v>2.2848837209302326</v>
      </c>
      <c r="L2449" s="5">
        <f t="shared" si="510"/>
        <v>1.7782805429864255</v>
      </c>
      <c r="M2449" s="24">
        <f t="shared" si="519"/>
        <v>0.43765903307888038</v>
      </c>
      <c r="N2449" s="24">
        <f t="shared" si="519"/>
        <v>0.56234096692111957</v>
      </c>
      <c r="O2449">
        <f t="shared" si="520"/>
        <v>1.3908233752449175</v>
      </c>
      <c r="P2449">
        <f t="shared" si="520"/>
        <v>0.65225253127579563</v>
      </c>
      <c r="Q2449" t="s">
        <v>209</v>
      </c>
      <c r="R2449" t="s">
        <v>215</v>
      </c>
      <c r="S2449" t="s">
        <v>202</v>
      </c>
      <c r="T2449" s="78" t="s">
        <v>176</v>
      </c>
      <c r="U2449" t="str">
        <f>VLOOKUP(T2449,[1]cs_lookup!$A$2:$B$54,2,FALSE)</f>
        <v>1</v>
      </c>
      <c r="V2449" s="128" t="s">
        <v>620</v>
      </c>
      <c r="W2449" s="144" t="s">
        <v>155</v>
      </c>
      <c r="X2449">
        <v>3</v>
      </c>
      <c r="Y2449" t="str">
        <f t="shared" si="511"/>
        <v>Y</v>
      </c>
      <c r="Z2449" s="23">
        <v>100</v>
      </c>
      <c r="AA2449" s="23">
        <f t="shared" si="512"/>
        <v>221</v>
      </c>
      <c r="AB2449" s="23">
        <f t="shared" si="513"/>
        <v>121</v>
      </c>
      <c r="AC2449" s="23">
        <f t="shared" si="514"/>
        <v>221</v>
      </c>
      <c r="AD2449" s="23">
        <f t="shared" si="515"/>
        <v>121</v>
      </c>
      <c r="AE2449" s="23">
        <f t="shared" si="516"/>
        <v>0</v>
      </c>
      <c r="AF2449" s="23">
        <f t="shared" si="517"/>
        <v>-100</v>
      </c>
    </row>
    <row r="2450" spans="1:32" x14ac:dyDescent="0.25">
      <c r="A2450" s="6">
        <v>0.22045010561463599</v>
      </c>
      <c r="B2450" s="6">
        <v>0.77943816713127001</v>
      </c>
      <c r="C2450" s="3">
        <f t="shared" si="518"/>
        <v>4.5361738304089458</v>
      </c>
      <c r="D2450" s="4">
        <f t="shared" si="518"/>
        <v>1.2829754073764568</v>
      </c>
      <c r="E2450" s="141">
        <v>3.4849694067571102E-2</v>
      </c>
      <c r="F2450" s="5">
        <f t="shared" si="506"/>
        <v>1.0348496940675711</v>
      </c>
      <c r="G2450" s="5">
        <f t="shared" si="507"/>
        <v>4.383413220695946</v>
      </c>
      <c r="H2450" s="5">
        <f t="shared" si="508"/>
        <v>1.2397698088247047</v>
      </c>
      <c r="I2450">
        <v>2.1</v>
      </c>
      <c r="J2450">
        <v>1.79</v>
      </c>
      <c r="K2450" s="5">
        <f t="shared" si="509"/>
        <v>2.1731843575418992</v>
      </c>
      <c r="L2450" s="5">
        <f t="shared" si="510"/>
        <v>1.8523809523809522</v>
      </c>
      <c r="M2450" s="24">
        <f t="shared" si="519"/>
        <v>0.46015424164524427</v>
      </c>
      <c r="N2450" s="24">
        <f t="shared" si="519"/>
        <v>0.53984575835475579</v>
      </c>
      <c r="O2450">
        <f t="shared" si="520"/>
        <v>0.47907872114018657</v>
      </c>
      <c r="P2450">
        <f t="shared" si="520"/>
        <v>1.4438164143526859</v>
      </c>
      <c r="Q2450" t="s">
        <v>217</v>
      </c>
      <c r="R2450" t="s">
        <v>326</v>
      </c>
      <c r="S2450" t="s">
        <v>202</v>
      </c>
      <c r="T2450" s="78" t="s">
        <v>151</v>
      </c>
      <c r="U2450" t="str">
        <f>VLOOKUP(T2450,[1]cs_lookup!$A$2:$B$54,2,FALSE)</f>
        <v>X</v>
      </c>
      <c r="V2450" s="128" t="s">
        <v>620</v>
      </c>
      <c r="W2450" s="144" t="s">
        <v>165</v>
      </c>
      <c r="X2450">
        <v>4</v>
      </c>
      <c r="Y2450" t="str">
        <f t="shared" si="511"/>
        <v>Y</v>
      </c>
      <c r="Z2450" s="23">
        <v>100</v>
      </c>
      <c r="AA2450" s="23">
        <f t="shared" si="512"/>
        <v>0</v>
      </c>
      <c r="AB2450" s="23">
        <f t="shared" si="513"/>
        <v>-100</v>
      </c>
      <c r="AC2450" s="23">
        <f t="shared" si="514"/>
        <v>0</v>
      </c>
      <c r="AD2450" s="23">
        <f t="shared" si="515"/>
        <v>-100</v>
      </c>
      <c r="AE2450" s="23">
        <f t="shared" si="516"/>
        <v>0</v>
      </c>
      <c r="AF2450" s="23">
        <f t="shared" si="517"/>
        <v>-100</v>
      </c>
    </row>
    <row r="2451" spans="1:32" x14ac:dyDescent="0.25">
      <c r="A2451" s="6">
        <v>0.37580804448466276</v>
      </c>
      <c r="B2451" s="6">
        <v>0.623246063011337</v>
      </c>
      <c r="C2451" s="3">
        <f t="shared" si="518"/>
        <v>2.6609329275302711</v>
      </c>
      <c r="D2451" s="4">
        <f t="shared" si="518"/>
        <v>1.6045027146554309</v>
      </c>
      <c r="E2451" s="141">
        <v>3.2258064516129004E-2</v>
      </c>
      <c r="F2451" s="5">
        <f t="shared" si="506"/>
        <v>1.032258064516129</v>
      </c>
      <c r="G2451" s="5">
        <f t="shared" si="507"/>
        <v>2.5777787735449502</v>
      </c>
      <c r="H2451" s="5">
        <f t="shared" si="508"/>
        <v>1.5543620048224487</v>
      </c>
      <c r="I2451">
        <v>2.17</v>
      </c>
      <c r="J2451">
        <v>1.75</v>
      </c>
      <c r="K2451" s="5">
        <f t="shared" si="509"/>
        <v>2.2399999999999998</v>
      </c>
      <c r="L2451" s="5">
        <f t="shared" si="510"/>
        <v>1.8064516129032258</v>
      </c>
      <c r="M2451" s="24">
        <f t="shared" si="519"/>
        <v>0.44642857142857145</v>
      </c>
      <c r="N2451" s="24">
        <f t="shared" si="519"/>
        <v>0.5535714285714286</v>
      </c>
      <c r="O2451">
        <f t="shared" si="520"/>
        <v>0.8418100196456445</v>
      </c>
      <c r="P2451">
        <f t="shared" si="520"/>
        <v>1.1258638557624152</v>
      </c>
      <c r="Q2451" t="s">
        <v>324</v>
      </c>
      <c r="R2451" t="s">
        <v>216</v>
      </c>
      <c r="S2451" t="s">
        <v>202</v>
      </c>
      <c r="T2451" s="78" t="s">
        <v>162</v>
      </c>
      <c r="U2451" t="str">
        <f>VLOOKUP(T2451,[1]cs_lookup!$A$2:$B$54,2,FALSE)</f>
        <v>1</v>
      </c>
      <c r="V2451" s="128" t="s">
        <v>620</v>
      </c>
      <c r="W2451" s="144" t="s">
        <v>154</v>
      </c>
      <c r="X2451">
        <v>1</v>
      </c>
      <c r="Y2451" t="str">
        <f t="shared" si="511"/>
        <v>N</v>
      </c>
      <c r="Z2451" s="23">
        <v>100</v>
      </c>
      <c r="AA2451" s="23">
        <f t="shared" si="512"/>
        <v>175</v>
      </c>
      <c r="AB2451" s="23">
        <f t="shared" si="513"/>
        <v>75</v>
      </c>
      <c r="AC2451" s="23">
        <f t="shared" si="514"/>
        <v>0</v>
      </c>
      <c r="AD2451" s="23">
        <f t="shared" si="515"/>
        <v>-100</v>
      </c>
      <c r="AE2451" s="23">
        <f t="shared" si="516"/>
        <v>175</v>
      </c>
      <c r="AF2451" s="23">
        <f t="shared" si="517"/>
        <v>75</v>
      </c>
    </row>
    <row r="2452" spans="1:32" x14ac:dyDescent="0.25">
      <c r="A2452" s="6">
        <v>0.42389926308854498</v>
      </c>
      <c r="B2452" s="6">
        <v>0.57536301987607941</v>
      </c>
      <c r="C2452" s="3">
        <f t="shared" si="518"/>
        <v>2.3590510460291076</v>
      </c>
      <c r="D2452" s="4">
        <f t="shared" si="518"/>
        <v>1.7380331468215982</v>
      </c>
      <c r="E2452" s="141">
        <v>3.3255418614534626E-2</v>
      </c>
      <c r="F2452" s="5">
        <f t="shared" ref="F2452:F2515" si="521">(E2452/100%) + 1</f>
        <v>1.0332554186145346</v>
      </c>
      <c r="G2452" s="5">
        <f t="shared" ref="G2452:G2515" si="522">C2452/F2452</f>
        <v>2.2831247758587105</v>
      </c>
      <c r="H2452" s="5">
        <f t="shared" ref="H2452:H2515" si="523">D2452/F2452</f>
        <v>1.6820943936128414</v>
      </c>
      <c r="I2452">
        <v>2.08</v>
      </c>
      <c r="J2452">
        <v>1.81</v>
      </c>
      <c r="K2452" s="5">
        <f t="shared" ref="K2452:K2515" si="524">(I2452*F2452)</f>
        <v>2.1491712707182322</v>
      </c>
      <c r="L2452" s="5">
        <f t="shared" ref="L2452:L2515" si="525">(J2452*F2452)</f>
        <v>1.8701923076923077</v>
      </c>
      <c r="M2452" s="24">
        <f t="shared" si="519"/>
        <v>0.46529562982005135</v>
      </c>
      <c r="N2452" s="24">
        <f t="shared" si="519"/>
        <v>0.53470437017994854</v>
      </c>
      <c r="O2452">
        <f t="shared" si="520"/>
        <v>0.91103211790853056</v>
      </c>
      <c r="P2452">
        <f t="shared" si="520"/>
        <v>1.0760394939028599</v>
      </c>
      <c r="Q2452" t="s">
        <v>445</v>
      </c>
      <c r="R2452" t="s">
        <v>198</v>
      </c>
      <c r="S2452" t="s">
        <v>202</v>
      </c>
      <c r="T2452" s="78" t="s">
        <v>151</v>
      </c>
      <c r="U2452" t="str">
        <f>VLOOKUP(T2452,[1]cs_lookup!$A$2:$B$54,2,FALSE)</f>
        <v>X</v>
      </c>
      <c r="V2452" s="128" t="s">
        <v>620</v>
      </c>
      <c r="W2452" s="144" t="s">
        <v>151</v>
      </c>
      <c r="X2452">
        <v>2</v>
      </c>
      <c r="Y2452" t="str">
        <f t="shared" ref="Y2452:Y2515" si="526">IF(X2452 &gt;= 3,"Y","N")</f>
        <v>N</v>
      </c>
      <c r="Z2452" s="23">
        <v>100</v>
      </c>
      <c r="AA2452" s="23">
        <f t="shared" si="512"/>
        <v>181</v>
      </c>
      <c r="AB2452" s="23">
        <f t="shared" si="513"/>
        <v>81</v>
      </c>
      <c r="AC2452" s="23">
        <f t="shared" si="514"/>
        <v>0</v>
      </c>
      <c r="AD2452" s="23">
        <f t="shared" si="515"/>
        <v>-100</v>
      </c>
      <c r="AE2452" s="23">
        <f t="shared" si="516"/>
        <v>181</v>
      </c>
      <c r="AF2452" s="23">
        <f t="shared" si="517"/>
        <v>81</v>
      </c>
    </row>
    <row r="2453" spans="1:32" x14ac:dyDescent="0.25">
      <c r="A2453" s="6">
        <v>0.34523852943184924</v>
      </c>
      <c r="B2453" s="6">
        <v>0.65438146778279216</v>
      </c>
      <c r="C2453" s="3">
        <f t="shared" si="518"/>
        <v>2.8965480812517534</v>
      </c>
      <c r="D2453" s="4">
        <f t="shared" si="518"/>
        <v>1.5281606360098334</v>
      </c>
      <c r="E2453" s="141">
        <v>2.891515407344869E-2</v>
      </c>
      <c r="F2453" s="5">
        <f t="shared" si="521"/>
        <v>1.0289151540734487</v>
      </c>
      <c r="G2453" s="5">
        <f t="shared" si="522"/>
        <v>2.8151476531222173</v>
      </c>
      <c r="H2453" s="5">
        <f t="shared" si="523"/>
        <v>1.485215403777352</v>
      </c>
      <c r="I2453">
        <v>2.06</v>
      </c>
      <c r="J2453">
        <v>1.84</v>
      </c>
      <c r="K2453" s="5">
        <f t="shared" si="524"/>
        <v>2.1195652173913042</v>
      </c>
      <c r="L2453" s="5">
        <f t="shared" si="525"/>
        <v>1.8932038834951457</v>
      </c>
      <c r="M2453" s="24">
        <f t="shared" si="519"/>
        <v>0.47179487179487184</v>
      </c>
      <c r="N2453" s="24">
        <f t="shared" si="519"/>
        <v>0.52820512820512822</v>
      </c>
      <c r="O2453">
        <f t="shared" si="520"/>
        <v>0.73175557868707175</v>
      </c>
      <c r="P2453">
        <f t="shared" si="520"/>
        <v>1.2388775360936357</v>
      </c>
      <c r="Q2453" t="s">
        <v>399</v>
      </c>
      <c r="R2453" t="s">
        <v>201</v>
      </c>
      <c r="S2453" t="s">
        <v>202</v>
      </c>
      <c r="T2453" s="78" t="s">
        <v>151</v>
      </c>
      <c r="U2453" t="str">
        <f>VLOOKUP(T2453,[1]cs_lookup!$A$2:$B$54,2,FALSE)</f>
        <v>X</v>
      </c>
      <c r="V2453" s="128" t="s">
        <v>620</v>
      </c>
      <c r="W2453" s="144" t="s">
        <v>151</v>
      </c>
      <c r="X2453">
        <v>2</v>
      </c>
      <c r="Y2453" t="str">
        <f t="shared" si="526"/>
        <v>N</v>
      </c>
      <c r="Z2453" s="23">
        <v>100</v>
      </c>
      <c r="AA2453" s="23">
        <f t="shared" si="512"/>
        <v>184</v>
      </c>
      <c r="AB2453" s="23">
        <f t="shared" si="513"/>
        <v>84</v>
      </c>
      <c r="AC2453" s="23">
        <f t="shared" si="514"/>
        <v>0</v>
      </c>
      <c r="AD2453" s="23">
        <f t="shared" si="515"/>
        <v>-100</v>
      </c>
      <c r="AE2453" s="23">
        <f t="shared" si="516"/>
        <v>184</v>
      </c>
      <c r="AF2453" s="23">
        <f t="shared" si="517"/>
        <v>84</v>
      </c>
    </row>
    <row r="2454" spans="1:32" x14ac:dyDescent="0.25">
      <c r="A2454" s="6">
        <v>0.3021233867010929</v>
      </c>
      <c r="B2454" s="6">
        <v>0.69655950295035918</v>
      </c>
      <c r="C2454" s="3">
        <f t="shared" si="518"/>
        <v>3.3099059656356706</v>
      </c>
      <c r="D2454" s="4">
        <f t="shared" si="518"/>
        <v>1.4356275318395386</v>
      </c>
      <c r="E2454" s="141">
        <v>3.3930002671653803E-2</v>
      </c>
      <c r="F2454" s="5">
        <f t="shared" si="521"/>
        <v>1.0339300026716538</v>
      </c>
      <c r="G2454" s="5">
        <f t="shared" si="522"/>
        <v>3.201286312499823</v>
      </c>
      <c r="H2454" s="5">
        <f t="shared" si="523"/>
        <v>1.3885152071512643</v>
      </c>
      <c r="I2454">
        <v>1.97</v>
      </c>
      <c r="J2454">
        <v>1.9</v>
      </c>
      <c r="K2454" s="5">
        <f t="shared" si="524"/>
        <v>2.0368421052631578</v>
      </c>
      <c r="L2454" s="5">
        <f t="shared" si="525"/>
        <v>1.9644670050761421</v>
      </c>
      <c r="M2454" s="24">
        <f t="shared" si="519"/>
        <v>0.49095607235142119</v>
      </c>
      <c r="N2454" s="24">
        <f t="shared" si="519"/>
        <v>0.50904392764857886</v>
      </c>
      <c r="O2454">
        <f t="shared" si="520"/>
        <v>0.61537763501748921</v>
      </c>
      <c r="P2454">
        <f t="shared" si="520"/>
        <v>1.3683681606182183</v>
      </c>
      <c r="Q2454" t="s">
        <v>221</v>
      </c>
      <c r="R2454" t="s">
        <v>325</v>
      </c>
      <c r="S2454" t="s">
        <v>135</v>
      </c>
      <c r="T2454" s="78" t="s">
        <v>153</v>
      </c>
      <c r="U2454" t="str">
        <f>VLOOKUP(T2454,[1]cs_lookup!$A$2:$B$54,2,FALSE)</f>
        <v>2</v>
      </c>
      <c r="V2454" s="128" t="s">
        <v>620</v>
      </c>
      <c r="W2454" s="144" t="s">
        <v>151</v>
      </c>
      <c r="X2454">
        <v>2</v>
      </c>
      <c r="Y2454" t="str">
        <f t="shared" si="526"/>
        <v>N</v>
      </c>
      <c r="Z2454" s="23">
        <v>100</v>
      </c>
      <c r="AA2454" s="23">
        <f t="shared" si="512"/>
        <v>190</v>
      </c>
      <c r="AB2454" s="23">
        <f t="shared" si="513"/>
        <v>90</v>
      </c>
      <c r="AC2454" s="23">
        <f t="shared" si="514"/>
        <v>0</v>
      </c>
      <c r="AD2454" s="23">
        <f t="shared" si="515"/>
        <v>-100</v>
      </c>
      <c r="AE2454" s="23">
        <f t="shared" si="516"/>
        <v>190</v>
      </c>
      <c r="AF2454" s="23">
        <f t="shared" si="517"/>
        <v>90</v>
      </c>
    </row>
    <row r="2455" spans="1:32" x14ac:dyDescent="0.25">
      <c r="A2455" s="6">
        <v>0.31291995868248423</v>
      </c>
      <c r="B2455" s="6">
        <v>0.68562660984101054</v>
      </c>
      <c r="C2455" s="3">
        <f t="shared" si="518"/>
        <v>3.1957053944733733</v>
      </c>
      <c r="D2455" s="4">
        <f t="shared" si="518"/>
        <v>1.4585198206234866</v>
      </c>
      <c r="E2455" s="141">
        <v>3.2542336890162948E-2</v>
      </c>
      <c r="F2455" s="5">
        <f t="shared" si="521"/>
        <v>1.0325423368901629</v>
      </c>
      <c r="G2455" s="5">
        <f t="shared" si="522"/>
        <v>3.0949872758712047</v>
      </c>
      <c r="H2455" s="5">
        <f t="shared" si="523"/>
        <v>1.4125520751200318</v>
      </c>
      <c r="I2455">
        <v>2.0699999999999998</v>
      </c>
      <c r="J2455">
        <v>1.82</v>
      </c>
      <c r="K2455" s="5">
        <f t="shared" si="524"/>
        <v>2.1373626373626373</v>
      </c>
      <c r="L2455" s="5">
        <f t="shared" si="525"/>
        <v>1.8792270531400965</v>
      </c>
      <c r="M2455" s="24">
        <f t="shared" si="519"/>
        <v>0.46786632390745503</v>
      </c>
      <c r="N2455" s="24">
        <f t="shared" si="519"/>
        <v>0.53213367609254503</v>
      </c>
      <c r="O2455">
        <f t="shared" si="520"/>
        <v>0.668823428173002</v>
      </c>
      <c r="P2455">
        <f t="shared" si="520"/>
        <v>1.2884480735659571</v>
      </c>
      <c r="Q2455" t="s">
        <v>401</v>
      </c>
      <c r="R2455" t="s">
        <v>437</v>
      </c>
      <c r="S2455" t="s">
        <v>135</v>
      </c>
      <c r="T2455" s="78" t="s">
        <v>170</v>
      </c>
      <c r="U2455" t="str">
        <f>VLOOKUP(T2455,[1]cs_lookup!$A$2:$B$54,2,FALSE)</f>
        <v>1</v>
      </c>
      <c r="V2455" s="128" t="s">
        <v>620</v>
      </c>
      <c r="W2455" s="144" t="s">
        <v>151</v>
      </c>
      <c r="X2455">
        <v>2</v>
      </c>
      <c r="Y2455" t="str">
        <f t="shared" si="526"/>
        <v>N</v>
      </c>
      <c r="Z2455" s="23">
        <v>100</v>
      </c>
      <c r="AA2455" s="23">
        <f t="shared" si="512"/>
        <v>182</v>
      </c>
      <c r="AB2455" s="23">
        <f t="shared" si="513"/>
        <v>82</v>
      </c>
      <c r="AC2455" s="23">
        <f t="shared" si="514"/>
        <v>0</v>
      </c>
      <c r="AD2455" s="23">
        <f t="shared" si="515"/>
        <v>-100</v>
      </c>
      <c r="AE2455" s="23">
        <f t="shared" si="516"/>
        <v>182</v>
      </c>
      <c r="AF2455" s="23">
        <f t="shared" si="517"/>
        <v>82</v>
      </c>
    </row>
    <row r="2456" spans="1:32" x14ac:dyDescent="0.25">
      <c r="A2456" s="6">
        <v>0.58724365801174883</v>
      </c>
      <c r="B2456" s="6">
        <v>0.39705197883830023</v>
      </c>
      <c r="C2456" s="3">
        <f t="shared" si="518"/>
        <v>1.7028706676641423</v>
      </c>
      <c r="D2456" s="4">
        <f t="shared" si="518"/>
        <v>2.5185619347013781</v>
      </c>
      <c r="E2456" s="141">
        <v>3.7665386256935607E-2</v>
      </c>
      <c r="F2456" s="5">
        <f t="shared" si="521"/>
        <v>1.0376653862569356</v>
      </c>
      <c r="G2456" s="5">
        <f t="shared" si="522"/>
        <v>1.6410595267196237</v>
      </c>
      <c r="H2456" s="5">
        <f t="shared" si="523"/>
        <v>2.42714266858831</v>
      </c>
      <c r="I2456">
        <v>2.13</v>
      </c>
      <c r="J2456">
        <v>1.76</v>
      </c>
      <c r="K2456" s="5">
        <f t="shared" si="524"/>
        <v>2.2102272727272729</v>
      </c>
      <c r="L2456" s="5">
        <f t="shared" si="525"/>
        <v>1.8262910798122067</v>
      </c>
      <c r="M2456" s="24">
        <f t="shared" si="519"/>
        <v>0.45244215938303339</v>
      </c>
      <c r="N2456" s="24">
        <f t="shared" si="519"/>
        <v>0.54755784061696655</v>
      </c>
      <c r="O2456">
        <f t="shared" si="520"/>
        <v>1.2979419486736949</v>
      </c>
      <c r="P2456">
        <f t="shared" si="520"/>
        <v>0.72513248717417267</v>
      </c>
      <c r="Q2456" t="s">
        <v>435</v>
      </c>
      <c r="R2456" t="s">
        <v>230</v>
      </c>
      <c r="S2456" t="s">
        <v>135</v>
      </c>
      <c r="T2456" s="78" t="s">
        <v>178</v>
      </c>
      <c r="U2456" t="str">
        <f>VLOOKUP(T2456,[1]cs_lookup!$A$2:$B$54,2,FALSE)</f>
        <v>2</v>
      </c>
      <c r="V2456" s="128" t="s">
        <v>620</v>
      </c>
      <c r="W2456" s="144" t="s">
        <v>172</v>
      </c>
      <c r="X2456">
        <v>5</v>
      </c>
      <c r="Y2456" t="str">
        <f t="shared" si="526"/>
        <v>Y</v>
      </c>
      <c r="Z2456" s="23">
        <v>100</v>
      </c>
      <c r="AA2456" s="23">
        <f t="shared" si="512"/>
        <v>213</v>
      </c>
      <c r="AB2456" s="23">
        <f t="shared" si="513"/>
        <v>113</v>
      </c>
      <c r="AC2456" s="23">
        <f t="shared" si="514"/>
        <v>213</v>
      </c>
      <c r="AD2456" s="23">
        <f t="shared" si="515"/>
        <v>113</v>
      </c>
      <c r="AE2456" s="23">
        <f t="shared" si="516"/>
        <v>0</v>
      </c>
      <c r="AF2456" s="23">
        <f t="shared" si="517"/>
        <v>-100</v>
      </c>
    </row>
    <row r="2457" spans="1:32" x14ac:dyDescent="0.25">
      <c r="A2457" s="6">
        <v>0.6110433197194568</v>
      </c>
      <c r="B2457" s="6">
        <v>0.38348514040076692</v>
      </c>
      <c r="C2457" s="3">
        <f t="shared" ref="C2457:D2489" si="527">(100%/A2457)</f>
        <v>1.6365451805595741</v>
      </c>
      <c r="D2457" s="4">
        <f t="shared" si="527"/>
        <v>2.60766296956105</v>
      </c>
      <c r="E2457" s="141">
        <v>3.4151034151034265E-2</v>
      </c>
      <c r="F2457" s="5">
        <f t="shared" si="521"/>
        <v>1.0341510341510343</v>
      </c>
      <c r="G2457" s="5">
        <f t="shared" si="522"/>
        <v>1.5825011304108625</v>
      </c>
      <c r="H2457" s="5">
        <f t="shared" si="523"/>
        <v>2.5215494482406617</v>
      </c>
      <c r="I2457">
        <v>1.89</v>
      </c>
      <c r="J2457">
        <v>1.98</v>
      </c>
      <c r="K2457" s="5">
        <f t="shared" si="524"/>
        <v>1.9545454545454546</v>
      </c>
      <c r="L2457" s="5">
        <f t="shared" si="525"/>
        <v>2.0476190476190479</v>
      </c>
      <c r="M2457" s="24">
        <f t="shared" ref="M2457:N2489" si="528">(1/K2457)</f>
        <v>0.51162790697674421</v>
      </c>
      <c r="N2457" s="24">
        <f t="shared" si="528"/>
        <v>0.48837209302325574</v>
      </c>
      <c r="O2457">
        <f t="shared" ref="O2457:P2489" si="529">(I2457/G2457)</f>
        <v>1.1943119430880291</v>
      </c>
      <c r="P2457">
        <f t="shared" si="529"/>
        <v>0.78523147796347514</v>
      </c>
      <c r="Q2457" t="s">
        <v>438</v>
      </c>
      <c r="R2457" t="s">
        <v>231</v>
      </c>
      <c r="S2457" t="s">
        <v>135</v>
      </c>
      <c r="T2457" s="78" t="s">
        <v>162</v>
      </c>
      <c r="U2457" t="str">
        <f>VLOOKUP(T2457,[1]cs_lookup!$A$2:$B$54,2,FALSE)</f>
        <v>1</v>
      </c>
      <c r="V2457" s="128" t="s">
        <v>620</v>
      </c>
      <c r="W2457" s="144" t="s">
        <v>153</v>
      </c>
      <c r="X2457">
        <v>2</v>
      </c>
      <c r="Y2457" t="str">
        <f t="shared" si="526"/>
        <v>N</v>
      </c>
      <c r="Z2457" s="23">
        <v>100</v>
      </c>
      <c r="AA2457" s="23">
        <f t="shared" si="512"/>
        <v>0</v>
      </c>
      <c r="AB2457" s="23">
        <f t="shared" si="513"/>
        <v>-100</v>
      </c>
      <c r="AC2457" s="23">
        <f t="shared" si="514"/>
        <v>0</v>
      </c>
      <c r="AD2457" s="23">
        <f t="shared" si="515"/>
        <v>-100</v>
      </c>
      <c r="AE2457" s="23">
        <f t="shared" si="516"/>
        <v>0</v>
      </c>
      <c r="AF2457" s="23">
        <f t="shared" si="517"/>
        <v>-100</v>
      </c>
    </row>
    <row r="2458" spans="1:32" x14ac:dyDescent="0.25">
      <c r="A2458" s="6">
        <v>0.6111644060444823</v>
      </c>
      <c r="B2458" s="6">
        <v>0.37831060142849571</v>
      </c>
      <c r="C2458" s="3">
        <f t="shared" si="527"/>
        <v>1.636220941713705</v>
      </c>
      <c r="D2458" s="4">
        <f t="shared" si="527"/>
        <v>2.6433306289171212</v>
      </c>
      <c r="E2458" s="141">
        <v>3.3764291056736839E-2</v>
      </c>
      <c r="F2458" s="5">
        <f t="shared" si="521"/>
        <v>1.0337642910567368</v>
      </c>
      <c r="G2458" s="5">
        <f t="shared" si="522"/>
        <v>1.5827795135399034</v>
      </c>
      <c r="H2458" s="5">
        <f t="shared" si="523"/>
        <v>2.5569954889959003</v>
      </c>
      <c r="I2458">
        <v>1.91</v>
      </c>
      <c r="J2458">
        <v>1.96</v>
      </c>
      <c r="K2458" s="5">
        <f t="shared" si="524"/>
        <v>1.9744897959183674</v>
      </c>
      <c r="L2458" s="5">
        <f t="shared" si="525"/>
        <v>2.0261780104712042</v>
      </c>
      <c r="M2458" s="24">
        <f t="shared" si="528"/>
        <v>0.50645994832041341</v>
      </c>
      <c r="N2458" s="24">
        <f t="shared" si="528"/>
        <v>0.49354005167958659</v>
      </c>
      <c r="O2458">
        <f t="shared" si="529"/>
        <v>1.20673788336334</v>
      </c>
      <c r="P2458">
        <f t="shared" si="529"/>
        <v>0.7665246217425542</v>
      </c>
      <c r="Q2458" t="s">
        <v>328</v>
      </c>
      <c r="R2458" t="s">
        <v>241</v>
      </c>
      <c r="S2458" t="s">
        <v>135</v>
      </c>
      <c r="T2458" s="78" t="s">
        <v>162</v>
      </c>
      <c r="U2458" t="str">
        <f>VLOOKUP(T2458,[1]cs_lookup!$A$2:$B$54,2,FALSE)</f>
        <v>1</v>
      </c>
      <c r="V2458" s="128" t="s">
        <v>620</v>
      </c>
      <c r="W2458" s="144" t="s">
        <v>151</v>
      </c>
      <c r="X2458">
        <v>2</v>
      </c>
      <c r="Y2458" t="str">
        <f t="shared" si="526"/>
        <v>N</v>
      </c>
      <c r="Z2458" s="23">
        <v>100</v>
      </c>
      <c r="AA2458" s="23">
        <f t="shared" si="512"/>
        <v>0</v>
      </c>
      <c r="AB2458" s="23">
        <f t="shared" si="513"/>
        <v>-100</v>
      </c>
      <c r="AC2458" s="23">
        <f t="shared" si="514"/>
        <v>0</v>
      </c>
      <c r="AD2458" s="23">
        <f t="shared" si="515"/>
        <v>-100</v>
      </c>
      <c r="AE2458" s="23">
        <f t="shared" si="516"/>
        <v>0</v>
      </c>
      <c r="AF2458" s="23">
        <f t="shared" si="517"/>
        <v>-100</v>
      </c>
    </row>
    <row r="2459" spans="1:32" x14ac:dyDescent="0.25">
      <c r="A2459" s="6">
        <v>0.37588335689845698</v>
      </c>
      <c r="B2459" s="6">
        <v>0.62313043332511819</v>
      </c>
      <c r="C2459" s="3">
        <f t="shared" si="527"/>
        <v>2.6603997800044792</v>
      </c>
      <c r="D2459" s="4">
        <f t="shared" si="527"/>
        <v>1.6048004503067661</v>
      </c>
      <c r="E2459" s="141">
        <v>3.4887442654432999E-2</v>
      </c>
      <c r="F2459" s="5">
        <f t="shared" si="521"/>
        <v>1.034887442654433</v>
      </c>
      <c r="G2459" s="5">
        <f t="shared" si="522"/>
        <v>2.570714137936287</v>
      </c>
      <c r="H2459" s="5">
        <f t="shared" si="523"/>
        <v>1.5507004763634349</v>
      </c>
      <c r="I2459">
        <v>2.06</v>
      </c>
      <c r="J2459">
        <v>1.82</v>
      </c>
      <c r="K2459" s="5">
        <f t="shared" si="524"/>
        <v>2.1318681318681318</v>
      </c>
      <c r="L2459" s="5">
        <f t="shared" si="525"/>
        <v>1.883495145631068</v>
      </c>
      <c r="M2459" s="24">
        <f t="shared" si="528"/>
        <v>0.46907216494845361</v>
      </c>
      <c r="N2459" s="24">
        <f t="shared" si="528"/>
        <v>0.53092783505154639</v>
      </c>
      <c r="O2459">
        <f t="shared" si="529"/>
        <v>0.80133374987143569</v>
      </c>
      <c r="P2459">
        <f t="shared" si="529"/>
        <v>1.1736631462628442</v>
      </c>
      <c r="Q2459" t="s">
        <v>204</v>
      </c>
      <c r="R2459" t="s">
        <v>332</v>
      </c>
      <c r="S2459" t="s">
        <v>135</v>
      </c>
      <c r="T2459" s="78" t="s">
        <v>162</v>
      </c>
      <c r="U2459" t="str">
        <f>VLOOKUP(T2459,[1]cs_lookup!$A$2:$B$54,2,FALSE)</f>
        <v>1</v>
      </c>
      <c r="V2459" s="128" t="s">
        <v>620</v>
      </c>
      <c r="W2459" s="144" t="s">
        <v>176</v>
      </c>
      <c r="X2459">
        <v>3</v>
      </c>
      <c r="Y2459" t="str">
        <f t="shared" si="526"/>
        <v>Y</v>
      </c>
      <c r="Z2459" s="23">
        <v>100</v>
      </c>
      <c r="AA2459" s="23">
        <f t="shared" si="512"/>
        <v>0</v>
      </c>
      <c r="AB2459" s="23">
        <f t="shared" si="513"/>
        <v>-100</v>
      </c>
      <c r="AC2459" s="23">
        <f t="shared" si="514"/>
        <v>0</v>
      </c>
      <c r="AD2459" s="23">
        <f t="shared" si="515"/>
        <v>-100</v>
      </c>
      <c r="AE2459" s="23">
        <f t="shared" si="516"/>
        <v>0</v>
      </c>
      <c r="AF2459" s="23">
        <f t="shared" si="517"/>
        <v>-100</v>
      </c>
    </row>
    <row r="2460" spans="1:32" x14ac:dyDescent="0.25">
      <c r="A2460" s="6">
        <v>0.58149328567238545</v>
      </c>
      <c r="B2460" s="6">
        <v>0.41374855721756065</v>
      </c>
      <c r="C2460" s="3">
        <f t="shared" si="527"/>
        <v>1.719710312465073</v>
      </c>
      <c r="D2460" s="4">
        <f t="shared" si="527"/>
        <v>2.4169268570383724</v>
      </c>
      <c r="E2460" s="141">
        <v>3.7665386256935607E-2</v>
      </c>
      <c r="F2460" s="5">
        <f t="shared" si="521"/>
        <v>1.0376653862569356</v>
      </c>
      <c r="G2460" s="5">
        <f t="shared" si="522"/>
        <v>1.6572879227169834</v>
      </c>
      <c r="H2460" s="5">
        <f t="shared" si="523"/>
        <v>2.329196761353586</v>
      </c>
      <c r="I2460">
        <v>2.13</v>
      </c>
      <c r="J2460">
        <v>1.76</v>
      </c>
      <c r="K2460" s="5">
        <f t="shared" si="524"/>
        <v>2.2102272727272729</v>
      </c>
      <c r="L2460" s="5">
        <f t="shared" si="525"/>
        <v>1.8262910798122067</v>
      </c>
      <c r="M2460" s="24">
        <f t="shared" si="528"/>
        <v>0.45244215938303339</v>
      </c>
      <c r="N2460" s="24">
        <f t="shared" si="528"/>
        <v>0.54755784061696655</v>
      </c>
      <c r="O2460">
        <f t="shared" si="529"/>
        <v>1.2852323189008974</v>
      </c>
      <c r="P2460">
        <f t="shared" si="529"/>
        <v>0.75562529933160139</v>
      </c>
      <c r="Q2460" t="s">
        <v>206</v>
      </c>
      <c r="R2460" t="s">
        <v>402</v>
      </c>
      <c r="S2460" t="s">
        <v>135</v>
      </c>
      <c r="T2460" s="78" t="s">
        <v>162</v>
      </c>
      <c r="U2460" t="str">
        <f>VLOOKUP(T2460,[1]cs_lookup!$A$2:$B$54,2,FALSE)</f>
        <v>1</v>
      </c>
      <c r="V2460" s="128" t="s">
        <v>620</v>
      </c>
      <c r="W2460" s="144" t="s">
        <v>167</v>
      </c>
      <c r="X2460">
        <v>5</v>
      </c>
      <c r="Y2460" t="str">
        <f t="shared" si="526"/>
        <v>Y</v>
      </c>
      <c r="Z2460" s="23">
        <v>100</v>
      </c>
      <c r="AA2460" s="23">
        <f t="shared" si="512"/>
        <v>213</v>
      </c>
      <c r="AB2460" s="23">
        <f t="shared" si="513"/>
        <v>113</v>
      </c>
      <c r="AC2460" s="23">
        <f t="shared" si="514"/>
        <v>213</v>
      </c>
      <c r="AD2460" s="23">
        <f t="shared" si="515"/>
        <v>113</v>
      </c>
      <c r="AE2460" s="23">
        <f t="shared" si="516"/>
        <v>0</v>
      </c>
      <c r="AF2460" s="23">
        <f t="shared" si="517"/>
        <v>-100</v>
      </c>
    </row>
    <row r="2461" spans="1:32" x14ac:dyDescent="0.25">
      <c r="A2461" s="6">
        <v>0.60737689258074268</v>
      </c>
      <c r="B2461" s="6">
        <v>0.38646867194848139</v>
      </c>
      <c r="C2461" s="3">
        <f t="shared" si="527"/>
        <v>1.6464241761832639</v>
      </c>
      <c r="D2461" s="4">
        <f t="shared" si="527"/>
        <v>2.5875318559671148</v>
      </c>
      <c r="E2461" s="141">
        <v>4.1694924449990456E-2</v>
      </c>
      <c r="F2461" s="5">
        <f t="shared" si="521"/>
        <v>1.0416949244499905</v>
      </c>
      <c r="G2461" s="5">
        <f t="shared" si="522"/>
        <v>1.5805243335063452</v>
      </c>
      <c r="H2461" s="5">
        <f t="shared" si="523"/>
        <v>2.4839631980863479</v>
      </c>
      <c r="I2461">
        <v>1.91</v>
      </c>
      <c r="J2461">
        <v>1.93</v>
      </c>
      <c r="K2461" s="5">
        <f t="shared" si="524"/>
        <v>1.9896373056994816</v>
      </c>
      <c r="L2461" s="5">
        <f t="shared" si="525"/>
        <v>2.0104712041884816</v>
      </c>
      <c r="M2461" s="24">
        <f t="shared" si="528"/>
        <v>0.50260416666666674</v>
      </c>
      <c r="N2461" s="24">
        <f t="shared" si="528"/>
        <v>0.49739583333333337</v>
      </c>
      <c r="O2461">
        <f t="shared" si="529"/>
        <v>1.2084597240984725</v>
      </c>
      <c r="P2461">
        <f t="shared" si="529"/>
        <v>0.77698413627338647</v>
      </c>
      <c r="Q2461" t="s">
        <v>237</v>
      </c>
      <c r="R2461" t="s">
        <v>258</v>
      </c>
      <c r="S2461" t="s">
        <v>137</v>
      </c>
      <c r="T2461" s="78" t="s">
        <v>162</v>
      </c>
      <c r="U2461" t="str">
        <f>VLOOKUP(T2461,[1]cs_lookup!$A$2:$B$54,2,FALSE)</f>
        <v>1</v>
      </c>
      <c r="V2461" s="128" t="s">
        <v>620</v>
      </c>
      <c r="W2461" s="144" t="s">
        <v>175</v>
      </c>
      <c r="X2461">
        <v>5</v>
      </c>
      <c r="Y2461" t="str">
        <f t="shared" si="526"/>
        <v>Y</v>
      </c>
      <c r="Z2461" s="23">
        <v>100</v>
      </c>
      <c r="AA2461" s="23">
        <f t="shared" si="512"/>
        <v>191</v>
      </c>
      <c r="AB2461" s="23">
        <f t="shared" si="513"/>
        <v>91</v>
      </c>
      <c r="AC2461" s="23">
        <f t="shared" si="514"/>
        <v>191</v>
      </c>
      <c r="AD2461" s="23">
        <f t="shared" si="515"/>
        <v>91</v>
      </c>
      <c r="AE2461" s="23">
        <f t="shared" si="516"/>
        <v>0</v>
      </c>
      <c r="AF2461" s="23">
        <f t="shared" si="517"/>
        <v>-100</v>
      </c>
    </row>
    <row r="2462" spans="1:32" x14ac:dyDescent="0.25">
      <c r="A2462" s="6">
        <v>0.72613631872491335</v>
      </c>
      <c r="B2462" s="6">
        <v>0.26557155366528562</v>
      </c>
      <c r="C2462" s="3">
        <f t="shared" si="527"/>
        <v>1.3771518848636961</v>
      </c>
      <c r="D2462" s="4">
        <f t="shared" si="527"/>
        <v>3.7654635302557846</v>
      </c>
      <c r="E2462" s="141">
        <v>4.4735406437534042E-2</v>
      </c>
      <c r="F2462" s="5">
        <f t="shared" si="521"/>
        <v>1.044735406437534</v>
      </c>
      <c r="G2462" s="5">
        <f t="shared" si="522"/>
        <v>1.3181824568956424</v>
      </c>
      <c r="H2462" s="5">
        <f t="shared" si="523"/>
        <v>3.6042269717800801</v>
      </c>
      <c r="I2462">
        <v>1.95</v>
      </c>
      <c r="J2462">
        <v>1.88</v>
      </c>
      <c r="K2462" s="5">
        <f t="shared" si="524"/>
        <v>2.0372340425531914</v>
      </c>
      <c r="L2462" s="5">
        <f t="shared" si="525"/>
        <v>1.9641025641025638</v>
      </c>
      <c r="M2462" s="24">
        <f t="shared" si="528"/>
        <v>0.49086161879895562</v>
      </c>
      <c r="N2462" s="24">
        <f t="shared" si="528"/>
        <v>0.50913838120104449</v>
      </c>
      <c r="O2462">
        <f t="shared" si="529"/>
        <v>1.4793096280406477</v>
      </c>
      <c r="P2462">
        <f t="shared" si="529"/>
        <v>0.52160976950668914</v>
      </c>
      <c r="Q2462" t="s">
        <v>253</v>
      </c>
      <c r="R2462" t="s">
        <v>404</v>
      </c>
      <c r="S2462" t="s">
        <v>137</v>
      </c>
      <c r="T2462" s="78" t="s">
        <v>150</v>
      </c>
      <c r="U2462" t="str">
        <f>VLOOKUP(T2462,[1]cs_lookup!$A$2:$B$54,2,FALSE)</f>
        <v>X</v>
      </c>
      <c r="V2462" s="128" t="s">
        <v>620</v>
      </c>
      <c r="W2462" s="144" t="s">
        <v>153</v>
      </c>
      <c r="X2462">
        <v>2</v>
      </c>
      <c r="Y2462" t="str">
        <f t="shared" si="526"/>
        <v>N</v>
      </c>
      <c r="Z2462" s="23">
        <v>100</v>
      </c>
      <c r="AA2462" s="23">
        <f t="shared" si="512"/>
        <v>0</v>
      </c>
      <c r="AB2462" s="23">
        <f t="shared" si="513"/>
        <v>-100</v>
      </c>
      <c r="AC2462" s="23">
        <f t="shared" si="514"/>
        <v>0</v>
      </c>
      <c r="AD2462" s="23">
        <f t="shared" si="515"/>
        <v>-100</v>
      </c>
      <c r="AE2462" s="23">
        <f t="shared" si="516"/>
        <v>0</v>
      </c>
      <c r="AF2462" s="23">
        <f t="shared" si="517"/>
        <v>-100</v>
      </c>
    </row>
    <row r="2463" spans="1:32" x14ac:dyDescent="0.25">
      <c r="A2463" s="6">
        <v>0.4885055269082742</v>
      </c>
      <c r="B2463" s="6">
        <v>0.50877428603411978</v>
      </c>
      <c r="C2463" s="3">
        <f t="shared" si="527"/>
        <v>2.0470597463429892</v>
      </c>
      <c r="D2463" s="4">
        <f t="shared" si="527"/>
        <v>1.9655081387759783</v>
      </c>
      <c r="E2463" s="141">
        <v>3.6282558021688338E-2</v>
      </c>
      <c r="F2463" s="5">
        <f t="shared" si="521"/>
        <v>1.0362825580216883</v>
      </c>
      <c r="G2463" s="5">
        <f t="shared" si="522"/>
        <v>1.9753876300407116</v>
      </c>
      <c r="H2463" s="5">
        <f t="shared" si="523"/>
        <v>1.8966913257019637</v>
      </c>
      <c r="I2463">
        <v>2.5299999999999998</v>
      </c>
      <c r="J2463">
        <v>1.56</v>
      </c>
      <c r="K2463" s="5">
        <f t="shared" si="524"/>
        <v>2.6217948717948714</v>
      </c>
      <c r="L2463" s="5">
        <f t="shared" si="525"/>
        <v>1.6166007905138338</v>
      </c>
      <c r="M2463" s="24">
        <f t="shared" si="528"/>
        <v>0.38141809290953549</v>
      </c>
      <c r="N2463" s="24">
        <f t="shared" si="528"/>
        <v>0.61858190709046468</v>
      </c>
      <c r="O2463">
        <f t="shared" si="529"/>
        <v>1.2807612852915649</v>
      </c>
      <c r="P2463">
        <f t="shared" si="529"/>
        <v>0.82248491299586945</v>
      </c>
      <c r="Q2463" t="s">
        <v>381</v>
      </c>
      <c r="R2463" t="s">
        <v>23</v>
      </c>
      <c r="S2463" t="s">
        <v>349</v>
      </c>
      <c r="T2463" s="78" t="s">
        <v>162</v>
      </c>
      <c r="U2463" t="str">
        <f>VLOOKUP(T2463,[1]cs_lookup!$A$2:$B$54,2,FALSE)</f>
        <v>1</v>
      </c>
      <c r="V2463" s="128" t="s">
        <v>620</v>
      </c>
      <c r="W2463" s="144" t="s">
        <v>151</v>
      </c>
      <c r="X2463">
        <v>2</v>
      </c>
      <c r="Y2463" t="str">
        <f t="shared" si="526"/>
        <v>N</v>
      </c>
      <c r="Z2463" s="23">
        <v>100</v>
      </c>
      <c r="AA2463" s="23">
        <f t="shared" si="512"/>
        <v>0</v>
      </c>
      <c r="AB2463" s="23">
        <f t="shared" si="513"/>
        <v>-100</v>
      </c>
      <c r="AC2463" s="23">
        <f t="shared" si="514"/>
        <v>0</v>
      </c>
      <c r="AD2463" s="23">
        <f t="shared" si="515"/>
        <v>-100</v>
      </c>
      <c r="AE2463" s="23">
        <f t="shared" si="516"/>
        <v>156</v>
      </c>
      <c r="AF2463" s="23">
        <f t="shared" si="517"/>
        <v>56</v>
      </c>
    </row>
    <row r="2464" spans="1:32" x14ac:dyDescent="0.25">
      <c r="A2464" s="6">
        <v>0.44171599394875705</v>
      </c>
      <c r="B2464" s="6">
        <v>0.5576970549215865</v>
      </c>
      <c r="C2464" s="3">
        <f t="shared" si="527"/>
        <v>2.2638981012673245</v>
      </c>
      <c r="D2464" s="4">
        <f t="shared" si="527"/>
        <v>1.7930881850193783</v>
      </c>
      <c r="E2464" s="141">
        <v>2.9539874871307603E-2</v>
      </c>
      <c r="F2464" s="5">
        <f t="shared" si="521"/>
        <v>1.0295398748713076</v>
      </c>
      <c r="G2464" s="5">
        <f t="shared" si="522"/>
        <v>2.1989416403617312</v>
      </c>
      <c r="H2464" s="5">
        <f t="shared" si="523"/>
        <v>1.7416403470953605</v>
      </c>
      <c r="I2464">
        <v>2.0699999999999998</v>
      </c>
      <c r="J2464">
        <v>1.83</v>
      </c>
      <c r="K2464" s="5">
        <f t="shared" si="524"/>
        <v>2.1311475409836067</v>
      </c>
      <c r="L2464" s="5">
        <f t="shared" si="525"/>
        <v>1.8840579710144929</v>
      </c>
      <c r="M2464" s="24">
        <f t="shared" si="528"/>
        <v>0.46923076923076917</v>
      </c>
      <c r="N2464" s="24">
        <f t="shared" si="528"/>
        <v>0.53076923076923077</v>
      </c>
      <c r="O2464">
        <f t="shared" si="529"/>
        <v>0.94136195431702308</v>
      </c>
      <c r="P2464">
        <f t="shared" si="529"/>
        <v>1.0507335817363226</v>
      </c>
      <c r="Q2464" t="s">
        <v>390</v>
      </c>
      <c r="R2464" t="s">
        <v>380</v>
      </c>
      <c r="S2464" t="s">
        <v>349</v>
      </c>
      <c r="T2464" s="78" t="s">
        <v>151</v>
      </c>
      <c r="U2464" t="str">
        <f>VLOOKUP(T2464,[1]cs_lookup!$A$2:$B$54,2,FALSE)</f>
        <v>X</v>
      </c>
      <c r="V2464" s="128" t="s">
        <v>620</v>
      </c>
      <c r="W2464" s="144" t="s">
        <v>152</v>
      </c>
      <c r="X2464">
        <v>1</v>
      </c>
      <c r="Y2464" t="str">
        <f t="shared" si="526"/>
        <v>N</v>
      </c>
      <c r="Z2464" s="23">
        <v>100</v>
      </c>
      <c r="AA2464" s="23">
        <f t="shared" si="512"/>
        <v>183</v>
      </c>
      <c r="AB2464" s="23">
        <f t="shared" si="513"/>
        <v>83</v>
      </c>
      <c r="AC2464" s="23">
        <f t="shared" si="514"/>
        <v>0</v>
      </c>
      <c r="AD2464" s="23">
        <f t="shared" si="515"/>
        <v>-100</v>
      </c>
      <c r="AE2464" s="23">
        <f t="shared" si="516"/>
        <v>183</v>
      </c>
      <c r="AF2464" s="23">
        <f t="shared" si="517"/>
        <v>83</v>
      </c>
    </row>
    <row r="2465" spans="1:32" x14ac:dyDescent="0.25">
      <c r="A2465" s="6">
        <v>0.30617259373390393</v>
      </c>
      <c r="B2465" s="6">
        <v>0.69367811897200848</v>
      </c>
      <c r="C2465" s="3">
        <f t="shared" si="527"/>
        <v>3.2661316540601435</v>
      </c>
      <c r="D2465" s="4">
        <f t="shared" si="527"/>
        <v>1.4415908079700468</v>
      </c>
      <c r="E2465" s="141">
        <v>3.2640646167216181E-2</v>
      </c>
      <c r="F2465" s="5">
        <f t="shared" si="521"/>
        <v>1.0326406461672162</v>
      </c>
      <c r="G2465" s="5">
        <f t="shared" si="522"/>
        <v>3.1628927896483909</v>
      </c>
      <c r="H2465" s="5">
        <f t="shared" si="523"/>
        <v>1.3960236925795084</v>
      </c>
      <c r="I2465">
        <v>2.4300000000000002</v>
      </c>
      <c r="J2465">
        <v>1.61</v>
      </c>
      <c r="K2465" s="5">
        <f t="shared" si="524"/>
        <v>2.5093167701863357</v>
      </c>
      <c r="L2465" s="5">
        <f t="shared" si="525"/>
        <v>1.6625514403292181</v>
      </c>
      <c r="M2465" s="24">
        <f t="shared" si="528"/>
        <v>0.39851485148514848</v>
      </c>
      <c r="N2465" s="24">
        <f t="shared" si="528"/>
        <v>0.60148514851485146</v>
      </c>
      <c r="O2465">
        <f t="shared" si="529"/>
        <v>0.76828402402793294</v>
      </c>
      <c r="P2465">
        <f t="shared" si="529"/>
        <v>1.1532755558217755</v>
      </c>
      <c r="Q2465" t="s">
        <v>348</v>
      </c>
      <c r="R2465" t="s">
        <v>353</v>
      </c>
      <c r="S2465" t="s">
        <v>349</v>
      </c>
      <c r="T2465" s="78" t="s">
        <v>151</v>
      </c>
      <c r="U2465" t="str">
        <f>VLOOKUP(T2465,[1]cs_lookup!$A$2:$B$54,2,FALSE)</f>
        <v>X</v>
      </c>
      <c r="V2465" s="128" t="s">
        <v>620</v>
      </c>
      <c r="W2465" s="144" t="s">
        <v>151</v>
      </c>
      <c r="X2465">
        <v>2</v>
      </c>
      <c r="Y2465" t="str">
        <f t="shared" si="526"/>
        <v>N</v>
      </c>
      <c r="Z2465" s="23">
        <v>100</v>
      </c>
      <c r="AA2465" s="23">
        <f t="shared" si="512"/>
        <v>161</v>
      </c>
      <c r="AB2465" s="23">
        <f t="shared" si="513"/>
        <v>61</v>
      </c>
      <c r="AC2465" s="23">
        <f t="shared" si="514"/>
        <v>0</v>
      </c>
      <c r="AD2465" s="23">
        <f t="shared" si="515"/>
        <v>-100</v>
      </c>
      <c r="AE2465" s="23">
        <f t="shared" si="516"/>
        <v>161</v>
      </c>
      <c r="AF2465" s="23">
        <f t="shared" si="517"/>
        <v>61</v>
      </c>
    </row>
    <row r="2466" spans="1:32" x14ac:dyDescent="0.25">
      <c r="A2466" s="6">
        <v>4.9946601690749319E-2</v>
      </c>
      <c r="B2466" s="6">
        <v>0.95005283706234078</v>
      </c>
      <c r="C2466" s="3">
        <f t="shared" si="527"/>
        <v>20.021382159123178</v>
      </c>
      <c r="D2466" s="4">
        <f t="shared" si="527"/>
        <v>1.0525730369819228</v>
      </c>
      <c r="E2466" s="141">
        <v>3.19069743563416E-2</v>
      </c>
      <c r="F2466" s="5">
        <f t="shared" si="521"/>
        <v>1.0319069743563416</v>
      </c>
      <c r="G2466" s="5">
        <f t="shared" si="522"/>
        <v>19.402313054053771</v>
      </c>
      <c r="H2466" s="5">
        <f t="shared" si="523"/>
        <v>1.0200270597438996</v>
      </c>
      <c r="I2466">
        <v>2.39</v>
      </c>
      <c r="J2466">
        <v>1.63</v>
      </c>
      <c r="K2466" s="5">
        <f t="shared" si="524"/>
        <v>2.4662576687116564</v>
      </c>
      <c r="L2466" s="5">
        <f t="shared" si="525"/>
        <v>1.6820083682008367</v>
      </c>
      <c r="M2466" s="24">
        <f t="shared" si="528"/>
        <v>0.40547263681592038</v>
      </c>
      <c r="N2466" s="24">
        <f t="shared" si="528"/>
        <v>0.59452736318407962</v>
      </c>
      <c r="O2466">
        <f t="shared" si="529"/>
        <v>0.12318118944589711</v>
      </c>
      <c r="P2466">
        <f t="shared" si="529"/>
        <v>1.5979968221718035</v>
      </c>
      <c r="Q2466" t="s">
        <v>200</v>
      </c>
      <c r="R2466" t="s">
        <v>211</v>
      </c>
      <c r="S2466" t="s">
        <v>202</v>
      </c>
      <c r="T2466" s="78" t="s">
        <v>149</v>
      </c>
      <c r="U2466" t="str">
        <f>VLOOKUP(T2466,[1]cs_lookup!$A$2:$B$54,2,FALSE)</f>
        <v>X</v>
      </c>
      <c r="V2466" s="128" t="s">
        <v>621</v>
      </c>
      <c r="W2466" s="144" t="s">
        <v>162</v>
      </c>
      <c r="X2466">
        <v>3</v>
      </c>
      <c r="Y2466" t="str">
        <f t="shared" si="526"/>
        <v>Y</v>
      </c>
      <c r="Z2466" s="23">
        <v>100</v>
      </c>
      <c r="AA2466" s="23">
        <f t="shared" si="512"/>
        <v>0</v>
      </c>
      <c r="AB2466" s="23">
        <f t="shared" si="513"/>
        <v>-100</v>
      </c>
      <c r="AC2466" s="23">
        <f t="shared" si="514"/>
        <v>0</v>
      </c>
      <c r="AD2466" s="23">
        <f t="shared" si="515"/>
        <v>-100</v>
      </c>
      <c r="AE2466" s="23">
        <f t="shared" si="516"/>
        <v>0</v>
      </c>
      <c r="AF2466" s="23">
        <f t="shared" si="517"/>
        <v>-100</v>
      </c>
    </row>
    <row r="2467" spans="1:32" x14ac:dyDescent="0.25">
      <c r="A2467" s="6">
        <v>0.75585477012778235</v>
      </c>
      <c r="B2467" s="6">
        <v>0.23471660100701147</v>
      </c>
      <c r="C2467" s="3">
        <f t="shared" si="527"/>
        <v>1.323005476079675</v>
      </c>
      <c r="D2467" s="4">
        <f t="shared" si="527"/>
        <v>4.2604570605984868</v>
      </c>
      <c r="E2467" s="141">
        <v>2.7830487033523088E-2</v>
      </c>
      <c r="F2467" s="5">
        <f t="shared" si="521"/>
        <v>1.0278304870335231</v>
      </c>
      <c r="G2467" s="5">
        <f t="shared" si="522"/>
        <v>1.2871825585735177</v>
      </c>
      <c r="H2467" s="5">
        <f t="shared" si="523"/>
        <v>4.1450969924961276</v>
      </c>
      <c r="I2467">
        <v>1.86</v>
      </c>
      <c r="J2467">
        <v>2.04</v>
      </c>
      <c r="K2467" s="5">
        <f t="shared" si="524"/>
        <v>1.911764705882353</v>
      </c>
      <c r="L2467" s="5">
        <f t="shared" si="525"/>
        <v>2.096774193548387</v>
      </c>
      <c r="M2467" s="24">
        <f t="shared" si="528"/>
        <v>0.52307692307692311</v>
      </c>
      <c r="N2467" s="24">
        <f t="shared" si="528"/>
        <v>0.47692307692307695</v>
      </c>
      <c r="O2467">
        <f t="shared" si="529"/>
        <v>1.4450164723031134</v>
      </c>
      <c r="P2467">
        <f t="shared" si="529"/>
        <v>0.4921477117888951</v>
      </c>
      <c r="Q2467" t="s">
        <v>203</v>
      </c>
      <c r="R2467" t="s">
        <v>192</v>
      </c>
      <c r="S2467" t="s">
        <v>202</v>
      </c>
      <c r="T2467" s="78" t="s">
        <v>150</v>
      </c>
      <c r="U2467" t="str">
        <f>VLOOKUP(T2467,[1]cs_lookup!$A$2:$B$54,2,FALSE)</f>
        <v>X</v>
      </c>
      <c r="V2467" s="128" t="s">
        <v>621</v>
      </c>
      <c r="W2467" s="144" t="s">
        <v>513</v>
      </c>
      <c r="X2467">
        <v>7</v>
      </c>
      <c r="Y2467" t="str">
        <f t="shared" si="526"/>
        <v>Y</v>
      </c>
      <c r="Z2467" s="23">
        <v>100</v>
      </c>
      <c r="AA2467" s="23">
        <f t="shared" si="512"/>
        <v>186</v>
      </c>
      <c r="AB2467" s="23">
        <f t="shared" si="513"/>
        <v>86</v>
      </c>
      <c r="AC2467" s="23">
        <f t="shared" si="514"/>
        <v>186</v>
      </c>
      <c r="AD2467" s="23">
        <f t="shared" si="515"/>
        <v>86</v>
      </c>
      <c r="AE2467" s="23">
        <f t="shared" si="516"/>
        <v>0</v>
      </c>
      <c r="AF2467" s="23">
        <f t="shared" si="517"/>
        <v>-100</v>
      </c>
    </row>
    <row r="2468" spans="1:32" x14ac:dyDescent="0.25">
      <c r="A2468" s="6">
        <v>0.23553338914687591</v>
      </c>
      <c r="B2468" s="6">
        <v>0.7643921462377693</v>
      </c>
      <c r="C2468" s="3">
        <f t="shared" si="527"/>
        <v>4.2456825489672356</v>
      </c>
      <c r="D2468" s="4">
        <f t="shared" si="527"/>
        <v>1.3082290352168837</v>
      </c>
      <c r="E2468" s="141">
        <v>3.5731402098088338E-2</v>
      </c>
      <c r="F2468" s="5">
        <f t="shared" si="521"/>
        <v>1.0357314020980883</v>
      </c>
      <c r="G2468" s="5">
        <f t="shared" si="522"/>
        <v>4.0992119582033784</v>
      </c>
      <c r="H2468" s="5">
        <f t="shared" si="523"/>
        <v>1.263096815030224</v>
      </c>
      <c r="I2468">
        <v>2.11</v>
      </c>
      <c r="J2468">
        <v>1.78</v>
      </c>
      <c r="K2468" s="5">
        <f t="shared" si="524"/>
        <v>2.1853932584269664</v>
      </c>
      <c r="L2468" s="5">
        <f t="shared" si="525"/>
        <v>1.8436018957345972</v>
      </c>
      <c r="M2468" s="24">
        <f t="shared" si="528"/>
        <v>0.45758354755784059</v>
      </c>
      <c r="N2468" s="24">
        <f t="shared" si="528"/>
        <v>0.54241645244215941</v>
      </c>
      <c r="O2468">
        <f t="shared" si="529"/>
        <v>0.51473308077603785</v>
      </c>
      <c r="P2468">
        <f t="shared" si="529"/>
        <v>1.409234809888589</v>
      </c>
      <c r="Q2468" t="s">
        <v>220</v>
      </c>
      <c r="R2468" t="s">
        <v>210</v>
      </c>
      <c r="S2468" t="s">
        <v>202</v>
      </c>
      <c r="T2468" s="78" t="s">
        <v>151</v>
      </c>
      <c r="U2468" t="str">
        <f>VLOOKUP(T2468,[1]cs_lookup!$A$2:$B$54,2,FALSE)</f>
        <v>X</v>
      </c>
      <c r="V2468" s="128" t="s">
        <v>621</v>
      </c>
      <c r="W2468" s="144" t="s">
        <v>152</v>
      </c>
      <c r="X2468">
        <v>1</v>
      </c>
      <c r="Y2468" t="str">
        <f t="shared" si="526"/>
        <v>N</v>
      </c>
      <c r="Z2468" s="23">
        <v>100</v>
      </c>
      <c r="AA2468" s="23">
        <f t="shared" si="512"/>
        <v>178</v>
      </c>
      <c r="AB2468" s="23">
        <f t="shared" si="513"/>
        <v>78</v>
      </c>
      <c r="AC2468" s="23">
        <f t="shared" si="514"/>
        <v>0</v>
      </c>
      <c r="AD2468" s="23">
        <f t="shared" si="515"/>
        <v>-100</v>
      </c>
      <c r="AE2468" s="23">
        <f t="shared" si="516"/>
        <v>178</v>
      </c>
      <c r="AF2468" s="23">
        <f t="shared" si="517"/>
        <v>78</v>
      </c>
    </row>
    <row r="2469" spans="1:32" x14ac:dyDescent="0.25">
      <c r="A2469" s="6">
        <v>0.52257080453490279</v>
      </c>
      <c r="B2469" s="6">
        <v>0.46799094703569211</v>
      </c>
      <c r="C2469" s="3">
        <f t="shared" si="527"/>
        <v>1.9136162818931639</v>
      </c>
      <c r="D2469" s="4">
        <f t="shared" si="527"/>
        <v>2.1367934707585987</v>
      </c>
      <c r="E2469" s="141">
        <v>3.16130919145996E-2</v>
      </c>
      <c r="F2469" s="5">
        <f t="shared" si="521"/>
        <v>1.0316130919145996</v>
      </c>
      <c r="G2469" s="5">
        <f t="shared" si="522"/>
        <v>1.8549747932547365</v>
      </c>
      <c r="H2469" s="5">
        <f t="shared" si="523"/>
        <v>2.0713128667191145</v>
      </c>
      <c r="I2469">
        <v>1.99</v>
      </c>
      <c r="J2469">
        <v>1.89</v>
      </c>
      <c r="K2469" s="5">
        <f t="shared" si="524"/>
        <v>2.052910052910053</v>
      </c>
      <c r="L2469" s="5">
        <f t="shared" si="525"/>
        <v>1.9497487437185932</v>
      </c>
      <c r="M2469" s="24">
        <f t="shared" si="528"/>
        <v>0.48711340206185566</v>
      </c>
      <c r="N2469" s="24">
        <f t="shared" si="528"/>
        <v>0.51288659793814428</v>
      </c>
      <c r="O2469">
        <f t="shared" si="529"/>
        <v>1.0727908579869965</v>
      </c>
      <c r="P2469">
        <f t="shared" si="529"/>
        <v>0.91246476105451524</v>
      </c>
      <c r="Q2469" t="s">
        <v>327</v>
      </c>
      <c r="R2469" t="s">
        <v>212</v>
      </c>
      <c r="S2469" t="s">
        <v>202</v>
      </c>
      <c r="T2469" s="78" t="s">
        <v>162</v>
      </c>
      <c r="U2469" t="str">
        <f>VLOOKUP(T2469,[1]cs_lookup!$A$2:$B$54,2,FALSE)</f>
        <v>1</v>
      </c>
      <c r="V2469" s="128" t="s">
        <v>621</v>
      </c>
      <c r="W2469" s="144" t="s">
        <v>155</v>
      </c>
      <c r="X2469">
        <v>3</v>
      </c>
      <c r="Y2469" t="str">
        <f t="shared" si="526"/>
        <v>Y</v>
      </c>
      <c r="Z2469" s="23">
        <v>100</v>
      </c>
      <c r="AA2469" s="23">
        <f t="shared" si="512"/>
        <v>199</v>
      </c>
      <c r="AB2469" s="23">
        <f t="shared" si="513"/>
        <v>99</v>
      </c>
      <c r="AC2469" s="23">
        <f t="shared" si="514"/>
        <v>199</v>
      </c>
      <c r="AD2469" s="23">
        <f t="shared" si="515"/>
        <v>99</v>
      </c>
      <c r="AE2469" s="23">
        <f t="shared" si="516"/>
        <v>0</v>
      </c>
      <c r="AF2469" s="23">
        <f t="shared" si="517"/>
        <v>-100</v>
      </c>
    </row>
    <row r="2470" spans="1:32" x14ac:dyDescent="0.25">
      <c r="A2470" s="6">
        <v>0.63649245757161832</v>
      </c>
      <c r="B2470" s="6">
        <v>0.35495837492984605</v>
      </c>
      <c r="C2470" s="3">
        <f t="shared" si="527"/>
        <v>1.5711105262979173</v>
      </c>
      <c r="D2470" s="4">
        <f t="shared" si="527"/>
        <v>2.817231739348705</v>
      </c>
      <c r="E2470" s="141">
        <v>2.891515407344869E-2</v>
      </c>
      <c r="F2470" s="5">
        <f t="shared" si="521"/>
        <v>1.0289151540734487</v>
      </c>
      <c r="G2470" s="5">
        <f t="shared" si="522"/>
        <v>1.5269582920204168</v>
      </c>
      <c r="H2470" s="5">
        <f t="shared" si="523"/>
        <v>2.73806030380188</v>
      </c>
      <c r="I2470">
        <v>1.84</v>
      </c>
      <c r="J2470">
        <v>2.06</v>
      </c>
      <c r="K2470" s="5">
        <f t="shared" si="524"/>
        <v>1.8932038834951457</v>
      </c>
      <c r="L2470" s="5">
        <f t="shared" si="525"/>
        <v>2.1195652173913042</v>
      </c>
      <c r="M2470" s="24">
        <f t="shared" si="528"/>
        <v>0.52820512820512822</v>
      </c>
      <c r="N2470" s="24">
        <f t="shared" si="528"/>
        <v>0.47179487179487184</v>
      </c>
      <c r="O2470">
        <f t="shared" si="529"/>
        <v>1.2050099924899571</v>
      </c>
      <c r="P2470">
        <f t="shared" si="529"/>
        <v>0.75235742512304327</v>
      </c>
      <c r="Q2470" t="s">
        <v>207</v>
      </c>
      <c r="R2470" t="s">
        <v>214</v>
      </c>
      <c r="S2470" t="s">
        <v>202</v>
      </c>
      <c r="T2470" s="78" t="s">
        <v>155</v>
      </c>
      <c r="U2470" t="str">
        <f>VLOOKUP(T2470,[1]cs_lookup!$A$2:$B$54,2,FALSE)</f>
        <v>2</v>
      </c>
      <c r="V2470" s="128" t="s">
        <v>621</v>
      </c>
      <c r="W2470" s="144" t="s">
        <v>152</v>
      </c>
      <c r="X2470">
        <v>1</v>
      </c>
      <c r="Y2470" t="str">
        <f t="shared" si="526"/>
        <v>N</v>
      </c>
      <c r="Z2470" s="23">
        <v>100</v>
      </c>
      <c r="AA2470" s="23">
        <f t="shared" si="512"/>
        <v>0</v>
      </c>
      <c r="AB2470" s="23">
        <f t="shared" si="513"/>
        <v>-100</v>
      </c>
      <c r="AC2470" s="23">
        <f t="shared" si="514"/>
        <v>0</v>
      </c>
      <c r="AD2470" s="23">
        <f t="shared" si="515"/>
        <v>-100</v>
      </c>
      <c r="AE2470" s="23">
        <f t="shared" si="516"/>
        <v>0</v>
      </c>
      <c r="AF2470" s="23">
        <f t="shared" si="517"/>
        <v>-100</v>
      </c>
    </row>
    <row r="2471" spans="1:32" x14ac:dyDescent="0.25">
      <c r="A2471" s="6">
        <v>0.38465208083553087</v>
      </c>
      <c r="B2471" s="6">
        <v>0.61060018730002463</v>
      </c>
      <c r="C2471" s="3">
        <f t="shared" si="527"/>
        <v>2.5997519572176158</v>
      </c>
      <c r="D2471" s="4">
        <f t="shared" si="527"/>
        <v>1.6377328746357553</v>
      </c>
      <c r="E2471" s="141">
        <v>2.9100529100529293E-2</v>
      </c>
      <c r="F2471" s="5">
        <f t="shared" si="521"/>
        <v>1.0291005291005293</v>
      </c>
      <c r="G2471" s="5">
        <f t="shared" si="522"/>
        <v>2.5262371203811274</v>
      </c>
      <c r="H2471" s="5">
        <f t="shared" si="523"/>
        <v>1.591421662242456</v>
      </c>
      <c r="I2471">
        <v>1.89</v>
      </c>
      <c r="J2471">
        <v>2</v>
      </c>
      <c r="K2471" s="5">
        <f t="shared" si="524"/>
        <v>1.9450000000000003</v>
      </c>
      <c r="L2471" s="5">
        <f t="shared" si="525"/>
        <v>2.0582010582010586</v>
      </c>
      <c r="M2471" s="24">
        <f t="shared" si="528"/>
        <v>0.51413881748071977</v>
      </c>
      <c r="N2471" s="24">
        <f t="shared" si="528"/>
        <v>0.48586118251928012</v>
      </c>
      <c r="O2471">
        <f t="shared" si="529"/>
        <v>0.74814829722510767</v>
      </c>
      <c r="P2471">
        <f t="shared" si="529"/>
        <v>1.2567379516386754</v>
      </c>
      <c r="Q2471" t="s">
        <v>286</v>
      </c>
      <c r="R2471" t="s">
        <v>330</v>
      </c>
      <c r="S2471" t="s">
        <v>202</v>
      </c>
      <c r="T2471" s="78" t="s">
        <v>170</v>
      </c>
      <c r="U2471" t="str">
        <f>VLOOKUP(T2471,[1]cs_lookup!$A$2:$B$54,2,FALSE)</f>
        <v>1</v>
      </c>
      <c r="V2471" s="128" t="s">
        <v>621</v>
      </c>
      <c r="W2471" s="144" t="s">
        <v>154</v>
      </c>
      <c r="X2471">
        <v>1</v>
      </c>
      <c r="Y2471" t="str">
        <f t="shared" si="526"/>
        <v>N</v>
      </c>
      <c r="Z2471" s="23">
        <v>100</v>
      </c>
      <c r="AA2471" s="23">
        <f t="shared" si="512"/>
        <v>200</v>
      </c>
      <c r="AB2471" s="23">
        <f t="shared" si="513"/>
        <v>100</v>
      </c>
      <c r="AC2471" s="23">
        <f t="shared" si="514"/>
        <v>0</v>
      </c>
      <c r="AD2471" s="23">
        <f t="shared" si="515"/>
        <v>-100</v>
      </c>
      <c r="AE2471" s="23">
        <f t="shared" si="516"/>
        <v>200</v>
      </c>
      <c r="AF2471" s="23">
        <f t="shared" si="517"/>
        <v>100</v>
      </c>
    </row>
    <row r="2472" spans="1:32" x14ac:dyDescent="0.25">
      <c r="A2472" s="6">
        <v>0.56786908469203667</v>
      </c>
      <c r="B2472" s="6">
        <v>0.43010845749905841</v>
      </c>
      <c r="C2472" s="3">
        <f t="shared" si="527"/>
        <v>1.7609692567474666</v>
      </c>
      <c r="D2472" s="4">
        <f t="shared" si="527"/>
        <v>2.3249949694425371</v>
      </c>
      <c r="E2472" s="141">
        <v>4.3246839654025315E-2</v>
      </c>
      <c r="F2472" s="5">
        <f t="shared" si="521"/>
        <v>1.0432468396540253</v>
      </c>
      <c r="G2472" s="5">
        <f t="shared" si="522"/>
        <v>1.6879698934256646</v>
      </c>
      <c r="H2472" s="5">
        <f t="shared" si="523"/>
        <v>2.2286144381837585</v>
      </c>
      <c r="I2472">
        <v>2.25</v>
      </c>
      <c r="J2472">
        <v>1.67</v>
      </c>
      <c r="K2472" s="5">
        <f t="shared" si="524"/>
        <v>2.3473053892215567</v>
      </c>
      <c r="L2472" s="5">
        <f t="shared" si="525"/>
        <v>1.7422222222222221</v>
      </c>
      <c r="M2472" s="24">
        <f t="shared" si="528"/>
        <v>0.42602040816326531</v>
      </c>
      <c r="N2472" s="24">
        <f t="shared" si="528"/>
        <v>0.57397959183673475</v>
      </c>
      <c r="O2472">
        <f t="shared" si="529"/>
        <v>1.3329621628699304</v>
      </c>
      <c r="P2472">
        <f t="shared" si="529"/>
        <v>0.74934451262058166</v>
      </c>
      <c r="Q2472" t="s">
        <v>543</v>
      </c>
      <c r="R2472" t="s">
        <v>73</v>
      </c>
      <c r="S2472" t="s">
        <v>349</v>
      </c>
      <c r="T2472" s="78" t="s">
        <v>155</v>
      </c>
      <c r="U2472" t="str">
        <f>VLOOKUP(T2472,[1]cs_lookup!$A$2:$B$54,2,FALSE)</f>
        <v>2</v>
      </c>
      <c r="V2472" s="128" t="s">
        <v>621</v>
      </c>
      <c r="W2472" s="144" t="s">
        <v>175</v>
      </c>
      <c r="X2472">
        <v>5</v>
      </c>
      <c r="Y2472" t="str">
        <f t="shared" si="526"/>
        <v>Y</v>
      </c>
      <c r="Z2472" s="23">
        <v>100</v>
      </c>
      <c r="AA2472" s="23">
        <f t="shared" si="512"/>
        <v>225</v>
      </c>
      <c r="AB2472" s="23">
        <f t="shared" si="513"/>
        <v>125</v>
      </c>
      <c r="AC2472" s="23">
        <f t="shared" si="514"/>
        <v>225</v>
      </c>
      <c r="AD2472" s="23">
        <f t="shared" si="515"/>
        <v>125</v>
      </c>
      <c r="AE2472" s="23">
        <f t="shared" si="516"/>
        <v>0</v>
      </c>
      <c r="AF2472" s="23">
        <f t="shared" si="517"/>
        <v>-100</v>
      </c>
    </row>
    <row r="2473" spans="1:32" x14ac:dyDescent="0.25">
      <c r="A2473" s="6">
        <v>0.70461244737393802</v>
      </c>
      <c r="B2473" s="6">
        <v>0.28951017279856239</v>
      </c>
      <c r="C2473" s="3">
        <f t="shared" si="527"/>
        <v>1.4192198899224098</v>
      </c>
      <c r="D2473" s="4">
        <f t="shared" si="527"/>
        <v>3.4541100588399276</v>
      </c>
      <c r="E2473" s="141">
        <v>4.4846825981682326E-2</v>
      </c>
      <c r="F2473" s="5">
        <f t="shared" si="521"/>
        <v>1.0448468259816823</v>
      </c>
      <c r="G2473" s="5">
        <f t="shared" si="522"/>
        <v>1.3583042553524403</v>
      </c>
      <c r="H2473" s="5">
        <f t="shared" si="523"/>
        <v>3.30585304271239</v>
      </c>
      <c r="I2473">
        <v>2.36</v>
      </c>
      <c r="J2473">
        <v>1.61</v>
      </c>
      <c r="K2473" s="5">
        <f t="shared" si="524"/>
        <v>2.4658385093167703</v>
      </c>
      <c r="L2473" s="5">
        <f t="shared" si="525"/>
        <v>1.6822033898305087</v>
      </c>
      <c r="M2473" s="24">
        <f t="shared" si="528"/>
        <v>0.40554156171284633</v>
      </c>
      <c r="N2473" s="24">
        <f t="shared" si="528"/>
        <v>0.59445843828715361</v>
      </c>
      <c r="O2473">
        <f t="shared" si="529"/>
        <v>1.7374605068785924</v>
      </c>
      <c r="P2473">
        <f t="shared" si="529"/>
        <v>0.48701499407215798</v>
      </c>
      <c r="Q2473" t="s">
        <v>352</v>
      </c>
      <c r="R2473" t="s">
        <v>389</v>
      </c>
      <c r="S2473" t="s">
        <v>349</v>
      </c>
      <c r="T2473" s="78" t="s">
        <v>150</v>
      </c>
      <c r="U2473" t="str">
        <f>VLOOKUP(T2473,[1]cs_lookup!$A$2:$B$54,2,FALSE)</f>
        <v>X</v>
      </c>
      <c r="V2473" s="128" t="s">
        <v>621</v>
      </c>
      <c r="W2473" s="144" t="s">
        <v>168</v>
      </c>
      <c r="X2473">
        <v>5</v>
      </c>
      <c r="Y2473" t="str">
        <f t="shared" si="526"/>
        <v>Y</v>
      </c>
      <c r="Z2473" s="23">
        <v>100</v>
      </c>
      <c r="AA2473" s="23">
        <f t="shared" si="512"/>
        <v>236</v>
      </c>
      <c r="AB2473" s="23">
        <f t="shared" si="513"/>
        <v>136</v>
      </c>
      <c r="AC2473" s="23">
        <f t="shared" si="514"/>
        <v>236</v>
      </c>
      <c r="AD2473" s="23">
        <f t="shared" si="515"/>
        <v>136</v>
      </c>
      <c r="AE2473" s="23">
        <f t="shared" si="516"/>
        <v>0</v>
      </c>
      <c r="AF2473" s="23">
        <f t="shared" si="517"/>
        <v>-100</v>
      </c>
    </row>
    <row r="2474" spans="1:32" x14ac:dyDescent="0.25">
      <c r="A2474" s="6">
        <v>0.37215924399655315</v>
      </c>
      <c r="B2474" s="6">
        <v>0.62742116692809391</v>
      </c>
      <c r="C2474" s="3">
        <f t="shared" si="527"/>
        <v>2.6870217954582416</v>
      </c>
      <c r="D2474" s="4">
        <f t="shared" si="527"/>
        <v>1.5938257309616808</v>
      </c>
      <c r="E2474" s="141">
        <v>4.21539581059307E-2</v>
      </c>
      <c r="F2474" s="5">
        <f t="shared" si="521"/>
        <v>1.0421539581059307</v>
      </c>
      <c r="G2474" s="5">
        <f t="shared" si="522"/>
        <v>2.5783347791930726</v>
      </c>
      <c r="H2474" s="5">
        <f t="shared" si="523"/>
        <v>1.5293572687267718</v>
      </c>
      <c r="I2474">
        <v>2.42</v>
      </c>
      <c r="J2474">
        <v>1.59</v>
      </c>
      <c r="K2474" s="5">
        <f t="shared" si="524"/>
        <v>2.5220125786163523</v>
      </c>
      <c r="L2474" s="5">
        <f t="shared" si="525"/>
        <v>1.6570247933884299</v>
      </c>
      <c r="M2474" s="24">
        <f t="shared" si="528"/>
        <v>0.39650872817955113</v>
      </c>
      <c r="N2474" s="24">
        <f t="shared" si="528"/>
        <v>0.60349127182044882</v>
      </c>
      <c r="O2474">
        <f t="shared" si="529"/>
        <v>0.93859029460765919</v>
      </c>
      <c r="P2474">
        <f t="shared" si="529"/>
        <v>1.0396524294965523</v>
      </c>
      <c r="Q2474" t="s">
        <v>118</v>
      </c>
      <c r="R2474" t="s">
        <v>382</v>
      </c>
      <c r="S2474" t="s">
        <v>349</v>
      </c>
      <c r="T2474" s="78" t="s">
        <v>151</v>
      </c>
      <c r="U2474" t="str">
        <f>VLOOKUP(T2474,[1]cs_lookup!$A$2:$B$54,2,FALSE)</f>
        <v>X</v>
      </c>
      <c r="V2474" s="128" t="s">
        <v>621</v>
      </c>
      <c r="W2474" s="144" t="s">
        <v>154</v>
      </c>
      <c r="X2474">
        <v>1</v>
      </c>
      <c r="Y2474" t="str">
        <f t="shared" si="526"/>
        <v>N</v>
      </c>
      <c r="Z2474" s="23">
        <v>100</v>
      </c>
      <c r="AA2474" s="23">
        <f t="shared" si="512"/>
        <v>159</v>
      </c>
      <c r="AB2474" s="23">
        <f t="shared" si="513"/>
        <v>59</v>
      </c>
      <c r="AC2474" s="23">
        <f t="shared" si="514"/>
        <v>0</v>
      </c>
      <c r="AD2474" s="23">
        <f t="shared" si="515"/>
        <v>-100</v>
      </c>
      <c r="AE2474" s="23">
        <f t="shared" si="516"/>
        <v>159</v>
      </c>
      <c r="AF2474" s="23">
        <f t="shared" si="517"/>
        <v>59</v>
      </c>
    </row>
    <row r="2475" spans="1:32" x14ac:dyDescent="0.25">
      <c r="A2475" s="6">
        <v>0.17841989608916192</v>
      </c>
      <c r="B2475" s="6">
        <v>0.82141698812501973</v>
      </c>
      <c r="C2475" s="3">
        <f t="shared" si="527"/>
        <v>5.6047560945796606</v>
      </c>
      <c r="D2475" s="4">
        <f t="shared" si="527"/>
        <v>1.2174084715274964</v>
      </c>
      <c r="E2475" s="141">
        <v>4.4219771241829964E-2</v>
      </c>
      <c r="F2475" s="5">
        <f t="shared" si="521"/>
        <v>1.04421977124183</v>
      </c>
      <c r="G2475" s="5">
        <f t="shared" si="522"/>
        <v>5.3674104330683656</v>
      </c>
      <c r="H2475" s="5">
        <f t="shared" si="523"/>
        <v>1.1658546457894616</v>
      </c>
      <c r="I2475">
        <v>2.56</v>
      </c>
      <c r="J2475">
        <v>1.53</v>
      </c>
      <c r="K2475" s="5">
        <f t="shared" si="524"/>
        <v>2.6732026143790848</v>
      </c>
      <c r="L2475" s="5">
        <f t="shared" si="525"/>
        <v>1.5976562499999998</v>
      </c>
      <c r="M2475" s="24">
        <f t="shared" si="528"/>
        <v>0.37408312958435208</v>
      </c>
      <c r="N2475" s="24">
        <f t="shared" si="528"/>
        <v>0.62591687041564803</v>
      </c>
      <c r="O2475">
        <f t="shared" si="529"/>
        <v>0.47695253268279231</v>
      </c>
      <c r="P2475">
        <f t="shared" si="529"/>
        <v>1.3123419849341136</v>
      </c>
      <c r="Q2475" t="s">
        <v>377</v>
      </c>
      <c r="R2475" t="s">
        <v>347</v>
      </c>
      <c r="S2475" t="s">
        <v>349</v>
      </c>
      <c r="T2475" s="78" t="s">
        <v>154</v>
      </c>
      <c r="U2475" t="str">
        <f>VLOOKUP(T2475,[1]cs_lookup!$A$2:$B$54,2,FALSE)</f>
        <v>1</v>
      </c>
      <c r="V2475" s="128" t="s">
        <v>621</v>
      </c>
      <c r="W2475" s="144" t="s">
        <v>162</v>
      </c>
      <c r="X2475">
        <v>3</v>
      </c>
      <c r="Y2475" t="str">
        <f t="shared" si="526"/>
        <v>Y</v>
      </c>
      <c r="Z2475" s="23">
        <v>100</v>
      </c>
      <c r="AA2475" s="23">
        <f t="shared" si="512"/>
        <v>0</v>
      </c>
      <c r="AB2475" s="23">
        <f t="shared" si="513"/>
        <v>-100</v>
      </c>
      <c r="AC2475" s="23">
        <f t="shared" si="514"/>
        <v>0</v>
      </c>
      <c r="AD2475" s="23">
        <f t="shared" si="515"/>
        <v>-100</v>
      </c>
      <c r="AE2475" s="23">
        <f t="shared" si="516"/>
        <v>0</v>
      </c>
      <c r="AF2475" s="23">
        <f t="shared" si="517"/>
        <v>-100</v>
      </c>
    </row>
    <row r="2476" spans="1:32" x14ac:dyDescent="0.25">
      <c r="A2476" s="6">
        <v>0.21306789724608299</v>
      </c>
      <c r="B2476" s="6">
        <v>0.78668171942146692</v>
      </c>
      <c r="C2476" s="3">
        <f t="shared" si="527"/>
        <v>4.6933396017188311</v>
      </c>
      <c r="D2476" s="4">
        <f t="shared" si="527"/>
        <v>1.2711621171716172</v>
      </c>
      <c r="E2476" s="141">
        <v>4.1976041976041989E-2</v>
      </c>
      <c r="F2476" s="5">
        <f t="shared" si="521"/>
        <v>1.041976041976042</v>
      </c>
      <c r="G2476" s="5">
        <f t="shared" si="522"/>
        <v>4.5042682486424619</v>
      </c>
      <c r="H2476" s="5">
        <f t="shared" si="523"/>
        <v>1.2199533059905467</v>
      </c>
      <c r="I2476">
        <v>2.73</v>
      </c>
      <c r="J2476">
        <v>1.48</v>
      </c>
      <c r="K2476" s="5">
        <f t="shared" si="524"/>
        <v>2.8445945945945947</v>
      </c>
      <c r="L2476" s="5">
        <f t="shared" si="525"/>
        <v>1.5421245421245422</v>
      </c>
      <c r="M2476" s="24">
        <f t="shared" si="528"/>
        <v>0.35154394299287411</v>
      </c>
      <c r="N2476" s="24">
        <f t="shared" si="528"/>
        <v>0.64845605700712583</v>
      </c>
      <c r="O2476">
        <f t="shared" si="529"/>
        <v>0.6060917887878442</v>
      </c>
      <c r="P2476">
        <f t="shared" si="529"/>
        <v>1.2131611863605771</v>
      </c>
      <c r="Q2476" t="s">
        <v>547</v>
      </c>
      <c r="R2476" t="s">
        <v>354</v>
      </c>
      <c r="S2476" t="s">
        <v>349</v>
      </c>
      <c r="T2476" s="78" t="s">
        <v>154</v>
      </c>
      <c r="U2476" t="str">
        <f>VLOOKUP(T2476,[1]cs_lookup!$A$2:$B$54,2,FALSE)</f>
        <v>1</v>
      </c>
      <c r="V2476" s="128" t="s">
        <v>622</v>
      </c>
      <c r="W2476" s="144" t="s">
        <v>152</v>
      </c>
      <c r="X2476">
        <v>1</v>
      </c>
      <c r="Y2476" t="str">
        <f t="shared" si="526"/>
        <v>N</v>
      </c>
      <c r="Z2476" s="23">
        <v>100</v>
      </c>
      <c r="AA2476" s="23">
        <f t="shared" si="512"/>
        <v>148</v>
      </c>
      <c r="AB2476" s="23">
        <f t="shared" si="513"/>
        <v>48</v>
      </c>
      <c r="AC2476" s="23">
        <f t="shared" si="514"/>
        <v>0</v>
      </c>
      <c r="AD2476" s="23">
        <f t="shared" si="515"/>
        <v>-100</v>
      </c>
      <c r="AE2476" s="23">
        <f t="shared" si="516"/>
        <v>148</v>
      </c>
      <c r="AF2476" s="23">
        <f t="shared" si="517"/>
        <v>48</v>
      </c>
    </row>
    <row r="2477" spans="1:32" x14ac:dyDescent="0.25">
      <c r="A2477" s="6">
        <v>0.2165822561673498</v>
      </c>
      <c r="B2477" s="6">
        <v>0.78321697750562824</v>
      </c>
      <c r="C2477" s="3">
        <f t="shared" si="527"/>
        <v>4.6171834096479039</v>
      </c>
      <c r="D2477" s="4">
        <f t="shared" si="527"/>
        <v>1.2767853975596615</v>
      </c>
      <c r="E2477" s="141">
        <v>4.3668588511637907E-2</v>
      </c>
      <c r="F2477" s="5">
        <f t="shared" si="521"/>
        <v>1.0436685885116379</v>
      </c>
      <c r="G2477" s="5">
        <f t="shared" si="522"/>
        <v>4.4239938429424308</v>
      </c>
      <c r="H2477" s="5">
        <f t="shared" si="523"/>
        <v>1.2233628678817174</v>
      </c>
      <c r="I2477">
        <v>2.23</v>
      </c>
      <c r="J2477">
        <v>1.68</v>
      </c>
      <c r="K2477" s="5">
        <f t="shared" si="524"/>
        <v>2.3273809523809526</v>
      </c>
      <c r="L2477" s="5">
        <f t="shared" si="525"/>
        <v>1.7533632286995515</v>
      </c>
      <c r="M2477" s="24">
        <f t="shared" si="528"/>
        <v>0.42966751918158563</v>
      </c>
      <c r="N2477" s="24">
        <f t="shared" si="528"/>
        <v>0.57033248081841437</v>
      </c>
      <c r="O2477">
        <f t="shared" si="529"/>
        <v>0.50406941762758206</v>
      </c>
      <c r="P2477">
        <f t="shared" si="529"/>
        <v>1.3732638484515725</v>
      </c>
      <c r="Q2477" t="s">
        <v>388</v>
      </c>
      <c r="R2477" t="s">
        <v>351</v>
      </c>
      <c r="S2477" t="s">
        <v>349</v>
      </c>
      <c r="T2477" s="78" t="s">
        <v>154</v>
      </c>
      <c r="U2477" t="str">
        <f>VLOOKUP(T2477,[1]cs_lookup!$A$2:$B$54,2,FALSE)</f>
        <v>1</v>
      </c>
      <c r="V2477" s="128" t="s">
        <v>622</v>
      </c>
      <c r="W2477" s="144" t="s">
        <v>165</v>
      </c>
      <c r="X2477">
        <v>4</v>
      </c>
      <c r="Y2477" t="str">
        <f t="shared" si="526"/>
        <v>Y</v>
      </c>
      <c r="Z2477" s="23">
        <v>100</v>
      </c>
      <c r="AA2477" s="23">
        <f t="shared" si="512"/>
        <v>0</v>
      </c>
      <c r="AB2477" s="23">
        <f t="shared" si="513"/>
        <v>-100</v>
      </c>
      <c r="AC2477" s="23">
        <f t="shared" si="514"/>
        <v>0</v>
      </c>
      <c r="AD2477" s="23">
        <f t="shared" si="515"/>
        <v>-100</v>
      </c>
      <c r="AE2477" s="23">
        <f t="shared" si="516"/>
        <v>0</v>
      </c>
      <c r="AF2477" s="23">
        <f t="shared" si="517"/>
        <v>-100</v>
      </c>
    </row>
    <row r="2478" spans="1:32" x14ac:dyDescent="0.25">
      <c r="A2478" s="6">
        <v>0.48035774048501562</v>
      </c>
      <c r="B2478" s="6">
        <v>0.51883518521793204</v>
      </c>
      <c r="C2478" s="3">
        <f t="shared" si="527"/>
        <v>2.0817817966049703</v>
      </c>
      <c r="D2478" s="4">
        <f t="shared" si="527"/>
        <v>1.9273943411913343</v>
      </c>
      <c r="E2478" s="141">
        <v>4.4219771241829964E-2</v>
      </c>
      <c r="F2478" s="5">
        <f t="shared" si="521"/>
        <v>1.04421977124183</v>
      </c>
      <c r="G2478" s="5">
        <f t="shared" si="522"/>
        <v>1.9936241909394494</v>
      </c>
      <c r="H2478" s="5">
        <f t="shared" si="523"/>
        <v>1.8457746101658237</v>
      </c>
      <c r="I2478">
        <v>2.56</v>
      </c>
      <c r="J2478">
        <v>1.53</v>
      </c>
      <c r="K2478" s="5">
        <f t="shared" si="524"/>
        <v>2.6732026143790848</v>
      </c>
      <c r="L2478" s="5">
        <f t="shared" si="525"/>
        <v>1.5976562499999998</v>
      </c>
      <c r="M2478" s="24">
        <f t="shared" si="528"/>
        <v>0.37408312958435208</v>
      </c>
      <c r="N2478" s="24">
        <f t="shared" si="528"/>
        <v>0.62591687041564803</v>
      </c>
      <c r="O2478">
        <f t="shared" si="529"/>
        <v>1.284093567701774</v>
      </c>
      <c r="P2478">
        <f t="shared" si="529"/>
        <v>0.82892027638333665</v>
      </c>
      <c r="Q2478" t="s">
        <v>536</v>
      </c>
      <c r="R2478" t="s">
        <v>376</v>
      </c>
      <c r="S2478" t="s">
        <v>349</v>
      </c>
      <c r="T2478" s="78" t="s">
        <v>151</v>
      </c>
      <c r="U2478" t="str">
        <f>VLOOKUP(T2478,[1]cs_lookup!$A$2:$B$54,2,FALSE)</f>
        <v>X</v>
      </c>
      <c r="V2478" s="128" t="s">
        <v>622</v>
      </c>
      <c r="W2478" s="144" t="s">
        <v>149</v>
      </c>
      <c r="X2478">
        <v>0</v>
      </c>
      <c r="Y2478" t="str">
        <f t="shared" si="526"/>
        <v>N</v>
      </c>
      <c r="Z2478" s="23">
        <v>100</v>
      </c>
      <c r="AA2478" s="23">
        <f t="shared" si="512"/>
        <v>0</v>
      </c>
      <c r="AB2478" s="23">
        <f t="shared" si="513"/>
        <v>-100</v>
      </c>
      <c r="AC2478" s="23">
        <f t="shared" si="514"/>
        <v>0</v>
      </c>
      <c r="AD2478" s="23">
        <f t="shared" si="515"/>
        <v>-100</v>
      </c>
      <c r="AE2478" s="23">
        <f t="shared" si="516"/>
        <v>153</v>
      </c>
      <c r="AF2478" s="23">
        <f t="shared" si="517"/>
        <v>53</v>
      </c>
    </row>
    <row r="2479" spans="1:32" x14ac:dyDescent="0.25">
      <c r="A2479" s="6">
        <v>9.2780591426811013E-2</v>
      </c>
      <c r="B2479" s="6">
        <v>0.90717703577329667</v>
      </c>
      <c r="C2479" s="3">
        <f t="shared" si="527"/>
        <v>10.778116248470344</v>
      </c>
      <c r="D2479" s="4">
        <f t="shared" si="527"/>
        <v>1.1023206723344567</v>
      </c>
      <c r="E2479" s="141">
        <v>4.2656530461408604E-2</v>
      </c>
      <c r="F2479" s="5">
        <f t="shared" si="521"/>
        <v>1.0426565304614086</v>
      </c>
      <c r="G2479" s="5">
        <f t="shared" si="522"/>
        <v>10.337168505241785</v>
      </c>
      <c r="H2479" s="5">
        <f t="shared" si="523"/>
        <v>1.0572231987523686</v>
      </c>
      <c r="I2479">
        <v>2.31</v>
      </c>
      <c r="J2479">
        <v>1.64</v>
      </c>
      <c r="K2479" s="5">
        <f t="shared" si="524"/>
        <v>2.4085365853658538</v>
      </c>
      <c r="L2479" s="5">
        <f t="shared" si="525"/>
        <v>1.7099567099567101</v>
      </c>
      <c r="M2479" s="24">
        <f t="shared" si="528"/>
        <v>0.41518987341772151</v>
      </c>
      <c r="N2479" s="24">
        <f t="shared" si="528"/>
        <v>0.58481012658227838</v>
      </c>
      <c r="O2479">
        <f t="shared" si="529"/>
        <v>0.22346544886335579</v>
      </c>
      <c r="P2479">
        <f t="shared" si="529"/>
        <v>1.551233459439187</v>
      </c>
      <c r="Q2479" t="s">
        <v>379</v>
      </c>
      <c r="R2479" t="s">
        <v>542</v>
      </c>
      <c r="S2479" t="s">
        <v>349</v>
      </c>
      <c r="T2479" s="78" t="s">
        <v>154</v>
      </c>
      <c r="U2479" t="str">
        <f>VLOOKUP(T2479,[1]cs_lookup!$A$2:$B$54,2,FALSE)</f>
        <v>1</v>
      </c>
      <c r="V2479" s="128" t="s">
        <v>622</v>
      </c>
      <c r="W2479" s="144" t="s">
        <v>162</v>
      </c>
      <c r="X2479">
        <v>3</v>
      </c>
      <c r="Y2479" t="str">
        <f t="shared" si="526"/>
        <v>Y</v>
      </c>
      <c r="Z2479" s="23">
        <v>100</v>
      </c>
      <c r="AA2479" s="23">
        <f t="shared" si="512"/>
        <v>0</v>
      </c>
      <c r="AB2479" s="23">
        <f t="shared" si="513"/>
        <v>-100</v>
      </c>
      <c r="AC2479" s="23">
        <f t="shared" si="514"/>
        <v>0</v>
      </c>
      <c r="AD2479" s="23">
        <f t="shared" si="515"/>
        <v>-100</v>
      </c>
      <c r="AE2479" s="23">
        <f t="shared" si="516"/>
        <v>0</v>
      </c>
      <c r="AF2479" s="23">
        <f t="shared" si="517"/>
        <v>-100</v>
      </c>
    </row>
    <row r="2480" spans="1:32" x14ac:dyDescent="0.25">
      <c r="A2480" s="118">
        <v>0.7134105780893758</v>
      </c>
      <c r="B2480" s="118">
        <v>0.2791477905849114</v>
      </c>
      <c r="C2480" s="114">
        <f t="shared" si="527"/>
        <v>1.4017173710518214</v>
      </c>
      <c r="D2480" s="115">
        <f t="shared" si="527"/>
        <v>3.5823317745222103</v>
      </c>
      <c r="E2480" s="145">
        <v>2.9539874871307603E-2</v>
      </c>
      <c r="F2480" s="117">
        <f t="shared" si="521"/>
        <v>1.0295398748713076</v>
      </c>
      <c r="G2480" s="117">
        <f t="shared" si="522"/>
        <v>1.3614988649439497</v>
      </c>
      <c r="H2480" s="117">
        <f t="shared" si="523"/>
        <v>3.4795464089916881</v>
      </c>
      <c r="I2480" s="101">
        <v>2.0699999999999998</v>
      </c>
      <c r="J2480" s="101">
        <v>1.83</v>
      </c>
      <c r="K2480" s="117">
        <f t="shared" si="524"/>
        <v>2.1311475409836067</v>
      </c>
      <c r="L2480" s="117">
        <f t="shared" si="525"/>
        <v>1.8840579710144929</v>
      </c>
      <c r="M2480" s="118">
        <f t="shared" si="528"/>
        <v>0.46923076923076917</v>
      </c>
      <c r="N2480" s="118">
        <f t="shared" si="528"/>
        <v>0.53076923076923077</v>
      </c>
      <c r="O2480" s="101">
        <f t="shared" si="529"/>
        <v>1.5203831992068666</v>
      </c>
      <c r="P2480" s="101">
        <f t="shared" si="529"/>
        <v>0.52593061994258672</v>
      </c>
      <c r="Q2480" s="101" t="s">
        <v>55</v>
      </c>
      <c r="R2480" s="101" t="s">
        <v>59</v>
      </c>
      <c r="S2480" s="101" t="s">
        <v>143</v>
      </c>
      <c r="T2480" s="119" t="s">
        <v>150</v>
      </c>
      <c r="U2480" s="101" t="str">
        <f>VLOOKUP(T2480,[1]cs_lookup!$A$2:$B$54,2,FALSE)</f>
        <v>X</v>
      </c>
      <c r="V2480" s="130" t="s">
        <v>618</v>
      </c>
      <c r="W2480" s="144" t="e">
        <v>#N/A</v>
      </c>
      <c r="X2480" t="e">
        <v>#N/A</v>
      </c>
      <c r="Y2480" t="e">
        <f t="shared" si="526"/>
        <v>#N/A</v>
      </c>
      <c r="Z2480" s="23">
        <v>100</v>
      </c>
      <c r="AA2480" s="23" t="e">
        <f t="shared" si="512"/>
        <v>#N/A</v>
      </c>
      <c r="AB2480" s="23" t="e">
        <f t="shared" si="513"/>
        <v>#N/A</v>
      </c>
      <c r="AC2480" s="23" t="e">
        <f t="shared" si="514"/>
        <v>#N/A</v>
      </c>
      <c r="AD2480" s="23" t="e">
        <f t="shared" si="515"/>
        <v>#N/A</v>
      </c>
      <c r="AE2480" s="23" t="e">
        <f t="shared" si="516"/>
        <v>#N/A</v>
      </c>
      <c r="AF2480" s="23" t="e">
        <f t="shared" si="517"/>
        <v>#N/A</v>
      </c>
    </row>
    <row r="2481" spans="1:32" x14ac:dyDescent="0.25">
      <c r="A2481" s="6">
        <v>0.52912917996942654</v>
      </c>
      <c r="B2481" s="6">
        <v>0.46885775420167747</v>
      </c>
      <c r="C2481" s="3">
        <f t="shared" si="527"/>
        <v>1.8898976617728409</v>
      </c>
      <c r="D2481" s="4">
        <f t="shared" si="527"/>
        <v>2.1328430446942201</v>
      </c>
      <c r="E2481" s="141">
        <v>3.6736533693937368E-2</v>
      </c>
      <c r="F2481" s="5">
        <f t="shared" si="521"/>
        <v>1.0367365336939374</v>
      </c>
      <c r="G2481" s="5">
        <f t="shared" si="522"/>
        <v>1.822929548975238</v>
      </c>
      <c r="H2481" s="5">
        <f t="shared" si="523"/>
        <v>2.057266215067012</v>
      </c>
      <c r="I2481">
        <v>1.53</v>
      </c>
      <c r="J2481">
        <v>2.61</v>
      </c>
      <c r="K2481" s="5">
        <f t="shared" si="524"/>
        <v>1.5862068965517242</v>
      </c>
      <c r="L2481" s="5">
        <f t="shared" si="525"/>
        <v>2.7058823529411762</v>
      </c>
      <c r="M2481" s="24">
        <f t="shared" si="528"/>
        <v>0.63043478260869568</v>
      </c>
      <c r="N2481" s="24">
        <f t="shared" si="528"/>
        <v>0.36956521739130438</v>
      </c>
      <c r="O2481">
        <f t="shared" si="529"/>
        <v>0.83930835443426288</v>
      </c>
      <c r="P2481">
        <f t="shared" si="529"/>
        <v>1.2686739231339506</v>
      </c>
      <c r="Q2481" t="s">
        <v>421</v>
      </c>
      <c r="R2481" t="s">
        <v>397</v>
      </c>
      <c r="S2481" t="s">
        <v>186</v>
      </c>
      <c r="T2481" s="78" t="s">
        <v>162</v>
      </c>
      <c r="U2481" s="78" t="s">
        <v>160</v>
      </c>
      <c r="V2481" s="128" t="s">
        <v>623</v>
      </c>
      <c r="W2481" s="144" t="s">
        <v>154</v>
      </c>
      <c r="X2481">
        <v>1</v>
      </c>
      <c r="Y2481" t="str">
        <f t="shared" si="526"/>
        <v>N</v>
      </c>
      <c r="Z2481" s="23">
        <v>100</v>
      </c>
      <c r="AA2481" s="23">
        <f t="shared" si="512"/>
        <v>261</v>
      </c>
      <c r="AB2481" s="23">
        <f t="shared" si="513"/>
        <v>161</v>
      </c>
      <c r="AC2481" s="23">
        <f t="shared" si="514"/>
        <v>0</v>
      </c>
      <c r="AD2481" s="23">
        <f t="shared" si="515"/>
        <v>-100</v>
      </c>
      <c r="AE2481" s="23">
        <f t="shared" si="516"/>
        <v>0</v>
      </c>
      <c r="AF2481" s="23">
        <f t="shared" si="517"/>
        <v>-100</v>
      </c>
    </row>
    <row r="2482" spans="1:32" x14ac:dyDescent="0.25">
      <c r="A2482" s="6">
        <v>0.32861811639520294</v>
      </c>
      <c r="B2482" s="6">
        <v>0.66902837281788785</v>
      </c>
      <c r="C2482" s="3">
        <f t="shared" si="527"/>
        <v>3.0430458642072531</v>
      </c>
      <c r="D2482" s="4">
        <f t="shared" si="527"/>
        <v>1.4947049192967545</v>
      </c>
      <c r="E2482" s="141">
        <v>3.1144781144781142E-2</v>
      </c>
      <c r="F2482" s="5">
        <f t="shared" si="521"/>
        <v>1.0311447811447811</v>
      </c>
      <c r="G2482" s="5">
        <f t="shared" si="522"/>
        <v>2.9511334585128299</v>
      </c>
      <c r="H2482" s="5">
        <f t="shared" si="523"/>
        <v>1.4495587298975872</v>
      </c>
      <c r="I2482">
        <v>1.76</v>
      </c>
      <c r="J2482">
        <v>2.16</v>
      </c>
      <c r="K2482" s="5">
        <f t="shared" si="524"/>
        <v>1.8148148148148149</v>
      </c>
      <c r="L2482" s="5">
        <f t="shared" si="525"/>
        <v>2.2272727272727275</v>
      </c>
      <c r="M2482" s="24">
        <f t="shared" si="528"/>
        <v>0.55102040816326525</v>
      </c>
      <c r="N2482" s="24">
        <f t="shared" si="528"/>
        <v>0.44897959183673464</v>
      </c>
      <c r="O2482">
        <f t="shared" si="529"/>
        <v>0.59638102605055343</v>
      </c>
      <c r="P2482">
        <f t="shared" si="529"/>
        <v>1.4901086485489321</v>
      </c>
      <c r="Q2482" t="s">
        <v>358</v>
      </c>
      <c r="R2482" t="s">
        <v>443</v>
      </c>
      <c r="S2482" t="s">
        <v>305</v>
      </c>
      <c r="T2482" s="78" t="s">
        <v>170</v>
      </c>
      <c r="U2482" s="78" t="s">
        <v>160</v>
      </c>
      <c r="V2482" s="128" t="s">
        <v>623</v>
      </c>
      <c r="W2482" s="144" t="s">
        <v>151</v>
      </c>
      <c r="X2482">
        <v>2</v>
      </c>
      <c r="Y2482" t="str">
        <f t="shared" si="526"/>
        <v>N</v>
      </c>
      <c r="Z2482" s="23">
        <v>100</v>
      </c>
      <c r="AA2482" s="23">
        <f t="shared" si="512"/>
        <v>216</v>
      </c>
      <c r="AB2482" s="23">
        <f t="shared" si="513"/>
        <v>116</v>
      </c>
      <c r="AC2482" s="23">
        <f t="shared" si="514"/>
        <v>0</v>
      </c>
      <c r="AD2482" s="23">
        <f t="shared" si="515"/>
        <v>-100</v>
      </c>
      <c r="AE2482" s="23">
        <f t="shared" si="516"/>
        <v>216</v>
      </c>
      <c r="AF2482" s="23">
        <f t="shared" si="517"/>
        <v>116</v>
      </c>
    </row>
    <row r="2483" spans="1:32" x14ac:dyDescent="0.25">
      <c r="A2483" s="6">
        <v>0.30828315632262432</v>
      </c>
      <c r="B2483" s="6">
        <v>0.69152568519023949</v>
      </c>
      <c r="C2483" s="3">
        <f t="shared" si="527"/>
        <v>3.2437711223946355</v>
      </c>
      <c r="D2483" s="4">
        <f t="shared" si="527"/>
        <v>1.4460778846195697</v>
      </c>
      <c r="E2483" s="141">
        <v>2.9100529100529293E-2</v>
      </c>
      <c r="F2483" s="5">
        <f t="shared" si="521"/>
        <v>1.0291005291005293</v>
      </c>
      <c r="G2483" s="5">
        <f t="shared" si="522"/>
        <v>3.1520449466971003</v>
      </c>
      <c r="H2483" s="5">
        <f t="shared" si="523"/>
        <v>1.4051862220724864</v>
      </c>
      <c r="I2483">
        <v>1.89</v>
      </c>
      <c r="J2483">
        <v>2</v>
      </c>
      <c r="K2483" s="5">
        <f t="shared" si="524"/>
        <v>1.9450000000000003</v>
      </c>
      <c r="L2483" s="5">
        <f t="shared" si="525"/>
        <v>2.0582010582010586</v>
      </c>
      <c r="M2483" s="24">
        <f t="shared" si="528"/>
        <v>0.51413881748071977</v>
      </c>
      <c r="N2483" s="24">
        <f t="shared" si="528"/>
        <v>0.48586118251928012</v>
      </c>
      <c r="O2483">
        <f t="shared" si="529"/>
        <v>0.59961073904750439</v>
      </c>
      <c r="P2483">
        <f t="shared" si="529"/>
        <v>1.423298897031763</v>
      </c>
      <c r="Q2483" t="s">
        <v>368</v>
      </c>
      <c r="R2483" t="s">
        <v>517</v>
      </c>
      <c r="S2483" t="s">
        <v>320</v>
      </c>
      <c r="T2483" s="78" t="s">
        <v>151</v>
      </c>
      <c r="U2483" s="78" t="s">
        <v>166</v>
      </c>
      <c r="V2483" s="128" t="s">
        <v>623</v>
      </c>
      <c r="W2483" s="144" t="s">
        <v>162</v>
      </c>
      <c r="X2483">
        <v>3</v>
      </c>
      <c r="Y2483" t="str">
        <f t="shared" si="526"/>
        <v>Y</v>
      </c>
      <c r="Z2483" s="23">
        <v>100</v>
      </c>
      <c r="AA2483" s="23">
        <f t="shared" si="512"/>
        <v>0</v>
      </c>
      <c r="AB2483" s="23">
        <f t="shared" si="513"/>
        <v>-100</v>
      </c>
      <c r="AC2483" s="23">
        <f t="shared" si="514"/>
        <v>0</v>
      </c>
      <c r="AD2483" s="23">
        <f t="shared" si="515"/>
        <v>-100</v>
      </c>
      <c r="AE2483" s="23">
        <f t="shared" si="516"/>
        <v>0</v>
      </c>
      <c r="AF2483" s="23">
        <f t="shared" si="517"/>
        <v>-100</v>
      </c>
    </row>
    <row r="2484" spans="1:32" x14ac:dyDescent="0.25">
      <c r="A2484" s="6">
        <v>0.2784789216533059</v>
      </c>
      <c r="B2484" s="6">
        <v>0.71972830872765403</v>
      </c>
      <c r="C2484" s="3">
        <f t="shared" si="527"/>
        <v>3.5909360538423671</v>
      </c>
      <c r="D2484" s="4">
        <f t="shared" si="527"/>
        <v>1.3894131825491403</v>
      </c>
      <c r="E2484" s="141">
        <v>3.0955227846419575E-2</v>
      </c>
      <c r="F2484" s="5">
        <f t="shared" si="521"/>
        <v>1.0309552278464196</v>
      </c>
      <c r="G2484" s="5">
        <f t="shared" si="522"/>
        <v>3.483115422328801</v>
      </c>
      <c r="H2484" s="5">
        <f t="shared" si="523"/>
        <v>1.347694977454559</v>
      </c>
      <c r="I2484">
        <v>1.95</v>
      </c>
      <c r="J2484">
        <v>1.93</v>
      </c>
      <c r="K2484" s="5">
        <f t="shared" si="524"/>
        <v>2.0103626943005182</v>
      </c>
      <c r="L2484" s="5">
        <f t="shared" si="525"/>
        <v>1.9897435897435898</v>
      </c>
      <c r="M2484" s="24">
        <f t="shared" si="528"/>
        <v>0.49742268041237114</v>
      </c>
      <c r="N2484" s="24">
        <f t="shared" si="528"/>
        <v>0.50257731958762886</v>
      </c>
      <c r="O2484">
        <f t="shared" si="529"/>
        <v>0.55984363524084291</v>
      </c>
      <c r="P2484">
        <f t="shared" si="529"/>
        <v>1.4320747886478451</v>
      </c>
      <c r="Q2484" t="s">
        <v>322</v>
      </c>
      <c r="R2484" t="s">
        <v>312</v>
      </c>
      <c r="S2484" t="s">
        <v>320</v>
      </c>
      <c r="T2484" s="78" t="s">
        <v>170</v>
      </c>
      <c r="U2484" s="78" t="s">
        <v>160</v>
      </c>
      <c r="V2484" s="128" t="s">
        <v>623</v>
      </c>
      <c r="W2484" s="144" t="s">
        <v>155</v>
      </c>
      <c r="X2484">
        <v>3</v>
      </c>
      <c r="Y2484" t="str">
        <f t="shared" si="526"/>
        <v>Y</v>
      </c>
      <c r="Z2484" s="23">
        <v>100</v>
      </c>
      <c r="AA2484" s="23">
        <f t="shared" si="512"/>
        <v>0</v>
      </c>
      <c r="AB2484" s="23">
        <f t="shared" si="513"/>
        <v>-100</v>
      </c>
      <c r="AC2484" s="23">
        <f t="shared" si="514"/>
        <v>0</v>
      </c>
      <c r="AD2484" s="23">
        <f t="shared" si="515"/>
        <v>-100</v>
      </c>
      <c r="AE2484" s="23">
        <f t="shared" si="516"/>
        <v>0</v>
      </c>
      <c r="AF2484" s="23">
        <f t="shared" si="517"/>
        <v>-100</v>
      </c>
    </row>
    <row r="2485" spans="1:32" x14ac:dyDescent="0.25">
      <c r="A2485" s="6">
        <v>0.25793445714692764</v>
      </c>
      <c r="B2485" s="6">
        <v>0.74179660684245163</v>
      </c>
      <c r="C2485" s="3">
        <f t="shared" si="527"/>
        <v>3.8769539016276848</v>
      </c>
      <c r="D2485" s="4">
        <f t="shared" si="527"/>
        <v>1.3480784230823364</v>
      </c>
      <c r="E2485" s="141">
        <v>3.1223893065998265E-2</v>
      </c>
      <c r="F2485" s="5">
        <f t="shared" si="521"/>
        <v>1.0312238930659983</v>
      </c>
      <c r="G2485" s="5">
        <f t="shared" si="522"/>
        <v>3.7595656265302999</v>
      </c>
      <c r="H2485" s="5">
        <f t="shared" si="523"/>
        <v>1.3072606561454636</v>
      </c>
      <c r="I2485">
        <v>1.71</v>
      </c>
      <c r="J2485">
        <v>2.2400000000000002</v>
      </c>
      <c r="K2485" s="5">
        <f t="shared" si="524"/>
        <v>1.763392857142857</v>
      </c>
      <c r="L2485" s="5">
        <f t="shared" si="525"/>
        <v>2.3099415204678362</v>
      </c>
      <c r="M2485" s="24">
        <f t="shared" si="528"/>
        <v>0.56708860759493673</v>
      </c>
      <c r="N2485" s="24">
        <f t="shared" si="528"/>
        <v>0.43291139240506332</v>
      </c>
      <c r="O2485">
        <f t="shared" si="529"/>
        <v>0.45483977934391256</v>
      </c>
      <c r="P2485">
        <f t="shared" si="529"/>
        <v>1.7135067818875345</v>
      </c>
      <c r="Q2485" t="s">
        <v>193</v>
      </c>
      <c r="R2485" t="s">
        <v>190</v>
      </c>
      <c r="S2485" t="s">
        <v>189</v>
      </c>
      <c r="T2485" s="78" t="s">
        <v>151</v>
      </c>
      <c r="U2485" s="78" t="s">
        <v>166</v>
      </c>
      <c r="V2485" s="128" t="s">
        <v>623</v>
      </c>
      <c r="W2485" s="144" t="s">
        <v>154</v>
      </c>
      <c r="X2485">
        <v>1</v>
      </c>
      <c r="Y2485" t="str">
        <f t="shared" si="526"/>
        <v>N</v>
      </c>
      <c r="Z2485" s="23">
        <v>100</v>
      </c>
      <c r="AA2485" s="23">
        <f t="shared" si="512"/>
        <v>224.00000000000003</v>
      </c>
      <c r="AB2485" s="23">
        <f t="shared" si="513"/>
        <v>124.00000000000003</v>
      </c>
      <c r="AC2485" s="23">
        <f t="shared" si="514"/>
        <v>0</v>
      </c>
      <c r="AD2485" s="23">
        <f t="shared" si="515"/>
        <v>-100</v>
      </c>
      <c r="AE2485" s="23">
        <f t="shared" si="516"/>
        <v>224.00000000000003</v>
      </c>
      <c r="AF2485" s="23">
        <f t="shared" si="517"/>
        <v>124.00000000000003</v>
      </c>
    </row>
    <row r="2486" spans="1:32" x14ac:dyDescent="0.25">
      <c r="A2486" s="6">
        <v>0.38842946764383657</v>
      </c>
      <c r="B2486" s="6">
        <v>0.60997965242543373</v>
      </c>
      <c r="C2486" s="3">
        <f t="shared" si="527"/>
        <v>2.5744699702261831</v>
      </c>
      <c r="D2486" s="4">
        <f t="shared" si="527"/>
        <v>1.6393989472005279</v>
      </c>
      <c r="E2486" s="141">
        <v>3.1845799287659737E-2</v>
      </c>
      <c r="F2486" s="5">
        <f t="shared" si="521"/>
        <v>1.0318457992876597</v>
      </c>
      <c r="G2486" s="5">
        <f t="shared" si="522"/>
        <v>2.4950142472872225</v>
      </c>
      <c r="H2486" s="5">
        <f t="shared" si="523"/>
        <v>1.5888022690331207</v>
      </c>
      <c r="I2486">
        <v>1.72</v>
      </c>
      <c r="J2486">
        <v>2.2200000000000002</v>
      </c>
      <c r="K2486" s="5">
        <f t="shared" si="524"/>
        <v>1.7747747747747746</v>
      </c>
      <c r="L2486" s="5">
        <f t="shared" si="525"/>
        <v>2.2906976744186047</v>
      </c>
      <c r="M2486" s="24">
        <f t="shared" si="528"/>
        <v>0.56345177664974622</v>
      </c>
      <c r="N2486" s="24">
        <f t="shared" si="528"/>
        <v>0.43654822335025378</v>
      </c>
      <c r="O2486">
        <f t="shared" si="529"/>
        <v>0.68937482095347569</v>
      </c>
      <c r="P2486">
        <f t="shared" si="529"/>
        <v>1.39727897125361</v>
      </c>
      <c r="Q2486" t="s">
        <v>27</v>
      </c>
      <c r="R2486" t="s">
        <v>17</v>
      </c>
      <c r="S2486" t="s">
        <v>138</v>
      </c>
      <c r="T2486" s="78" t="s">
        <v>162</v>
      </c>
      <c r="U2486" s="78" t="s">
        <v>160</v>
      </c>
      <c r="V2486" s="128" t="s">
        <v>623</v>
      </c>
      <c r="W2486" s="144" t="s">
        <v>164</v>
      </c>
      <c r="X2486">
        <v>4</v>
      </c>
      <c r="Y2486" t="str">
        <f t="shared" si="526"/>
        <v>Y</v>
      </c>
      <c r="Z2486" s="23">
        <v>100</v>
      </c>
      <c r="AA2486" s="23">
        <f t="shared" si="512"/>
        <v>0</v>
      </c>
      <c r="AB2486" s="23">
        <f t="shared" si="513"/>
        <v>-100</v>
      </c>
      <c r="AC2486" s="23">
        <f t="shared" si="514"/>
        <v>0</v>
      </c>
      <c r="AD2486" s="23">
        <f t="shared" si="515"/>
        <v>-100</v>
      </c>
      <c r="AE2486" s="23">
        <f t="shared" si="516"/>
        <v>0</v>
      </c>
      <c r="AF2486" s="23">
        <f t="shared" si="517"/>
        <v>-100</v>
      </c>
    </row>
    <row r="2487" spans="1:32" x14ac:dyDescent="0.25">
      <c r="A2487" s="6">
        <v>0.69152547134074549</v>
      </c>
      <c r="B2487" s="6">
        <v>0.30155927469068727</v>
      </c>
      <c r="C2487" s="3">
        <f t="shared" si="527"/>
        <v>1.4460783318092059</v>
      </c>
      <c r="D2487" s="4">
        <f t="shared" si="527"/>
        <v>3.316097642911866</v>
      </c>
      <c r="E2487" s="141">
        <v>2.7986944565804084E-2</v>
      </c>
      <c r="F2487" s="5">
        <f t="shared" si="521"/>
        <v>1.0279869445658041</v>
      </c>
      <c r="G2487" s="5">
        <f t="shared" si="522"/>
        <v>1.4067088492257001</v>
      </c>
      <c r="H2487" s="5">
        <f t="shared" si="523"/>
        <v>3.2258168845835904</v>
      </c>
      <c r="I2487">
        <v>1.67</v>
      </c>
      <c r="J2487">
        <v>2.33</v>
      </c>
      <c r="K2487" s="5">
        <f t="shared" si="524"/>
        <v>1.7167381974248928</v>
      </c>
      <c r="L2487" s="5">
        <f t="shared" si="525"/>
        <v>2.3952095808383236</v>
      </c>
      <c r="M2487" s="24">
        <f t="shared" si="528"/>
        <v>0.58250000000000002</v>
      </c>
      <c r="N2487" s="24">
        <f t="shared" si="528"/>
        <v>0.41749999999999998</v>
      </c>
      <c r="O2487">
        <f t="shared" si="529"/>
        <v>1.1871681911429108</v>
      </c>
      <c r="P2487">
        <f t="shared" si="529"/>
        <v>0.72229766392978989</v>
      </c>
      <c r="Q2487" t="s">
        <v>43</v>
      </c>
      <c r="R2487" t="s">
        <v>99</v>
      </c>
      <c r="S2487" t="s">
        <v>140</v>
      </c>
      <c r="T2487" s="78" t="s">
        <v>155</v>
      </c>
      <c r="U2487" s="78" t="s">
        <v>161</v>
      </c>
      <c r="V2487" s="128" t="s">
        <v>623</v>
      </c>
      <c r="W2487" s="144" t="s">
        <v>150</v>
      </c>
      <c r="X2487">
        <v>4</v>
      </c>
      <c r="Y2487" t="str">
        <f t="shared" si="526"/>
        <v>Y</v>
      </c>
      <c r="Z2487" s="23">
        <v>100</v>
      </c>
      <c r="AA2487" s="23">
        <f t="shared" si="512"/>
        <v>167</v>
      </c>
      <c r="AB2487" s="23">
        <f t="shared" si="513"/>
        <v>67</v>
      </c>
      <c r="AC2487" s="23">
        <f t="shared" si="514"/>
        <v>167</v>
      </c>
      <c r="AD2487" s="23">
        <f t="shared" si="515"/>
        <v>67</v>
      </c>
      <c r="AE2487" s="23">
        <f t="shared" si="516"/>
        <v>0</v>
      </c>
      <c r="AF2487" s="23">
        <f t="shared" si="517"/>
        <v>-100</v>
      </c>
    </row>
    <row r="2488" spans="1:32" x14ac:dyDescent="0.25">
      <c r="A2488" s="6">
        <v>0.19109915643891354</v>
      </c>
      <c r="B2488" s="6">
        <v>0.80878019281093927</v>
      </c>
      <c r="C2488" s="3">
        <f t="shared" si="527"/>
        <v>5.2328854749270359</v>
      </c>
      <c r="D2488" s="4">
        <f t="shared" si="527"/>
        <v>1.2364298840263022</v>
      </c>
      <c r="E2488" s="141">
        <v>3.3950617283950546E-2</v>
      </c>
      <c r="F2488" s="5">
        <f t="shared" si="521"/>
        <v>1.0339506172839505</v>
      </c>
      <c r="G2488" s="5">
        <f t="shared" si="522"/>
        <v>5.0610593847055512</v>
      </c>
      <c r="H2488" s="5">
        <f t="shared" si="523"/>
        <v>1.1958306938045431</v>
      </c>
      <c r="I2488">
        <v>2.4</v>
      </c>
      <c r="J2488">
        <v>1.62</v>
      </c>
      <c r="K2488" s="5">
        <f t="shared" si="524"/>
        <v>2.4814814814814814</v>
      </c>
      <c r="L2488" s="5">
        <f t="shared" si="525"/>
        <v>1.675</v>
      </c>
      <c r="M2488" s="24">
        <f t="shared" si="528"/>
        <v>0.40298507462686567</v>
      </c>
      <c r="N2488" s="24">
        <f t="shared" si="528"/>
        <v>0.59701492537313428</v>
      </c>
      <c r="O2488">
        <f t="shared" si="529"/>
        <v>0.47420901782989655</v>
      </c>
      <c r="P2488">
        <f t="shared" si="529"/>
        <v>1.3547068229583232</v>
      </c>
      <c r="Q2488" t="s">
        <v>45</v>
      </c>
      <c r="R2488" t="s">
        <v>48</v>
      </c>
      <c r="S2488" t="s">
        <v>141</v>
      </c>
      <c r="T2488" s="78" t="s">
        <v>154</v>
      </c>
      <c r="U2488" s="78" t="s">
        <v>160</v>
      </c>
      <c r="V2488" s="128" t="s">
        <v>623</v>
      </c>
      <c r="W2488" s="144" t="s">
        <v>152</v>
      </c>
      <c r="X2488">
        <v>1</v>
      </c>
      <c r="Y2488" t="str">
        <f t="shared" si="526"/>
        <v>N</v>
      </c>
      <c r="Z2488" s="23">
        <v>100</v>
      </c>
      <c r="AA2488" s="23">
        <f t="shared" si="512"/>
        <v>162</v>
      </c>
      <c r="AB2488" s="23">
        <f t="shared" si="513"/>
        <v>62</v>
      </c>
      <c r="AC2488" s="23">
        <f t="shared" si="514"/>
        <v>0</v>
      </c>
      <c r="AD2488" s="23">
        <f t="shared" si="515"/>
        <v>-100</v>
      </c>
      <c r="AE2488" s="23">
        <f t="shared" si="516"/>
        <v>162</v>
      </c>
      <c r="AF2488" s="23">
        <f t="shared" si="517"/>
        <v>62</v>
      </c>
    </row>
    <row r="2489" spans="1:32" x14ac:dyDescent="0.25">
      <c r="A2489" s="6">
        <v>0.33822405886064966</v>
      </c>
      <c r="B2489" s="6">
        <v>0.6607749844223002</v>
      </c>
      <c r="C2489" s="3">
        <f t="shared" si="527"/>
        <v>2.9566199500077728</v>
      </c>
      <c r="D2489" s="4">
        <f t="shared" si="527"/>
        <v>1.5133744823501092</v>
      </c>
      <c r="E2489" s="141">
        <v>3.0245246040574214E-2</v>
      </c>
      <c r="F2489" s="5">
        <f t="shared" si="521"/>
        <v>1.0302452460405742</v>
      </c>
      <c r="G2489" s="5">
        <f t="shared" si="522"/>
        <v>2.8698214928635855</v>
      </c>
      <c r="H2489" s="5">
        <f t="shared" si="523"/>
        <v>1.4689458535880571</v>
      </c>
      <c r="I2489">
        <v>2.0299999999999998</v>
      </c>
      <c r="J2489">
        <v>1.86</v>
      </c>
      <c r="K2489" s="5">
        <f t="shared" si="524"/>
        <v>2.0913978494623655</v>
      </c>
      <c r="L2489" s="5">
        <f t="shared" si="525"/>
        <v>1.9162561576354682</v>
      </c>
      <c r="M2489" s="24">
        <f t="shared" si="528"/>
        <v>0.47814910025706941</v>
      </c>
      <c r="N2489" s="24">
        <f t="shared" si="528"/>
        <v>0.52185089974293053</v>
      </c>
      <c r="O2489">
        <f t="shared" si="529"/>
        <v>0.70736106933759524</v>
      </c>
      <c r="P2489">
        <f t="shared" si="529"/>
        <v>1.2662141327107133</v>
      </c>
      <c r="Q2489" t="s">
        <v>410</v>
      </c>
      <c r="R2489" t="s">
        <v>411</v>
      </c>
      <c r="S2489" t="s">
        <v>409</v>
      </c>
      <c r="T2489" s="78" t="s">
        <v>162</v>
      </c>
      <c r="U2489" s="78" t="s">
        <v>160</v>
      </c>
      <c r="V2489" s="128" t="s">
        <v>623</v>
      </c>
      <c r="W2489" s="144" t="s">
        <v>154</v>
      </c>
      <c r="X2489">
        <v>1</v>
      </c>
      <c r="Y2489" t="str">
        <f t="shared" si="526"/>
        <v>N</v>
      </c>
      <c r="Z2489" s="23">
        <v>100</v>
      </c>
      <c r="AA2489" s="23">
        <f t="shared" si="512"/>
        <v>186</v>
      </c>
      <c r="AB2489" s="23">
        <f t="shared" si="513"/>
        <v>86</v>
      </c>
      <c r="AC2489" s="23">
        <f t="shared" si="514"/>
        <v>0</v>
      </c>
      <c r="AD2489" s="23">
        <f t="shared" si="515"/>
        <v>-100</v>
      </c>
      <c r="AE2489" s="23">
        <f t="shared" si="516"/>
        <v>186</v>
      </c>
      <c r="AF2489" s="23">
        <f t="shared" si="517"/>
        <v>86</v>
      </c>
    </row>
    <row r="2490" spans="1:32" x14ac:dyDescent="0.25">
      <c r="A2490" s="6">
        <v>0.40177170379012206</v>
      </c>
      <c r="B2490" s="6">
        <v>0.59662172621205189</v>
      </c>
      <c r="C2490" s="3">
        <f t="shared" ref="C2490:D2553" si="530">(100%/A2490)</f>
        <v>2.488975680881651</v>
      </c>
      <c r="D2490" s="4">
        <f t="shared" si="530"/>
        <v>1.6761038964319899</v>
      </c>
      <c r="E2490" s="141">
        <v>3.5940803382663811E-2</v>
      </c>
      <c r="F2490" s="5">
        <f t="shared" si="521"/>
        <v>1.0359408033826638</v>
      </c>
      <c r="G2490" s="5">
        <f t="shared" si="522"/>
        <v>2.4026234633816754</v>
      </c>
      <c r="H2490" s="5">
        <f t="shared" si="523"/>
        <v>1.6179533530863903</v>
      </c>
      <c r="I2490">
        <v>2.2000000000000002</v>
      </c>
      <c r="J2490">
        <v>1.72</v>
      </c>
      <c r="K2490" s="5">
        <f t="shared" si="524"/>
        <v>2.2790697674418605</v>
      </c>
      <c r="L2490" s="5">
        <f t="shared" si="525"/>
        <v>1.7818181818181817</v>
      </c>
      <c r="M2490" s="24">
        <f t="shared" ref="M2490:N2553" si="531">(1/K2490)</f>
        <v>0.43877551020408162</v>
      </c>
      <c r="N2490" s="24">
        <f t="shared" si="531"/>
        <v>0.56122448979591844</v>
      </c>
      <c r="O2490">
        <f t="shared" ref="O2490:P2553" si="532">(I2490/G2490)</f>
        <v>0.91566574352167351</v>
      </c>
      <c r="P2490">
        <f t="shared" si="532"/>
        <v>1.0630714394323832</v>
      </c>
      <c r="Q2490" t="s">
        <v>291</v>
      </c>
      <c r="R2490" t="s">
        <v>530</v>
      </c>
      <c r="S2490" t="s">
        <v>142</v>
      </c>
      <c r="T2490" s="78" t="s">
        <v>162</v>
      </c>
      <c r="U2490" s="78" t="s">
        <v>160</v>
      </c>
      <c r="V2490" s="128" t="s">
        <v>623</v>
      </c>
      <c r="W2490" s="144" t="s">
        <v>151</v>
      </c>
      <c r="X2490">
        <v>2</v>
      </c>
      <c r="Y2490" t="str">
        <f t="shared" si="526"/>
        <v>N</v>
      </c>
      <c r="Z2490" s="23">
        <v>100</v>
      </c>
      <c r="AA2490" s="23">
        <f t="shared" si="512"/>
        <v>172</v>
      </c>
      <c r="AB2490" s="23">
        <f t="shared" si="513"/>
        <v>72</v>
      </c>
      <c r="AC2490" s="23">
        <f t="shared" si="514"/>
        <v>0</v>
      </c>
      <c r="AD2490" s="23">
        <f t="shared" si="515"/>
        <v>-100</v>
      </c>
      <c r="AE2490" s="23">
        <f t="shared" si="516"/>
        <v>172</v>
      </c>
      <c r="AF2490" s="23">
        <f t="shared" si="517"/>
        <v>72</v>
      </c>
    </row>
    <row r="2491" spans="1:32" x14ac:dyDescent="0.25">
      <c r="A2491" s="6">
        <v>0.41462457066297076</v>
      </c>
      <c r="B2491" s="6">
        <v>0.58170917755541451</v>
      </c>
      <c r="C2491" s="3">
        <f t="shared" si="530"/>
        <v>2.4118204051463561</v>
      </c>
      <c r="D2491" s="4">
        <f t="shared" si="530"/>
        <v>1.7190720700031219</v>
      </c>
      <c r="E2491" s="141">
        <v>3.3428240008436028E-2</v>
      </c>
      <c r="F2491" s="5">
        <f t="shared" si="521"/>
        <v>1.033428240008436</v>
      </c>
      <c r="G2491" s="5">
        <f t="shared" si="522"/>
        <v>2.3338053981635611</v>
      </c>
      <c r="H2491" s="5">
        <f t="shared" si="523"/>
        <v>1.6634653510040416</v>
      </c>
      <c r="I2491">
        <v>2.1800000000000002</v>
      </c>
      <c r="J2491">
        <v>1.74</v>
      </c>
      <c r="K2491" s="5">
        <f t="shared" si="524"/>
        <v>2.2528735632183907</v>
      </c>
      <c r="L2491" s="5">
        <f t="shared" si="525"/>
        <v>1.7981651376146788</v>
      </c>
      <c r="M2491" s="24">
        <f t="shared" si="531"/>
        <v>0.44387755102040816</v>
      </c>
      <c r="N2491" s="24">
        <f t="shared" si="531"/>
        <v>0.55612244897959184</v>
      </c>
      <c r="O2491">
        <f t="shared" si="532"/>
        <v>0.93409673390738224</v>
      </c>
      <c r="P2491">
        <f t="shared" si="532"/>
        <v>1.0460091633106534</v>
      </c>
      <c r="Q2491" t="s">
        <v>297</v>
      </c>
      <c r="R2491" t="s">
        <v>290</v>
      </c>
      <c r="S2491" t="s">
        <v>142</v>
      </c>
      <c r="T2491" s="78" t="s">
        <v>170</v>
      </c>
      <c r="U2491" s="78" t="s">
        <v>160</v>
      </c>
      <c r="V2491" s="128" t="s">
        <v>623</v>
      </c>
      <c r="W2491" s="144" t="s">
        <v>263</v>
      </c>
      <c r="X2491">
        <v>7</v>
      </c>
      <c r="Y2491" t="str">
        <f t="shared" si="526"/>
        <v>Y</v>
      </c>
      <c r="Z2491" s="23">
        <v>100</v>
      </c>
      <c r="AA2491" s="23">
        <f t="shared" si="512"/>
        <v>0</v>
      </c>
      <c r="AB2491" s="23">
        <f t="shared" si="513"/>
        <v>-100</v>
      </c>
      <c r="AC2491" s="23">
        <f t="shared" si="514"/>
        <v>0</v>
      </c>
      <c r="AD2491" s="23">
        <f t="shared" si="515"/>
        <v>-100</v>
      </c>
      <c r="AE2491" s="23">
        <f t="shared" si="516"/>
        <v>0</v>
      </c>
      <c r="AF2491" s="23">
        <f t="shared" si="517"/>
        <v>-100</v>
      </c>
    </row>
    <row r="2492" spans="1:32" x14ac:dyDescent="0.25">
      <c r="A2492" s="6">
        <v>0.60240678927759872</v>
      </c>
      <c r="B2492" s="6">
        <v>0.3743710112656537</v>
      </c>
      <c r="C2492" s="3">
        <f t="shared" si="530"/>
        <v>1.660007851503785</v>
      </c>
      <c r="D2492" s="4">
        <f t="shared" si="530"/>
        <v>2.6711469903058278</v>
      </c>
      <c r="E2492" s="141">
        <v>5.6493434844973933E-2</v>
      </c>
      <c r="F2492" s="5">
        <f t="shared" si="521"/>
        <v>1.0564934348449739</v>
      </c>
      <c r="G2492" s="5">
        <f t="shared" si="522"/>
        <v>1.5712429408019641</v>
      </c>
      <c r="H2492" s="5">
        <f t="shared" si="523"/>
        <v>2.5283138562027907</v>
      </c>
      <c r="I2492">
        <v>1.71</v>
      </c>
      <c r="J2492">
        <v>2.12</v>
      </c>
      <c r="K2492" s="5">
        <f t="shared" si="524"/>
        <v>1.8066037735849054</v>
      </c>
      <c r="L2492" s="5">
        <f t="shared" si="525"/>
        <v>2.2397660818713447</v>
      </c>
      <c r="M2492" s="24">
        <f t="shared" si="531"/>
        <v>0.55352480417754579</v>
      </c>
      <c r="N2492" s="24">
        <f t="shared" si="531"/>
        <v>0.44647519582245437</v>
      </c>
      <c r="O2492">
        <f t="shared" si="532"/>
        <v>1.0883103787420767</v>
      </c>
      <c r="P2492">
        <f t="shared" si="532"/>
        <v>0.83850349306868621</v>
      </c>
      <c r="Q2492" t="s">
        <v>343</v>
      </c>
      <c r="R2492" t="s">
        <v>339</v>
      </c>
      <c r="S2492" t="s">
        <v>145</v>
      </c>
      <c r="T2492" s="78" t="s">
        <v>176</v>
      </c>
      <c r="U2492" s="78" t="s">
        <v>160</v>
      </c>
      <c r="V2492" s="128" t="s">
        <v>623</v>
      </c>
      <c r="W2492" s="144" t="s">
        <v>179</v>
      </c>
      <c r="X2492">
        <v>4</v>
      </c>
      <c r="Y2492" t="str">
        <f t="shared" si="526"/>
        <v>Y</v>
      </c>
      <c r="Z2492" s="23">
        <v>100</v>
      </c>
      <c r="AA2492" s="23">
        <f t="shared" si="512"/>
        <v>171</v>
      </c>
      <c r="AB2492" s="23">
        <f t="shared" si="513"/>
        <v>71</v>
      </c>
      <c r="AC2492" s="23">
        <f t="shared" si="514"/>
        <v>171</v>
      </c>
      <c r="AD2492" s="23">
        <f t="shared" si="515"/>
        <v>71</v>
      </c>
      <c r="AE2492" s="23">
        <f t="shared" si="516"/>
        <v>0</v>
      </c>
      <c r="AF2492" s="23">
        <f t="shared" si="517"/>
        <v>-100</v>
      </c>
    </row>
    <row r="2493" spans="1:32" x14ac:dyDescent="0.25">
      <c r="A2493" s="6">
        <v>0.54574155692008219</v>
      </c>
      <c r="B2493" s="6">
        <v>0.44889018985848911</v>
      </c>
      <c r="C2493" s="3">
        <f t="shared" si="530"/>
        <v>1.8323691632419317</v>
      </c>
      <c r="D2493" s="4">
        <f t="shared" si="530"/>
        <v>2.2277163159106821</v>
      </c>
      <c r="E2493" s="141">
        <v>2.5667999158426325E-2</v>
      </c>
      <c r="F2493" s="5">
        <f t="shared" si="521"/>
        <v>1.0256679991584263</v>
      </c>
      <c r="G2493" s="5">
        <f t="shared" si="522"/>
        <v>1.7865129503361847</v>
      </c>
      <c r="H2493" s="5">
        <f t="shared" si="523"/>
        <v>2.1719662870817378</v>
      </c>
      <c r="I2493">
        <v>1.94</v>
      </c>
      <c r="J2493">
        <v>1.96</v>
      </c>
      <c r="K2493" s="5">
        <f t="shared" si="524"/>
        <v>1.989795918367347</v>
      </c>
      <c r="L2493" s="5">
        <f t="shared" si="525"/>
        <v>2.0103092783505154</v>
      </c>
      <c r="M2493" s="24">
        <f t="shared" si="531"/>
        <v>0.50256410256410255</v>
      </c>
      <c r="N2493" s="24">
        <f t="shared" si="531"/>
        <v>0.49743589743589745</v>
      </c>
      <c r="O2493">
        <f t="shared" si="532"/>
        <v>1.0859143224430208</v>
      </c>
      <c r="P2493">
        <f t="shared" si="532"/>
        <v>0.90240811363304518</v>
      </c>
      <c r="Q2493" t="s">
        <v>22</v>
      </c>
      <c r="R2493" t="s">
        <v>116</v>
      </c>
      <c r="S2493" t="s">
        <v>146</v>
      </c>
      <c r="T2493" s="78" t="s">
        <v>162</v>
      </c>
      <c r="U2493" s="78" t="s">
        <v>160</v>
      </c>
      <c r="V2493" s="128" t="s">
        <v>623</v>
      </c>
      <c r="W2493" s="144" t="s">
        <v>152</v>
      </c>
      <c r="X2493">
        <v>1</v>
      </c>
      <c r="Y2493" t="str">
        <f t="shared" si="526"/>
        <v>N</v>
      </c>
      <c r="Z2493" s="23">
        <v>100</v>
      </c>
      <c r="AA2493" s="23">
        <f t="shared" si="512"/>
        <v>0</v>
      </c>
      <c r="AB2493" s="23">
        <f t="shared" si="513"/>
        <v>-100</v>
      </c>
      <c r="AC2493" s="23">
        <f t="shared" si="514"/>
        <v>0</v>
      </c>
      <c r="AD2493" s="23">
        <f t="shared" si="515"/>
        <v>-100</v>
      </c>
      <c r="AE2493" s="23">
        <f t="shared" si="516"/>
        <v>0</v>
      </c>
      <c r="AF2493" s="23">
        <f t="shared" si="517"/>
        <v>-100</v>
      </c>
    </row>
    <row r="2494" spans="1:32" x14ac:dyDescent="0.25">
      <c r="A2494" s="6">
        <v>0.27703695646464366</v>
      </c>
      <c r="B2494" s="6">
        <v>0.72270093011066272</v>
      </c>
      <c r="C2494" s="3">
        <f t="shared" si="530"/>
        <v>3.6096267182592414</v>
      </c>
      <c r="D2494" s="4">
        <f t="shared" si="530"/>
        <v>1.383698233025487</v>
      </c>
      <c r="E2494" s="141">
        <v>3.5451035451035562E-2</v>
      </c>
      <c r="F2494" s="5">
        <f t="shared" si="521"/>
        <v>1.0354510354510356</v>
      </c>
      <c r="G2494" s="5">
        <f t="shared" si="522"/>
        <v>3.4860428882442638</v>
      </c>
      <c r="H2494" s="5">
        <f t="shared" si="523"/>
        <v>1.336324157928682</v>
      </c>
      <c r="I2494">
        <v>2.59</v>
      </c>
      <c r="J2494">
        <v>1.54</v>
      </c>
      <c r="K2494" s="5">
        <f t="shared" si="524"/>
        <v>2.6818181818181821</v>
      </c>
      <c r="L2494" s="5">
        <f t="shared" si="525"/>
        <v>1.5945945945945947</v>
      </c>
      <c r="M2494" s="24">
        <f t="shared" si="531"/>
        <v>0.37288135593220334</v>
      </c>
      <c r="N2494" s="24">
        <f t="shared" si="531"/>
        <v>0.6271186440677966</v>
      </c>
      <c r="O2494">
        <f t="shared" si="532"/>
        <v>0.74296274688245345</v>
      </c>
      <c r="P2494">
        <f t="shared" si="532"/>
        <v>1.1524149966629489</v>
      </c>
      <c r="Q2494" t="s">
        <v>23</v>
      </c>
      <c r="R2494" t="s">
        <v>348</v>
      </c>
      <c r="S2494" t="s">
        <v>349</v>
      </c>
      <c r="T2494" s="78" t="s">
        <v>151</v>
      </c>
      <c r="U2494" s="78" t="s">
        <v>166</v>
      </c>
      <c r="V2494" s="128" t="s">
        <v>623</v>
      </c>
      <c r="W2494" s="144" t="s">
        <v>153</v>
      </c>
      <c r="X2494">
        <v>2</v>
      </c>
      <c r="Y2494" t="str">
        <f t="shared" si="526"/>
        <v>N</v>
      </c>
      <c r="Z2494" s="23">
        <v>100</v>
      </c>
      <c r="AA2494" s="23">
        <f t="shared" si="512"/>
        <v>154</v>
      </c>
      <c r="AB2494" s="23">
        <f t="shared" si="513"/>
        <v>54</v>
      </c>
      <c r="AC2494" s="23">
        <f t="shared" si="514"/>
        <v>0</v>
      </c>
      <c r="AD2494" s="23">
        <f t="shared" si="515"/>
        <v>-100</v>
      </c>
      <c r="AE2494" s="23">
        <f t="shared" si="516"/>
        <v>154</v>
      </c>
      <c r="AF2494" s="23">
        <f t="shared" si="517"/>
        <v>54</v>
      </c>
    </row>
    <row r="2495" spans="1:32" x14ac:dyDescent="0.25">
      <c r="A2495" s="6">
        <v>0.30871071839781555</v>
      </c>
      <c r="B2495" s="6">
        <v>0.68865677757406796</v>
      </c>
      <c r="C2495" s="3">
        <f t="shared" si="530"/>
        <v>3.2392785232398853</v>
      </c>
      <c r="D2495" s="4">
        <f t="shared" si="530"/>
        <v>1.4521021684019451</v>
      </c>
      <c r="E2495" s="141">
        <v>2.6964398567516312E-2</v>
      </c>
      <c r="F2495" s="5">
        <f t="shared" si="521"/>
        <v>1.0269643985675163</v>
      </c>
      <c r="G2495" s="5">
        <f t="shared" si="522"/>
        <v>3.1542266973989204</v>
      </c>
      <c r="H2495" s="5">
        <f t="shared" si="523"/>
        <v>1.4139751781341607</v>
      </c>
      <c r="I2495">
        <v>1.88</v>
      </c>
      <c r="J2495">
        <v>2.02</v>
      </c>
      <c r="K2495" s="5">
        <f t="shared" si="524"/>
        <v>1.9306930693069306</v>
      </c>
      <c r="L2495" s="5">
        <f t="shared" si="525"/>
        <v>2.0744680851063828</v>
      </c>
      <c r="M2495" s="24">
        <f t="shared" si="531"/>
        <v>0.517948717948718</v>
      </c>
      <c r="N2495" s="24">
        <f t="shared" si="531"/>
        <v>0.48205128205128212</v>
      </c>
      <c r="O2495">
        <f t="shared" si="532"/>
        <v>0.59602564443142592</v>
      </c>
      <c r="P2495">
        <f t="shared" si="532"/>
        <v>1.4285965066696089</v>
      </c>
      <c r="Q2495" t="s">
        <v>80</v>
      </c>
      <c r="R2495" t="s">
        <v>79</v>
      </c>
      <c r="S2495" t="s">
        <v>147</v>
      </c>
      <c r="T2495" s="78" t="s">
        <v>170</v>
      </c>
      <c r="U2495" s="78" t="s">
        <v>160</v>
      </c>
      <c r="V2495" s="128" t="s">
        <v>623</v>
      </c>
      <c r="W2495" s="144" t="s">
        <v>170</v>
      </c>
      <c r="X2495">
        <v>2</v>
      </c>
      <c r="Y2495" t="str">
        <f t="shared" si="526"/>
        <v>N</v>
      </c>
      <c r="Z2495" s="23">
        <v>100</v>
      </c>
      <c r="AA2495" s="23">
        <f t="shared" si="512"/>
        <v>202</v>
      </c>
      <c r="AB2495" s="23">
        <f t="shared" si="513"/>
        <v>102</v>
      </c>
      <c r="AC2495" s="23">
        <f t="shared" si="514"/>
        <v>0</v>
      </c>
      <c r="AD2495" s="23">
        <f t="shared" si="515"/>
        <v>-100</v>
      </c>
      <c r="AE2495" s="23">
        <f t="shared" si="516"/>
        <v>202</v>
      </c>
      <c r="AF2495" s="23">
        <f t="shared" si="517"/>
        <v>102</v>
      </c>
    </row>
    <row r="2496" spans="1:32" x14ac:dyDescent="0.25">
      <c r="A2496" s="6">
        <v>0.28075324775872851</v>
      </c>
      <c r="B2496" s="6">
        <v>0.71913281308346422</v>
      </c>
      <c r="C2496" s="3">
        <f t="shared" si="530"/>
        <v>3.5618465965507622</v>
      </c>
      <c r="D2496" s="4">
        <f t="shared" si="530"/>
        <v>1.390563720367934</v>
      </c>
      <c r="E2496" s="141">
        <v>3.4455319487546765E-2</v>
      </c>
      <c r="F2496" s="5">
        <f t="shared" si="521"/>
        <v>1.0344553194875468</v>
      </c>
      <c r="G2496" s="5">
        <f t="shared" si="522"/>
        <v>3.4432097060656481</v>
      </c>
      <c r="H2496" s="5">
        <f t="shared" si="523"/>
        <v>1.3442472518356789</v>
      </c>
      <c r="I2496">
        <v>1.77</v>
      </c>
      <c r="J2496">
        <v>2.13</v>
      </c>
      <c r="K2496" s="5">
        <f t="shared" si="524"/>
        <v>1.8309859154929577</v>
      </c>
      <c r="L2496" s="5">
        <f t="shared" si="525"/>
        <v>2.2033898305084745</v>
      </c>
      <c r="M2496" s="24">
        <f t="shared" si="531"/>
        <v>0.5461538461538461</v>
      </c>
      <c r="N2496" s="24">
        <f t="shared" si="531"/>
        <v>0.45384615384615384</v>
      </c>
      <c r="O2496">
        <f t="shared" si="532"/>
        <v>0.51405524237513667</v>
      </c>
      <c r="P2496">
        <f t="shared" si="532"/>
        <v>1.5845299271330566</v>
      </c>
      <c r="Q2496" t="s">
        <v>77</v>
      </c>
      <c r="R2496" t="s">
        <v>120</v>
      </c>
      <c r="S2496" t="s">
        <v>147</v>
      </c>
      <c r="T2496" s="78" t="s">
        <v>151</v>
      </c>
      <c r="U2496" s="78" t="s">
        <v>166</v>
      </c>
      <c r="V2496" s="128" t="s">
        <v>623</v>
      </c>
      <c r="W2496" s="144" t="s">
        <v>170</v>
      </c>
      <c r="X2496">
        <v>2</v>
      </c>
      <c r="Y2496" t="str">
        <f t="shared" si="526"/>
        <v>N</v>
      </c>
      <c r="Z2496" s="23">
        <v>100</v>
      </c>
      <c r="AA2496" s="23">
        <f t="shared" si="512"/>
        <v>213</v>
      </c>
      <c r="AB2496" s="23">
        <f t="shared" si="513"/>
        <v>113</v>
      </c>
      <c r="AC2496" s="23">
        <f t="shared" si="514"/>
        <v>0</v>
      </c>
      <c r="AD2496" s="23">
        <f t="shared" si="515"/>
        <v>-100</v>
      </c>
      <c r="AE2496" s="23">
        <f t="shared" si="516"/>
        <v>213</v>
      </c>
      <c r="AF2496" s="23">
        <f t="shared" si="517"/>
        <v>113</v>
      </c>
    </row>
    <row r="2497" spans="1:32" x14ac:dyDescent="0.25">
      <c r="A2497" s="6">
        <v>0.65794327665831409</v>
      </c>
      <c r="B2497" s="6">
        <v>0.33826235562117346</v>
      </c>
      <c r="C2497" s="3">
        <f t="shared" si="530"/>
        <v>1.5198878618822398</v>
      </c>
      <c r="D2497" s="4">
        <f t="shared" si="530"/>
        <v>2.9562852128893682</v>
      </c>
      <c r="E2497" s="141">
        <v>5.4156674660271742E-2</v>
      </c>
      <c r="F2497" s="5">
        <f t="shared" si="521"/>
        <v>1.0541566746602717</v>
      </c>
      <c r="G2497" s="5">
        <f t="shared" si="522"/>
        <v>1.441804523385541</v>
      </c>
      <c r="H2497" s="5">
        <f t="shared" si="523"/>
        <v>2.8044078114309761</v>
      </c>
      <c r="I2497">
        <v>1.44</v>
      </c>
      <c r="J2497">
        <v>2.78</v>
      </c>
      <c r="K2497" s="5">
        <f t="shared" si="524"/>
        <v>1.5179856115107913</v>
      </c>
      <c r="L2497" s="5">
        <f t="shared" si="525"/>
        <v>2.9305555555555554</v>
      </c>
      <c r="M2497" s="24">
        <f t="shared" si="531"/>
        <v>0.65876777251184837</v>
      </c>
      <c r="N2497" s="24">
        <f t="shared" si="531"/>
        <v>0.34123222748815168</v>
      </c>
      <c r="O2497">
        <f t="shared" si="532"/>
        <v>0.99874842715758461</v>
      </c>
      <c r="P2497">
        <f t="shared" si="532"/>
        <v>0.99129662550093889</v>
      </c>
      <c r="Q2497" t="s">
        <v>185</v>
      </c>
      <c r="R2497" t="s">
        <v>394</v>
      </c>
      <c r="S2497" t="s">
        <v>186</v>
      </c>
      <c r="T2497" s="78" t="s">
        <v>150</v>
      </c>
      <c r="U2497" s="78" t="s">
        <v>166</v>
      </c>
      <c r="V2497" s="128" t="s">
        <v>624</v>
      </c>
      <c r="W2497" s="144" t="s">
        <v>151</v>
      </c>
      <c r="X2497">
        <v>2</v>
      </c>
      <c r="Y2497" t="str">
        <f t="shared" si="526"/>
        <v>N</v>
      </c>
      <c r="Z2497" s="23">
        <v>100</v>
      </c>
      <c r="AA2497" s="23">
        <f t="shared" si="512"/>
        <v>0</v>
      </c>
      <c r="AB2497" s="23">
        <f t="shared" si="513"/>
        <v>-100</v>
      </c>
      <c r="AC2497" s="23">
        <f t="shared" si="514"/>
        <v>0</v>
      </c>
      <c r="AD2497" s="23">
        <f t="shared" si="515"/>
        <v>-100</v>
      </c>
      <c r="AE2497" s="23">
        <f t="shared" si="516"/>
        <v>0</v>
      </c>
      <c r="AF2497" s="23">
        <f t="shared" si="517"/>
        <v>-100</v>
      </c>
    </row>
    <row r="2498" spans="1:32" x14ac:dyDescent="0.25">
      <c r="A2498" s="6">
        <v>0.67212652769256842</v>
      </c>
      <c r="B2498" s="6">
        <v>0.30970739473665709</v>
      </c>
      <c r="C2498" s="3">
        <f t="shared" si="530"/>
        <v>1.4878151044462291</v>
      </c>
      <c r="D2498" s="4">
        <f t="shared" si="530"/>
        <v>3.2288541281046772</v>
      </c>
      <c r="E2498" s="141">
        <v>4.4657097288676173E-2</v>
      </c>
      <c r="F2498" s="5">
        <f t="shared" si="521"/>
        <v>1.0446570972886762</v>
      </c>
      <c r="G2498" s="5">
        <f t="shared" si="522"/>
        <v>1.4242138480729554</v>
      </c>
      <c r="H2498" s="5">
        <f t="shared" si="523"/>
        <v>3.0908267760635613</v>
      </c>
      <c r="I2498">
        <v>1.65</v>
      </c>
      <c r="J2498">
        <v>2.2799999999999998</v>
      </c>
      <c r="K2498" s="5">
        <f t="shared" si="524"/>
        <v>1.7236842105263155</v>
      </c>
      <c r="L2498" s="5">
        <f t="shared" si="525"/>
        <v>2.3818181818181814</v>
      </c>
      <c r="M2498" s="24">
        <f t="shared" si="531"/>
        <v>0.58015267175572527</v>
      </c>
      <c r="N2498" s="24">
        <f t="shared" si="531"/>
        <v>0.4198473282442749</v>
      </c>
      <c r="O2498">
        <f t="shared" si="532"/>
        <v>1.1585338832595586</v>
      </c>
      <c r="P2498">
        <f t="shared" si="532"/>
        <v>0.73766670382731048</v>
      </c>
      <c r="Q2498" t="s">
        <v>396</v>
      </c>
      <c r="R2498" t="s">
        <v>419</v>
      </c>
      <c r="S2498" t="s">
        <v>186</v>
      </c>
      <c r="T2498" s="78" t="s">
        <v>165</v>
      </c>
      <c r="U2498" s="78" t="s">
        <v>160</v>
      </c>
      <c r="V2498" s="128" t="s">
        <v>624</v>
      </c>
      <c r="W2498" s="144" t="s">
        <v>151</v>
      </c>
      <c r="X2498">
        <v>2</v>
      </c>
      <c r="Y2498" t="str">
        <f t="shared" si="526"/>
        <v>N</v>
      </c>
      <c r="Z2498" s="23">
        <v>100</v>
      </c>
      <c r="AA2498" s="23">
        <f t="shared" si="512"/>
        <v>0</v>
      </c>
      <c r="AB2498" s="23">
        <f t="shared" si="513"/>
        <v>-100</v>
      </c>
      <c r="AC2498" s="23">
        <f t="shared" si="514"/>
        <v>0</v>
      </c>
      <c r="AD2498" s="23">
        <f t="shared" si="515"/>
        <v>-100</v>
      </c>
      <c r="AE2498" s="23">
        <f t="shared" si="516"/>
        <v>0</v>
      </c>
      <c r="AF2498" s="23">
        <f t="shared" si="517"/>
        <v>-100</v>
      </c>
    </row>
    <row r="2499" spans="1:32" x14ac:dyDescent="0.25">
      <c r="A2499" s="6">
        <v>0.48033991539632453</v>
      </c>
      <c r="B2499" s="6">
        <v>0.51788213602469813</v>
      </c>
      <c r="C2499" s="3">
        <f t="shared" si="530"/>
        <v>2.0818590501164329</v>
      </c>
      <c r="D2499" s="4">
        <f t="shared" si="530"/>
        <v>1.9309412903794569</v>
      </c>
      <c r="E2499" s="141">
        <v>4.6410756885707949E-2</v>
      </c>
      <c r="F2499" s="5">
        <f t="shared" si="521"/>
        <v>1.0464107568857079</v>
      </c>
      <c r="G2499" s="5">
        <f t="shared" si="522"/>
        <v>1.9895237471682639</v>
      </c>
      <c r="H2499" s="5">
        <f t="shared" si="523"/>
        <v>1.8452995419564098</v>
      </c>
      <c r="I2499">
        <v>1.74</v>
      </c>
      <c r="J2499">
        <v>2.12</v>
      </c>
      <c r="K2499" s="5">
        <f t="shared" si="524"/>
        <v>1.8207547169811318</v>
      </c>
      <c r="L2499" s="5">
        <f t="shared" si="525"/>
        <v>2.2183908045977008</v>
      </c>
      <c r="M2499" s="24">
        <f t="shared" si="531"/>
        <v>0.5492227979274612</v>
      </c>
      <c r="N2499" s="24">
        <f t="shared" si="531"/>
        <v>0.45077720207253896</v>
      </c>
      <c r="O2499">
        <f t="shared" si="532"/>
        <v>0.87458116671217578</v>
      </c>
      <c r="P2499">
        <f t="shared" si="532"/>
        <v>1.148864968422606</v>
      </c>
      <c r="Q2499" t="s">
        <v>417</v>
      </c>
      <c r="R2499" t="s">
        <v>423</v>
      </c>
      <c r="S2499" t="s">
        <v>186</v>
      </c>
      <c r="T2499" s="78" t="s">
        <v>162</v>
      </c>
      <c r="U2499" s="78" t="s">
        <v>160</v>
      </c>
      <c r="V2499" s="128" t="s">
        <v>624</v>
      </c>
      <c r="W2499" s="144" t="s">
        <v>152</v>
      </c>
      <c r="X2499">
        <v>1</v>
      </c>
      <c r="Y2499" t="str">
        <f t="shared" si="526"/>
        <v>N</v>
      </c>
      <c r="Z2499" s="23">
        <v>100</v>
      </c>
      <c r="AA2499" s="23">
        <f t="shared" si="512"/>
        <v>212</v>
      </c>
      <c r="AB2499" s="23">
        <f t="shared" si="513"/>
        <v>112</v>
      </c>
      <c r="AC2499" s="23">
        <f t="shared" si="514"/>
        <v>0</v>
      </c>
      <c r="AD2499" s="23">
        <f t="shared" si="515"/>
        <v>-100</v>
      </c>
      <c r="AE2499" s="23">
        <f t="shared" si="516"/>
        <v>212</v>
      </c>
      <c r="AF2499" s="23">
        <f t="shared" si="517"/>
        <v>112</v>
      </c>
    </row>
    <row r="2500" spans="1:32" x14ac:dyDescent="0.25">
      <c r="A2500" s="6">
        <v>0.62503864896331296</v>
      </c>
      <c r="B2500" s="6">
        <v>0.37167845895471524</v>
      </c>
      <c r="C2500" s="3">
        <f t="shared" si="530"/>
        <v>1.5999010647719092</v>
      </c>
      <c r="D2500" s="4">
        <f t="shared" si="530"/>
        <v>2.6904975951857315</v>
      </c>
      <c r="E2500" s="141">
        <v>4.5230966638152292E-2</v>
      </c>
      <c r="F2500" s="5">
        <f t="shared" si="521"/>
        <v>1.0452309666381523</v>
      </c>
      <c r="G2500" s="5">
        <f t="shared" si="522"/>
        <v>1.5306674943986593</v>
      </c>
      <c r="H2500" s="5">
        <f t="shared" si="523"/>
        <v>2.5740699243147787</v>
      </c>
      <c r="I2500">
        <v>1.67</v>
      </c>
      <c r="J2500">
        <v>2.2400000000000002</v>
      </c>
      <c r="K2500" s="5">
        <f t="shared" si="524"/>
        <v>1.7455357142857142</v>
      </c>
      <c r="L2500" s="5">
        <f t="shared" si="525"/>
        <v>2.3413173652694614</v>
      </c>
      <c r="M2500" s="24">
        <f t="shared" si="531"/>
        <v>0.57289002557544755</v>
      </c>
      <c r="N2500" s="24">
        <f t="shared" si="531"/>
        <v>0.42710997442455234</v>
      </c>
      <c r="O2500">
        <f t="shared" si="532"/>
        <v>1.0910272845743543</v>
      </c>
      <c r="P2500">
        <f t="shared" si="532"/>
        <v>0.87021723024726749</v>
      </c>
      <c r="Q2500" t="s">
        <v>523</v>
      </c>
      <c r="R2500" t="s">
        <v>398</v>
      </c>
      <c r="S2500" t="s">
        <v>186</v>
      </c>
      <c r="T2500" s="78" t="s">
        <v>162</v>
      </c>
      <c r="U2500" s="78" t="s">
        <v>160</v>
      </c>
      <c r="V2500" s="128" t="s">
        <v>624</v>
      </c>
      <c r="W2500" s="144" t="s">
        <v>164</v>
      </c>
      <c r="X2500">
        <v>4</v>
      </c>
      <c r="Y2500" t="str">
        <f t="shared" si="526"/>
        <v>Y</v>
      </c>
      <c r="Z2500" s="23">
        <v>100</v>
      </c>
      <c r="AA2500" s="23">
        <f t="shared" ref="AA2500:AA2563" si="533">IF(AND(O2500&gt;1,Y2500="Y"),Z2500*I2500,IF(AND(P2500&gt;1,Y2500="N"),Z2500*J2500,0))</f>
        <v>167</v>
      </c>
      <c r="AB2500" s="23">
        <f t="shared" ref="AB2500:AB2563" si="534">AA2500-Z2500</f>
        <v>67</v>
      </c>
      <c r="AC2500" s="23">
        <f t="shared" ref="AC2500:AC2563" si="535">IF(AND(A2500 &gt; 50%,Y2500 = "Y"),Z2500*I2500,0)</f>
        <v>167</v>
      </c>
      <c r="AD2500" s="23">
        <f t="shared" ref="AD2500:AD2563" si="536">AC2500-Z2500</f>
        <v>67</v>
      </c>
      <c r="AE2500" s="23">
        <f t="shared" ref="AE2500:AE2563" si="537">IF(AND(B2500 &gt; 50%,Y2500 = "N"),Z2500*J2500,0)</f>
        <v>0</v>
      </c>
      <c r="AF2500" s="23">
        <f t="shared" ref="AF2500:AF2563" si="538">AE2500-Z2500</f>
        <v>-100</v>
      </c>
    </row>
    <row r="2501" spans="1:32" x14ac:dyDescent="0.25">
      <c r="A2501" s="6">
        <v>0.30288496803021714</v>
      </c>
      <c r="B2501" s="6">
        <v>0.69666849845015522</v>
      </c>
      <c r="C2501" s="3">
        <f t="shared" si="530"/>
        <v>3.3015834575859029</v>
      </c>
      <c r="D2501" s="4">
        <f t="shared" si="530"/>
        <v>1.4354029243817565</v>
      </c>
      <c r="E2501" s="141">
        <v>5.8976865428478353E-2</v>
      </c>
      <c r="F2501" s="5">
        <f t="shared" si="521"/>
        <v>1.0589768654284784</v>
      </c>
      <c r="G2501" s="5">
        <f t="shared" si="522"/>
        <v>3.1177106557941956</v>
      </c>
      <c r="H2501" s="5">
        <f t="shared" si="523"/>
        <v>1.3554620230546495</v>
      </c>
      <c r="I2501">
        <v>1.24</v>
      </c>
      <c r="J2501">
        <v>3.96</v>
      </c>
      <c r="K2501" s="5">
        <f t="shared" si="524"/>
        <v>1.3131313131313131</v>
      </c>
      <c r="L2501" s="5">
        <f t="shared" si="525"/>
        <v>4.193548387096774</v>
      </c>
      <c r="M2501" s="24">
        <f t="shared" si="531"/>
        <v>0.7615384615384615</v>
      </c>
      <c r="N2501" s="24">
        <f t="shared" si="531"/>
        <v>0.23846153846153847</v>
      </c>
      <c r="O2501">
        <f t="shared" si="532"/>
        <v>0.39772773579725484</v>
      </c>
      <c r="P2501">
        <f t="shared" si="532"/>
        <v>2.9215130580167799</v>
      </c>
      <c r="Q2501" t="s">
        <v>357</v>
      </c>
      <c r="R2501" t="s">
        <v>311</v>
      </c>
      <c r="S2501" t="s">
        <v>305</v>
      </c>
      <c r="T2501" s="78" t="s">
        <v>151</v>
      </c>
      <c r="U2501" s="78" t="s">
        <v>166</v>
      </c>
      <c r="V2501" s="128" t="s">
        <v>624</v>
      </c>
      <c r="W2501" s="144" t="s">
        <v>162</v>
      </c>
      <c r="X2501">
        <v>3</v>
      </c>
      <c r="Y2501" t="str">
        <f t="shared" si="526"/>
        <v>Y</v>
      </c>
      <c r="Z2501" s="23">
        <v>100</v>
      </c>
      <c r="AA2501" s="23">
        <f t="shared" si="533"/>
        <v>0</v>
      </c>
      <c r="AB2501" s="23">
        <f t="shared" si="534"/>
        <v>-100</v>
      </c>
      <c r="AC2501" s="23">
        <f t="shared" si="535"/>
        <v>0</v>
      </c>
      <c r="AD2501" s="23">
        <f t="shared" si="536"/>
        <v>-100</v>
      </c>
      <c r="AE2501" s="23">
        <f t="shared" si="537"/>
        <v>0</v>
      </c>
      <c r="AF2501" s="23">
        <f t="shared" si="538"/>
        <v>-100</v>
      </c>
    </row>
    <row r="2502" spans="1:32" x14ac:dyDescent="0.25">
      <c r="A2502" s="6">
        <v>0.30171353409904222</v>
      </c>
      <c r="B2502" s="6">
        <v>0.69777060116800482</v>
      </c>
      <c r="C2502" s="3">
        <f t="shared" si="530"/>
        <v>3.3144021960636816</v>
      </c>
      <c r="D2502" s="4">
        <f t="shared" si="530"/>
        <v>1.4331357588383495</v>
      </c>
      <c r="E2502" s="141">
        <v>2.876392847888054E-2</v>
      </c>
      <c r="F2502" s="5">
        <f t="shared" si="521"/>
        <v>1.0287639284788805</v>
      </c>
      <c r="G2502" s="5">
        <f t="shared" si="522"/>
        <v>3.2217325124961578</v>
      </c>
      <c r="H2502" s="5">
        <f t="shared" si="523"/>
        <v>1.3930657162108793</v>
      </c>
      <c r="I2502">
        <v>1.7</v>
      </c>
      <c r="J2502">
        <v>2.27</v>
      </c>
      <c r="K2502" s="5">
        <f t="shared" si="524"/>
        <v>1.748898678414097</v>
      </c>
      <c r="L2502" s="5">
        <f t="shared" si="525"/>
        <v>2.335294117647059</v>
      </c>
      <c r="M2502" s="24">
        <f t="shared" si="531"/>
        <v>0.5717884130982368</v>
      </c>
      <c r="N2502" s="24">
        <f t="shared" si="531"/>
        <v>0.4282115869017632</v>
      </c>
      <c r="O2502">
        <f t="shared" si="532"/>
        <v>0.52766640104546148</v>
      </c>
      <c r="P2502">
        <f t="shared" si="532"/>
        <v>1.6294995803746939</v>
      </c>
      <c r="Q2502" t="s">
        <v>318</v>
      </c>
      <c r="R2502" t="s">
        <v>310</v>
      </c>
      <c r="S2502" t="s">
        <v>305</v>
      </c>
      <c r="T2502" s="78" t="s">
        <v>151</v>
      </c>
      <c r="U2502" s="78" t="s">
        <v>166</v>
      </c>
      <c r="V2502" s="128" t="s">
        <v>624</v>
      </c>
      <c r="W2502" s="144" t="s">
        <v>170</v>
      </c>
      <c r="X2502">
        <v>2</v>
      </c>
      <c r="Y2502" t="str">
        <f t="shared" si="526"/>
        <v>N</v>
      </c>
      <c r="Z2502" s="23">
        <v>100</v>
      </c>
      <c r="AA2502" s="23">
        <f t="shared" si="533"/>
        <v>227</v>
      </c>
      <c r="AB2502" s="23">
        <f t="shared" si="534"/>
        <v>127</v>
      </c>
      <c r="AC2502" s="23">
        <f t="shared" si="535"/>
        <v>0</v>
      </c>
      <c r="AD2502" s="23">
        <f t="shared" si="536"/>
        <v>-100</v>
      </c>
      <c r="AE2502" s="23">
        <f t="shared" si="537"/>
        <v>227</v>
      </c>
      <c r="AF2502" s="23">
        <f t="shared" si="538"/>
        <v>127</v>
      </c>
    </row>
    <row r="2503" spans="1:32" x14ac:dyDescent="0.25">
      <c r="A2503" s="6">
        <v>0.49807108448835163</v>
      </c>
      <c r="B2503" s="6">
        <v>0.49803861465791788</v>
      </c>
      <c r="C2503" s="3">
        <f t="shared" si="530"/>
        <v>2.0077455430428364</v>
      </c>
      <c r="D2503" s="4">
        <f t="shared" si="530"/>
        <v>2.0078764388316728</v>
      </c>
      <c r="E2503" s="141">
        <v>2.4525731055444977E-2</v>
      </c>
      <c r="F2503" s="5">
        <f t="shared" si="521"/>
        <v>1.024525731055445</v>
      </c>
      <c r="G2503" s="5">
        <f t="shared" si="522"/>
        <v>1.9596828875878978</v>
      </c>
      <c r="H2503" s="5">
        <f t="shared" si="523"/>
        <v>1.9598106499123262</v>
      </c>
      <c r="I2503">
        <v>1.88</v>
      </c>
      <c r="J2503">
        <v>2.0299999999999998</v>
      </c>
      <c r="K2503" s="5">
        <f t="shared" si="524"/>
        <v>1.9261083743842364</v>
      </c>
      <c r="L2503" s="5">
        <f t="shared" si="525"/>
        <v>2.0797872340425529</v>
      </c>
      <c r="M2503" s="24">
        <f t="shared" si="531"/>
        <v>0.51918158567774941</v>
      </c>
      <c r="N2503" s="24">
        <f t="shared" si="531"/>
        <v>0.4808184143222507</v>
      </c>
      <c r="O2503">
        <f t="shared" si="532"/>
        <v>0.9593388868716527</v>
      </c>
      <c r="P2503">
        <f t="shared" si="532"/>
        <v>1.0358143528257762</v>
      </c>
      <c r="Q2503" t="s">
        <v>316</v>
      </c>
      <c r="R2503" t="s">
        <v>304</v>
      </c>
      <c r="S2503" t="s">
        <v>305</v>
      </c>
      <c r="T2503" s="78" t="s">
        <v>162</v>
      </c>
      <c r="U2503" s="78" t="s">
        <v>160</v>
      </c>
      <c r="V2503" s="128" t="s">
        <v>624</v>
      </c>
      <c r="W2503" s="144" t="s">
        <v>152</v>
      </c>
      <c r="X2503">
        <v>1</v>
      </c>
      <c r="Y2503" t="str">
        <f t="shared" si="526"/>
        <v>N</v>
      </c>
      <c r="Z2503" s="23">
        <v>100</v>
      </c>
      <c r="AA2503" s="23">
        <f t="shared" si="533"/>
        <v>202.99999999999997</v>
      </c>
      <c r="AB2503" s="23">
        <f t="shared" si="534"/>
        <v>102.99999999999997</v>
      </c>
      <c r="AC2503" s="23">
        <f t="shared" si="535"/>
        <v>0</v>
      </c>
      <c r="AD2503" s="23">
        <f t="shared" si="536"/>
        <v>-100</v>
      </c>
      <c r="AE2503" s="23">
        <f t="shared" si="537"/>
        <v>0</v>
      </c>
      <c r="AF2503" s="23">
        <f t="shared" si="538"/>
        <v>-100</v>
      </c>
    </row>
    <row r="2504" spans="1:32" x14ac:dyDescent="0.25">
      <c r="A2504" s="6">
        <v>8.7801296241528437E-2</v>
      </c>
      <c r="B2504" s="6">
        <v>0.9121814003802089</v>
      </c>
      <c r="C2504" s="3">
        <f t="shared" si="530"/>
        <v>11.389353492562881</v>
      </c>
      <c r="D2504" s="4">
        <f t="shared" si="530"/>
        <v>1.0962731750320573</v>
      </c>
      <c r="E2504" s="141">
        <v>2.2564236337550447E-2</v>
      </c>
      <c r="F2504" s="5">
        <f t="shared" si="521"/>
        <v>1.0225642363375504</v>
      </c>
      <c r="G2504" s="5">
        <f t="shared" si="522"/>
        <v>11.13803229942342</v>
      </c>
      <c r="H2504" s="5">
        <f t="shared" si="523"/>
        <v>1.072082453185049</v>
      </c>
      <c r="I2504">
        <v>1.87</v>
      </c>
      <c r="J2504">
        <v>2.0499999999999998</v>
      </c>
      <c r="K2504" s="5">
        <f t="shared" si="524"/>
        <v>1.9121951219512194</v>
      </c>
      <c r="L2504" s="5">
        <f t="shared" si="525"/>
        <v>2.0962566844919781</v>
      </c>
      <c r="M2504" s="24">
        <f t="shared" si="531"/>
        <v>0.52295918367346939</v>
      </c>
      <c r="N2504" s="24">
        <f t="shared" si="531"/>
        <v>0.47704081632653073</v>
      </c>
      <c r="O2504">
        <f t="shared" si="532"/>
        <v>0.16789321037404462</v>
      </c>
      <c r="P2504">
        <f t="shared" si="532"/>
        <v>1.9121663580162667</v>
      </c>
      <c r="Q2504" t="s">
        <v>356</v>
      </c>
      <c r="R2504" t="s">
        <v>309</v>
      </c>
      <c r="S2504" t="s">
        <v>305</v>
      </c>
      <c r="T2504" s="78" t="s">
        <v>154</v>
      </c>
      <c r="U2504" s="78" t="s">
        <v>160</v>
      </c>
      <c r="V2504" s="128" t="s">
        <v>624</v>
      </c>
      <c r="W2504" s="144" t="s">
        <v>154</v>
      </c>
      <c r="X2504">
        <v>1</v>
      </c>
      <c r="Y2504" t="str">
        <f t="shared" si="526"/>
        <v>N</v>
      </c>
      <c r="Z2504" s="23">
        <v>100</v>
      </c>
      <c r="AA2504" s="23">
        <f t="shared" si="533"/>
        <v>204.99999999999997</v>
      </c>
      <c r="AB2504" s="23">
        <f t="shared" si="534"/>
        <v>104.99999999999997</v>
      </c>
      <c r="AC2504" s="23">
        <f t="shared" si="535"/>
        <v>0</v>
      </c>
      <c r="AD2504" s="23">
        <f t="shared" si="536"/>
        <v>-100</v>
      </c>
      <c r="AE2504" s="23">
        <f t="shared" si="537"/>
        <v>204.99999999999997</v>
      </c>
      <c r="AF2504" s="23">
        <f t="shared" si="538"/>
        <v>104.99999999999997</v>
      </c>
    </row>
    <row r="2505" spans="1:32" x14ac:dyDescent="0.25">
      <c r="A2505" s="6">
        <v>0.76633558900399734</v>
      </c>
      <c r="B2505" s="6">
        <v>0.17447613532255205</v>
      </c>
      <c r="C2505" s="3">
        <f t="shared" si="530"/>
        <v>1.3049113395603813</v>
      </c>
      <c r="D2505" s="4">
        <f t="shared" si="530"/>
        <v>5.7314428598003468</v>
      </c>
      <c r="E2505" s="141">
        <v>2.6606425702811132E-2</v>
      </c>
      <c r="F2505" s="5">
        <f t="shared" si="521"/>
        <v>1.0266064257028111</v>
      </c>
      <c r="G2505" s="5">
        <f t="shared" si="522"/>
        <v>1.2710921214690856</v>
      </c>
      <c r="H2505" s="5">
        <f t="shared" si="523"/>
        <v>5.5829017979082112</v>
      </c>
      <c r="I2505">
        <v>1.6</v>
      </c>
      <c r="J2505">
        <v>2.4900000000000002</v>
      </c>
      <c r="K2505" s="5">
        <f t="shared" si="524"/>
        <v>1.642570281124498</v>
      </c>
      <c r="L2505" s="5">
        <f t="shared" si="525"/>
        <v>2.5562499999999999</v>
      </c>
      <c r="M2505" s="24">
        <f t="shared" si="531"/>
        <v>0.60880195599022002</v>
      </c>
      <c r="N2505" s="24">
        <f t="shared" si="531"/>
        <v>0.39119804400977998</v>
      </c>
      <c r="O2505">
        <f t="shared" si="532"/>
        <v>1.2587600638660035</v>
      </c>
      <c r="P2505">
        <f t="shared" si="532"/>
        <v>0.44600462091827364</v>
      </c>
      <c r="Q2505" t="s">
        <v>317</v>
      </c>
      <c r="R2505" t="s">
        <v>355</v>
      </c>
      <c r="S2505" t="s">
        <v>305</v>
      </c>
      <c r="T2505" s="78" t="s">
        <v>165</v>
      </c>
      <c r="U2505" s="78" t="s">
        <v>160</v>
      </c>
      <c r="V2505" s="128" t="s">
        <v>624</v>
      </c>
      <c r="W2505" s="144" t="s">
        <v>162</v>
      </c>
      <c r="X2505">
        <v>3</v>
      </c>
      <c r="Y2505" t="str">
        <f t="shared" si="526"/>
        <v>Y</v>
      </c>
      <c r="Z2505" s="23">
        <v>100</v>
      </c>
      <c r="AA2505" s="23">
        <f t="shared" si="533"/>
        <v>160</v>
      </c>
      <c r="AB2505" s="23">
        <f t="shared" si="534"/>
        <v>60</v>
      </c>
      <c r="AC2505" s="23">
        <f t="shared" si="535"/>
        <v>160</v>
      </c>
      <c r="AD2505" s="23">
        <f t="shared" si="536"/>
        <v>60</v>
      </c>
      <c r="AE2505" s="23">
        <f t="shared" si="537"/>
        <v>0</v>
      </c>
      <c r="AF2505" s="23">
        <f t="shared" si="538"/>
        <v>-100</v>
      </c>
    </row>
    <row r="2506" spans="1:32" x14ac:dyDescent="0.25">
      <c r="A2506" s="6">
        <v>0.64365364654787749</v>
      </c>
      <c r="B2506" s="6">
        <v>0.34804827966084773</v>
      </c>
      <c r="C2506" s="3">
        <f t="shared" si="530"/>
        <v>1.5536305983246164</v>
      </c>
      <c r="D2506" s="4">
        <f t="shared" si="530"/>
        <v>2.8731646108822613</v>
      </c>
      <c r="E2506" s="141">
        <v>3.2258064516129004E-2</v>
      </c>
      <c r="F2506" s="5">
        <f t="shared" si="521"/>
        <v>1.032258064516129</v>
      </c>
      <c r="G2506" s="5">
        <f t="shared" si="522"/>
        <v>1.5050796421269721</v>
      </c>
      <c r="H2506" s="5">
        <f t="shared" si="523"/>
        <v>2.7833782167921908</v>
      </c>
      <c r="I2506">
        <v>1.75</v>
      </c>
      <c r="J2506">
        <v>2.17</v>
      </c>
      <c r="K2506" s="5">
        <f t="shared" si="524"/>
        <v>1.8064516129032258</v>
      </c>
      <c r="L2506" s="5">
        <f t="shared" si="525"/>
        <v>2.2399999999999998</v>
      </c>
      <c r="M2506" s="24">
        <f t="shared" si="531"/>
        <v>0.5535714285714286</v>
      </c>
      <c r="N2506" s="24">
        <f t="shared" si="531"/>
        <v>0.44642857142857145</v>
      </c>
      <c r="O2506">
        <f t="shared" si="532"/>
        <v>1.1627291679574561</v>
      </c>
      <c r="P2506">
        <f t="shared" si="532"/>
        <v>0.77962814644029887</v>
      </c>
      <c r="Q2506" t="s">
        <v>384</v>
      </c>
      <c r="R2506" t="s">
        <v>366</v>
      </c>
      <c r="S2506" t="s">
        <v>320</v>
      </c>
      <c r="T2506" s="78" t="s">
        <v>162</v>
      </c>
      <c r="U2506" s="78" t="s">
        <v>160</v>
      </c>
      <c r="V2506" s="128" t="s">
        <v>624</v>
      </c>
      <c r="W2506" s="144" t="s">
        <v>151</v>
      </c>
      <c r="X2506">
        <v>2</v>
      </c>
      <c r="Y2506" t="str">
        <f t="shared" si="526"/>
        <v>N</v>
      </c>
      <c r="Z2506" s="23">
        <v>100</v>
      </c>
      <c r="AA2506" s="23">
        <f t="shared" si="533"/>
        <v>0</v>
      </c>
      <c r="AB2506" s="23">
        <f t="shared" si="534"/>
        <v>-100</v>
      </c>
      <c r="AC2506" s="23">
        <f t="shared" si="535"/>
        <v>0</v>
      </c>
      <c r="AD2506" s="23">
        <f t="shared" si="536"/>
        <v>-100</v>
      </c>
      <c r="AE2506" s="23">
        <f t="shared" si="537"/>
        <v>0</v>
      </c>
      <c r="AF2506" s="23">
        <f t="shared" si="538"/>
        <v>-100</v>
      </c>
    </row>
    <row r="2507" spans="1:32" x14ac:dyDescent="0.25">
      <c r="A2507" s="6">
        <v>0.60507157403776246</v>
      </c>
      <c r="B2507" s="6">
        <v>0.38014534729730304</v>
      </c>
      <c r="C2507" s="3">
        <f t="shared" si="530"/>
        <v>1.6526970409910384</v>
      </c>
      <c r="D2507" s="4">
        <f t="shared" si="530"/>
        <v>2.6305727719927154</v>
      </c>
      <c r="E2507" s="141">
        <v>3.3411033411033575E-2</v>
      </c>
      <c r="F2507" s="5">
        <f t="shared" si="521"/>
        <v>1.0334110334110336</v>
      </c>
      <c r="G2507" s="5">
        <f t="shared" si="522"/>
        <v>1.5992639787635083</v>
      </c>
      <c r="H2507" s="5">
        <f t="shared" si="523"/>
        <v>2.5455241786124994</v>
      </c>
      <c r="I2507">
        <v>1.65</v>
      </c>
      <c r="J2507">
        <v>2.34</v>
      </c>
      <c r="K2507" s="5">
        <f t="shared" si="524"/>
        <v>1.7051282051282053</v>
      </c>
      <c r="L2507" s="5">
        <f t="shared" si="525"/>
        <v>2.4181818181818184</v>
      </c>
      <c r="M2507" s="24">
        <f t="shared" si="531"/>
        <v>0.5864661654135338</v>
      </c>
      <c r="N2507" s="24">
        <f t="shared" si="531"/>
        <v>0.41353383458646614</v>
      </c>
      <c r="O2507">
        <f t="shared" si="532"/>
        <v>1.0317246070131079</v>
      </c>
      <c r="P2507">
        <f t="shared" si="532"/>
        <v>0.9192605671007511</v>
      </c>
      <c r="Q2507" t="s">
        <v>385</v>
      </c>
      <c r="R2507" t="s">
        <v>518</v>
      </c>
      <c r="S2507" t="s">
        <v>320</v>
      </c>
      <c r="T2507" s="78" t="s">
        <v>165</v>
      </c>
      <c r="U2507" s="78" t="s">
        <v>160</v>
      </c>
      <c r="V2507" s="128" t="s">
        <v>624</v>
      </c>
      <c r="W2507" s="144" t="s">
        <v>162</v>
      </c>
      <c r="X2507">
        <v>3</v>
      </c>
      <c r="Y2507" t="str">
        <f t="shared" si="526"/>
        <v>Y</v>
      </c>
      <c r="Z2507" s="23">
        <v>100</v>
      </c>
      <c r="AA2507" s="23">
        <f t="shared" si="533"/>
        <v>165</v>
      </c>
      <c r="AB2507" s="23">
        <f t="shared" si="534"/>
        <v>65</v>
      </c>
      <c r="AC2507" s="23">
        <f t="shared" si="535"/>
        <v>165</v>
      </c>
      <c r="AD2507" s="23">
        <f t="shared" si="536"/>
        <v>65</v>
      </c>
      <c r="AE2507" s="23">
        <f t="shared" si="537"/>
        <v>0</v>
      </c>
      <c r="AF2507" s="23">
        <f t="shared" si="538"/>
        <v>-100</v>
      </c>
    </row>
    <row r="2508" spans="1:32" x14ac:dyDescent="0.25">
      <c r="A2508" s="6">
        <v>0.69659379427650814</v>
      </c>
      <c r="B2508" s="6">
        <v>0.27639692641034369</v>
      </c>
      <c r="C2508" s="3">
        <f t="shared" si="530"/>
        <v>1.4355568599898507</v>
      </c>
      <c r="D2508" s="4">
        <f t="shared" si="530"/>
        <v>3.6179852395152272</v>
      </c>
      <c r="E2508" s="141">
        <v>2.6964398567516312E-2</v>
      </c>
      <c r="F2508" s="5">
        <f t="shared" si="521"/>
        <v>1.0269643985675163</v>
      </c>
      <c r="G2508" s="5">
        <f t="shared" si="522"/>
        <v>1.3978642901275531</v>
      </c>
      <c r="H2508" s="5">
        <f t="shared" si="523"/>
        <v>3.5229899347648788</v>
      </c>
      <c r="I2508">
        <v>1.88</v>
      </c>
      <c r="J2508">
        <v>2.02</v>
      </c>
      <c r="K2508" s="5">
        <f t="shared" si="524"/>
        <v>1.9306930693069306</v>
      </c>
      <c r="L2508" s="5">
        <f t="shared" si="525"/>
        <v>2.0744680851063828</v>
      </c>
      <c r="M2508" s="24">
        <f t="shared" si="531"/>
        <v>0.517948717948718</v>
      </c>
      <c r="N2508" s="24">
        <f t="shared" si="531"/>
        <v>0.48205128205128212</v>
      </c>
      <c r="O2508">
        <f t="shared" si="532"/>
        <v>1.3449088107318721</v>
      </c>
      <c r="P2508">
        <f t="shared" si="532"/>
        <v>0.57337660265975554</v>
      </c>
      <c r="Q2508" t="s">
        <v>365</v>
      </c>
      <c r="R2508" t="s">
        <v>519</v>
      </c>
      <c r="S2508" t="s">
        <v>320</v>
      </c>
      <c r="T2508" s="78" t="s">
        <v>165</v>
      </c>
      <c r="U2508" s="78" t="s">
        <v>160</v>
      </c>
      <c r="V2508" s="128" t="s">
        <v>624</v>
      </c>
      <c r="W2508" s="144" t="s">
        <v>172</v>
      </c>
      <c r="X2508">
        <v>5</v>
      </c>
      <c r="Y2508" t="str">
        <f t="shared" si="526"/>
        <v>Y</v>
      </c>
      <c r="Z2508" s="23">
        <v>100</v>
      </c>
      <c r="AA2508" s="23">
        <f t="shared" si="533"/>
        <v>188</v>
      </c>
      <c r="AB2508" s="23">
        <f t="shared" si="534"/>
        <v>88</v>
      </c>
      <c r="AC2508" s="23">
        <f t="shared" si="535"/>
        <v>188</v>
      </c>
      <c r="AD2508" s="23">
        <f t="shared" si="536"/>
        <v>88</v>
      </c>
      <c r="AE2508" s="23">
        <f t="shared" si="537"/>
        <v>0</v>
      </c>
      <c r="AF2508" s="23">
        <f t="shared" si="538"/>
        <v>-100</v>
      </c>
    </row>
    <row r="2509" spans="1:32" x14ac:dyDescent="0.25">
      <c r="A2509" s="6">
        <v>0.57021647339868808</v>
      </c>
      <c r="B2509" s="6">
        <v>0.42648738205140696</v>
      </c>
      <c r="C2509" s="3">
        <f t="shared" si="530"/>
        <v>1.7537199408492234</v>
      </c>
      <c r="D2509" s="4">
        <f t="shared" si="530"/>
        <v>2.3447352538074955</v>
      </c>
      <c r="E2509" s="141">
        <v>3.3225814910969431E-2</v>
      </c>
      <c r="F2509" s="5">
        <f t="shared" si="521"/>
        <v>1.0332258149109694</v>
      </c>
      <c r="G2509" s="5">
        <f t="shared" si="522"/>
        <v>1.6973249366599859</v>
      </c>
      <c r="H2509" s="5">
        <f t="shared" si="523"/>
        <v>2.2693347571939397</v>
      </c>
      <c r="I2509">
        <v>1.71</v>
      </c>
      <c r="J2509">
        <v>2.23</v>
      </c>
      <c r="K2509" s="5">
        <f t="shared" si="524"/>
        <v>1.7668161434977576</v>
      </c>
      <c r="L2509" s="5">
        <f t="shared" si="525"/>
        <v>2.3040935672514617</v>
      </c>
      <c r="M2509" s="24">
        <f t="shared" si="531"/>
        <v>0.56598984771573613</v>
      </c>
      <c r="N2509" s="24">
        <f t="shared" si="531"/>
        <v>0.43401015228426398</v>
      </c>
      <c r="O2509">
        <f t="shared" si="532"/>
        <v>1.0074676704891619</v>
      </c>
      <c r="P2509">
        <f t="shared" si="532"/>
        <v>0.98266683349856343</v>
      </c>
      <c r="Q2509" t="s">
        <v>323</v>
      </c>
      <c r="R2509" t="s">
        <v>364</v>
      </c>
      <c r="S2509" t="s">
        <v>320</v>
      </c>
      <c r="T2509" s="78" t="s">
        <v>155</v>
      </c>
      <c r="U2509" s="78" t="s">
        <v>161</v>
      </c>
      <c r="V2509" s="128" t="s">
        <v>624</v>
      </c>
      <c r="W2509" s="144" t="s">
        <v>151</v>
      </c>
      <c r="X2509">
        <v>2</v>
      </c>
      <c r="Y2509" t="str">
        <f t="shared" si="526"/>
        <v>N</v>
      </c>
      <c r="Z2509" s="23">
        <v>100</v>
      </c>
      <c r="AA2509" s="23">
        <f t="shared" si="533"/>
        <v>0</v>
      </c>
      <c r="AB2509" s="23">
        <f t="shared" si="534"/>
        <v>-100</v>
      </c>
      <c r="AC2509" s="23">
        <f t="shared" si="535"/>
        <v>0</v>
      </c>
      <c r="AD2509" s="23">
        <f t="shared" si="536"/>
        <v>-100</v>
      </c>
      <c r="AE2509" s="23">
        <f t="shared" si="537"/>
        <v>0</v>
      </c>
      <c r="AF2509" s="23">
        <f t="shared" si="538"/>
        <v>-100</v>
      </c>
    </row>
    <row r="2510" spans="1:32" x14ac:dyDescent="0.25">
      <c r="A2510" s="6">
        <v>0.5889786499596863</v>
      </c>
      <c r="B2510" s="6">
        <v>0.40663576309515936</v>
      </c>
      <c r="C2510" s="3">
        <f t="shared" si="530"/>
        <v>1.6978544130053725</v>
      </c>
      <c r="D2510" s="4">
        <f t="shared" si="530"/>
        <v>2.4592032741743468</v>
      </c>
      <c r="E2510" s="141">
        <v>2.7941553447834E-2</v>
      </c>
      <c r="F2510" s="5">
        <f t="shared" si="521"/>
        <v>1.027941553447834</v>
      </c>
      <c r="G2510" s="5">
        <f t="shared" si="522"/>
        <v>1.6517032581381441</v>
      </c>
      <c r="H2510" s="5">
        <f t="shared" si="523"/>
        <v>2.3923571003875628</v>
      </c>
      <c r="I2510">
        <v>1.66</v>
      </c>
      <c r="J2510">
        <v>2.35</v>
      </c>
      <c r="K2510" s="5">
        <f t="shared" si="524"/>
        <v>1.7063829787234044</v>
      </c>
      <c r="L2510" s="5">
        <f t="shared" si="525"/>
        <v>2.4156626506024099</v>
      </c>
      <c r="M2510" s="24">
        <f t="shared" si="531"/>
        <v>0.5860349127182044</v>
      </c>
      <c r="N2510" s="24">
        <f t="shared" si="531"/>
        <v>0.41396508728179549</v>
      </c>
      <c r="O2510">
        <f t="shared" si="532"/>
        <v>1.0050231431226988</v>
      </c>
      <c r="P2510">
        <f t="shared" si="532"/>
        <v>0.98229482530818635</v>
      </c>
      <c r="Q2510" t="s">
        <v>188</v>
      </c>
      <c r="R2510" t="s">
        <v>196</v>
      </c>
      <c r="S2510" t="s">
        <v>189</v>
      </c>
      <c r="T2510" s="78" t="s">
        <v>155</v>
      </c>
      <c r="U2510" s="78" t="s">
        <v>161</v>
      </c>
      <c r="V2510" s="128" t="s">
        <v>624</v>
      </c>
      <c r="W2510" s="144" t="s">
        <v>153</v>
      </c>
      <c r="X2510">
        <v>2</v>
      </c>
      <c r="Y2510" t="str">
        <f t="shared" si="526"/>
        <v>N</v>
      </c>
      <c r="Z2510" s="23">
        <v>100</v>
      </c>
      <c r="AA2510" s="23">
        <f t="shared" si="533"/>
        <v>0</v>
      </c>
      <c r="AB2510" s="23">
        <f t="shared" si="534"/>
        <v>-100</v>
      </c>
      <c r="AC2510" s="23">
        <f t="shared" si="535"/>
        <v>0</v>
      </c>
      <c r="AD2510" s="23">
        <f t="shared" si="536"/>
        <v>-100</v>
      </c>
      <c r="AE2510" s="23">
        <f t="shared" si="537"/>
        <v>0</v>
      </c>
      <c r="AF2510" s="23">
        <f t="shared" si="538"/>
        <v>-100</v>
      </c>
    </row>
    <row r="2511" spans="1:32" x14ac:dyDescent="0.25">
      <c r="A2511" s="6">
        <v>0.4314468455762912</v>
      </c>
      <c r="B2511" s="6">
        <v>0.55559864098762901</v>
      </c>
      <c r="C2511" s="3">
        <f t="shared" si="530"/>
        <v>2.3177826196974096</v>
      </c>
      <c r="D2511" s="4">
        <f t="shared" si="530"/>
        <v>1.7998604140255017</v>
      </c>
      <c r="E2511" s="141">
        <v>2.5977433744424072E-2</v>
      </c>
      <c r="F2511" s="5">
        <f t="shared" si="521"/>
        <v>1.0259774337444241</v>
      </c>
      <c r="G2511" s="5">
        <f t="shared" si="522"/>
        <v>2.2590970751066055</v>
      </c>
      <c r="H2511" s="5">
        <f t="shared" si="523"/>
        <v>1.7542885007292037</v>
      </c>
      <c r="I2511">
        <v>2.06</v>
      </c>
      <c r="J2511">
        <v>1.85</v>
      </c>
      <c r="K2511" s="5">
        <f t="shared" si="524"/>
        <v>2.1135135135135137</v>
      </c>
      <c r="L2511" s="5">
        <f t="shared" si="525"/>
        <v>1.8980582524271847</v>
      </c>
      <c r="M2511" s="24">
        <f t="shared" si="531"/>
        <v>0.47314578005115088</v>
      </c>
      <c r="N2511" s="24">
        <f t="shared" si="531"/>
        <v>0.52685421994884907</v>
      </c>
      <c r="O2511">
        <f t="shared" si="532"/>
        <v>0.91186873848826966</v>
      </c>
      <c r="P2511">
        <f t="shared" si="532"/>
        <v>1.0545585855638979</v>
      </c>
      <c r="Q2511" t="s">
        <v>208</v>
      </c>
      <c r="R2511" t="s">
        <v>219</v>
      </c>
      <c r="S2511" t="s">
        <v>189</v>
      </c>
      <c r="T2511" s="78" t="s">
        <v>170</v>
      </c>
      <c r="U2511" s="78" t="s">
        <v>160</v>
      </c>
      <c r="V2511" s="128" t="s">
        <v>624</v>
      </c>
      <c r="W2511" s="144" t="s">
        <v>155</v>
      </c>
      <c r="X2511">
        <v>3</v>
      </c>
      <c r="Y2511" t="str">
        <f t="shared" si="526"/>
        <v>Y</v>
      </c>
      <c r="Z2511" s="23">
        <v>100</v>
      </c>
      <c r="AA2511" s="23">
        <f t="shared" si="533"/>
        <v>0</v>
      </c>
      <c r="AB2511" s="23">
        <f t="shared" si="534"/>
        <v>-100</v>
      </c>
      <c r="AC2511" s="23">
        <f t="shared" si="535"/>
        <v>0</v>
      </c>
      <c r="AD2511" s="23">
        <f t="shared" si="536"/>
        <v>-100</v>
      </c>
      <c r="AE2511" s="23">
        <f t="shared" si="537"/>
        <v>0</v>
      </c>
      <c r="AF2511" s="23">
        <f t="shared" si="538"/>
        <v>-100</v>
      </c>
    </row>
    <row r="2512" spans="1:32" x14ac:dyDescent="0.25">
      <c r="A2512" s="6">
        <v>0.67009146682229659</v>
      </c>
      <c r="B2512" s="6">
        <v>0.11677474141758387</v>
      </c>
      <c r="C2512" s="3">
        <f t="shared" si="530"/>
        <v>1.4923335835661264</v>
      </c>
      <c r="D2512" s="4">
        <f t="shared" si="530"/>
        <v>8.5634957342703277</v>
      </c>
      <c r="E2512" s="141">
        <v>3.1845799287659737E-2</v>
      </c>
      <c r="F2512" s="5">
        <f t="shared" si="521"/>
        <v>1.0318457992876597</v>
      </c>
      <c r="G2512" s="5">
        <f t="shared" si="522"/>
        <v>1.4462757755047964</v>
      </c>
      <c r="H2512" s="5">
        <f t="shared" si="523"/>
        <v>8.2992010435882797</v>
      </c>
      <c r="I2512">
        <v>1.72</v>
      </c>
      <c r="J2512">
        <v>2.2200000000000002</v>
      </c>
      <c r="K2512" s="5">
        <f t="shared" si="524"/>
        <v>1.7747747747747746</v>
      </c>
      <c r="L2512" s="5">
        <f t="shared" si="525"/>
        <v>2.2906976744186047</v>
      </c>
      <c r="M2512" s="24">
        <f t="shared" si="531"/>
        <v>0.56345177664974622</v>
      </c>
      <c r="N2512" s="24">
        <f t="shared" si="531"/>
        <v>0.43654822335025378</v>
      </c>
      <c r="O2512">
        <f t="shared" si="532"/>
        <v>1.1892614321080397</v>
      </c>
      <c r="P2512">
        <f t="shared" si="532"/>
        <v>0.26749562859609327</v>
      </c>
      <c r="Q2512" t="s">
        <v>195</v>
      </c>
      <c r="R2512" t="s">
        <v>282</v>
      </c>
      <c r="S2512" t="s">
        <v>189</v>
      </c>
      <c r="T2512" s="78" t="s">
        <v>359</v>
      </c>
      <c r="U2512" s="78" t="s">
        <v>160</v>
      </c>
      <c r="V2512" s="128" t="s">
        <v>624</v>
      </c>
      <c r="W2512" s="144" t="s">
        <v>151</v>
      </c>
      <c r="X2512">
        <v>2</v>
      </c>
      <c r="Y2512" t="str">
        <f t="shared" si="526"/>
        <v>N</v>
      </c>
      <c r="Z2512" s="23">
        <v>100</v>
      </c>
      <c r="AA2512" s="23">
        <f t="shared" si="533"/>
        <v>0</v>
      </c>
      <c r="AB2512" s="23">
        <f t="shared" si="534"/>
        <v>-100</v>
      </c>
      <c r="AC2512" s="23">
        <f t="shared" si="535"/>
        <v>0</v>
      </c>
      <c r="AD2512" s="23">
        <f t="shared" si="536"/>
        <v>-100</v>
      </c>
      <c r="AE2512" s="23">
        <f t="shared" si="537"/>
        <v>0</v>
      </c>
      <c r="AF2512" s="23">
        <f t="shared" si="538"/>
        <v>-100</v>
      </c>
    </row>
    <row r="2513" spans="1:32" x14ac:dyDescent="0.25">
      <c r="A2513" s="6">
        <v>0.20152718715164347</v>
      </c>
      <c r="B2513" s="6">
        <v>0.79844006620321495</v>
      </c>
      <c r="C2513" s="3">
        <f t="shared" si="530"/>
        <v>4.9621096494912544</v>
      </c>
      <c r="D2513" s="4">
        <f t="shared" si="530"/>
        <v>1.2524421585645791</v>
      </c>
      <c r="E2513" s="141">
        <v>3.0954077996130813E-2</v>
      </c>
      <c r="F2513" s="5">
        <f t="shared" si="521"/>
        <v>1.0309540779961308</v>
      </c>
      <c r="G2513" s="5">
        <f t="shared" si="522"/>
        <v>4.8131238387806032</v>
      </c>
      <c r="H2513" s="5">
        <f t="shared" si="523"/>
        <v>1.2148379693098992</v>
      </c>
      <c r="I2513">
        <v>2.44</v>
      </c>
      <c r="J2513">
        <v>1.61</v>
      </c>
      <c r="K2513" s="5">
        <f t="shared" si="524"/>
        <v>2.5155279503105592</v>
      </c>
      <c r="L2513" s="5">
        <f t="shared" si="525"/>
        <v>1.6598360655737707</v>
      </c>
      <c r="M2513" s="24">
        <f t="shared" si="531"/>
        <v>0.39753086419753081</v>
      </c>
      <c r="N2513" s="24">
        <f t="shared" si="531"/>
        <v>0.60246913580246908</v>
      </c>
      <c r="O2513">
        <f t="shared" si="532"/>
        <v>0.50694727202742618</v>
      </c>
      <c r="P2513">
        <f t="shared" si="532"/>
        <v>1.3252796180832056</v>
      </c>
      <c r="Q2513" t="s">
        <v>191</v>
      </c>
      <c r="R2513" t="s">
        <v>287</v>
      </c>
      <c r="S2513" t="s">
        <v>189</v>
      </c>
      <c r="T2513" s="78" t="s">
        <v>151</v>
      </c>
      <c r="U2513" s="78" t="s">
        <v>166</v>
      </c>
      <c r="V2513" s="128" t="s">
        <v>624</v>
      </c>
      <c r="W2513" s="144" t="s">
        <v>170</v>
      </c>
      <c r="X2513">
        <v>2</v>
      </c>
      <c r="Y2513" t="str">
        <f t="shared" si="526"/>
        <v>N</v>
      </c>
      <c r="Z2513" s="23">
        <v>100</v>
      </c>
      <c r="AA2513" s="23">
        <f t="shared" si="533"/>
        <v>161</v>
      </c>
      <c r="AB2513" s="23">
        <f t="shared" si="534"/>
        <v>61</v>
      </c>
      <c r="AC2513" s="23">
        <f t="shared" si="535"/>
        <v>0</v>
      </c>
      <c r="AD2513" s="23">
        <f t="shared" si="536"/>
        <v>-100</v>
      </c>
      <c r="AE2513" s="23">
        <f t="shared" si="537"/>
        <v>161</v>
      </c>
      <c r="AF2513" s="23">
        <f t="shared" si="538"/>
        <v>61</v>
      </c>
    </row>
    <row r="2514" spans="1:32" x14ac:dyDescent="0.25">
      <c r="A2514" s="6">
        <v>0.35807570303762393</v>
      </c>
      <c r="B2514" s="6">
        <v>0.64138191569013037</v>
      </c>
      <c r="C2514" s="3">
        <f t="shared" si="530"/>
        <v>2.7927055410819857</v>
      </c>
      <c r="D2514" s="4">
        <f t="shared" si="530"/>
        <v>1.5591334515941171</v>
      </c>
      <c r="E2514" s="141">
        <v>2.3345896147403788E-2</v>
      </c>
      <c r="F2514" s="5">
        <f t="shared" si="521"/>
        <v>1.0233458961474038</v>
      </c>
      <c r="G2514" s="5">
        <f t="shared" si="522"/>
        <v>2.7289947139043607</v>
      </c>
      <c r="H2514" s="5">
        <f t="shared" si="523"/>
        <v>1.5235644736191309</v>
      </c>
      <c r="I2514">
        <v>1.99</v>
      </c>
      <c r="J2514">
        <v>1.92</v>
      </c>
      <c r="K2514" s="5">
        <f t="shared" si="524"/>
        <v>2.0364583333333335</v>
      </c>
      <c r="L2514" s="5">
        <f t="shared" si="525"/>
        <v>1.9648241206030153</v>
      </c>
      <c r="M2514" s="24">
        <f t="shared" si="531"/>
        <v>0.49104859335038359</v>
      </c>
      <c r="N2514" s="24">
        <f t="shared" si="531"/>
        <v>0.50895140664961636</v>
      </c>
      <c r="O2514">
        <f t="shared" si="532"/>
        <v>0.72920624941516132</v>
      </c>
      <c r="P2514">
        <f t="shared" si="532"/>
        <v>1.2602026584665378</v>
      </c>
      <c r="Q2514" t="s">
        <v>284</v>
      </c>
      <c r="R2514" t="s">
        <v>197</v>
      </c>
      <c r="S2514" t="s">
        <v>189</v>
      </c>
      <c r="T2514" s="78" t="s">
        <v>151</v>
      </c>
      <c r="U2514" s="78" t="s">
        <v>166</v>
      </c>
      <c r="V2514" s="128" t="s">
        <v>624</v>
      </c>
      <c r="W2514" s="144" t="s">
        <v>151</v>
      </c>
      <c r="X2514">
        <v>2</v>
      </c>
      <c r="Y2514" t="str">
        <f t="shared" si="526"/>
        <v>N</v>
      </c>
      <c r="Z2514" s="23">
        <v>100</v>
      </c>
      <c r="AA2514" s="23">
        <f t="shared" si="533"/>
        <v>192</v>
      </c>
      <c r="AB2514" s="23">
        <f t="shared" si="534"/>
        <v>92</v>
      </c>
      <c r="AC2514" s="23">
        <f t="shared" si="535"/>
        <v>0</v>
      </c>
      <c r="AD2514" s="23">
        <f t="shared" si="536"/>
        <v>-100</v>
      </c>
      <c r="AE2514" s="23">
        <f t="shared" si="537"/>
        <v>192</v>
      </c>
      <c r="AF2514" s="23">
        <f t="shared" si="538"/>
        <v>92</v>
      </c>
    </row>
    <row r="2515" spans="1:32" x14ac:dyDescent="0.25">
      <c r="A2515" s="6">
        <v>0.12686880405429363</v>
      </c>
      <c r="B2515" s="6">
        <v>0.87311978976203664</v>
      </c>
      <c r="C2515" s="3">
        <f t="shared" si="530"/>
        <v>7.8821583245322389</v>
      </c>
      <c r="D2515" s="4">
        <f t="shared" si="530"/>
        <v>1.1453182160406006</v>
      </c>
      <c r="E2515" s="141">
        <v>3.3444121312837582E-2</v>
      </c>
      <c r="F2515" s="5">
        <f t="shared" si="521"/>
        <v>1.0334441213128376</v>
      </c>
      <c r="G2515" s="5">
        <f t="shared" si="522"/>
        <v>7.6270774219694868</v>
      </c>
      <c r="H2515" s="5">
        <f t="shared" si="523"/>
        <v>1.1082536466370756</v>
      </c>
      <c r="I2515">
        <v>2.3199999999999998</v>
      </c>
      <c r="J2515">
        <v>1.66</v>
      </c>
      <c r="K2515" s="5">
        <f t="shared" si="524"/>
        <v>2.3975903614457832</v>
      </c>
      <c r="L2515" s="5">
        <f t="shared" si="525"/>
        <v>1.7155172413793103</v>
      </c>
      <c r="M2515" s="24">
        <f t="shared" si="531"/>
        <v>0.41708542713567837</v>
      </c>
      <c r="N2515" s="24">
        <f t="shared" si="531"/>
        <v>0.58291457286432158</v>
      </c>
      <c r="O2515">
        <f t="shared" si="532"/>
        <v>0.30417942176872809</v>
      </c>
      <c r="P2515">
        <f t="shared" si="532"/>
        <v>1.4978520531262525</v>
      </c>
      <c r="Q2515" t="s">
        <v>200</v>
      </c>
      <c r="R2515" t="s">
        <v>330</v>
      </c>
      <c r="S2515" t="s">
        <v>202</v>
      </c>
      <c r="T2515" s="78" t="s">
        <v>151</v>
      </c>
      <c r="U2515" s="78" t="s">
        <v>166</v>
      </c>
      <c r="V2515" s="128" t="s">
        <v>624</v>
      </c>
      <c r="W2515" s="144" t="s">
        <v>153</v>
      </c>
      <c r="X2515">
        <v>2</v>
      </c>
      <c r="Y2515" t="str">
        <f t="shared" si="526"/>
        <v>N</v>
      </c>
      <c r="Z2515" s="23">
        <v>100</v>
      </c>
      <c r="AA2515" s="23">
        <f t="shared" si="533"/>
        <v>166</v>
      </c>
      <c r="AB2515" s="23">
        <f t="shared" si="534"/>
        <v>66</v>
      </c>
      <c r="AC2515" s="23">
        <f t="shared" si="535"/>
        <v>0</v>
      </c>
      <c r="AD2515" s="23">
        <f t="shared" si="536"/>
        <v>-100</v>
      </c>
      <c r="AE2515" s="23">
        <f t="shared" si="537"/>
        <v>166</v>
      </c>
      <c r="AF2515" s="23">
        <f t="shared" si="538"/>
        <v>66</v>
      </c>
    </row>
    <row r="2516" spans="1:32" x14ac:dyDescent="0.25">
      <c r="A2516" s="6">
        <v>0.26923995804775763</v>
      </c>
      <c r="B2516" s="6">
        <v>0.73067196439996451</v>
      </c>
      <c r="C2516" s="3">
        <f t="shared" si="530"/>
        <v>3.7141589504430859</v>
      </c>
      <c r="D2516" s="4">
        <f t="shared" si="530"/>
        <v>1.3686032155636496</v>
      </c>
      <c r="E2516" s="141">
        <v>3.2261471038597556E-2</v>
      </c>
      <c r="F2516" s="5">
        <f t="shared" ref="F2516:F2579" si="539">(E2516/100%) + 1</f>
        <v>1.0322614710385976</v>
      </c>
      <c r="G2516" s="5">
        <f t="shared" ref="G2516:G2579" si="540">C2516/F2516</f>
        <v>3.5980796093320513</v>
      </c>
      <c r="H2516" s="5">
        <f t="shared" ref="H2516:H2579" si="541">D2516/F2516</f>
        <v>1.3258299897473127</v>
      </c>
      <c r="I2516">
        <v>2.14</v>
      </c>
      <c r="J2516">
        <v>1.77</v>
      </c>
      <c r="K2516" s="5">
        <f t="shared" ref="K2516:K2579" si="542">(I2516*F2516)</f>
        <v>2.2090395480225991</v>
      </c>
      <c r="L2516" s="5">
        <f t="shared" ref="L2516:L2579" si="543">(J2516*F2516)</f>
        <v>1.8271028037383177</v>
      </c>
      <c r="M2516" s="24">
        <f t="shared" si="531"/>
        <v>0.45268542199488487</v>
      </c>
      <c r="N2516" s="24">
        <f t="shared" si="531"/>
        <v>0.54731457800511507</v>
      </c>
      <c r="O2516">
        <f t="shared" si="532"/>
        <v>0.59476171523544208</v>
      </c>
      <c r="P2516">
        <f t="shared" si="532"/>
        <v>1.3350127947681594</v>
      </c>
      <c r="Q2516" t="s">
        <v>213</v>
      </c>
      <c r="R2516" t="s">
        <v>216</v>
      </c>
      <c r="S2516" t="s">
        <v>202</v>
      </c>
      <c r="T2516" s="78" t="s">
        <v>151</v>
      </c>
      <c r="U2516" s="78" t="s">
        <v>166</v>
      </c>
      <c r="V2516" s="128" t="s">
        <v>624</v>
      </c>
      <c r="W2516" s="144" t="s">
        <v>155</v>
      </c>
      <c r="X2516">
        <v>3</v>
      </c>
      <c r="Y2516" t="str">
        <f t="shared" ref="Y2516:Y2579" si="544">IF(X2516 &gt;= 3,"Y","N")</f>
        <v>Y</v>
      </c>
      <c r="Z2516" s="23">
        <v>100</v>
      </c>
      <c r="AA2516" s="23">
        <f t="shared" si="533"/>
        <v>0</v>
      </c>
      <c r="AB2516" s="23">
        <f t="shared" si="534"/>
        <v>-100</v>
      </c>
      <c r="AC2516" s="23">
        <f t="shared" si="535"/>
        <v>0</v>
      </c>
      <c r="AD2516" s="23">
        <f t="shared" si="536"/>
        <v>-100</v>
      </c>
      <c r="AE2516" s="23">
        <f t="shared" si="537"/>
        <v>0</v>
      </c>
      <c r="AF2516" s="23">
        <f t="shared" si="538"/>
        <v>-100</v>
      </c>
    </row>
    <row r="2517" spans="1:32" x14ac:dyDescent="0.25">
      <c r="A2517" s="6">
        <v>0.63351339456541333</v>
      </c>
      <c r="B2517" s="6">
        <v>0.35137463711105094</v>
      </c>
      <c r="C2517" s="3">
        <f t="shared" si="530"/>
        <v>1.5784985898932642</v>
      </c>
      <c r="D2517" s="4">
        <f t="shared" si="530"/>
        <v>2.8459652302222169</v>
      </c>
      <c r="E2517" s="141">
        <v>2.861071447458885E-2</v>
      </c>
      <c r="F2517" s="5">
        <f t="shared" si="539"/>
        <v>1.0286107144745888</v>
      </c>
      <c r="G2517" s="5">
        <f t="shared" si="540"/>
        <v>1.5345927936396777</v>
      </c>
      <c r="H2517" s="5">
        <f t="shared" si="541"/>
        <v>2.7668049634072958</v>
      </c>
      <c r="I2517">
        <v>1.91</v>
      </c>
      <c r="J2517">
        <v>1.98</v>
      </c>
      <c r="K2517" s="5">
        <f t="shared" si="542"/>
        <v>1.9646464646464645</v>
      </c>
      <c r="L2517" s="5">
        <f t="shared" si="543"/>
        <v>2.0366492146596857</v>
      </c>
      <c r="M2517" s="24">
        <f t="shared" si="531"/>
        <v>0.50899742930591263</v>
      </c>
      <c r="N2517" s="24">
        <f t="shared" si="531"/>
        <v>0.49100257069408743</v>
      </c>
      <c r="O2517">
        <f t="shared" si="532"/>
        <v>1.24462985093912</v>
      </c>
      <c r="P2517">
        <f t="shared" si="532"/>
        <v>0.71562687872355391</v>
      </c>
      <c r="Q2517" t="s">
        <v>203</v>
      </c>
      <c r="R2517" t="s">
        <v>198</v>
      </c>
      <c r="S2517" t="s">
        <v>202</v>
      </c>
      <c r="T2517" s="78" t="s">
        <v>165</v>
      </c>
      <c r="U2517" s="78" t="s">
        <v>160</v>
      </c>
      <c r="V2517" s="128" t="s">
        <v>624</v>
      </c>
      <c r="W2517" s="144" t="s">
        <v>165</v>
      </c>
      <c r="X2517">
        <v>4</v>
      </c>
      <c r="Y2517" t="str">
        <f t="shared" si="544"/>
        <v>Y</v>
      </c>
      <c r="Z2517" s="23">
        <v>100</v>
      </c>
      <c r="AA2517" s="23">
        <f t="shared" si="533"/>
        <v>191</v>
      </c>
      <c r="AB2517" s="23">
        <f t="shared" si="534"/>
        <v>91</v>
      </c>
      <c r="AC2517" s="23">
        <f t="shared" si="535"/>
        <v>191</v>
      </c>
      <c r="AD2517" s="23">
        <f t="shared" si="536"/>
        <v>91</v>
      </c>
      <c r="AE2517" s="23">
        <f t="shared" si="537"/>
        <v>0</v>
      </c>
      <c r="AF2517" s="23">
        <f t="shared" si="538"/>
        <v>-100</v>
      </c>
    </row>
    <row r="2518" spans="1:32" x14ac:dyDescent="0.25">
      <c r="A2518" s="6">
        <v>0.69849254743062417</v>
      </c>
      <c r="B2518" s="6">
        <v>0.26858320979229328</v>
      </c>
      <c r="C2518" s="3">
        <f t="shared" si="530"/>
        <v>1.431654501795987</v>
      </c>
      <c r="D2518" s="4">
        <f t="shared" si="530"/>
        <v>3.7232409307094891</v>
      </c>
      <c r="E2518" s="141">
        <v>2.7830487033523088E-2</v>
      </c>
      <c r="F2518" s="5">
        <f t="shared" si="539"/>
        <v>1.0278304870335231</v>
      </c>
      <c r="G2518" s="5">
        <f t="shared" si="540"/>
        <v>1.3928897029781264</v>
      </c>
      <c r="H2518" s="5">
        <f t="shared" si="541"/>
        <v>3.6224270224318169</v>
      </c>
      <c r="I2518">
        <v>2.04</v>
      </c>
      <c r="J2518">
        <v>1.86</v>
      </c>
      <c r="K2518" s="5">
        <f t="shared" si="542"/>
        <v>2.096774193548387</v>
      </c>
      <c r="L2518" s="5">
        <f t="shared" si="543"/>
        <v>1.911764705882353</v>
      </c>
      <c r="M2518" s="24">
        <f t="shared" si="531"/>
        <v>0.47692307692307695</v>
      </c>
      <c r="N2518" s="24">
        <f t="shared" si="531"/>
        <v>0.52307692307692311</v>
      </c>
      <c r="O2518">
        <f t="shared" si="532"/>
        <v>1.4645811478384054</v>
      </c>
      <c r="P2518">
        <f t="shared" si="532"/>
        <v>0.51346790107350182</v>
      </c>
      <c r="Q2518" t="s">
        <v>327</v>
      </c>
      <c r="R2518" t="s">
        <v>215</v>
      </c>
      <c r="S2518" t="s">
        <v>202</v>
      </c>
      <c r="T2518" s="78" t="s">
        <v>165</v>
      </c>
      <c r="U2518" s="78" t="s">
        <v>160</v>
      </c>
      <c r="V2518" s="128" t="s">
        <v>624</v>
      </c>
      <c r="W2518" s="144" t="s">
        <v>164</v>
      </c>
      <c r="X2518">
        <v>4</v>
      </c>
      <c r="Y2518" t="str">
        <f t="shared" si="544"/>
        <v>Y</v>
      </c>
      <c r="Z2518" s="23">
        <v>100</v>
      </c>
      <c r="AA2518" s="23">
        <f t="shared" si="533"/>
        <v>204</v>
      </c>
      <c r="AB2518" s="23">
        <f t="shared" si="534"/>
        <v>104</v>
      </c>
      <c r="AC2518" s="23">
        <f t="shared" si="535"/>
        <v>204</v>
      </c>
      <c r="AD2518" s="23">
        <f t="shared" si="536"/>
        <v>104</v>
      </c>
      <c r="AE2518" s="23">
        <f t="shared" si="537"/>
        <v>0</v>
      </c>
      <c r="AF2518" s="23">
        <f t="shared" si="538"/>
        <v>-100</v>
      </c>
    </row>
    <row r="2519" spans="1:32" x14ac:dyDescent="0.25">
      <c r="A2519" s="6">
        <v>0.26768276676403274</v>
      </c>
      <c r="B2519" s="6">
        <v>0.73203635195209638</v>
      </c>
      <c r="C2519" s="3">
        <f t="shared" si="530"/>
        <v>3.7357653318097923</v>
      </c>
      <c r="D2519" s="4">
        <f t="shared" si="530"/>
        <v>1.3660523788652492</v>
      </c>
      <c r="E2519" s="141">
        <v>3.4655686647135031E-2</v>
      </c>
      <c r="F2519" s="5">
        <f t="shared" si="539"/>
        <v>1.034655686647135</v>
      </c>
      <c r="G2519" s="5">
        <f t="shared" si="540"/>
        <v>3.6106362532213669</v>
      </c>
      <c r="H2519" s="5">
        <f t="shared" si="541"/>
        <v>1.3202965938282574</v>
      </c>
      <c r="I2519">
        <v>2.19</v>
      </c>
      <c r="J2519">
        <v>1.73</v>
      </c>
      <c r="K2519" s="5">
        <f t="shared" si="542"/>
        <v>2.2658959537572256</v>
      </c>
      <c r="L2519" s="5">
        <f t="shared" si="543"/>
        <v>1.7899543378995435</v>
      </c>
      <c r="M2519" s="24">
        <f t="shared" si="531"/>
        <v>0.44132653061224486</v>
      </c>
      <c r="N2519" s="24">
        <f t="shared" si="531"/>
        <v>0.55867346938775508</v>
      </c>
      <c r="O2519">
        <f t="shared" si="532"/>
        <v>0.60654129810116097</v>
      </c>
      <c r="P2519">
        <f t="shared" si="532"/>
        <v>1.3103116436768119</v>
      </c>
      <c r="Q2519" t="s">
        <v>207</v>
      </c>
      <c r="R2519" t="s">
        <v>201</v>
      </c>
      <c r="S2519" t="s">
        <v>202</v>
      </c>
      <c r="T2519" s="78" t="s">
        <v>151</v>
      </c>
      <c r="U2519" s="78" t="s">
        <v>166</v>
      </c>
      <c r="V2519" s="128" t="s">
        <v>624</v>
      </c>
      <c r="W2519" s="144" t="s">
        <v>162</v>
      </c>
      <c r="X2519">
        <v>3</v>
      </c>
      <c r="Y2519" t="str">
        <f t="shared" si="544"/>
        <v>Y</v>
      </c>
      <c r="Z2519" s="23">
        <v>100</v>
      </c>
      <c r="AA2519" s="23">
        <f t="shared" si="533"/>
        <v>0</v>
      </c>
      <c r="AB2519" s="23">
        <f t="shared" si="534"/>
        <v>-100</v>
      </c>
      <c r="AC2519" s="23">
        <f t="shared" si="535"/>
        <v>0</v>
      </c>
      <c r="AD2519" s="23">
        <f t="shared" si="536"/>
        <v>-100</v>
      </c>
      <c r="AE2519" s="23">
        <f t="shared" si="537"/>
        <v>0</v>
      </c>
      <c r="AF2519" s="23">
        <f t="shared" si="538"/>
        <v>-100</v>
      </c>
    </row>
    <row r="2520" spans="1:32" x14ac:dyDescent="0.25">
      <c r="A2520" s="6">
        <v>0.60755828112568877</v>
      </c>
      <c r="B2520" s="6">
        <v>0.37563420773962392</v>
      </c>
      <c r="C2520" s="3">
        <f t="shared" si="530"/>
        <v>1.6459326307711453</v>
      </c>
      <c r="D2520" s="4">
        <f t="shared" si="530"/>
        <v>2.6621643593577184</v>
      </c>
      <c r="E2520" s="141">
        <v>2.8828352287754377E-2</v>
      </c>
      <c r="F2520" s="5">
        <f t="shared" si="539"/>
        <v>1.0288283522877544</v>
      </c>
      <c r="G2520" s="5">
        <f t="shared" si="540"/>
        <v>1.5998126675952959</v>
      </c>
      <c r="H2520" s="5">
        <f t="shared" si="541"/>
        <v>2.5875690084142766</v>
      </c>
      <c r="I2520">
        <v>1.9</v>
      </c>
      <c r="J2520">
        <v>1.99</v>
      </c>
      <c r="K2520" s="5">
        <f t="shared" si="542"/>
        <v>1.9547738693467331</v>
      </c>
      <c r="L2520" s="5">
        <f t="shared" si="543"/>
        <v>2.0473684210526311</v>
      </c>
      <c r="M2520" s="24">
        <f t="shared" si="531"/>
        <v>0.51156812339331637</v>
      </c>
      <c r="N2520" s="24">
        <f t="shared" si="531"/>
        <v>0.48843187660668391</v>
      </c>
      <c r="O2520">
        <f t="shared" si="532"/>
        <v>1.1876390520497131</v>
      </c>
      <c r="P2520">
        <f t="shared" si="532"/>
        <v>0.76906161479322976</v>
      </c>
      <c r="Q2520" t="s">
        <v>209</v>
      </c>
      <c r="R2520" t="s">
        <v>205</v>
      </c>
      <c r="S2520" t="s">
        <v>202</v>
      </c>
      <c r="T2520" s="78" t="s">
        <v>165</v>
      </c>
      <c r="U2520" s="78" t="s">
        <v>160</v>
      </c>
      <c r="V2520" s="128" t="s">
        <v>624</v>
      </c>
      <c r="W2520" s="144" t="s">
        <v>168</v>
      </c>
      <c r="X2520">
        <v>5</v>
      </c>
      <c r="Y2520" t="str">
        <f t="shared" si="544"/>
        <v>Y</v>
      </c>
      <c r="Z2520" s="23">
        <v>100</v>
      </c>
      <c r="AA2520" s="23">
        <f t="shared" si="533"/>
        <v>190</v>
      </c>
      <c r="AB2520" s="23">
        <f t="shared" si="534"/>
        <v>90</v>
      </c>
      <c r="AC2520" s="23">
        <f t="shared" si="535"/>
        <v>190</v>
      </c>
      <c r="AD2520" s="23">
        <f t="shared" si="536"/>
        <v>90</v>
      </c>
      <c r="AE2520" s="23">
        <f t="shared" si="537"/>
        <v>0</v>
      </c>
      <c r="AF2520" s="23">
        <f t="shared" si="538"/>
        <v>-100</v>
      </c>
    </row>
    <row r="2521" spans="1:32" x14ac:dyDescent="0.25">
      <c r="A2521" s="6">
        <v>0.50567264243290622</v>
      </c>
      <c r="B2521" s="6">
        <v>0.49083237614626568</v>
      </c>
      <c r="C2521" s="3">
        <f t="shared" si="530"/>
        <v>1.9775639733816177</v>
      </c>
      <c r="D2521" s="4">
        <f t="shared" si="530"/>
        <v>2.0373554162246315</v>
      </c>
      <c r="E2521" s="141">
        <v>3.3884036620014824E-2</v>
      </c>
      <c r="F2521" s="5">
        <f t="shared" si="539"/>
        <v>1.0338840366200148</v>
      </c>
      <c r="G2521" s="5">
        <f t="shared" si="540"/>
        <v>1.9127522075364389</v>
      </c>
      <c r="H2521" s="5">
        <f t="shared" si="541"/>
        <v>1.9705840733213915</v>
      </c>
      <c r="I2521">
        <v>2.21</v>
      </c>
      <c r="J2521">
        <v>1.72</v>
      </c>
      <c r="K2521" s="5">
        <f t="shared" si="542"/>
        <v>2.2848837209302326</v>
      </c>
      <c r="L2521" s="5">
        <f t="shared" si="543"/>
        <v>1.7782805429864255</v>
      </c>
      <c r="M2521" s="24">
        <f t="shared" si="531"/>
        <v>0.43765903307888038</v>
      </c>
      <c r="N2521" s="24">
        <f t="shared" si="531"/>
        <v>0.56234096692111957</v>
      </c>
      <c r="O2521">
        <f t="shared" si="532"/>
        <v>1.1554031888147218</v>
      </c>
      <c r="P2521">
        <f t="shared" si="532"/>
        <v>0.8728376643686987</v>
      </c>
      <c r="Q2521" t="s">
        <v>217</v>
      </c>
      <c r="R2521" t="s">
        <v>210</v>
      </c>
      <c r="S2521" t="s">
        <v>202</v>
      </c>
      <c r="T2521" s="78" t="s">
        <v>162</v>
      </c>
      <c r="U2521" s="78" t="s">
        <v>160</v>
      </c>
      <c r="V2521" s="128" t="s">
        <v>624</v>
      </c>
      <c r="W2521" s="144" t="s">
        <v>152</v>
      </c>
      <c r="X2521">
        <v>1</v>
      </c>
      <c r="Y2521" t="str">
        <f t="shared" si="544"/>
        <v>N</v>
      </c>
      <c r="Z2521" s="23">
        <v>100</v>
      </c>
      <c r="AA2521" s="23">
        <f t="shared" si="533"/>
        <v>0</v>
      </c>
      <c r="AB2521" s="23">
        <f t="shared" si="534"/>
        <v>-100</v>
      </c>
      <c r="AC2521" s="23">
        <f t="shared" si="535"/>
        <v>0</v>
      </c>
      <c r="AD2521" s="23">
        <f t="shared" si="536"/>
        <v>-100</v>
      </c>
      <c r="AE2521" s="23">
        <f t="shared" si="537"/>
        <v>0</v>
      </c>
      <c r="AF2521" s="23">
        <f t="shared" si="538"/>
        <v>-100</v>
      </c>
    </row>
    <row r="2522" spans="1:32" x14ac:dyDescent="0.25">
      <c r="A2522" s="6">
        <v>8.8115615883143164E-2</v>
      </c>
      <c r="B2522" s="6">
        <v>0.91187542244077546</v>
      </c>
      <c r="C2522" s="3">
        <f t="shared" si="530"/>
        <v>11.348726215863669</v>
      </c>
      <c r="D2522" s="4">
        <f t="shared" si="530"/>
        <v>1.096641027261537</v>
      </c>
      <c r="E2522" s="141">
        <v>3.4836065573770503E-2</v>
      </c>
      <c r="F2522" s="5">
        <f t="shared" si="539"/>
        <v>1.0348360655737705</v>
      </c>
      <c r="G2522" s="5">
        <f t="shared" si="540"/>
        <v>10.966689887804892</v>
      </c>
      <c r="H2522" s="5">
        <f t="shared" si="541"/>
        <v>1.0597243986210496</v>
      </c>
      <c r="I2522">
        <v>2.44</v>
      </c>
      <c r="J2522">
        <v>1.6</v>
      </c>
      <c r="K2522" s="5">
        <f t="shared" si="542"/>
        <v>2.5249999999999999</v>
      </c>
      <c r="L2522" s="5">
        <f t="shared" si="543"/>
        <v>1.6557377049180328</v>
      </c>
      <c r="M2522" s="24">
        <f t="shared" si="531"/>
        <v>0.39603960396039606</v>
      </c>
      <c r="N2522" s="24">
        <f t="shared" si="531"/>
        <v>0.60396039603960394</v>
      </c>
      <c r="O2522">
        <f t="shared" si="532"/>
        <v>0.22249193010493651</v>
      </c>
      <c r="P2522">
        <f t="shared" si="532"/>
        <v>1.5098265191232512</v>
      </c>
      <c r="Q2522" t="s">
        <v>324</v>
      </c>
      <c r="R2522" t="s">
        <v>211</v>
      </c>
      <c r="S2522" t="s">
        <v>202</v>
      </c>
      <c r="T2522" s="78" t="s">
        <v>154</v>
      </c>
      <c r="U2522" s="78" t="s">
        <v>160</v>
      </c>
      <c r="V2522" s="128" t="s">
        <v>624</v>
      </c>
      <c r="W2522" s="144" t="s">
        <v>151</v>
      </c>
      <c r="X2522">
        <v>2</v>
      </c>
      <c r="Y2522" t="str">
        <f t="shared" si="544"/>
        <v>N</v>
      </c>
      <c r="Z2522" s="23">
        <v>100</v>
      </c>
      <c r="AA2522" s="23">
        <f t="shared" si="533"/>
        <v>160</v>
      </c>
      <c r="AB2522" s="23">
        <f t="shared" si="534"/>
        <v>60</v>
      </c>
      <c r="AC2522" s="23">
        <f t="shared" si="535"/>
        <v>0</v>
      </c>
      <c r="AD2522" s="23">
        <f t="shared" si="536"/>
        <v>-100</v>
      </c>
      <c r="AE2522" s="23">
        <f t="shared" si="537"/>
        <v>160</v>
      </c>
      <c r="AF2522" s="23">
        <f t="shared" si="538"/>
        <v>60</v>
      </c>
    </row>
    <row r="2523" spans="1:32" x14ac:dyDescent="0.25">
      <c r="A2523" s="6">
        <v>0.28866842206351634</v>
      </c>
      <c r="B2523" s="6">
        <v>0.71121279234446211</v>
      </c>
      <c r="C2523" s="3">
        <f t="shared" si="530"/>
        <v>3.4641821673863857</v>
      </c>
      <c r="D2523" s="4">
        <f t="shared" si="530"/>
        <v>1.4060489501370912</v>
      </c>
      <c r="E2523" s="141">
        <v>3.3585003905233002E-2</v>
      </c>
      <c r="F2523" s="5">
        <f t="shared" si="539"/>
        <v>1.033585003905233</v>
      </c>
      <c r="G2523" s="5">
        <f t="shared" si="540"/>
        <v>3.3516180616954929</v>
      </c>
      <c r="H2523" s="5">
        <f t="shared" si="541"/>
        <v>1.3603612134701681</v>
      </c>
      <c r="I2523">
        <v>2.2999999999999998</v>
      </c>
      <c r="J2523">
        <v>1.67</v>
      </c>
      <c r="K2523" s="5">
        <f t="shared" si="542"/>
        <v>2.3772455089820359</v>
      </c>
      <c r="L2523" s="5">
        <f t="shared" si="543"/>
        <v>1.7260869565217389</v>
      </c>
      <c r="M2523" s="24">
        <f t="shared" si="531"/>
        <v>0.42065491183879095</v>
      </c>
      <c r="N2523" s="24">
        <f t="shared" si="531"/>
        <v>0.57934508816120911</v>
      </c>
      <c r="O2523">
        <f t="shared" si="532"/>
        <v>0.68623570993542504</v>
      </c>
      <c r="P2523">
        <f t="shared" si="532"/>
        <v>1.2276151241771802</v>
      </c>
      <c r="Q2523" t="s">
        <v>445</v>
      </c>
      <c r="R2523" t="s">
        <v>212</v>
      </c>
      <c r="S2523" t="s">
        <v>202</v>
      </c>
      <c r="T2523" s="78" t="s">
        <v>151</v>
      </c>
      <c r="U2523" s="78" t="s">
        <v>166</v>
      </c>
      <c r="V2523" s="128" t="s">
        <v>624</v>
      </c>
      <c r="W2523" s="144" t="s">
        <v>176</v>
      </c>
      <c r="X2523">
        <v>3</v>
      </c>
      <c r="Y2523" t="str">
        <f t="shared" si="544"/>
        <v>Y</v>
      </c>
      <c r="Z2523" s="23">
        <v>100</v>
      </c>
      <c r="AA2523" s="23">
        <f t="shared" si="533"/>
        <v>0</v>
      </c>
      <c r="AB2523" s="23">
        <f t="shared" si="534"/>
        <v>-100</v>
      </c>
      <c r="AC2523" s="23">
        <f t="shared" si="535"/>
        <v>0</v>
      </c>
      <c r="AD2523" s="23">
        <f t="shared" si="536"/>
        <v>-100</v>
      </c>
      <c r="AE2523" s="23">
        <f t="shared" si="537"/>
        <v>0</v>
      </c>
      <c r="AF2523" s="23">
        <f t="shared" si="538"/>
        <v>-100</v>
      </c>
    </row>
    <row r="2524" spans="1:32" x14ac:dyDescent="0.25">
      <c r="A2524" s="6">
        <v>0.6514862611198976</v>
      </c>
      <c r="B2524" s="6">
        <v>0.34387343206877841</v>
      </c>
      <c r="C2524" s="3">
        <f t="shared" si="530"/>
        <v>1.5349517859072135</v>
      </c>
      <c r="D2524" s="4">
        <f t="shared" si="530"/>
        <v>2.9080467019039413</v>
      </c>
      <c r="E2524" s="141">
        <v>3.3484911120297722E-2</v>
      </c>
      <c r="F2524" s="5">
        <f t="shared" si="539"/>
        <v>1.0334849111202977</v>
      </c>
      <c r="G2524" s="5">
        <f t="shared" si="540"/>
        <v>1.4852193480438196</v>
      </c>
      <c r="H2524" s="5">
        <f t="shared" si="541"/>
        <v>2.8138259887622534</v>
      </c>
      <c r="I2524">
        <v>1.64</v>
      </c>
      <c r="J2524">
        <v>2.36</v>
      </c>
      <c r="K2524" s="5">
        <f t="shared" si="542"/>
        <v>1.6949152542372881</v>
      </c>
      <c r="L2524" s="5">
        <f t="shared" si="543"/>
        <v>2.4390243902439024</v>
      </c>
      <c r="M2524" s="24">
        <f t="shared" si="531"/>
        <v>0.59000000000000008</v>
      </c>
      <c r="N2524" s="24">
        <f t="shared" si="531"/>
        <v>0.41000000000000003</v>
      </c>
      <c r="O2524">
        <f t="shared" si="532"/>
        <v>1.1042140018981315</v>
      </c>
      <c r="P2524">
        <f t="shared" si="532"/>
        <v>0.83871568797263019</v>
      </c>
      <c r="Q2524" t="s">
        <v>399</v>
      </c>
      <c r="R2524" t="s">
        <v>192</v>
      </c>
      <c r="S2524" t="s">
        <v>202</v>
      </c>
      <c r="T2524" s="78" t="s">
        <v>155</v>
      </c>
      <c r="U2524" s="78" t="s">
        <v>161</v>
      </c>
      <c r="V2524" s="128" t="s">
        <v>624</v>
      </c>
      <c r="W2524" s="144" t="s">
        <v>152</v>
      </c>
      <c r="X2524">
        <v>1</v>
      </c>
      <c r="Y2524" t="str">
        <f t="shared" si="544"/>
        <v>N</v>
      </c>
      <c r="Z2524" s="23">
        <v>100</v>
      </c>
      <c r="AA2524" s="23">
        <f t="shared" si="533"/>
        <v>0</v>
      </c>
      <c r="AB2524" s="23">
        <f t="shared" si="534"/>
        <v>-100</v>
      </c>
      <c r="AC2524" s="23">
        <f t="shared" si="535"/>
        <v>0</v>
      </c>
      <c r="AD2524" s="23">
        <f t="shared" si="536"/>
        <v>-100</v>
      </c>
      <c r="AE2524" s="23">
        <f t="shared" si="537"/>
        <v>0</v>
      </c>
      <c r="AF2524" s="23">
        <f t="shared" si="538"/>
        <v>-100</v>
      </c>
    </row>
    <row r="2525" spans="1:32" x14ac:dyDescent="0.25">
      <c r="A2525" s="6">
        <v>0.19168806594384061</v>
      </c>
      <c r="B2525" s="6">
        <v>0.8080368523868815</v>
      </c>
      <c r="C2525" s="3">
        <f t="shared" si="530"/>
        <v>5.2168088559721442</v>
      </c>
      <c r="D2525" s="4">
        <f t="shared" si="530"/>
        <v>1.2375673176861592</v>
      </c>
      <c r="E2525" s="141">
        <v>2.8828352287754377E-2</v>
      </c>
      <c r="F2525" s="5">
        <f t="shared" si="539"/>
        <v>1.0288283522877544</v>
      </c>
      <c r="G2525" s="5">
        <f t="shared" si="540"/>
        <v>5.0706309214474761</v>
      </c>
      <c r="H2525" s="5">
        <f t="shared" si="541"/>
        <v>1.2028899815350562</v>
      </c>
      <c r="I2525">
        <v>1.99</v>
      </c>
      <c r="J2525">
        <v>1.9</v>
      </c>
      <c r="K2525" s="5">
        <f t="shared" si="542"/>
        <v>2.0473684210526311</v>
      </c>
      <c r="L2525" s="5">
        <f t="shared" si="543"/>
        <v>1.9547738693467331</v>
      </c>
      <c r="M2525" s="24">
        <f t="shared" si="531"/>
        <v>0.48843187660668391</v>
      </c>
      <c r="N2525" s="24">
        <f t="shared" si="531"/>
        <v>0.51156812339331637</v>
      </c>
      <c r="O2525">
        <f t="shared" si="532"/>
        <v>0.39245609290607353</v>
      </c>
      <c r="P2525">
        <f t="shared" si="532"/>
        <v>1.5795293245150597</v>
      </c>
      <c r="Q2525" t="s">
        <v>286</v>
      </c>
      <c r="R2525" t="s">
        <v>326</v>
      </c>
      <c r="S2525" t="s">
        <v>202</v>
      </c>
      <c r="T2525" s="78" t="s">
        <v>154</v>
      </c>
      <c r="U2525" s="78" t="s">
        <v>160</v>
      </c>
      <c r="V2525" s="128" t="s">
        <v>624</v>
      </c>
      <c r="W2525" s="144" t="s">
        <v>151</v>
      </c>
      <c r="X2525">
        <v>2</v>
      </c>
      <c r="Y2525" t="str">
        <f t="shared" si="544"/>
        <v>N</v>
      </c>
      <c r="Z2525" s="23">
        <v>100</v>
      </c>
      <c r="AA2525" s="23">
        <f t="shared" si="533"/>
        <v>190</v>
      </c>
      <c r="AB2525" s="23">
        <f t="shared" si="534"/>
        <v>90</v>
      </c>
      <c r="AC2525" s="23">
        <f t="shared" si="535"/>
        <v>0</v>
      </c>
      <c r="AD2525" s="23">
        <f t="shared" si="536"/>
        <v>-100</v>
      </c>
      <c r="AE2525" s="23">
        <f t="shared" si="537"/>
        <v>190</v>
      </c>
      <c r="AF2525" s="23">
        <f t="shared" si="538"/>
        <v>90</v>
      </c>
    </row>
    <row r="2526" spans="1:32" x14ac:dyDescent="0.25">
      <c r="A2526" s="6">
        <v>0.48609267478451162</v>
      </c>
      <c r="B2526" s="6">
        <v>0.51306017571328277</v>
      </c>
      <c r="C2526" s="3">
        <f t="shared" si="530"/>
        <v>2.0572208796261067</v>
      </c>
      <c r="D2526" s="4">
        <f t="shared" si="530"/>
        <v>1.9490891075491259</v>
      </c>
      <c r="E2526" s="141">
        <v>3.1366294524189264E-2</v>
      </c>
      <c r="F2526" s="5">
        <f t="shared" si="539"/>
        <v>1.0313662945241893</v>
      </c>
      <c r="G2526" s="5">
        <f t="shared" si="540"/>
        <v>1.9946559147302612</v>
      </c>
      <c r="H2526" s="5">
        <f t="shared" si="541"/>
        <v>1.8898126862370648</v>
      </c>
      <c r="I2526">
        <v>1.9</v>
      </c>
      <c r="J2526">
        <v>1.98</v>
      </c>
      <c r="K2526" s="5">
        <f t="shared" si="542"/>
        <v>1.9595959595959596</v>
      </c>
      <c r="L2526" s="5">
        <f t="shared" si="543"/>
        <v>2.0421052631578949</v>
      </c>
      <c r="M2526" s="24">
        <f t="shared" si="531"/>
        <v>0.51030927835051543</v>
      </c>
      <c r="N2526" s="24">
        <f t="shared" si="531"/>
        <v>0.48969072164948452</v>
      </c>
      <c r="O2526">
        <f t="shared" si="532"/>
        <v>0.95254524149692177</v>
      </c>
      <c r="P2526">
        <f t="shared" si="532"/>
        <v>1.0477228851408091</v>
      </c>
      <c r="Q2526" t="s">
        <v>220</v>
      </c>
      <c r="R2526" t="s">
        <v>214</v>
      </c>
      <c r="S2526" t="s">
        <v>202</v>
      </c>
      <c r="T2526" s="78" t="s">
        <v>151</v>
      </c>
      <c r="U2526" s="78" t="s">
        <v>166</v>
      </c>
      <c r="V2526" s="128" t="s">
        <v>624</v>
      </c>
      <c r="W2526" s="144" t="s">
        <v>151</v>
      </c>
      <c r="X2526">
        <v>2</v>
      </c>
      <c r="Y2526" t="str">
        <f t="shared" si="544"/>
        <v>N</v>
      </c>
      <c r="Z2526" s="23">
        <v>100</v>
      </c>
      <c r="AA2526" s="23">
        <f t="shared" si="533"/>
        <v>198</v>
      </c>
      <c r="AB2526" s="23">
        <f t="shared" si="534"/>
        <v>98</v>
      </c>
      <c r="AC2526" s="23">
        <f t="shared" si="535"/>
        <v>0</v>
      </c>
      <c r="AD2526" s="23">
        <f t="shared" si="536"/>
        <v>-100</v>
      </c>
      <c r="AE2526" s="23">
        <f t="shared" si="537"/>
        <v>198</v>
      </c>
      <c r="AF2526" s="23">
        <f t="shared" si="538"/>
        <v>98</v>
      </c>
    </row>
    <row r="2527" spans="1:32" x14ac:dyDescent="0.25">
      <c r="A2527" s="6">
        <v>0.35099028850458369</v>
      </c>
      <c r="B2527" s="6">
        <v>0.648767365821737</v>
      </c>
      <c r="C2527" s="3">
        <f t="shared" si="530"/>
        <v>2.8490816776172445</v>
      </c>
      <c r="D2527" s="4">
        <f t="shared" si="530"/>
        <v>1.5413845589063921</v>
      </c>
      <c r="E2527" s="141">
        <v>2.9011311269375728E-2</v>
      </c>
      <c r="F2527" s="5">
        <f t="shared" si="539"/>
        <v>1.0290113112693757</v>
      </c>
      <c r="G2527" s="5">
        <f t="shared" si="540"/>
        <v>2.7687564231948554</v>
      </c>
      <c r="H2527" s="5">
        <f t="shared" si="541"/>
        <v>1.4979277118003291</v>
      </c>
      <c r="I2527">
        <v>2.17</v>
      </c>
      <c r="J2527">
        <v>1.76</v>
      </c>
      <c r="K2527" s="5">
        <f t="shared" si="542"/>
        <v>2.2329545454545454</v>
      </c>
      <c r="L2527" s="5">
        <f t="shared" si="543"/>
        <v>1.8110599078341012</v>
      </c>
      <c r="M2527" s="24">
        <f t="shared" si="531"/>
        <v>0.44783715012722647</v>
      </c>
      <c r="N2527" s="24">
        <f t="shared" si="531"/>
        <v>0.55216284987277364</v>
      </c>
      <c r="O2527">
        <f t="shared" si="532"/>
        <v>0.78374536012671236</v>
      </c>
      <c r="P2527">
        <f t="shared" si="532"/>
        <v>1.1749565657508876</v>
      </c>
      <c r="Q2527" t="s">
        <v>94</v>
      </c>
      <c r="R2527" t="s">
        <v>87</v>
      </c>
      <c r="S2527" t="s">
        <v>138</v>
      </c>
      <c r="T2527" s="78" t="s">
        <v>151</v>
      </c>
      <c r="U2527" s="78" t="s">
        <v>166</v>
      </c>
      <c r="V2527" s="128" t="s">
        <v>624</v>
      </c>
      <c r="W2527" s="144" t="s">
        <v>151</v>
      </c>
      <c r="X2527">
        <v>2</v>
      </c>
      <c r="Y2527" t="str">
        <f t="shared" si="544"/>
        <v>N</v>
      </c>
      <c r="Z2527" s="23">
        <v>100</v>
      </c>
      <c r="AA2527" s="23">
        <f t="shared" si="533"/>
        <v>176</v>
      </c>
      <c r="AB2527" s="23">
        <f t="shared" si="534"/>
        <v>76</v>
      </c>
      <c r="AC2527" s="23">
        <f t="shared" si="535"/>
        <v>0</v>
      </c>
      <c r="AD2527" s="23">
        <f t="shared" si="536"/>
        <v>-100</v>
      </c>
      <c r="AE2527" s="23">
        <f t="shared" si="537"/>
        <v>176</v>
      </c>
      <c r="AF2527" s="23">
        <f t="shared" si="538"/>
        <v>76</v>
      </c>
    </row>
    <row r="2528" spans="1:32" x14ac:dyDescent="0.25">
      <c r="A2528" s="6">
        <v>0.44624491703147556</v>
      </c>
      <c r="B2528" s="6">
        <v>0.55204748573719764</v>
      </c>
      <c r="C2528" s="3">
        <f t="shared" si="530"/>
        <v>2.2409218835527165</v>
      </c>
      <c r="D2528" s="4">
        <f t="shared" si="530"/>
        <v>1.8114383741185089</v>
      </c>
      <c r="E2528" s="141">
        <v>3.4882037921551534E-2</v>
      </c>
      <c r="F2528" s="5">
        <f t="shared" si="539"/>
        <v>1.0348820379215515</v>
      </c>
      <c r="G2528" s="5">
        <f t="shared" si="540"/>
        <v>2.1653887123728279</v>
      </c>
      <c r="H2528" s="5">
        <f t="shared" si="541"/>
        <v>1.7503815002496195</v>
      </c>
      <c r="I2528">
        <v>1.47</v>
      </c>
      <c r="J2528">
        <v>2.82</v>
      </c>
      <c r="K2528" s="5">
        <f t="shared" si="542"/>
        <v>1.5212765957446808</v>
      </c>
      <c r="L2528" s="5">
        <f t="shared" si="543"/>
        <v>2.918367346938775</v>
      </c>
      <c r="M2528" s="24">
        <f t="shared" si="531"/>
        <v>0.6573426573426574</v>
      </c>
      <c r="N2528" s="24">
        <f t="shared" si="531"/>
        <v>0.34265734265734271</v>
      </c>
      <c r="O2528">
        <f t="shared" si="532"/>
        <v>0.67886194825001067</v>
      </c>
      <c r="P2528">
        <f t="shared" si="532"/>
        <v>1.6110773563350866</v>
      </c>
      <c r="Q2528" t="s">
        <v>91</v>
      </c>
      <c r="R2528" t="s">
        <v>95</v>
      </c>
      <c r="S2528" t="s">
        <v>138</v>
      </c>
      <c r="T2528" s="78" t="s">
        <v>155</v>
      </c>
      <c r="U2528" s="78" t="s">
        <v>161</v>
      </c>
      <c r="V2528" s="128" t="s">
        <v>624</v>
      </c>
      <c r="W2528" s="144" t="s">
        <v>172</v>
      </c>
      <c r="X2528">
        <v>5</v>
      </c>
      <c r="Y2528" t="str">
        <f t="shared" si="544"/>
        <v>Y</v>
      </c>
      <c r="Z2528" s="23">
        <v>100</v>
      </c>
      <c r="AA2528" s="23">
        <f t="shared" si="533"/>
        <v>0</v>
      </c>
      <c r="AB2528" s="23">
        <f t="shared" si="534"/>
        <v>-100</v>
      </c>
      <c r="AC2528" s="23">
        <f t="shared" si="535"/>
        <v>0</v>
      </c>
      <c r="AD2528" s="23">
        <f t="shared" si="536"/>
        <v>-100</v>
      </c>
      <c r="AE2528" s="23">
        <f t="shared" si="537"/>
        <v>0</v>
      </c>
      <c r="AF2528" s="23">
        <f t="shared" si="538"/>
        <v>-100</v>
      </c>
    </row>
    <row r="2529" spans="1:32" x14ac:dyDescent="0.25">
      <c r="A2529" s="6">
        <v>0.331536778147699</v>
      </c>
      <c r="B2529" s="6">
        <v>0.66651662520038912</v>
      </c>
      <c r="C2529" s="3">
        <f t="shared" si="530"/>
        <v>3.0162566143853335</v>
      </c>
      <c r="D2529" s="4">
        <f t="shared" si="530"/>
        <v>1.5003376692957189</v>
      </c>
      <c r="E2529" s="141">
        <v>4.6410756885707949E-2</v>
      </c>
      <c r="F2529" s="5">
        <f t="shared" si="539"/>
        <v>1.0464107568857079</v>
      </c>
      <c r="G2529" s="5">
        <f t="shared" si="540"/>
        <v>2.8824786008146686</v>
      </c>
      <c r="H2529" s="5">
        <f t="shared" si="541"/>
        <v>1.4337941954658158</v>
      </c>
      <c r="I2529">
        <v>2.12</v>
      </c>
      <c r="J2529">
        <v>1.74</v>
      </c>
      <c r="K2529" s="5">
        <f t="shared" si="542"/>
        <v>2.2183908045977008</v>
      </c>
      <c r="L2529" s="5">
        <f t="shared" si="543"/>
        <v>1.8207547169811318</v>
      </c>
      <c r="M2529" s="24">
        <f t="shared" si="531"/>
        <v>0.45077720207253896</v>
      </c>
      <c r="N2529" s="24">
        <f t="shared" si="531"/>
        <v>0.5492227979274612</v>
      </c>
      <c r="O2529">
        <f t="shared" si="532"/>
        <v>0.73547814002880341</v>
      </c>
      <c r="P2529">
        <f t="shared" si="532"/>
        <v>1.2135632892799535</v>
      </c>
      <c r="Q2529" t="s">
        <v>9</v>
      </c>
      <c r="R2529" t="s">
        <v>10</v>
      </c>
      <c r="S2529" t="s">
        <v>139</v>
      </c>
      <c r="T2529" s="78" t="s">
        <v>170</v>
      </c>
      <c r="U2529" s="78" t="s">
        <v>160</v>
      </c>
      <c r="V2529" s="128" t="s">
        <v>624</v>
      </c>
      <c r="W2529" s="144" t="s">
        <v>175</v>
      </c>
      <c r="X2529">
        <v>5</v>
      </c>
      <c r="Y2529" t="str">
        <f t="shared" si="544"/>
        <v>Y</v>
      </c>
      <c r="Z2529" s="23">
        <v>100</v>
      </c>
      <c r="AA2529" s="23">
        <f t="shared" si="533"/>
        <v>0</v>
      </c>
      <c r="AB2529" s="23">
        <f t="shared" si="534"/>
        <v>-100</v>
      </c>
      <c r="AC2529" s="23">
        <f t="shared" si="535"/>
        <v>0</v>
      </c>
      <c r="AD2529" s="23">
        <f t="shared" si="536"/>
        <v>-100</v>
      </c>
      <c r="AE2529" s="23">
        <f t="shared" si="537"/>
        <v>0</v>
      </c>
      <c r="AF2529" s="23">
        <f t="shared" si="538"/>
        <v>-100</v>
      </c>
    </row>
    <row r="2530" spans="1:32" x14ac:dyDescent="0.25">
      <c r="A2530" s="6">
        <v>0.21327114650255971</v>
      </c>
      <c r="B2530" s="6">
        <v>0.78660875033392819</v>
      </c>
      <c r="C2530" s="3">
        <f t="shared" si="530"/>
        <v>4.6888668082815315</v>
      </c>
      <c r="D2530" s="4">
        <f t="shared" si="530"/>
        <v>1.271280035437546</v>
      </c>
      <c r="E2530" s="141">
        <v>4.8352588789045914E-2</v>
      </c>
      <c r="F2530" s="5">
        <f t="shared" si="539"/>
        <v>1.0483525887890459</v>
      </c>
      <c r="G2530" s="5">
        <f t="shared" si="540"/>
        <v>4.4726047881444639</v>
      </c>
      <c r="H2530" s="5">
        <f t="shared" si="541"/>
        <v>1.212645486864304</v>
      </c>
      <c r="I2530">
        <v>2.2799999999999998</v>
      </c>
      <c r="J2530">
        <v>1.64</v>
      </c>
      <c r="K2530" s="5">
        <f t="shared" si="542"/>
        <v>2.3902439024390243</v>
      </c>
      <c r="L2530" s="5">
        <f t="shared" si="543"/>
        <v>1.7192982456140351</v>
      </c>
      <c r="M2530" s="24">
        <f t="shared" si="531"/>
        <v>0.41836734693877553</v>
      </c>
      <c r="N2530" s="24">
        <f t="shared" si="531"/>
        <v>0.58163265306122447</v>
      </c>
      <c r="O2530">
        <f t="shared" si="532"/>
        <v>0.50977005749392323</v>
      </c>
      <c r="P2530">
        <f t="shared" si="532"/>
        <v>1.3524150444337713</v>
      </c>
      <c r="Q2530" t="s">
        <v>15</v>
      </c>
      <c r="R2530" t="s">
        <v>89</v>
      </c>
      <c r="S2530" t="s">
        <v>139</v>
      </c>
      <c r="T2530" s="78" t="s">
        <v>151</v>
      </c>
      <c r="U2530" s="78" t="s">
        <v>166</v>
      </c>
      <c r="V2530" s="128" t="s">
        <v>624</v>
      </c>
      <c r="W2530" s="144" t="s">
        <v>152</v>
      </c>
      <c r="X2530">
        <v>1</v>
      </c>
      <c r="Y2530" t="str">
        <f t="shared" si="544"/>
        <v>N</v>
      </c>
      <c r="Z2530" s="23">
        <v>100</v>
      </c>
      <c r="AA2530" s="23">
        <f t="shared" si="533"/>
        <v>164</v>
      </c>
      <c r="AB2530" s="23">
        <f t="shared" si="534"/>
        <v>64</v>
      </c>
      <c r="AC2530" s="23">
        <f t="shared" si="535"/>
        <v>0</v>
      </c>
      <c r="AD2530" s="23">
        <f t="shared" si="536"/>
        <v>-100</v>
      </c>
      <c r="AE2530" s="23">
        <f t="shared" si="537"/>
        <v>164</v>
      </c>
      <c r="AF2530" s="23">
        <f t="shared" si="538"/>
        <v>64</v>
      </c>
    </row>
    <row r="2531" spans="1:32" x14ac:dyDescent="0.25">
      <c r="A2531" s="6">
        <v>0.28336726159588832</v>
      </c>
      <c r="B2531" s="6">
        <v>0.71503360883685652</v>
      </c>
      <c r="C2531" s="3">
        <f t="shared" si="530"/>
        <v>3.5289891795125783</v>
      </c>
      <c r="D2531" s="4">
        <f t="shared" si="530"/>
        <v>1.3985356599205143</v>
      </c>
      <c r="E2531" s="141">
        <v>4.676771602539187E-2</v>
      </c>
      <c r="F2531" s="5">
        <f t="shared" si="539"/>
        <v>1.0467677160253919</v>
      </c>
      <c r="G2531" s="5">
        <f t="shared" si="540"/>
        <v>3.371320232259603</v>
      </c>
      <c r="H2531" s="5">
        <f t="shared" si="541"/>
        <v>1.3360515790750558</v>
      </c>
      <c r="I2531">
        <v>2.4900000000000002</v>
      </c>
      <c r="J2531">
        <v>1.55</v>
      </c>
      <c r="K2531" s="5">
        <f t="shared" si="542"/>
        <v>2.6064516129032258</v>
      </c>
      <c r="L2531" s="5">
        <f t="shared" si="543"/>
        <v>1.6224899598393574</v>
      </c>
      <c r="M2531" s="24">
        <f t="shared" si="531"/>
        <v>0.38366336633663367</v>
      </c>
      <c r="N2531" s="24">
        <f t="shared" si="531"/>
        <v>0.61633663366336633</v>
      </c>
      <c r="O2531">
        <f t="shared" si="532"/>
        <v>0.73858305603057339</v>
      </c>
      <c r="P2531">
        <f t="shared" si="532"/>
        <v>1.1601348512855021</v>
      </c>
      <c r="Q2531" t="s">
        <v>7</v>
      </c>
      <c r="R2531" t="s">
        <v>84</v>
      </c>
      <c r="S2531" t="s">
        <v>139</v>
      </c>
      <c r="T2531" s="78" t="s">
        <v>170</v>
      </c>
      <c r="U2531" s="78" t="s">
        <v>160</v>
      </c>
      <c r="V2531" s="128" t="s">
        <v>624</v>
      </c>
      <c r="W2531" s="144" t="s">
        <v>154</v>
      </c>
      <c r="X2531">
        <v>1</v>
      </c>
      <c r="Y2531" t="str">
        <f t="shared" si="544"/>
        <v>N</v>
      </c>
      <c r="Z2531" s="23">
        <v>100</v>
      </c>
      <c r="AA2531" s="23">
        <f t="shared" si="533"/>
        <v>155</v>
      </c>
      <c r="AB2531" s="23">
        <f t="shared" si="534"/>
        <v>55</v>
      </c>
      <c r="AC2531" s="23">
        <f t="shared" si="535"/>
        <v>0</v>
      </c>
      <c r="AD2531" s="23">
        <f t="shared" si="536"/>
        <v>-100</v>
      </c>
      <c r="AE2531" s="23">
        <f t="shared" si="537"/>
        <v>155</v>
      </c>
      <c r="AF2531" s="23">
        <f t="shared" si="538"/>
        <v>55</v>
      </c>
    </row>
    <row r="2532" spans="1:32" x14ac:dyDescent="0.25">
      <c r="A2532" s="6">
        <v>0.2813340368243506</v>
      </c>
      <c r="B2532" s="6">
        <v>0.71855771011232239</v>
      </c>
      <c r="C2532" s="3">
        <f t="shared" si="530"/>
        <v>3.5544934814422922</v>
      </c>
      <c r="D2532" s="4">
        <f t="shared" si="530"/>
        <v>1.3916766683133683</v>
      </c>
      <c r="E2532" s="141">
        <v>4.5883940620782715E-2</v>
      </c>
      <c r="F2532" s="5">
        <f t="shared" si="539"/>
        <v>1.0458839406207827</v>
      </c>
      <c r="G2532" s="5">
        <f t="shared" si="540"/>
        <v>3.3985544125790175</v>
      </c>
      <c r="H2532" s="5">
        <f t="shared" si="541"/>
        <v>1.3306224660905883</v>
      </c>
      <c r="I2532">
        <v>2.4700000000000002</v>
      </c>
      <c r="J2532">
        <v>1.56</v>
      </c>
      <c r="K2532" s="5">
        <f t="shared" si="542"/>
        <v>2.5833333333333335</v>
      </c>
      <c r="L2532" s="5">
        <f t="shared" si="543"/>
        <v>1.631578947368421</v>
      </c>
      <c r="M2532" s="24">
        <f t="shared" si="531"/>
        <v>0.38709677419354838</v>
      </c>
      <c r="N2532" s="24">
        <f t="shared" si="531"/>
        <v>0.61290322580645162</v>
      </c>
      <c r="O2532">
        <f t="shared" si="532"/>
        <v>0.72677959512957246</v>
      </c>
      <c r="P2532">
        <f t="shared" si="532"/>
        <v>1.1723836322885262</v>
      </c>
      <c r="Q2532" t="s">
        <v>20</v>
      </c>
      <c r="R2532" t="s">
        <v>13</v>
      </c>
      <c r="S2532" t="s">
        <v>139</v>
      </c>
      <c r="T2532" s="78" t="s">
        <v>151</v>
      </c>
      <c r="U2532" s="78" t="s">
        <v>166</v>
      </c>
      <c r="V2532" s="128" t="s">
        <v>624</v>
      </c>
      <c r="W2532" s="144" t="s">
        <v>149</v>
      </c>
      <c r="X2532">
        <v>0</v>
      </c>
      <c r="Y2532" t="str">
        <f t="shared" si="544"/>
        <v>N</v>
      </c>
      <c r="Z2532" s="23">
        <v>100</v>
      </c>
      <c r="AA2532" s="23">
        <f t="shared" si="533"/>
        <v>156</v>
      </c>
      <c r="AB2532" s="23">
        <f t="shared" si="534"/>
        <v>56</v>
      </c>
      <c r="AC2532" s="23">
        <f t="shared" si="535"/>
        <v>0</v>
      </c>
      <c r="AD2532" s="23">
        <f t="shared" si="536"/>
        <v>-100</v>
      </c>
      <c r="AE2532" s="23">
        <f t="shared" si="537"/>
        <v>156</v>
      </c>
      <c r="AF2532" s="23">
        <f t="shared" si="538"/>
        <v>56</v>
      </c>
    </row>
    <row r="2533" spans="1:32" x14ac:dyDescent="0.25">
      <c r="A2533" s="6">
        <v>0.64387022513477965</v>
      </c>
      <c r="B2533" s="6">
        <v>0.35082384746750928</v>
      </c>
      <c r="C2533" s="3">
        <f t="shared" si="530"/>
        <v>1.553108003698529</v>
      </c>
      <c r="D2533" s="4">
        <f t="shared" si="530"/>
        <v>2.8504333648316558</v>
      </c>
      <c r="E2533" s="141">
        <v>4.7529706066291366E-2</v>
      </c>
      <c r="F2533" s="5">
        <f t="shared" si="539"/>
        <v>1.0475297060662914</v>
      </c>
      <c r="G2533" s="5">
        <f t="shared" si="540"/>
        <v>1.4826386256202675</v>
      </c>
      <c r="H2533" s="5">
        <f t="shared" si="541"/>
        <v>2.7211002688751154</v>
      </c>
      <c r="I2533">
        <v>2.46</v>
      </c>
      <c r="J2533">
        <v>1.56</v>
      </c>
      <c r="K2533" s="5">
        <f t="shared" si="542"/>
        <v>2.5769230769230766</v>
      </c>
      <c r="L2533" s="5">
        <f t="shared" si="543"/>
        <v>1.6341463414634145</v>
      </c>
      <c r="M2533" s="24">
        <f t="shared" si="531"/>
        <v>0.38805970149253738</v>
      </c>
      <c r="N2533" s="24">
        <f t="shared" si="531"/>
        <v>0.61194029850746268</v>
      </c>
      <c r="O2533">
        <f t="shared" si="532"/>
        <v>1.6592040416934704</v>
      </c>
      <c r="P2533">
        <f t="shared" si="532"/>
        <v>0.5732975068371492</v>
      </c>
      <c r="Q2533" t="s">
        <v>16</v>
      </c>
      <c r="R2533" t="s">
        <v>12</v>
      </c>
      <c r="S2533" t="s">
        <v>139</v>
      </c>
      <c r="T2533" s="78" t="s">
        <v>162</v>
      </c>
      <c r="U2533" s="78" t="s">
        <v>160</v>
      </c>
      <c r="V2533" s="128" t="s">
        <v>624</v>
      </c>
      <c r="W2533" s="144" t="s">
        <v>154</v>
      </c>
      <c r="X2533">
        <v>1</v>
      </c>
      <c r="Y2533" t="str">
        <f t="shared" si="544"/>
        <v>N</v>
      </c>
      <c r="Z2533" s="23">
        <v>100</v>
      </c>
      <c r="AA2533" s="23">
        <f t="shared" si="533"/>
        <v>0</v>
      </c>
      <c r="AB2533" s="23">
        <f t="shared" si="534"/>
        <v>-100</v>
      </c>
      <c r="AC2533" s="23">
        <f t="shared" si="535"/>
        <v>0</v>
      </c>
      <c r="AD2533" s="23">
        <f t="shared" si="536"/>
        <v>-100</v>
      </c>
      <c r="AE2533" s="23">
        <f t="shared" si="537"/>
        <v>0</v>
      </c>
      <c r="AF2533" s="23">
        <f t="shared" si="538"/>
        <v>-100</v>
      </c>
    </row>
    <row r="2534" spans="1:32" x14ac:dyDescent="0.25">
      <c r="A2534" s="6">
        <v>0.44408041310843122</v>
      </c>
      <c r="B2534" s="6">
        <v>0.55328480939683788</v>
      </c>
      <c r="C2534" s="3">
        <f t="shared" si="530"/>
        <v>2.2518444193480556</v>
      </c>
      <c r="D2534" s="4">
        <f t="shared" si="530"/>
        <v>1.8073874124434171</v>
      </c>
      <c r="E2534" s="141">
        <v>4.4538706256627814E-2</v>
      </c>
      <c r="F2534" s="5">
        <f t="shared" si="539"/>
        <v>1.0445387062566278</v>
      </c>
      <c r="G2534" s="5">
        <f t="shared" si="540"/>
        <v>2.1558266877616408</v>
      </c>
      <c r="H2534" s="5">
        <f t="shared" si="541"/>
        <v>1.7303211471412612</v>
      </c>
      <c r="I2534">
        <v>2.2999999999999998</v>
      </c>
      <c r="J2534">
        <v>1.64</v>
      </c>
      <c r="K2534" s="5">
        <f t="shared" si="542"/>
        <v>2.4024390243902438</v>
      </c>
      <c r="L2534" s="5">
        <f t="shared" si="543"/>
        <v>1.7130434782608694</v>
      </c>
      <c r="M2534" s="24">
        <f t="shared" si="531"/>
        <v>0.41624365482233505</v>
      </c>
      <c r="N2534" s="24">
        <f t="shared" si="531"/>
        <v>0.58375634517766506</v>
      </c>
      <c r="O2534">
        <f t="shared" si="532"/>
        <v>1.0668761144190362</v>
      </c>
      <c r="P2534">
        <f t="shared" si="532"/>
        <v>0.94780093435806134</v>
      </c>
      <c r="Q2534" t="s">
        <v>11</v>
      </c>
      <c r="R2534" t="s">
        <v>520</v>
      </c>
      <c r="S2534" t="s">
        <v>139</v>
      </c>
      <c r="T2534" s="78" t="s">
        <v>162</v>
      </c>
      <c r="U2534" s="78" t="s">
        <v>160</v>
      </c>
      <c r="V2534" s="128" t="s">
        <v>624</v>
      </c>
      <c r="W2534" s="144" t="s">
        <v>172</v>
      </c>
      <c r="X2534">
        <v>5</v>
      </c>
      <c r="Y2534" t="str">
        <f t="shared" si="544"/>
        <v>Y</v>
      </c>
      <c r="Z2534" s="23">
        <v>100</v>
      </c>
      <c r="AA2534" s="23">
        <f t="shared" si="533"/>
        <v>229.99999999999997</v>
      </c>
      <c r="AB2534" s="23">
        <f t="shared" si="534"/>
        <v>129.99999999999997</v>
      </c>
      <c r="AC2534" s="23">
        <f t="shared" si="535"/>
        <v>0</v>
      </c>
      <c r="AD2534" s="23">
        <f t="shared" si="536"/>
        <v>-100</v>
      </c>
      <c r="AE2534" s="23">
        <f t="shared" si="537"/>
        <v>0</v>
      </c>
      <c r="AF2534" s="23">
        <f t="shared" si="538"/>
        <v>-100</v>
      </c>
    </row>
    <row r="2535" spans="1:32" x14ac:dyDescent="0.25">
      <c r="A2535" s="6">
        <v>0.16752604732314863</v>
      </c>
      <c r="B2535" s="6">
        <v>0.83239951468420192</v>
      </c>
      <c r="C2535" s="3">
        <f t="shared" si="530"/>
        <v>5.9692210016216425</v>
      </c>
      <c r="D2535" s="4">
        <f t="shared" si="530"/>
        <v>1.2013462073910299</v>
      </c>
      <c r="E2535" s="141">
        <v>4.8728813559322015E-2</v>
      </c>
      <c r="F2535" s="5">
        <f t="shared" si="539"/>
        <v>1.048728813559322</v>
      </c>
      <c r="G2535" s="5">
        <f t="shared" si="540"/>
        <v>5.6918632581119502</v>
      </c>
      <c r="H2535" s="5">
        <f t="shared" si="541"/>
        <v>1.1455260805829619</v>
      </c>
      <c r="I2535">
        <v>2.36</v>
      </c>
      <c r="J2535">
        <v>1.6</v>
      </c>
      <c r="K2535" s="5">
        <f t="shared" si="542"/>
        <v>2.4749999999999996</v>
      </c>
      <c r="L2535" s="5">
        <f t="shared" si="543"/>
        <v>1.6779661016949152</v>
      </c>
      <c r="M2535" s="24">
        <f t="shared" si="531"/>
        <v>0.40404040404040409</v>
      </c>
      <c r="N2535" s="24">
        <f t="shared" si="531"/>
        <v>0.59595959595959602</v>
      </c>
      <c r="O2535">
        <f t="shared" si="532"/>
        <v>0.41462696712479286</v>
      </c>
      <c r="P2535">
        <f t="shared" si="532"/>
        <v>1.3967381687073899</v>
      </c>
      <c r="Q2535" t="s">
        <v>35</v>
      </c>
      <c r="R2535" t="s">
        <v>19</v>
      </c>
      <c r="S2535" t="s">
        <v>139</v>
      </c>
      <c r="T2535" s="78" t="s">
        <v>154</v>
      </c>
      <c r="U2535" s="78" t="s">
        <v>160</v>
      </c>
      <c r="V2535" s="128" t="s">
        <v>624</v>
      </c>
      <c r="W2535" s="144" t="s">
        <v>149</v>
      </c>
      <c r="X2535">
        <v>0</v>
      </c>
      <c r="Y2535" t="str">
        <f t="shared" si="544"/>
        <v>N</v>
      </c>
      <c r="Z2535" s="23">
        <v>100</v>
      </c>
      <c r="AA2535" s="23">
        <f t="shared" si="533"/>
        <v>160</v>
      </c>
      <c r="AB2535" s="23">
        <f t="shared" si="534"/>
        <v>60</v>
      </c>
      <c r="AC2535" s="23">
        <f t="shared" si="535"/>
        <v>0</v>
      </c>
      <c r="AD2535" s="23">
        <f t="shared" si="536"/>
        <v>-100</v>
      </c>
      <c r="AE2535" s="23">
        <f t="shared" si="537"/>
        <v>160</v>
      </c>
      <c r="AF2535" s="23">
        <f t="shared" si="538"/>
        <v>60</v>
      </c>
    </row>
    <row r="2536" spans="1:32" x14ac:dyDescent="0.25">
      <c r="A2536" s="6">
        <v>0.29429154018158954</v>
      </c>
      <c r="B2536" s="6">
        <v>0.70450031792267409</v>
      </c>
      <c r="C2536" s="3">
        <f t="shared" si="530"/>
        <v>3.3979909833050601</v>
      </c>
      <c r="D2536" s="4">
        <f t="shared" si="530"/>
        <v>1.4194457753385428</v>
      </c>
      <c r="E2536" s="141">
        <v>4.6261430876815446E-2</v>
      </c>
      <c r="F2536" s="5">
        <f t="shared" si="539"/>
        <v>1.0462614308768154</v>
      </c>
      <c r="G2536" s="5">
        <f t="shared" si="540"/>
        <v>3.2477456236319315</v>
      </c>
      <c r="H2536" s="5">
        <f t="shared" si="541"/>
        <v>1.3566836485112346</v>
      </c>
      <c r="I2536">
        <v>2.2000000000000002</v>
      </c>
      <c r="J2536">
        <v>1.69</v>
      </c>
      <c r="K2536" s="5">
        <f t="shared" si="542"/>
        <v>2.3017751479289941</v>
      </c>
      <c r="L2536" s="5">
        <f t="shared" si="543"/>
        <v>1.7681818181818181</v>
      </c>
      <c r="M2536" s="24">
        <f t="shared" si="531"/>
        <v>0.43444730077120824</v>
      </c>
      <c r="N2536" s="24">
        <f t="shared" si="531"/>
        <v>0.56555269922879181</v>
      </c>
      <c r="O2536">
        <f t="shared" si="532"/>
        <v>0.67739295343572981</v>
      </c>
      <c r="P2536">
        <f t="shared" si="532"/>
        <v>1.2456846530541827</v>
      </c>
      <c r="Q2536" t="s">
        <v>18</v>
      </c>
      <c r="R2536" t="s">
        <v>8</v>
      </c>
      <c r="S2536" t="s">
        <v>139</v>
      </c>
      <c r="T2536" s="78" t="s">
        <v>170</v>
      </c>
      <c r="U2536" s="78" t="s">
        <v>160</v>
      </c>
      <c r="V2536" s="128" t="s">
        <v>624</v>
      </c>
      <c r="W2536" s="144" t="s">
        <v>178</v>
      </c>
      <c r="X2536">
        <v>4</v>
      </c>
      <c r="Y2536" t="str">
        <f t="shared" si="544"/>
        <v>Y</v>
      </c>
      <c r="Z2536" s="23">
        <v>100</v>
      </c>
      <c r="AA2536" s="23">
        <f t="shared" si="533"/>
        <v>0</v>
      </c>
      <c r="AB2536" s="23">
        <f t="shared" si="534"/>
        <v>-100</v>
      </c>
      <c r="AC2536" s="23">
        <f t="shared" si="535"/>
        <v>0</v>
      </c>
      <c r="AD2536" s="23">
        <f t="shared" si="536"/>
        <v>-100</v>
      </c>
      <c r="AE2536" s="23">
        <f t="shared" si="537"/>
        <v>0</v>
      </c>
      <c r="AF2536" s="23">
        <f t="shared" si="538"/>
        <v>-100</v>
      </c>
    </row>
    <row r="2537" spans="1:32" x14ac:dyDescent="0.25">
      <c r="A2537" s="6">
        <v>0.47402052336903761</v>
      </c>
      <c r="B2537" s="6">
        <v>0.52499598087281474</v>
      </c>
      <c r="C2537" s="3">
        <f t="shared" si="530"/>
        <v>2.1096132987927052</v>
      </c>
      <c r="D2537" s="4">
        <f t="shared" si="530"/>
        <v>1.9047764867408756</v>
      </c>
      <c r="E2537" s="141">
        <v>4.9098884836953571E-2</v>
      </c>
      <c r="F2537" s="5">
        <f t="shared" si="539"/>
        <v>1.0490988848369536</v>
      </c>
      <c r="G2537" s="5">
        <f t="shared" si="540"/>
        <v>2.0108812708542456</v>
      </c>
      <c r="H2537" s="5">
        <f t="shared" si="541"/>
        <v>1.815631027991139</v>
      </c>
      <c r="I2537">
        <v>2.38</v>
      </c>
      <c r="J2537">
        <v>1.59</v>
      </c>
      <c r="K2537" s="5">
        <f t="shared" si="542"/>
        <v>2.4968553459119494</v>
      </c>
      <c r="L2537" s="5">
        <f t="shared" si="543"/>
        <v>1.6680672268907564</v>
      </c>
      <c r="M2537" s="24">
        <f t="shared" si="531"/>
        <v>0.40050377833753154</v>
      </c>
      <c r="N2537" s="24">
        <f t="shared" si="531"/>
        <v>0.59949622166246852</v>
      </c>
      <c r="O2537">
        <f t="shared" si="532"/>
        <v>1.1835606778459618</v>
      </c>
      <c r="P2537">
        <f t="shared" si="532"/>
        <v>0.8757285899433086</v>
      </c>
      <c r="Q2537" t="s">
        <v>33</v>
      </c>
      <c r="R2537" t="s">
        <v>14</v>
      </c>
      <c r="S2537" t="s">
        <v>139</v>
      </c>
      <c r="T2537" s="78" t="s">
        <v>151</v>
      </c>
      <c r="U2537" s="78" t="s">
        <v>166</v>
      </c>
      <c r="V2537" s="128" t="s">
        <v>624</v>
      </c>
      <c r="W2537" s="144" t="s">
        <v>154</v>
      </c>
      <c r="X2537">
        <v>1</v>
      </c>
      <c r="Y2537" t="str">
        <f t="shared" si="544"/>
        <v>N</v>
      </c>
      <c r="Z2537" s="23">
        <v>100</v>
      </c>
      <c r="AA2537" s="23">
        <f t="shared" si="533"/>
        <v>0</v>
      </c>
      <c r="AB2537" s="23">
        <f t="shared" si="534"/>
        <v>-100</v>
      </c>
      <c r="AC2537" s="23">
        <f t="shared" si="535"/>
        <v>0</v>
      </c>
      <c r="AD2537" s="23">
        <f t="shared" si="536"/>
        <v>-100</v>
      </c>
      <c r="AE2537" s="23">
        <f t="shared" si="537"/>
        <v>159</v>
      </c>
      <c r="AF2537" s="23">
        <f t="shared" si="538"/>
        <v>59</v>
      </c>
    </row>
    <row r="2538" spans="1:32" x14ac:dyDescent="0.25">
      <c r="A2538" s="6">
        <v>0.58090003309643767</v>
      </c>
      <c r="B2538" s="6">
        <v>0.40247755277190655</v>
      </c>
      <c r="C2538" s="3">
        <f t="shared" si="530"/>
        <v>1.7214665915400038</v>
      </c>
      <c r="D2538" s="4">
        <f t="shared" si="530"/>
        <v>2.4846106152079579</v>
      </c>
      <c r="E2538" s="141">
        <v>4.6511627906976827E-2</v>
      </c>
      <c r="F2538" s="5">
        <f t="shared" si="539"/>
        <v>1.0465116279069768</v>
      </c>
      <c r="G2538" s="5">
        <f t="shared" si="540"/>
        <v>1.6449569652493368</v>
      </c>
      <c r="H2538" s="5">
        <f t="shared" si="541"/>
        <v>2.3741834767542707</v>
      </c>
      <c r="I2538">
        <v>2.15</v>
      </c>
      <c r="J2538">
        <v>1.72</v>
      </c>
      <c r="K2538" s="5">
        <f t="shared" si="542"/>
        <v>2.25</v>
      </c>
      <c r="L2538" s="5">
        <f t="shared" si="543"/>
        <v>1.8</v>
      </c>
      <c r="M2538" s="24">
        <f t="shared" si="531"/>
        <v>0.44444444444444442</v>
      </c>
      <c r="N2538" s="24">
        <f t="shared" si="531"/>
        <v>0.55555555555555558</v>
      </c>
      <c r="O2538">
        <f t="shared" si="532"/>
        <v>1.3070250744669849</v>
      </c>
      <c r="P2538">
        <f t="shared" si="532"/>
        <v>0.7244595949894318</v>
      </c>
      <c r="Q2538" t="s">
        <v>521</v>
      </c>
      <c r="R2538" t="s">
        <v>34</v>
      </c>
      <c r="S2538" t="s">
        <v>139</v>
      </c>
      <c r="T2538" s="78" t="s">
        <v>178</v>
      </c>
      <c r="U2538" s="78" t="s">
        <v>161</v>
      </c>
      <c r="V2538" s="128" t="s">
        <v>624</v>
      </c>
      <c r="W2538" s="144" t="s">
        <v>149</v>
      </c>
      <c r="X2538">
        <v>0</v>
      </c>
      <c r="Y2538" t="str">
        <f t="shared" si="544"/>
        <v>N</v>
      </c>
      <c r="Z2538" s="23">
        <v>100</v>
      </c>
      <c r="AA2538" s="23">
        <f t="shared" si="533"/>
        <v>0</v>
      </c>
      <c r="AB2538" s="23">
        <f t="shared" si="534"/>
        <v>-100</v>
      </c>
      <c r="AC2538" s="23">
        <f t="shared" si="535"/>
        <v>0</v>
      </c>
      <c r="AD2538" s="23">
        <f t="shared" si="536"/>
        <v>-100</v>
      </c>
      <c r="AE2538" s="23">
        <f t="shared" si="537"/>
        <v>0</v>
      </c>
      <c r="AF2538" s="23">
        <f t="shared" si="538"/>
        <v>-100</v>
      </c>
    </row>
    <row r="2539" spans="1:32" x14ac:dyDescent="0.25">
      <c r="A2539" s="6">
        <v>0</v>
      </c>
      <c r="B2539" s="6">
        <v>1</v>
      </c>
      <c r="C2539" s="3" t="e">
        <f t="shared" si="530"/>
        <v>#DIV/0!</v>
      </c>
      <c r="D2539" s="4">
        <f t="shared" si="530"/>
        <v>1</v>
      </c>
      <c r="E2539" s="141">
        <v>5.7799235129783799E-2</v>
      </c>
      <c r="F2539" s="5">
        <f t="shared" si="539"/>
        <v>1.0577992351297838</v>
      </c>
      <c r="G2539" s="5" t="e">
        <f t="shared" si="540"/>
        <v>#DIV/0!</v>
      </c>
      <c r="H2539" s="5">
        <f t="shared" si="541"/>
        <v>0.94535897435897442</v>
      </c>
      <c r="I2539">
        <v>2.29</v>
      </c>
      <c r="J2539">
        <v>1.61</v>
      </c>
      <c r="K2539" s="5">
        <f t="shared" si="542"/>
        <v>2.4223602484472049</v>
      </c>
      <c r="L2539" s="5">
        <f t="shared" si="543"/>
        <v>1.7030567685589519</v>
      </c>
      <c r="M2539" s="24">
        <f t="shared" si="531"/>
        <v>0.41282051282051285</v>
      </c>
      <c r="N2539" s="24">
        <f t="shared" si="531"/>
        <v>0.5871794871794872</v>
      </c>
      <c r="O2539" t="e">
        <f t="shared" si="532"/>
        <v>#DIV/0!</v>
      </c>
      <c r="P2539">
        <f t="shared" si="532"/>
        <v>1.7030567685589519</v>
      </c>
      <c r="Q2539" t="s">
        <v>573</v>
      </c>
      <c r="R2539" t="s">
        <v>371</v>
      </c>
      <c r="S2539" t="s">
        <v>370</v>
      </c>
      <c r="T2539" s="78" t="s">
        <v>149</v>
      </c>
      <c r="U2539" s="78" t="s">
        <v>166</v>
      </c>
      <c r="V2539" s="128" t="s">
        <v>624</v>
      </c>
      <c r="W2539" s="144" t="s">
        <v>176</v>
      </c>
      <c r="X2539">
        <v>3</v>
      </c>
      <c r="Y2539" t="str">
        <f t="shared" si="544"/>
        <v>Y</v>
      </c>
      <c r="Z2539" s="23">
        <v>100</v>
      </c>
      <c r="AA2539" s="23" t="e">
        <f t="shared" si="533"/>
        <v>#DIV/0!</v>
      </c>
      <c r="AB2539" s="23" t="e">
        <f t="shared" si="534"/>
        <v>#DIV/0!</v>
      </c>
      <c r="AC2539" s="23">
        <f t="shared" si="535"/>
        <v>0</v>
      </c>
      <c r="AD2539" s="23">
        <f t="shared" si="536"/>
        <v>-100</v>
      </c>
      <c r="AE2539" s="23">
        <f t="shared" si="537"/>
        <v>0</v>
      </c>
      <c r="AF2539" s="23">
        <f t="shared" si="538"/>
        <v>-100</v>
      </c>
    </row>
    <row r="2540" spans="1:32" x14ac:dyDescent="0.25">
      <c r="A2540" s="6">
        <v>0</v>
      </c>
      <c r="B2540" s="6">
        <v>1</v>
      </c>
      <c r="C2540" s="3" t="e">
        <f t="shared" si="530"/>
        <v>#DIV/0!</v>
      </c>
      <c r="D2540" s="4">
        <f t="shared" si="530"/>
        <v>1</v>
      </c>
      <c r="E2540" s="141">
        <v>5.7799235129783799E-2</v>
      </c>
      <c r="F2540" s="5">
        <f t="shared" si="539"/>
        <v>1.0577992351297838</v>
      </c>
      <c r="G2540" s="5" t="e">
        <f t="shared" si="540"/>
        <v>#DIV/0!</v>
      </c>
      <c r="H2540" s="5">
        <f t="shared" si="541"/>
        <v>0.94535897435897442</v>
      </c>
      <c r="I2540">
        <v>2.29</v>
      </c>
      <c r="J2540">
        <v>1.61</v>
      </c>
      <c r="K2540" s="5">
        <f t="shared" si="542"/>
        <v>2.4223602484472049</v>
      </c>
      <c r="L2540" s="5">
        <f t="shared" si="543"/>
        <v>1.7030567685589519</v>
      </c>
      <c r="M2540" s="24">
        <f t="shared" si="531"/>
        <v>0.41282051282051285</v>
      </c>
      <c r="N2540" s="24">
        <f t="shared" si="531"/>
        <v>0.5871794871794872</v>
      </c>
      <c r="O2540" t="e">
        <f t="shared" si="532"/>
        <v>#DIV/0!</v>
      </c>
      <c r="P2540">
        <f t="shared" si="532"/>
        <v>1.7030567685589519</v>
      </c>
      <c r="Q2540" t="s">
        <v>577</v>
      </c>
      <c r="R2540" t="s">
        <v>575</v>
      </c>
      <c r="S2540" t="s">
        <v>370</v>
      </c>
      <c r="T2540" s="78" t="s">
        <v>149</v>
      </c>
      <c r="U2540" s="78" t="s">
        <v>166</v>
      </c>
      <c r="V2540" s="128" t="s">
        <v>624</v>
      </c>
      <c r="W2540" s="144" t="s">
        <v>170</v>
      </c>
      <c r="X2540">
        <v>2</v>
      </c>
      <c r="Y2540" t="str">
        <f t="shared" si="544"/>
        <v>N</v>
      </c>
      <c r="Z2540" s="23">
        <v>100</v>
      </c>
      <c r="AA2540" s="23" t="e">
        <f t="shared" si="533"/>
        <v>#DIV/0!</v>
      </c>
      <c r="AB2540" s="23" t="e">
        <f t="shared" si="534"/>
        <v>#DIV/0!</v>
      </c>
      <c r="AC2540" s="23">
        <f t="shared" si="535"/>
        <v>0</v>
      </c>
      <c r="AD2540" s="23">
        <f t="shared" si="536"/>
        <v>-100</v>
      </c>
      <c r="AE2540" s="23">
        <f t="shared" si="537"/>
        <v>161</v>
      </c>
      <c r="AF2540" s="23">
        <f t="shared" si="538"/>
        <v>61</v>
      </c>
    </row>
    <row r="2541" spans="1:32" x14ac:dyDescent="0.25">
      <c r="A2541" s="6">
        <v>0</v>
      </c>
      <c r="B2541" s="6">
        <v>1</v>
      </c>
      <c r="C2541" s="3" t="e">
        <f t="shared" si="530"/>
        <v>#DIV/0!</v>
      </c>
      <c r="D2541" s="4">
        <f t="shared" si="530"/>
        <v>1</v>
      </c>
      <c r="E2541" s="141">
        <v>5.6004458066313711E-2</v>
      </c>
      <c r="F2541" s="5">
        <f t="shared" si="539"/>
        <v>1.0560044580663137</v>
      </c>
      <c r="G2541" s="5" t="e">
        <f t="shared" si="540"/>
        <v>#DIV/0!</v>
      </c>
      <c r="H2541" s="5">
        <f t="shared" si="541"/>
        <v>0.94696569920844331</v>
      </c>
      <c r="I2541">
        <v>1.94</v>
      </c>
      <c r="J2541">
        <v>1.85</v>
      </c>
      <c r="K2541" s="5">
        <f t="shared" si="542"/>
        <v>2.0486486486486486</v>
      </c>
      <c r="L2541" s="5">
        <f t="shared" si="543"/>
        <v>1.9536082474226804</v>
      </c>
      <c r="M2541" s="24">
        <f t="shared" si="531"/>
        <v>0.48812664907651715</v>
      </c>
      <c r="N2541" s="24">
        <f t="shared" si="531"/>
        <v>0.51187335092348285</v>
      </c>
      <c r="O2541" t="e">
        <f t="shared" si="532"/>
        <v>#DIV/0!</v>
      </c>
      <c r="P2541">
        <f t="shared" si="532"/>
        <v>1.9536082474226804</v>
      </c>
      <c r="Q2541" t="s">
        <v>570</v>
      </c>
      <c r="R2541" t="s">
        <v>374</v>
      </c>
      <c r="S2541" t="s">
        <v>370</v>
      </c>
      <c r="T2541" s="78" t="s">
        <v>149</v>
      </c>
      <c r="U2541" s="78" t="s">
        <v>166</v>
      </c>
      <c r="V2541" s="128" t="s">
        <v>624</v>
      </c>
      <c r="W2541" s="144" t="s">
        <v>150</v>
      </c>
      <c r="X2541">
        <v>4</v>
      </c>
      <c r="Y2541" t="str">
        <f t="shared" si="544"/>
        <v>Y</v>
      </c>
      <c r="Z2541" s="23">
        <v>100</v>
      </c>
      <c r="AA2541" s="23" t="e">
        <f t="shared" si="533"/>
        <v>#DIV/0!</v>
      </c>
      <c r="AB2541" s="23" t="e">
        <f t="shared" si="534"/>
        <v>#DIV/0!</v>
      </c>
      <c r="AC2541" s="23">
        <f t="shared" si="535"/>
        <v>0</v>
      </c>
      <c r="AD2541" s="23">
        <f t="shared" si="536"/>
        <v>-100</v>
      </c>
      <c r="AE2541" s="23">
        <f t="shared" si="537"/>
        <v>0</v>
      </c>
      <c r="AF2541" s="23">
        <f t="shared" si="538"/>
        <v>-100</v>
      </c>
    </row>
    <row r="2542" spans="1:32" x14ac:dyDescent="0.25">
      <c r="A2542" s="6">
        <v>0.13837474699547095</v>
      </c>
      <c r="B2542" s="6">
        <v>0.86161347486390061</v>
      </c>
      <c r="C2542" s="3">
        <f t="shared" si="530"/>
        <v>7.2267521474328715</v>
      </c>
      <c r="D2542" s="4">
        <f t="shared" si="530"/>
        <v>1.1606132322361356</v>
      </c>
      <c r="E2542" s="141">
        <v>2.908747243515708E-2</v>
      </c>
      <c r="F2542" s="5">
        <f t="shared" si="539"/>
        <v>1.0290874724351571</v>
      </c>
      <c r="G2542" s="5">
        <f t="shared" si="540"/>
        <v>7.0224857857146157</v>
      </c>
      <c r="H2542" s="5">
        <f t="shared" si="541"/>
        <v>1.1278081439372161</v>
      </c>
      <c r="I2542">
        <v>1.78</v>
      </c>
      <c r="J2542">
        <v>2.14</v>
      </c>
      <c r="K2542" s="5">
        <f t="shared" si="542"/>
        <v>1.8317757009345796</v>
      </c>
      <c r="L2542" s="5">
        <f t="shared" si="543"/>
        <v>2.2022471910112364</v>
      </c>
      <c r="M2542" s="24">
        <f t="shared" si="531"/>
        <v>0.54591836734693866</v>
      </c>
      <c r="N2542" s="24">
        <f t="shared" si="531"/>
        <v>0.45408163265306112</v>
      </c>
      <c r="O2542">
        <f t="shared" si="532"/>
        <v>0.25347149916927392</v>
      </c>
      <c r="P2542">
        <f t="shared" si="532"/>
        <v>1.8974858547564555</v>
      </c>
      <c r="Q2542" t="s">
        <v>103</v>
      </c>
      <c r="R2542" t="s">
        <v>96</v>
      </c>
      <c r="S2542" t="s">
        <v>140</v>
      </c>
      <c r="T2542" s="78" t="s">
        <v>151</v>
      </c>
      <c r="U2542" s="78" t="s">
        <v>166</v>
      </c>
      <c r="V2542" s="128" t="s">
        <v>624</v>
      </c>
      <c r="W2542" s="144" t="s">
        <v>154</v>
      </c>
      <c r="X2542">
        <v>1</v>
      </c>
      <c r="Y2542" t="str">
        <f t="shared" si="544"/>
        <v>N</v>
      </c>
      <c r="Z2542" s="23">
        <v>100</v>
      </c>
      <c r="AA2542" s="23">
        <f t="shared" si="533"/>
        <v>214</v>
      </c>
      <c r="AB2542" s="23">
        <f t="shared" si="534"/>
        <v>114</v>
      </c>
      <c r="AC2542" s="23">
        <f t="shared" si="535"/>
        <v>0</v>
      </c>
      <c r="AD2542" s="23">
        <f t="shared" si="536"/>
        <v>-100</v>
      </c>
      <c r="AE2542" s="23">
        <f t="shared" si="537"/>
        <v>214</v>
      </c>
      <c r="AF2542" s="23">
        <f t="shared" si="538"/>
        <v>114</v>
      </c>
    </row>
    <row r="2543" spans="1:32" x14ac:dyDescent="0.25">
      <c r="A2543" s="6">
        <v>0.1986026202384715</v>
      </c>
      <c r="B2543" s="6">
        <v>0.80136304245583578</v>
      </c>
      <c r="C2543" s="3">
        <f t="shared" si="530"/>
        <v>5.0351802952008038</v>
      </c>
      <c r="D2543" s="4">
        <f t="shared" si="530"/>
        <v>1.2478738686718402</v>
      </c>
      <c r="E2543" s="141">
        <v>3.0088030482196881E-2</v>
      </c>
      <c r="F2543" s="5">
        <f t="shared" si="539"/>
        <v>1.0300880304821969</v>
      </c>
      <c r="G2543" s="5">
        <f t="shared" si="540"/>
        <v>4.8881067891292496</v>
      </c>
      <c r="H2543" s="5">
        <f t="shared" si="541"/>
        <v>1.2114244916404815</v>
      </c>
      <c r="I2543">
        <v>1.77</v>
      </c>
      <c r="J2543">
        <v>2.15</v>
      </c>
      <c r="K2543" s="5">
        <f t="shared" si="542"/>
        <v>1.8232558139534885</v>
      </c>
      <c r="L2543" s="5">
        <f t="shared" si="543"/>
        <v>2.2146892655367232</v>
      </c>
      <c r="M2543" s="24">
        <f t="shared" si="531"/>
        <v>0.54846938775510201</v>
      </c>
      <c r="N2543" s="24">
        <f t="shared" si="531"/>
        <v>0.45153061224489793</v>
      </c>
      <c r="O2543">
        <f t="shared" si="532"/>
        <v>0.36210338201618991</v>
      </c>
      <c r="P2543">
        <f t="shared" si="532"/>
        <v>1.7747701279247892</v>
      </c>
      <c r="Q2543" t="s">
        <v>41</v>
      </c>
      <c r="R2543" t="s">
        <v>36</v>
      </c>
      <c r="S2543" t="s">
        <v>140</v>
      </c>
      <c r="T2543" s="78" t="s">
        <v>151</v>
      </c>
      <c r="U2543" s="78" t="s">
        <v>166</v>
      </c>
      <c r="V2543" s="128" t="s">
        <v>624</v>
      </c>
      <c r="W2543" s="144" t="s">
        <v>154</v>
      </c>
      <c r="X2543">
        <v>1</v>
      </c>
      <c r="Y2543" t="str">
        <f t="shared" si="544"/>
        <v>N</v>
      </c>
      <c r="Z2543" s="23">
        <v>100</v>
      </c>
      <c r="AA2543" s="23">
        <f t="shared" si="533"/>
        <v>215</v>
      </c>
      <c r="AB2543" s="23">
        <f t="shared" si="534"/>
        <v>115</v>
      </c>
      <c r="AC2543" s="23">
        <f t="shared" si="535"/>
        <v>0</v>
      </c>
      <c r="AD2543" s="23">
        <f t="shared" si="536"/>
        <v>-100</v>
      </c>
      <c r="AE2543" s="23">
        <f t="shared" si="537"/>
        <v>215</v>
      </c>
      <c r="AF2543" s="23">
        <f t="shared" si="538"/>
        <v>115</v>
      </c>
    </row>
    <row r="2544" spans="1:32" x14ac:dyDescent="0.25">
      <c r="A2544" s="6">
        <v>0.66270747342609926</v>
      </c>
      <c r="B2544" s="6">
        <v>0.3192589800418103</v>
      </c>
      <c r="C2544" s="3">
        <f t="shared" si="530"/>
        <v>1.5089614046905921</v>
      </c>
      <c r="D2544" s="4">
        <f t="shared" si="530"/>
        <v>3.1322533194494313</v>
      </c>
      <c r="E2544" s="141">
        <v>3.2382650029708859E-2</v>
      </c>
      <c r="F2544" s="5">
        <f t="shared" si="539"/>
        <v>1.0323826500297089</v>
      </c>
      <c r="G2544" s="5">
        <f t="shared" si="540"/>
        <v>1.461629953435549</v>
      </c>
      <c r="H2544" s="5">
        <f t="shared" si="541"/>
        <v>3.0340042225228161</v>
      </c>
      <c r="I2544">
        <v>1.53</v>
      </c>
      <c r="J2544">
        <v>2.64</v>
      </c>
      <c r="K2544" s="5">
        <f t="shared" si="542"/>
        <v>1.5795454545454546</v>
      </c>
      <c r="L2544" s="5">
        <f t="shared" si="543"/>
        <v>2.7254901960784315</v>
      </c>
      <c r="M2544" s="24">
        <f t="shared" si="531"/>
        <v>0.63309352517985606</v>
      </c>
      <c r="N2544" s="24">
        <f t="shared" si="531"/>
        <v>0.36690647482014388</v>
      </c>
      <c r="O2544">
        <f t="shared" si="532"/>
        <v>1.0467765773434978</v>
      </c>
      <c r="P2544">
        <f t="shared" si="532"/>
        <v>0.87013722011395356</v>
      </c>
      <c r="Q2544" t="s">
        <v>100</v>
      </c>
      <c r="R2544" t="s">
        <v>106</v>
      </c>
      <c r="S2544" t="s">
        <v>140</v>
      </c>
      <c r="T2544" s="78" t="s">
        <v>178</v>
      </c>
      <c r="U2544" s="78" t="s">
        <v>161</v>
      </c>
      <c r="V2544" s="128" t="s">
        <v>624</v>
      </c>
      <c r="W2544" s="144" t="s">
        <v>155</v>
      </c>
      <c r="X2544">
        <v>3</v>
      </c>
      <c r="Y2544" t="str">
        <f t="shared" si="544"/>
        <v>Y</v>
      </c>
      <c r="Z2544" s="23">
        <v>100</v>
      </c>
      <c r="AA2544" s="23">
        <f t="shared" si="533"/>
        <v>153</v>
      </c>
      <c r="AB2544" s="23">
        <f t="shared" si="534"/>
        <v>53</v>
      </c>
      <c r="AC2544" s="23">
        <f t="shared" si="535"/>
        <v>153</v>
      </c>
      <c r="AD2544" s="23">
        <f t="shared" si="536"/>
        <v>53</v>
      </c>
      <c r="AE2544" s="23">
        <f t="shared" si="537"/>
        <v>0</v>
      </c>
      <c r="AF2544" s="23">
        <f t="shared" si="538"/>
        <v>-100</v>
      </c>
    </row>
    <row r="2545" spans="1:32" x14ac:dyDescent="0.25">
      <c r="A2545" s="6">
        <v>0.55302003154502921</v>
      </c>
      <c r="B2545" s="6">
        <v>0.44544783655631065</v>
      </c>
      <c r="C2545" s="3">
        <f t="shared" si="530"/>
        <v>1.8082527629355427</v>
      </c>
      <c r="D2545" s="4">
        <f t="shared" si="530"/>
        <v>2.2449317696340105</v>
      </c>
      <c r="E2545" s="141">
        <v>3.0736618971912932E-2</v>
      </c>
      <c r="F2545" s="5">
        <f t="shared" si="539"/>
        <v>1.0307366189719129</v>
      </c>
      <c r="G2545" s="5">
        <f t="shared" si="540"/>
        <v>1.7543305725755114</v>
      </c>
      <c r="H2545" s="5">
        <f t="shared" si="541"/>
        <v>2.1779877888428683</v>
      </c>
      <c r="I2545">
        <v>1.85</v>
      </c>
      <c r="J2545">
        <v>2.04</v>
      </c>
      <c r="K2545" s="5">
        <f t="shared" si="542"/>
        <v>1.9068627450980391</v>
      </c>
      <c r="L2545" s="5">
        <f t="shared" si="543"/>
        <v>2.1027027027027025</v>
      </c>
      <c r="M2545" s="24">
        <f t="shared" si="531"/>
        <v>0.52442159383033427</v>
      </c>
      <c r="N2545" s="24">
        <f t="shared" si="531"/>
        <v>0.47557840616966585</v>
      </c>
      <c r="O2545">
        <f t="shared" si="532"/>
        <v>1.0545332954461584</v>
      </c>
      <c r="P2545">
        <f t="shared" si="532"/>
        <v>0.93664436984002608</v>
      </c>
      <c r="Q2545" t="s">
        <v>559</v>
      </c>
      <c r="R2545" t="s">
        <v>558</v>
      </c>
      <c r="S2545" t="s">
        <v>141</v>
      </c>
      <c r="T2545" s="78" t="s">
        <v>151</v>
      </c>
      <c r="U2545" s="78" t="s">
        <v>166</v>
      </c>
      <c r="V2545" s="128" t="s">
        <v>624</v>
      </c>
      <c r="W2545" s="144" t="s">
        <v>153</v>
      </c>
      <c r="X2545">
        <v>2</v>
      </c>
      <c r="Y2545" t="str">
        <f t="shared" si="544"/>
        <v>N</v>
      </c>
      <c r="Z2545" s="23">
        <v>100</v>
      </c>
      <c r="AA2545" s="23">
        <f t="shared" si="533"/>
        <v>0</v>
      </c>
      <c r="AB2545" s="23">
        <f t="shared" si="534"/>
        <v>-100</v>
      </c>
      <c r="AC2545" s="23">
        <f t="shared" si="535"/>
        <v>0</v>
      </c>
      <c r="AD2545" s="23">
        <f t="shared" si="536"/>
        <v>-100</v>
      </c>
      <c r="AE2545" s="23">
        <f t="shared" si="537"/>
        <v>0</v>
      </c>
      <c r="AF2545" s="23">
        <f t="shared" si="538"/>
        <v>-100</v>
      </c>
    </row>
    <row r="2546" spans="1:32" x14ac:dyDescent="0.25">
      <c r="A2546" s="6">
        <v>0.47501480756910008</v>
      </c>
      <c r="B2546" s="6">
        <v>0.52417016678403616</v>
      </c>
      <c r="C2546" s="3">
        <f t="shared" si="530"/>
        <v>2.1051975308254587</v>
      </c>
      <c r="D2546" s="4">
        <f t="shared" si="530"/>
        <v>1.9077774039208357</v>
      </c>
      <c r="E2546" s="141">
        <v>3.0219780219780112E-2</v>
      </c>
      <c r="F2546" s="5">
        <f t="shared" si="539"/>
        <v>1.0302197802197801</v>
      </c>
      <c r="G2546" s="5">
        <f t="shared" si="540"/>
        <v>2.0434450699212454</v>
      </c>
      <c r="H2546" s="5">
        <f t="shared" si="541"/>
        <v>1.8518159334058248</v>
      </c>
      <c r="I2546">
        <v>2.08</v>
      </c>
      <c r="J2546">
        <v>1.82</v>
      </c>
      <c r="K2546" s="5">
        <f t="shared" si="542"/>
        <v>2.1428571428571428</v>
      </c>
      <c r="L2546" s="5">
        <f t="shared" si="543"/>
        <v>1.8749999999999998</v>
      </c>
      <c r="M2546" s="24">
        <f t="shared" si="531"/>
        <v>0.46666666666666667</v>
      </c>
      <c r="N2546" s="24">
        <f t="shared" si="531"/>
        <v>0.53333333333333344</v>
      </c>
      <c r="O2546">
        <f t="shared" si="532"/>
        <v>1.0178888733623574</v>
      </c>
      <c r="P2546">
        <f t="shared" si="532"/>
        <v>0.98281906272006769</v>
      </c>
      <c r="Q2546" t="s">
        <v>50</v>
      </c>
      <c r="R2546" t="s">
        <v>49</v>
      </c>
      <c r="S2546" t="s">
        <v>141</v>
      </c>
      <c r="T2546" s="78" t="s">
        <v>151</v>
      </c>
      <c r="U2546" s="78" t="s">
        <v>166</v>
      </c>
      <c r="V2546" s="128" t="s">
        <v>624</v>
      </c>
      <c r="W2546" s="144" t="s">
        <v>162</v>
      </c>
      <c r="X2546">
        <v>3</v>
      </c>
      <c r="Y2546" t="str">
        <f t="shared" si="544"/>
        <v>Y</v>
      </c>
      <c r="Z2546" s="23">
        <v>100</v>
      </c>
      <c r="AA2546" s="23">
        <f t="shared" si="533"/>
        <v>208</v>
      </c>
      <c r="AB2546" s="23">
        <f t="shared" si="534"/>
        <v>108</v>
      </c>
      <c r="AC2546" s="23">
        <f t="shared" si="535"/>
        <v>0</v>
      </c>
      <c r="AD2546" s="23">
        <f t="shared" si="536"/>
        <v>-100</v>
      </c>
      <c r="AE2546" s="23">
        <f t="shared" si="537"/>
        <v>0</v>
      </c>
      <c r="AF2546" s="23">
        <f t="shared" si="538"/>
        <v>-100</v>
      </c>
    </row>
    <row r="2547" spans="1:32" x14ac:dyDescent="0.25">
      <c r="A2547" s="6">
        <v>3.152761205404294E-2</v>
      </c>
      <c r="B2547" s="6">
        <v>0.96846969901085211</v>
      </c>
      <c r="C2547" s="3">
        <f t="shared" si="530"/>
        <v>31.71822839883508</v>
      </c>
      <c r="D2547" s="4">
        <f t="shared" si="530"/>
        <v>1.032556827561411</v>
      </c>
      <c r="E2547" s="141">
        <v>3.5245772087877381E-2</v>
      </c>
      <c r="F2547" s="5">
        <f t="shared" si="539"/>
        <v>1.0352457720878774</v>
      </c>
      <c r="G2547" s="5">
        <f t="shared" si="540"/>
        <v>30.638355889989246</v>
      </c>
      <c r="H2547" s="5">
        <f t="shared" si="541"/>
        <v>0.99740260274519799</v>
      </c>
      <c r="I2547">
        <v>2.2200000000000002</v>
      </c>
      <c r="J2547">
        <v>1.71</v>
      </c>
      <c r="K2547" s="5">
        <f t="shared" si="542"/>
        <v>2.2982456140350882</v>
      </c>
      <c r="L2547" s="5">
        <f t="shared" si="543"/>
        <v>1.7702702702702702</v>
      </c>
      <c r="M2547" s="24">
        <f t="shared" si="531"/>
        <v>0.43511450381679379</v>
      </c>
      <c r="N2547" s="24">
        <f t="shared" si="531"/>
        <v>0.56488549618320616</v>
      </c>
      <c r="O2547">
        <f t="shared" si="532"/>
        <v>7.2458196124203955E-2</v>
      </c>
      <c r="P2547">
        <f t="shared" si="532"/>
        <v>1.7144531158165086</v>
      </c>
      <c r="Q2547" t="s">
        <v>560</v>
      </c>
      <c r="R2547" t="s">
        <v>555</v>
      </c>
      <c r="S2547" t="s">
        <v>141</v>
      </c>
      <c r="T2547" s="78" t="s">
        <v>152</v>
      </c>
      <c r="U2547" s="78" t="s">
        <v>161</v>
      </c>
      <c r="V2547" s="128" t="s">
        <v>624</v>
      </c>
      <c r="W2547" s="144" t="s">
        <v>175</v>
      </c>
      <c r="X2547">
        <v>5</v>
      </c>
      <c r="Y2547" t="str">
        <f t="shared" si="544"/>
        <v>Y</v>
      </c>
      <c r="Z2547" s="23">
        <v>100</v>
      </c>
      <c r="AA2547" s="23">
        <f t="shared" si="533"/>
        <v>0</v>
      </c>
      <c r="AB2547" s="23">
        <f t="shared" si="534"/>
        <v>-100</v>
      </c>
      <c r="AC2547" s="23">
        <f t="shared" si="535"/>
        <v>0</v>
      </c>
      <c r="AD2547" s="23">
        <f t="shared" si="536"/>
        <v>-100</v>
      </c>
      <c r="AE2547" s="23">
        <f t="shared" si="537"/>
        <v>0</v>
      </c>
      <c r="AF2547" s="23">
        <f t="shared" si="538"/>
        <v>-100</v>
      </c>
    </row>
    <row r="2548" spans="1:32" x14ac:dyDescent="0.25">
      <c r="A2548" s="6">
        <v>0.10485000295726402</v>
      </c>
      <c r="B2548" s="6">
        <v>0.89511090289929041</v>
      </c>
      <c r="C2548" s="3">
        <f t="shared" si="530"/>
        <v>9.5374341611377123</v>
      </c>
      <c r="D2548" s="4">
        <f t="shared" si="530"/>
        <v>1.1171800016746201</v>
      </c>
      <c r="E2548" s="141">
        <v>3.4391534391534417E-2</v>
      </c>
      <c r="F2548" s="5">
        <f t="shared" si="539"/>
        <v>1.0343915343915344</v>
      </c>
      <c r="G2548" s="5">
        <f t="shared" si="540"/>
        <v>9.2203327695909341</v>
      </c>
      <c r="H2548" s="5">
        <f t="shared" si="541"/>
        <v>1.0800359095473309</v>
      </c>
      <c r="I2548">
        <v>2.16</v>
      </c>
      <c r="J2548">
        <v>1.75</v>
      </c>
      <c r="K2548" s="5">
        <f t="shared" si="542"/>
        <v>2.2342857142857144</v>
      </c>
      <c r="L2548" s="5">
        <f t="shared" si="543"/>
        <v>1.8101851851851851</v>
      </c>
      <c r="M2548" s="24">
        <f t="shared" si="531"/>
        <v>0.4475703324808184</v>
      </c>
      <c r="N2548" s="24">
        <f t="shared" si="531"/>
        <v>0.55242966751918166</v>
      </c>
      <c r="O2548">
        <f t="shared" si="532"/>
        <v>0.2342648637502299</v>
      </c>
      <c r="P2548">
        <f t="shared" si="532"/>
        <v>1.6203164955260305</v>
      </c>
      <c r="Q2548" t="s">
        <v>44</v>
      </c>
      <c r="R2548" t="s">
        <v>442</v>
      </c>
      <c r="S2548" t="s">
        <v>141</v>
      </c>
      <c r="T2548" s="78" t="s">
        <v>154</v>
      </c>
      <c r="U2548" s="78" t="s">
        <v>160</v>
      </c>
      <c r="V2548" s="128" t="s">
        <v>624</v>
      </c>
      <c r="W2548" s="144" t="s">
        <v>151</v>
      </c>
      <c r="X2548">
        <v>2</v>
      </c>
      <c r="Y2548" t="str">
        <f t="shared" si="544"/>
        <v>N</v>
      </c>
      <c r="Z2548" s="23">
        <v>100</v>
      </c>
      <c r="AA2548" s="23">
        <f t="shared" si="533"/>
        <v>175</v>
      </c>
      <c r="AB2548" s="23">
        <f t="shared" si="534"/>
        <v>75</v>
      </c>
      <c r="AC2548" s="23">
        <f t="shared" si="535"/>
        <v>0</v>
      </c>
      <c r="AD2548" s="23">
        <f t="shared" si="536"/>
        <v>-100</v>
      </c>
      <c r="AE2548" s="23">
        <f t="shared" si="537"/>
        <v>175</v>
      </c>
      <c r="AF2548" s="23">
        <f t="shared" si="538"/>
        <v>75</v>
      </c>
    </row>
    <row r="2549" spans="1:32" x14ac:dyDescent="0.25">
      <c r="A2549" s="6">
        <v>0.69391256319542272</v>
      </c>
      <c r="B2549" s="6">
        <v>0.23809171697844445</v>
      </c>
      <c r="C2549" s="3">
        <f t="shared" si="530"/>
        <v>1.4411037543333476</v>
      </c>
      <c r="D2549" s="4">
        <f t="shared" si="530"/>
        <v>4.2000621134188165</v>
      </c>
      <c r="E2549" s="141">
        <v>3.3298097251585723E-2</v>
      </c>
      <c r="F2549" s="5">
        <f t="shared" si="539"/>
        <v>1.0332980972515857</v>
      </c>
      <c r="G2549" s="5">
        <f t="shared" si="540"/>
        <v>1.3946640937077714</v>
      </c>
      <c r="H2549" s="5">
        <f t="shared" si="541"/>
        <v>4.0647148432677236</v>
      </c>
      <c r="I2549">
        <v>1.76</v>
      </c>
      <c r="J2549">
        <v>2.15</v>
      </c>
      <c r="K2549" s="5">
        <f t="shared" si="542"/>
        <v>1.8186046511627909</v>
      </c>
      <c r="L2549" s="5">
        <f t="shared" si="543"/>
        <v>2.2215909090909092</v>
      </c>
      <c r="M2549" s="24">
        <f t="shared" si="531"/>
        <v>0.54987212276214825</v>
      </c>
      <c r="N2549" s="24">
        <f t="shared" si="531"/>
        <v>0.45012787723785164</v>
      </c>
      <c r="O2549">
        <f t="shared" si="532"/>
        <v>1.26195261492749</v>
      </c>
      <c r="P2549">
        <f t="shared" si="532"/>
        <v>0.52894239396915788</v>
      </c>
      <c r="Q2549" t="s">
        <v>42</v>
      </c>
      <c r="R2549" t="s">
        <v>21</v>
      </c>
      <c r="S2549" t="s">
        <v>141</v>
      </c>
      <c r="T2549" s="78" t="s">
        <v>164</v>
      </c>
      <c r="U2549" s="78" t="s">
        <v>160</v>
      </c>
      <c r="V2549" s="128" t="s">
        <v>624</v>
      </c>
      <c r="W2549" s="144" t="s">
        <v>154</v>
      </c>
      <c r="X2549">
        <v>1</v>
      </c>
      <c r="Y2549" t="str">
        <f t="shared" si="544"/>
        <v>N</v>
      </c>
      <c r="Z2549" s="23">
        <v>100</v>
      </c>
      <c r="AA2549" s="23">
        <f t="shared" si="533"/>
        <v>0</v>
      </c>
      <c r="AB2549" s="23">
        <f t="shared" si="534"/>
        <v>-100</v>
      </c>
      <c r="AC2549" s="23">
        <f t="shared" si="535"/>
        <v>0</v>
      </c>
      <c r="AD2549" s="23">
        <f t="shared" si="536"/>
        <v>-100</v>
      </c>
      <c r="AE2549" s="23">
        <f t="shared" si="537"/>
        <v>0</v>
      </c>
      <c r="AF2549" s="23">
        <f t="shared" si="538"/>
        <v>-100</v>
      </c>
    </row>
    <row r="2550" spans="1:32" x14ac:dyDescent="0.25">
      <c r="A2550" s="6">
        <v>0.13408601649669671</v>
      </c>
      <c r="B2550" s="6">
        <v>0.86590075055411775</v>
      </c>
      <c r="C2550" s="3">
        <f t="shared" si="530"/>
        <v>7.4578992360820529</v>
      </c>
      <c r="D2550" s="4">
        <f t="shared" si="530"/>
        <v>1.1548667666127646</v>
      </c>
      <c r="E2550" s="141">
        <v>2.8338796658559762E-2</v>
      </c>
      <c r="F2550" s="5">
        <f t="shared" si="539"/>
        <v>1.0283387966585598</v>
      </c>
      <c r="G2550" s="5">
        <f t="shared" si="540"/>
        <v>7.2523756375967068</v>
      </c>
      <c r="H2550" s="5">
        <f t="shared" si="541"/>
        <v>1.1230411323246186</v>
      </c>
      <c r="I2550">
        <v>1.96</v>
      </c>
      <c r="J2550">
        <v>1.93</v>
      </c>
      <c r="K2550" s="5">
        <f t="shared" si="542"/>
        <v>2.0155440414507773</v>
      </c>
      <c r="L2550" s="5">
        <f t="shared" si="543"/>
        <v>1.9846938775510203</v>
      </c>
      <c r="M2550" s="24">
        <f t="shared" si="531"/>
        <v>0.49614395886889456</v>
      </c>
      <c r="N2550" s="24">
        <f t="shared" si="531"/>
        <v>0.50385604113110538</v>
      </c>
      <c r="O2550">
        <f t="shared" si="532"/>
        <v>0.27025627159178767</v>
      </c>
      <c r="P2550">
        <f t="shared" si="532"/>
        <v>1.7185479181915906</v>
      </c>
      <c r="Q2550" t="s">
        <v>98</v>
      </c>
      <c r="R2550" t="s">
        <v>434</v>
      </c>
      <c r="S2550" t="s">
        <v>141</v>
      </c>
      <c r="T2550" s="78" t="s">
        <v>151</v>
      </c>
      <c r="U2550" s="78" t="s">
        <v>166</v>
      </c>
      <c r="V2550" s="128" t="s">
        <v>624</v>
      </c>
      <c r="W2550" s="144" t="s">
        <v>167</v>
      </c>
      <c r="X2550">
        <v>5</v>
      </c>
      <c r="Y2550" t="str">
        <f t="shared" si="544"/>
        <v>Y</v>
      </c>
      <c r="Z2550" s="23">
        <v>100</v>
      </c>
      <c r="AA2550" s="23">
        <f t="shared" si="533"/>
        <v>0</v>
      </c>
      <c r="AB2550" s="23">
        <f t="shared" si="534"/>
        <v>-100</v>
      </c>
      <c r="AC2550" s="23">
        <f t="shared" si="535"/>
        <v>0</v>
      </c>
      <c r="AD2550" s="23">
        <f t="shared" si="536"/>
        <v>-100</v>
      </c>
      <c r="AE2550" s="23">
        <f t="shared" si="537"/>
        <v>0</v>
      </c>
      <c r="AF2550" s="23">
        <f t="shared" si="538"/>
        <v>-100</v>
      </c>
    </row>
    <row r="2551" spans="1:32" x14ac:dyDescent="0.25">
      <c r="A2551" s="6">
        <v>9.4593432311123396E-2</v>
      </c>
      <c r="B2551" s="6">
        <v>0.90540098452807305</v>
      </c>
      <c r="C2551" s="3">
        <f t="shared" si="530"/>
        <v>10.571558464132487</v>
      </c>
      <c r="D2551" s="4">
        <f t="shared" si="530"/>
        <v>1.1044830048657781</v>
      </c>
      <c r="E2551" s="141">
        <v>2.861071447458885E-2</v>
      </c>
      <c r="F2551" s="5">
        <f t="shared" si="539"/>
        <v>1.0286107144745888</v>
      </c>
      <c r="G2551" s="5">
        <f t="shared" si="540"/>
        <v>10.277511516621141</v>
      </c>
      <c r="H2551" s="5">
        <f t="shared" si="541"/>
        <v>1.073761909460514</v>
      </c>
      <c r="I2551">
        <v>1.91</v>
      </c>
      <c r="J2551">
        <v>1.98</v>
      </c>
      <c r="K2551" s="5">
        <f t="shared" si="542"/>
        <v>1.9646464646464645</v>
      </c>
      <c r="L2551" s="5">
        <f t="shared" si="543"/>
        <v>2.0366492146596857</v>
      </c>
      <c r="M2551" s="24">
        <f t="shared" si="531"/>
        <v>0.50899742930591263</v>
      </c>
      <c r="N2551" s="24">
        <f t="shared" si="531"/>
        <v>0.49100257069408743</v>
      </c>
      <c r="O2551">
        <f t="shared" si="532"/>
        <v>0.18584265236882322</v>
      </c>
      <c r="P2551">
        <f t="shared" si="532"/>
        <v>1.8439842040912064</v>
      </c>
      <c r="Q2551" t="s">
        <v>540</v>
      </c>
      <c r="R2551" t="s">
        <v>427</v>
      </c>
      <c r="S2551" t="s">
        <v>409</v>
      </c>
      <c r="T2551" s="78" t="s">
        <v>154</v>
      </c>
      <c r="U2551" s="78" t="s">
        <v>160</v>
      </c>
      <c r="V2551" s="128" t="s">
        <v>624</v>
      </c>
      <c r="W2551" s="144" t="s">
        <v>151</v>
      </c>
      <c r="X2551">
        <v>2</v>
      </c>
      <c r="Y2551" t="str">
        <f t="shared" si="544"/>
        <v>N</v>
      </c>
      <c r="Z2551" s="23">
        <v>100</v>
      </c>
      <c r="AA2551" s="23">
        <f t="shared" si="533"/>
        <v>198</v>
      </c>
      <c r="AB2551" s="23">
        <f t="shared" si="534"/>
        <v>98</v>
      </c>
      <c r="AC2551" s="23">
        <f t="shared" si="535"/>
        <v>0</v>
      </c>
      <c r="AD2551" s="23">
        <f t="shared" si="536"/>
        <v>-100</v>
      </c>
      <c r="AE2551" s="23">
        <f t="shared" si="537"/>
        <v>198</v>
      </c>
      <c r="AF2551" s="23">
        <f t="shared" si="538"/>
        <v>98</v>
      </c>
    </row>
    <row r="2552" spans="1:32" x14ac:dyDescent="0.25">
      <c r="A2552" s="6">
        <v>0.21813628719350578</v>
      </c>
      <c r="B2552" s="6">
        <v>0.78145985013456198</v>
      </c>
      <c r="C2552" s="3">
        <f t="shared" si="530"/>
        <v>4.5842899999160309</v>
      </c>
      <c r="D2552" s="4">
        <f t="shared" si="530"/>
        <v>1.2796562738671819</v>
      </c>
      <c r="E2552" s="141">
        <v>2.844754653130277E-2</v>
      </c>
      <c r="F2552" s="5">
        <f t="shared" si="539"/>
        <v>1.0284475465313028</v>
      </c>
      <c r="G2552" s="5">
        <f t="shared" si="540"/>
        <v>4.4574854744684824</v>
      </c>
      <c r="H2552" s="5">
        <f t="shared" si="541"/>
        <v>1.2442601260347634</v>
      </c>
      <c r="I2552">
        <v>1.92</v>
      </c>
      <c r="J2552">
        <v>1.97</v>
      </c>
      <c r="K2552" s="5">
        <f t="shared" si="542"/>
        <v>1.9746192893401013</v>
      </c>
      <c r="L2552" s="5">
        <f t="shared" si="543"/>
        <v>2.0260416666666665</v>
      </c>
      <c r="M2552" s="24">
        <f t="shared" si="531"/>
        <v>0.50642673521850901</v>
      </c>
      <c r="N2552" s="24">
        <f t="shared" si="531"/>
        <v>0.49357326478149105</v>
      </c>
      <c r="O2552">
        <f t="shared" si="532"/>
        <v>0.43073612039732867</v>
      </c>
      <c r="P2552">
        <f t="shared" si="532"/>
        <v>1.5832702171997113</v>
      </c>
      <c r="Q2552" t="s">
        <v>429</v>
      </c>
      <c r="R2552" t="s">
        <v>425</v>
      </c>
      <c r="S2552" t="s">
        <v>409</v>
      </c>
      <c r="T2552" s="78" t="s">
        <v>154</v>
      </c>
      <c r="U2552" s="78" t="s">
        <v>160</v>
      </c>
      <c r="V2552" s="128" t="s">
        <v>624</v>
      </c>
      <c r="W2552" s="144" t="s">
        <v>163</v>
      </c>
      <c r="X2552">
        <v>3</v>
      </c>
      <c r="Y2552" t="str">
        <f t="shared" si="544"/>
        <v>Y</v>
      </c>
      <c r="Z2552" s="23">
        <v>100</v>
      </c>
      <c r="AA2552" s="23">
        <f t="shared" si="533"/>
        <v>0</v>
      </c>
      <c r="AB2552" s="23">
        <f t="shared" si="534"/>
        <v>-100</v>
      </c>
      <c r="AC2552" s="23">
        <f t="shared" si="535"/>
        <v>0</v>
      </c>
      <c r="AD2552" s="23">
        <f t="shared" si="536"/>
        <v>-100</v>
      </c>
      <c r="AE2552" s="23">
        <f t="shared" si="537"/>
        <v>0</v>
      </c>
      <c r="AF2552" s="23">
        <f t="shared" si="538"/>
        <v>-100</v>
      </c>
    </row>
    <row r="2553" spans="1:32" x14ac:dyDescent="0.25">
      <c r="A2553" s="6">
        <v>0.13512198787372792</v>
      </c>
      <c r="B2553" s="6">
        <v>0.86486860700391677</v>
      </c>
      <c r="C2553" s="3">
        <f t="shared" si="530"/>
        <v>7.4007200140846381</v>
      </c>
      <c r="D2553" s="4">
        <f t="shared" si="530"/>
        <v>1.1562449971033244</v>
      </c>
      <c r="E2553" s="141">
        <v>3.4455319487546765E-2</v>
      </c>
      <c r="F2553" s="5">
        <f t="shared" si="539"/>
        <v>1.0344553194875468</v>
      </c>
      <c r="G2553" s="5">
        <f t="shared" si="540"/>
        <v>7.1542191090001266</v>
      </c>
      <c r="H2553" s="5">
        <f t="shared" si="541"/>
        <v>1.1177331445074983</v>
      </c>
      <c r="I2553">
        <v>1.77</v>
      </c>
      <c r="J2553">
        <v>2.13</v>
      </c>
      <c r="K2553" s="5">
        <f t="shared" si="542"/>
        <v>1.8309859154929577</v>
      </c>
      <c r="L2553" s="5">
        <f t="shared" si="543"/>
        <v>2.2033898305084745</v>
      </c>
      <c r="M2553" s="24">
        <f t="shared" si="531"/>
        <v>0.5461538461538461</v>
      </c>
      <c r="N2553" s="24">
        <f t="shared" si="531"/>
        <v>0.45384615384615384</v>
      </c>
      <c r="O2553">
        <f t="shared" si="532"/>
        <v>0.24740645667020605</v>
      </c>
      <c r="P2553">
        <f t="shared" si="532"/>
        <v>1.9056426933984607</v>
      </c>
      <c r="Q2553" t="s">
        <v>413</v>
      </c>
      <c r="R2553" t="s">
        <v>546</v>
      </c>
      <c r="S2553" t="s">
        <v>409</v>
      </c>
      <c r="T2553" s="78" t="s">
        <v>151</v>
      </c>
      <c r="U2553" s="78" t="s">
        <v>166</v>
      </c>
      <c r="V2553" s="128" t="s">
        <v>624</v>
      </c>
      <c r="W2553" s="144" t="s">
        <v>155</v>
      </c>
      <c r="X2553">
        <v>3</v>
      </c>
      <c r="Y2553" t="str">
        <f t="shared" si="544"/>
        <v>Y</v>
      </c>
      <c r="Z2553" s="23">
        <v>100</v>
      </c>
      <c r="AA2553" s="23">
        <f t="shared" si="533"/>
        <v>0</v>
      </c>
      <c r="AB2553" s="23">
        <f t="shared" si="534"/>
        <v>-100</v>
      </c>
      <c r="AC2553" s="23">
        <f t="shared" si="535"/>
        <v>0</v>
      </c>
      <c r="AD2553" s="23">
        <f t="shared" si="536"/>
        <v>-100</v>
      </c>
      <c r="AE2553" s="23">
        <f t="shared" si="537"/>
        <v>0</v>
      </c>
      <c r="AF2553" s="23">
        <f t="shared" si="538"/>
        <v>-100</v>
      </c>
    </row>
    <row r="2554" spans="1:32" x14ac:dyDescent="0.25">
      <c r="A2554" s="6">
        <v>0.31863795433566411</v>
      </c>
      <c r="B2554" s="6">
        <v>0.68033191680375105</v>
      </c>
      <c r="C2554" s="3">
        <f t="shared" ref="C2554:D2617" si="545">(100%/A2554)</f>
        <v>3.1383580844439072</v>
      </c>
      <c r="D2554" s="4">
        <f t="shared" si="545"/>
        <v>1.4698707723401732</v>
      </c>
      <c r="E2554" s="141">
        <v>3.3884036620014824E-2</v>
      </c>
      <c r="F2554" s="5">
        <f t="shared" si="539"/>
        <v>1.0338840366200148</v>
      </c>
      <c r="G2554" s="5">
        <f t="shared" si="540"/>
        <v>3.0355029899715467</v>
      </c>
      <c r="H2554" s="5">
        <f t="shared" si="541"/>
        <v>1.4216979083510091</v>
      </c>
      <c r="I2554">
        <v>2.21</v>
      </c>
      <c r="J2554">
        <v>1.72</v>
      </c>
      <c r="K2554" s="5">
        <f t="shared" si="542"/>
        <v>2.2848837209302326</v>
      </c>
      <c r="L2554" s="5">
        <f t="shared" si="543"/>
        <v>1.7782805429864255</v>
      </c>
      <c r="M2554" s="24">
        <f t="shared" ref="M2554:N2617" si="546">(1/K2554)</f>
        <v>0.43765903307888038</v>
      </c>
      <c r="N2554" s="24">
        <f t="shared" si="546"/>
        <v>0.56234096692111957</v>
      </c>
      <c r="O2554">
        <f t="shared" ref="O2554:P2617" si="547">(I2554/G2554)</f>
        <v>0.72805067473206986</v>
      </c>
      <c r="P2554">
        <f t="shared" si="547"/>
        <v>1.2098210104247702</v>
      </c>
      <c r="Q2554" t="s">
        <v>528</v>
      </c>
      <c r="R2554" t="s">
        <v>531</v>
      </c>
      <c r="S2554" t="s">
        <v>142</v>
      </c>
      <c r="T2554" s="78" t="s">
        <v>153</v>
      </c>
      <c r="U2554" s="78" t="s">
        <v>161</v>
      </c>
      <c r="V2554" s="128" t="s">
        <v>624</v>
      </c>
      <c r="W2554" s="144" t="s">
        <v>151</v>
      </c>
      <c r="X2554">
        <v>2</v>
      </c>
      <c r="Y2554" t="str">
        <f t="shared" si="544"/>
        <v>N</v>
      </c>
      <c r="Z2554" s="23">
        <v>100</v>
      </c>
      <c r="AA2554" s="23">
        <f t="shared" si="533"/>
        <v>172</v>
      </c>
      <c r="AB2554" s="23">
        <f t="shared" si="534"/>
        <v>72</v>
      </c>
      <c r="AC2554" s="23">
        <f t="shared" si="535"/>
        <v>0</v>
      </c>
      <c r="AD2554" s="23">
        <f t="shared" si="536"/>
        <v>-100</v>
      </c>
      <c r="AE2554" s="23">
        <f t="shared" si="537"/>
        <v>172</v>
      </c>
      <c r="AF2554" s="23">
        <f t="shared" si="538"/>
        <v>72</v>
      </c>
    </row>
    <row r="2555" spans="1:32" x14ac:dyDescent="0.25">
      <c r="A2555" s="6">
        <v>3.2170659730069238E-2</v>
      </c>
      <c r="B2555" s="6">
        <v>0.96782915262363756</v>
      </c>
      <c r="C2555" s="3">
        <f t="shared" si="545"/>
        <v>31.084224208971413</v>
      </c>
      <c r="D2555" s="4">
        <f t="shared" si="545"/>
        <v>1.0332402132020431</v>
      </c>
      <c r="E2555" s="141">
        <v>3.4726428427215739E-2</v>
      </c>
      <c r="F2555" s="5">
        <f t="shared" si="539"/>
        <v>1.0347264284272157</v>
      </c>
      <c r="G2555" s="5">
        <f t="shared" si="540"/>
        <v>30.041007318445935</v>
      </c>
      <c r="H2555" s="5">
        <f t="shared" si="541"/>
        <v>0.99856366360775017</v>
      </c>
      <c r="I2555">
        <v>2.54</v>
      </c>
      <c r="J2555">
        <v>1.56</v>
      </c>
      <c r="K2555" s="5">
        <f t="shared" si="542"/>
        <v>2.6282051282051282</v>
      </c>
      <c r="L2555" s="5">
        <f t="shared" si="543"/>
        <v>1.6141732283464567</v>
      </c>
      <c r="M2555" s="24">
        <f t="shared" si="546"/>
        <v>0.38048780487804879</v>
      </c>
      <c r="N2555" s="24">
        <f t="shared" si="546"/>
        <v>0.61951219512195121</v>
      </c>
      <c r="O2555">
        <f t="shared" si="547"/>
        <v>8.455109288031018E-2</v>
      </c>
      <c r="P2555">
        <f t="shared" si="547"/>
        <v>1.5622439077783126</v>
      </c>
      <c r="Q2555" t="s">
        <v>299</v>
      </c>
      <c r="R2555" t="s">
        <v>294</v>
      </c>
      <c r="S2555" t="s">
        <v>142</v>
      </c>
      <c r="T2555" s="78" t="s">
        <v>149</v>
      </c>
      <c r="U2555" s="78" t="s">
        <v>166</v>
      </c>
      <c r="V2555" s="128" t="s">
        <v>624</v>
      </c>
      <c r="W2555" s="144" t="s">
        <v>170</v>
      </c>
      <c r="X2555">
        <v>2</v>
      </c>
      <c r="Y2555" t="str">
        <f t="shared" si="544"/>
        <v>N</v>
      </c>
      <c r="Z2555" s="23">
        <v>100</v>
      </c>
      <c r="AA2555" s="23">
        <f t="shared" si="533"/>
        <v>156</v>
      </c>
      <c r="AB2555" s="23">
        <f t="shared" si="534"/>
        <v>56</v>
      </c>
      <c r="AC2555" s="23">
        <f t="shared" si="535"/>
        <v>0</v>
      </c>
      <c r="AD2555" s="23">
        <f t="shared" si="536"/>
        <v>-100</v>
      </c>
      <c r="AE2555" s="23">
        <f t="shared" si="537"/>
        <v>156</v>
      </c>
      <c r="AF2555" s="23">
        <f t="shared" si="538"/>
        <v>56</v>
      </c>
    </row>
    <row r="2556" spans="1:32" x14ac:dyDescent="0.25">
      <c r="A2556" s="6">
        <v>0.42175662552325638</v>
      </c>
      <c r="B2556" s="6">
        <v>0.57457693294464363</v>
      </c>
      <c r="C2556" s="3">
        <f t="shared" si="545"/>
        <v>2.3710356624732105</v>
      </c>
      <c r="D2556" s="4">
        <f t="shared" si="545"/>
        <v>1.7404109748630352</v>
      </c>
      <c r="E2556" s="141">
        <v>3.0955227846419575E-2</v>
      </c>
      <c r="F2556" s="5">
        <f t="shared" si="539"/>
        <v>1.0309552278464196</v>
      </c>
      <c r="G2556" s="5">
        <f t="shared" si="540"/>
        <v>2.2998434834324555</v>
      </c>
      <c r="H2556" s="5">
        <f t="shared" si="541"/>
        <v>1.6881537896641838</v>
      </c>
      <c r="I2556">
        <v>1.95</v>
      </c>
      <c r="J2556">
        <v>1.93</v>
      </c>
      <c r="K2556" s="5">
        <f t="shared" si="542"/>
        <v>2.0103626943005182</v>
      </c>
      <c r="L2556" s="5">
        <f t="shared" si="543"/>
        <v>1.9897435897435898</v>
      </c>
      <c r="M2556" s="24">
        <f t="shared" si="546"/>
        <v>0.49742268041237114</v>
      </c>
      <c r="N2556" s="24">
        <f t="shared" si="546"/>
        <v>0.50257731958762886</v>
      </c>
      <c r="O2556">
        <f t="shared" si="547"/>
        <v>0.84788378602602843</v>
      </c>
      <c r="P2556">
        <f t="shared" si="547"/>
        <v>1.1432607691411369</v>
      </c>
      <c r="Q2556" t="s">
        <v>302</v>
      </c>
      <c r="R2556" t="s">
        <v>300</v>
      </c>
      <c r="S2556" t="s">
        <v>142</v>
      </c>
      <c r="T2556" s="78" t="s">
        <v>170</v>
      </c>
      <c r="U2556" s="78" t="s">
        <v>160</v>
      </c>
      <c r="V2556" s="128" t="s">
        <v>624</v>
      </c>
      <c r="W2556" s="144" t="s">
        <v>162</v>
      </c>
      <c r="X2556">
        <v>3</v>
      </c>
      <c r="Y2556" t="str">
        <f t="shared" si="544"/>
        <v>Y</v>
      </c>
      <c r="Z2556" s="23">
        <v>100</v>
      </c>
      <c r="AA2556" s="23">
        <f t="shared" si="533"/>
        <v>0</v>
      </c>
      <c r="AB2556" s="23">
        <f t="shared" si="534"/>
        <v>-100</v>
      </c>
      <c r="AC2556" s="23">
        <f t="shared" si="535"/>
        <v>0</v>
      </c>
      <c r="AD2556" s="23">
        <f t="shared" si="536"/>
        <v>-100</v>
      </c>
      <c r="AE2556" s="23">
        <f t="shared" si="537"/>
        <v>0</v>
      </c>
      <c r="AF2556" s="23">
        <f t="shared" si="538"/>
        <v>-100</v>
      </c>
    </row>
    <row r="2557" spans="1:32" x14ac:dyDescent="0.25">
      <c r="A2557" s="6">
        <v>0.2681398091887548</v>
      </c>
      <c r="B2557" s="6">
        <v>0.73162412354871909</v>
      </c>
      <c r="C2557" s="3">
        <f t="shared" si="545"/>
        <v>3.7293977459947332</v>
      </c>
      <c r="D2557" s="4">
        <f t="shared" si="545"/>
        <v>1.366822071352066</v>
      </c>
      <c r="E2557" s="141">
        <v>3.6160420775805502E-2</v>
      </c>
      <c r="F2557" s="5">
        <f t="shared" si="539"/>
        <v>1.0361604207758055</v>
      </c>
      <c r="G2557" s="5">
        <f t="shared" si="540"/>
        <v>3.5992474439454241</v>
      </c>
      <c r="H2557" s="5">
        <f t="shared" si="541"/>
        <v>1.3191220625168099</v>
      </c>
      <c r="I2557">
        <v>2.25</v>
      </c>
      <c r="J2557">
        <v>1.69</v>
      </c>
      <c r="K2557" s="5">
        <f t="shared" si="542"/>
        <v>2.3313609467455625</v>
      </c>
      <c r="L2557" s="5">
        <f t="shared" si="543"/>
        <v>1.7511111111111113</v>
      </c>
      <c r="M2557" s="24">
        <f t="shared" si="546"/>
        <v>0.42893401015228422</v>
      </c>
      <c r="N2557" s="24">
        <f t="shared" si="546"/>
        <v>0.57106598984771573</v>
      </c>
      <c r="O2557">
        <f t="shared" si="547"/>
        <v>0.62513067941046985</v>
      </c>
      <c r="P2557">
        <f t="shared" si="547"/>
        <v>1.2811551319030903</v>
      </c>
      <c r="Q2557" t="s">
        <v>111</v>
      </c>
      <c r="R2557" t="s">
        <v>54</v>
      </c>
      <c r="S2557" t="s">
        <v>143</v>
      </c>
      <c r="T2557" s="78" t="s">
        <v>151</v>
      </c>
      <c r="U2557" s="78" t="s">
        <v>166</v>
      </c>
      <c r="V2557" s="128" t="s">
        <v>624</v>
      </c>
      <c r="W2557" s="144" t="s">
        <v>153</v>
      </c>
      <c r="X2557">
        <v>2</v>
      </c>
      <c r="Y2557" t="str">
        <f t="shared" si="544"/>
        <v>N</v>
      </c>
      <c r="Z2557" s="23">
        <v>100</v>
      </c>
      <c r="AA2557" s="23">
        <f t="shared" si="533"/>
        <v>169</v>
      </c>
      <c r="AB2557" s="23">
        <f t="shared" si="534"/>
        <v>69</v>
      </c>
      <c r="AC2557" s="23">
        <f t="shared" si="535"/>
        <v>0</v>
      </c>
      <c r="AD2557" s="23">
        <f t="shared" si="536"/>
        <v>-100</v>
      </c>
      <c r="AE2557" s="23">
        <f t="shared" si="537"/>
        <v>169</v>
      </c>
      <c r="AF2557" s="23">
        <f t="shared" si="538"/>
        <v>69</v>
      </c>
    </row>
    <row r="2558" spans="1:32" x14ac:dyDescent="0.25">
      <c r="A2558" s="6">
        <v>0.10026437883656129</v>
      </c>
      <c r="B2558" s="6">
        <v>0.89972321918598608</v>
      </c>
      <c r="C2558" s="3">
        <f t="shared" si="545"/>
        <v>9.9736318282096725</v>
      </c>
      <c r="D2558" s="4">
        <f t="shared" si="545"/>
        <v>1.1114529209379949</v>
      </c>
      <c r="E2558" s="141">
        <v>3.3428240008436028E-2</v>
      </c>
      <c r="F2558" s="5">
        <f t="shared" si="539"/>
        <v>1.033428240008436</v>
      </c>
      <c r="G2558" s="5">
        <f t="shared" si="540"/>
        <v>9.651015370093095</v>
      </c>
      <c r="H2558" s="5">
        <f t="shared" si="541"/>
        <v>1.0755008213525517</v>
      </c>
      <c r="I2558">
        <v>2.1800000000000002</v>
      </c>
      <c r="J2558">
        <v>1.74</v>
      </c>
      <c r="K2558" s="5">
        <f t="shared" si="542"/>
        <v>2.2528735632183907</v>
      </c>
      <c r="L2558" s="5">
        <f t="shared" si="543"/>
        <v>1.7981651376146788</v>
      </c>
      <c r="M2558" s="24">
        <f t="shared" si="546"/>
        <v>0.44387755102040816</v>
      </c>
      <c r="N2558" s="24">
        <f t="shared" si="546"/>
        <v>0.55612244897959184</v>
      </c>
      <c r="O2558">
        <f t="shared" si="547"/>
        <v>0.22588296841340244</v>
      </c>
      <c r="P2558">
        <f t="shared" si="547"/>
        <v>1.6178509262426903</v>
      </c>
      <c r="Q2558" t="s">
        <v>266</v>
      </c>
      <c r="R2558" t="s">
        <v>60</v>
      </c>
      <c r="S2558" t="s">
        <v>143</v>
      </c>
      <c r="T2558" s="78" t="s">
        <v>154</v>
      </c>
      <c r="U2558" s="78" t="s">
        <v>160</v>
      </c>
      <c r="V2558" s="128" t="s">
        <v>624</v>
      </c>
      <c r="W2558" s="144" t="s">
        <v>360</v>
      </c>
      <c r="X2558">
        <v>7</v>
      </c>
      <c r="Y2558" t="str">
        <f t="shared" si="544"/>
        <v>Y</v>
      </c>
      <c r="Z2558" s="23">
        <v>100</v>
      </c>
      <c r="AA2558" s="23">
        <f t="shared" si="533"/>
        <v>0</v>
      </c>
      <c r="AB2558" s="23">
        <f t="shared" si="534"/>
        <v>-100</v>
      </c>
      <c r="AC2558" s="23">
        <f t="shared" si="535"/>
        <v>0</v>
      </c>
      <c r="AD2558" s="23">
        <f t="shared" si="536"/>
        <v>-100</v>
      </c>
      <c r="AE2558" s="23">
        <f t="shared" si="537"/>
        <v>0</v>
      </c>
      <c r="AF2558" s="23">
        <f t="shared" si="538"/>
        <v>-100</v>
      </c>
    </row>
    <row r="2559" spans="1:32" x14ac:dyDescent="0.25">
      <c r="A2559" s="6">
        <v>0.68019236462946731</v>
      </c>
      <c r="B2559" s="6">
        <v>0.31512814802916894</v>
      </c>
      <c r="C2559" s="3">
        <f t="shared" si="545"/>
        <v>1.4701723394745057</v>
      </c>
      <c r="D2559" s="4">
        <f t="shared" si="545"/>
        <v>3.1733122104580702</v>
      </c>
      <c r="E2559" s="141">
        <v>3.1504065040650397E-2</v>
      </c>
      <c r="F2559" s="5">
        <f t="shared" si="539"/>
        <v>1.0315040650406504</v>
      </c>
      <c r="G2559" s="5">
        <f t="shared" si="540"/>
        <v>1.4252705241802104</v>
      </c>
      <c r="H2559" s="5">
        <f t="shared" si="541"/>
        <v>3.076393315360336</v>
      </c>
      <c r="I2559">
        <v>2.46</v>
      </c>
      <c r="J2559">
        <v>1.6</v>
      </c>
      <c r="K2559" s="5">
        <f t="shared" si="542"/>
        <v>2.5375000000000001</v>
      </c>
      <c r="L2559" s="5">
        <f t="shared" si="543"/>
        <v>1.6504065040650406</v>
      </c>
      <c r="M2559" s="24">
        <f t="shared" si="546"/>
        <v>0.39408866995073888</v>
      </c>
      <c r="N2559" s="24">
        <f t="shared" si="546"/>
        <v>0.60591133004926112</v>
      </c>
      <c r="O2559">
        <f t="shared" si="547"/>
        <v>1.7259881252472733</v>
      </c>
      <c r="P2559">
        <f t="shared" si="547"/>
        <v>0.52008954512131134</v>
      </c>
      <c r="Q2559" t="s">
        <v>58</v>
      </c>
      <c r="R2559" t="s">
        <v>57</v>
      </c>
      <c r="S2559" t="s">
        <v>143</v>
      </c>
      <c r="T2559" s="78" t="s">
        <v>150</v>
      </c>
      <c r="U2559" s="78" t="s">
        <v>166</v>
      </c>
      <c r="V2559" s="128" t="s">
        <v>624</v>
      </c>
      <c r="W2559" s="144" t="s">
        <v>149</v>
      </c>
      <c r="X2559">
        <v>0</v>
      </c>
      <c r="Y2559" t="str">
        <f t="shared" si="544"/>
        <v>N</v>
      </c>
      <c r="Z2559" s="23">
        <v>100</v>
      </c>
      <c r="AA2559" s="23">
        <f t="shared" si="533"/>
        <v>0</v>
      </c>
      <c r="AB2559" s="23">
        <f t="shared" si="534"/>
        <v>-100</v>
      </c>
      <c r="AC2559" s="23">
        <f t="shared" si="535"/>
        <v>0</v>
      </c>
      <c r="AD2559" s="23">
        <f t="shared" si="536"/>
        <v>-100</v>
      </c>
      <c r="AE2559" s="23">
        <f t="shared" si="537"/>
        <v>0</v>
      </c>
      <c r="AF2559" s="23">
        <f t="shared" si="538"/>
        <v>-100</v>
      </c>
    </row>
    <row r="2560" spans="1:32" x14ac:dyDescent="0.25">
      <c r="A2560" s="6">
        <v>9.2071423856309745E-2</v>
      </c>
      <c r="B2560" s="6">
        <v>0.9079244965333142</v>
      </c>
      <c r="C2560" s="3">
        <f t="shared" si="545"/>
        <v>10.861133217192764</v>
      </c>
      <c r="D2560" s="4">
        <f t="shared" si="545"/>
        <v>1.1014131723708893</v>
      </c>
      <c r="E2560" s="141">
        <v>5.7692307692307709E-2</v>
      </c>
      <c r="F2560" s="5">
        <f t="shared" si="539"/>
        <v>1.0576923076923077</v>
      </c>
      <c r="G2560" s="5">
        <f t="shared" si="540"/>
        <v>10.268707768982249</v>
      </c>
      <c r="H2560" s="5">
        <f t="shared" si="541"/>
        <v>1.041336090241568</v>
      </c>
      <c r="I2560">
        <v>2.4</v>
      </c>
      <c r="J2560">
        <v>1.56</v>
      </c>
      <c r="K2560" s="5">
        <f t="shared" si="542"/>
        <v>2.5384615384615383</v>
      </c>
      <c r="L2560" s="5">
        <f t="shared" si="543"/>
        <v>1.6500000000000001</v>
      </c>
      <c r="M2560" s="24">
        <f t="shared" si="546"/>
        <v>0.39393939393939398</v>
      </c>
      <c r="N2560" s="24">
        <f t="shared" si="546"/>
        <v>0.60606060606060597</v>
      </c>
      <c r="O2560">
        <f t="shared" si="547"/>
        <v>0.2337197682506324</v>
      </c>
      <c r="P2560">
        <f t="shared" si="547"/>
        <v>1.4980754192799683</v>
      </c>
      <c r="Q2560" t="s">
        <v>267</v>
      </c>
      <c r="R2560" t="s">
        <v>269</v>
      </c>
      <c r="S2560" t="s">
        <v>262</v>
      </c>
      <c r="T2560" s="78" t="s">
        <v>152</v>
      </c>
      <c r="U2560" s="78" t="s">
        <v>161</v>
      </c>
      <c r="V2560" s="128" t="s">
        <v>624</v>
      </c>
      <c r="W2560" s="144" t="s">
        <v>150</v>
      </c>
      <c r="X2560">
        <v>4</v>
      </c>
      <c r="Y2560" t="str">
        <f t="shared" si="544"/>
        <v>Y</v>
      </c>
      <c r="Z2560" s="23">
        <v>100</v>
      </c>
      <c r="AA2560" s="23">
        <f t="shared" si="533"/>
        <v>0</v>
      </c>
      <c r="AB2560" s="23">
        <f t="shared" si="534"/>
        <v>-100</v>
      </c>
      <c r="AC2560" s="23">
        <f t="shared" si="535"/>
        <v>0</v>
      </c>
      <c r="AD2560" s="23">
        <f t="shared" si="536"/>
        <v>-100</v>
      </c>
      <c r="AE2560" s="23">
        <f t="shared" si="537"/>
        <v>0</v>
      </c>
      <c r="AF2560" s="23">
        <f t="shared" si="538"/>
        <v>-100</v>
      </c>
    </row>
    <row r="2561" spans="1:32" x14ac:dyDescent="0.25">
      <c r="A2561" s="6">
        <v>2.1758500960315477E-2</v>
      </c>
      <c r="B2561" s="6">
        <v>0.97824130216649718</v>
      </c>
      <c r="C2561" s="3">
        <f t="shared" si="545"/>
        <v>45.959048457605739</v>
      </c>
      <c r="D2561" s="4">
        <f t="shared" si="545"/>
        <v>1.0222426693550091</v>
      </c>
      <c r="E2561" s="141">
        <v>5.4898326337022407E-2</v>
      </c>
      <c r="F2561" s="5">
        <f t="shared" si="539"/>
        <v>1.0548983263370224</v>
      </c>
      <c r="G2561" s="5">
        <f t="shared" si="540"/>
        <v>43.567277822111734</v>
      </c>
      <c r="H2561" s="5">
        <f t="shared" si="541"/>
        <v>0.96904378728573282</v>
      </c>
      <c r="I2561">
        <v>2.21</v>
      </c>
      <c r="J2561">
        <v>1.66</v>
      </c>
      <c r="K2561" s="5">
        <f t="shared" si="542"/>
        <v>2.3313253012048194</v>
      </c>
      <c r="L2561" s="5">
        <f t="shared" si="543"/>
        <v>1.751131221719457</v>
      </c>
      <c r="M2561" s="24">
        <f t="shared" si="546"/>
        <v>0.4289405684754522</v>
      </c>
      <c r="N2561" s="24">
        <f t="shared" si="546"/>
        <v>0.57105943152454786</v>
      </c>
      <c r="O2561">
        <f t="shared" si="547"/>
        <v>5.0726143805072829E-2</v>
      </c>
      <c r="P2561">
        <f t="shared" si="547"/>
        <v>1.7130288865992507</v>
      </c>
      <c r="Q2561" t="s">
        <v>264</v>
      </c>
      <c r="R2561" t="s">
        <v>268</v>
      </c>
      <c r="S2561" t="s">
        <v>262</v>
      </c>
      <c r="T2561" s="78" t="s">
        <v>149</v>
      </c>
      <c r="U2561" s="78" t="s">
        <v>166</v>
      </c>
      <c r="V2561" s="128" t="s">
        <v>624</v>
      </c>
      <c r="W2561" s="144" t="s">
        <v>178</v>
      </c>
      <c r="X2561">
        <v>4</v>
      </c>
      <c r="Y2561" t="str">
        <f t="shared" si="544"/>
        <v>Y</v>
      </c>
      <c r="Z2561" s="23">
        <v>100</v>
      </c>
      <c r="AA2561" s="23">
        <f t="shared" si="533"/>
        <v>0</v>
      </c>
      <c r="AB2561" s="23">
        <f t="shared" si="534"/>
        <v>-100</v>
      </c>
      <c r="AC2561" s="23">
        <f t="shared" si="535"/>
        <v>0</v>
      </c>
      <c r="AD2561" s="23">
        <f t="shared" si="536"/>
        <v>-100</v>
      </c>
      <c r="AE2561" s="23">
        <f t="shared" si="537"/>
        <v>0</v>
      </c>
      <c r="AF2561" s="23">
        <f t="shared" si="538"/>
        <v>-100</v>
      </c>
    </row>
    <row r="2562" spans="1:32" x14ac:dyDescent="0.25">
      <c r="A2562" s="6">
        <v>0.62846672914422541</v>
      </c>
      <c r="B2562" s="6">
        <v>0.34490490912308924</v>
      </c>
      <c r="C2562" s="3">
        <f t="shared" si="545"/>
        <v>1.5911741284406358</v>
      </c>
      <c r="D2562" s="4">
        <f t="shared" si="545"/>
        <v>2.8993498600598961</v>
      </c>
      <c r="E2562" s="141">
        <v>5.3682342502218372E-2</v>
      </c>
      <c r="F2562" s="5">
        <f t="shared" si="539"/>
        <v>1.0536823425022184</v>
      </c>
      <c r="G2562" s="5">
        <f t="shared" si="540"/>
        <v>1.5101079938969233</v>
      </c>
      <c r="H2562" s="5">
        <f t="shared" si="541"/>
        <v>2.7516356145578968</v>
      </c>
      <c r="I2562">
        <v>1.96</v>
      </c>
      <c r="J2562">
        <v>1.84</v>
      </c>
      <c r="K2562" s="5">
        <f t="shared" si="542"/>
        <v>2.0652173913043481</v>
      </c>
      <c r="L2562" s="5">
        <f t="shared" si="543"/>
        <v>1.9387755102040818</v>
      </c>
      <c r="M2562" s="24">
        <f t="shared" si="546"/>
        <v>0.48421052631578942</v>
      </c>
      <c r="N2562" s="24">
        <f t="shared" si="546"/>
        <v>0.51578947368421046</v>
      </c>
      <c r="O2562">
        <f t="shared" si="547"/>
        <v>1.2979204188848135</v>
      </c>
      <c r="P2562">
        <f t="shared" si="547"/>
        <v>0.66869319115700987</v>
      </c>
      <c r="Q2562" t="s">
        <v>56</v>
      </c>
      <c r="R2562" t="s">
        <v>265</v>
      </c>
      <c r="S2562" t="s">
        <v>262</v>
      </c>
      <c r="T2562" s="78" t="s">
        <v>178</v>
      </c>
      <c r="U2562" s="78" t="s">
        <v>161</v>
      </c>
      <c r="V2562" s="128" t="s">
        <v>624</v>
      </c>
      <c r="W2562" s="144" t="s">
        <v>151</v>
      </c>
      <c r="X2562">
        <v>2</v>
      </c>
      <c r="Y2562" t="str">
        <f t="shared" si="544"/>
        <v>N</v>
      </c>
      <c r="Z2562" s="23">
        <v>100</v>
      </c>
      <c r="AA2562" s="23">
        <f t="shared" si="533"/>
        <v>0</v>
      </c>
      <c r="AB2562" s="23">
        <f t="shared" si="534"/>
        <v>-100</v>
      </c>
      <c r="AC2562" s="23">
        <f t="shared" si="535"/>
        <v>0</v>
      </c>
      <c r="AD2562" s="23">
        <f t="shared" si="536"/>
        <v>-100</v>
      </c>
      <c r="AE2562" s="23">
        <f t="shared" si="537"/>
        <v>0</v>
      </c>
      <c r="AF2562" s="23">
        <f t="shared" si="538"/>
        <v>-100</v>
      </c>
    </row>
    <row r="2563" spans="1:32" x14ac:dyDescent="0.25">
      <c r="A2563" s="6">
        <v>0.6841259329281576</v>
      </c>
      <c r="B2563" s="6">
        <v>0.30832434402057429</v>
      </c>
      <c r="C2563" s="3">
        <f t="shared" si="545"/>
        <v>1.4617191833670971</v>
      </c>
      <c r="D2563" s="4">
        <f t="shared" si="545"/>
        <v>3.2433378012255516</v>
      </c>
      <c r="E2563" s="141">
        <v>5.3708722827590094E-2</v>
      </c>
      <c r="F2563" s="5">
        <f t="shared" si="539"/>
        <v>1.0537087228275901</v>
      </c>
      <c r="G2563" s="5">
        <f t="shared" si="540"/>
        <v>1.3872137068815615</v>
      </c>
      <c r="H2563" s="5">
        <f t="shared" si="541"/>
        <v>3.0780212130370992</v>
      </c>
      <c r="I2563">
        <v>2.02</v>
      </c>
      <c r="J2563">
        <v>1.79</v>
      </c>
      <c r="K2563" s="5">
        <f t="shared" si="542"/>
        <v>2.1284916201117321</v>
      </c>
      <c r="L2563" s="5">
        <f t="shared" si="543"/>
        <v>1.8861386138613863</v>
      </c>
      <c r="M2563" s="24">
        <f t="shared" si="546"/>
        <v>0.46981627296587919</v>
      </c>
      <c r="N2563" s="24">
        <f t="shared" si="546"/>
        <v>0.53018372703412076</v>
      </c>
      <c r="O2563">
        <f t="shared" si="547"/>
        <v>1.4561563153387043</v>
      </c>
      <c r="P2563">
        <f t="shared" si="547"/>
        <v>0.58154245085068723</v>
      </c>
      <c r="Q2563" t="s">
        <v>110</v>
      </c>
      <c r="R2563" t="s">
        <v>273</v>
      </c>
      <c r="S2563" t="s">
        <v>262</v>
      </c>
      <c r="T2563" s="78" t="s">
        <v>162</v>
      </c>
      <c r="U2563" s="78" t="s">
        <v>160</v>
      </c>
      <c r="V2563" s="128" t="s">
        <v>624</v>
      </c>
      <c r="W2563" s="144" t="s">
        <v>152</v>
      </c>
      <c r="X2563">
        <v>1</v>
      </c>
      <c r="Y2563" t="str">
        <f t="shared" si="544"/>
        <v>N</v>
      </c>
      <c r="Z2563" s="23">
        <v>100</v>
      </c>
      <c r="AA2563" s="23">
        <f t="shared" si="533"/>
        <v>0</v>
      </c>
      <c r="AB2563" s="23">
        <f t="shared" si="534"/>
        <v>-100</v>
      </c>
      <c r="AC2563" s="23">
        <f t="shared" si="535"/>
        <v>0</v>
      </c>
      <c r="AD2563" s="23">
        <f t="shared" si="536"/>
        <v>-100</v>
      </c>
      <c r="AE2563" s="23">
        <f t="shared" si="537"/>
        <v>0</v>
      </c>
      <c r="AF2563" s="23">
        <f t="shared" si="538"/>
        <v>-100</v>
      </c>
    </row>
    <row r="2564" spans="1:32" x14ac:dyDescent="0.25">
      <c r="A2564" s="6">
        <v>0.1383032111730933</v>
      </c>
      <c r="B2564" s="6">
        <v>0.86155309992724116</v>
      </c>
      <c r="C2564" s="3">
        <f t="shared" si="545"/>
        <v>7.2304901058909659</v>
      </c>
      <c r="D2564" s="4">
        <f t="shared" si="545"/>
        <v>1.1606945643680591</v>
      </c>
      <c r="E2564" s="141">
        <v>5.4408590247412514E-2</v>
      </c>
      <c r="F2564" s="5">
        <f t="shared" si="539"/>
        <v>1.0544085902474125</v>
      </c>
      <c r="G2564" s="5">
        <f t="shared" si="540"/>
        <v>6.8573892253612634</v>
      </c>
      <c r="H2564" s="5">
        <f t="shared" si="541"/>
        <v>1.1008015062696968</v>
      </c>
      <c r="I2564">
        <v>2.0299999999999998</v>
      </c>
      <c r="J2564">
        <v>1.78</v>
      </c>
      <c r="K2564" s="5">
        <f t="shared" si="542"/>
        <v>2.1404494382022472</v>
      </c>
      <c r="L2564" s="5">
        <f t="shared" si="543"/>
        <v>1.8768472906403944</v>
      </c>
      <c r="M2564" s="24">
        <f t="shared" si="546"/>
        <v>0.46719160104986879</v>
      </c>
      <c r="N2564" s="24">
        <f t="shared" si="546"/>
        <v>0.53280839895013121</v>
      </c>
      <c r="O2564">
        <f t="shared" si="547"/>
        <v>0.2960310306570143</v>
      </c>
      <c r="P2564">
        <f t="shared" si="547"/>
        <v>1.6170036013412752</v>
      </c>
      <c r="Q2564" t="s">
        <v>270</v>
      </c>
      <c r="R2564" t="s">
        <v>261</v>
      </c>
      <c r="S2564" t="s">
        <v>262</v>
      </c>
      <c r="T2564" s="78" t="s">
        <v>152</v>
      </c>
      <c r="U2564" s="78" t="s">
        <v>161</v>
      </c>
      <c r="V2564" s="128" t="s">
        <v>624</v>
      </c>
      <c r="W2564" s="144" t="s">
        <v>151</v>
      </c>
      <c r="X2564">
        <v>2</v>
      </c>
      <c r="Y2564" t="str">
        <f t="shared" si="544"/>
        <v>N</v>
      </c>
      <c r="Z2564" s="23">
        <v>100</v>
      </c>
      <c r="AA2564" s="23">
        <f t="shared" ref="AA2564:AA2627" si="548">IF(AND(O2564&gt;1,Y2564="Y"),Z2564*I2564,IF(AND(P2564&gt;1,Y2564="N"),Z2564*J2564,0))</f>
        <v>178</v>
      </c>
      <c r="AB2564" s="23">
        <f t="shared" ref="AB2564:AB2627" si="549">AA2564-Z2564</f>
        <v>78</v>
      </c>
      <c r="AC2564" s="23">
        <f t="shared" ref="AC2564:AC2627" si="550">IF(AND(A2564 &gt; 50%,Y2564 = "Y"),Z2564*I2564,0)</f>
        <v>0</v>
      </c>
      <c r="AD2564" s="23">
        <f t="shared" ref="AD2564:AD2627" si="551">AC2564-Z2564</f>
        <v>-100</v>
      </c>
      <c r="AE2564" s="23">
        <f t="shared" ref="AE2564:AE2627" si="552">IF(AND(B2564 &gt; 50%,Y2564 = "N"),Z2564*J2564,0)</f>
        <v>178</v>
      </c>
      <c r="AF2564" s="23">
        <f t="shared" ref="AF2564:AF2627" si="553">AE2564-Z2564</f>
        <v>78</v>
      </c>
    </row>
    <row r="2565" spans="1:32" x14ac:dyDescent="0.25">
      <c r="A2565" s="6">
        <v>0.67709432384860258</v>
      </c>
      <c r="B2565" s="6">
        <v>0.31257279885744599</v>
      </c>
      <c r="C2565" s="3">
        <f t="shared" si="545"/>
        <v>1.4768991036817474</v>
      </c>
      <c r="D2565" s="4">
        <f t="shared" si="545"/>
        <v>3.1992547133190135</v>
      </c>
      <c r="E2565" s="141">
        <v>5.8659217877095049E-2</v>
      </c>
      <c r="F2565" s="5">
        <f t="shared" si="539"/>
        <v>1.058659217877095</v>
      </c>
      <c r="G2565" s="5">
        <f t="shared" si="540"/>
        <v>1.3950656441109908</v>
      </c>
      <c r="H2565" s="5">
        <f t="shared" si="541"/>
        <v>3.0219873017630783</v>
      </c>
      <c r="I2565">
        <v>1.79</v>
      </c>
      <c r="J2565">
        <v>2</v>
      </c>
      <c r="K2565" s="5">
        <f t="shared" si="542"/>
        <v>1.8950000000000002</v>
      </c>
      <c r="L2565" s="5">
        <f t="shared" si="543"/>
        <v>2.1173184357541901</v>
      </c>
      <c r="M2565" s="24">
        <f t="shared" si="546"/>
        <v>0.52770448548812654</v>
      </c>
      <c r="N2565" s="24">
        <f t="shared" si="546"/>
        <v>0.47229551451187329</v>
      </c>
      <c r="O2565">
        <f t="shared" si="547"/>
        <v>1.2830937436931023</v>
      </c>
      <c r="P2565">
        <f t="shared" si="547"/>
        <v>0.66181614953615664</v>
      </c>
      <c r="Q2565" t="s">
        <v>493</v>
      </c>
      <c r="R2565" t="s">
        <v>62</v>
      </c>
      <c r="S2565" t="s">
        <v>144</v>
      </c>
      <c r="T2565" s="78" t="s">
        <v>162</v>
      </c>
      <c r="U2565" s="78" t="s">
        <v>160</v>
      </c>
      <c r="V2565" s="128" t="s">
        <v>624</v>
      </c>
      <c r="W2565" s="144" t="s">
        <v>165</v>
      </c>
      <c r="X2565">
        <v>4</v>
      </c>
      <c r="Y2565" t="str">
        <f t="shared" si="544"/>
        <v>Y</v>
      </c>
      <c r="Z2565" s="23">
        <v>100</v>
      </c>
      <c r="AA2565" s="23">
        <f t="shared" si="548"/>
        <v>179</v>
      </c>
      <c r="AB2565" s="23">
        <f t="shared" si="549"/>
        <v>79</v>
      </c>
      <c r="AC2565" s="23">
        <f t="shared" si="550"/>
        <v>179</v>
      </c>
      <c r="AD2565" s="23">
        <f t="shared" si="551"/>
        <v>79</v>
      </c>
      <c r="AE2565" s="23">
        <f t="shared" si="552"/>
        <v>0</v>
      </c>
      <c r="AF2565" s="23">
        <f t="shared" si="553"/>
        <v>-100</v>
      </c>
    </row>
    <row r="2566" spans="1:32" x14ac:dyDescent="0.25">
      <c r="A2566" s="6">
        <v>0.66337411217166808</v>
      </c>
      <c r="B2566" s="6">
        <v>0.32793039601396728</v>
      </c>
      <c r="C2566" s="3">
        <f t="shared" si="545"/>
        <v>1.507445017301519</v>
      </c>
      <c r="D2566" s="4">
        <f t="shared" si="545"/>
        <v>3.0494275985243156</v>
      </c>
      <c r="E2566" s="141">
        <v>6.5372601517179829E-2</v>
      </c>
      <c r="F2566" s="5">
        <f t="shared" si="539"/>
        <v>1.0653726015171798</v>
      </c>
      <c r="G2566" s="5">
        <f t="shared" si="540"/>
        <v>1.4149462968681483</v>
      </c>
      <c r="H2566" s="5">
        <f t="shared" si="541"/>
        <v>2.8623108893373783</v>
      </c>
      <c r="I2566">
        <v>1.66</v>
      </c>
      <c r="J2566">
        <v>2.16</v>
      </c>
      <c r="K2566" s="5">
        <f t="shared" si="542"/>
        <v>1.7685185185185184</v>
      </c>
      <c r="L2566" s="5">
        <f t="shared" si="543"/>
        <v>2.3012048192771086</v>
      </c>
      <c r="M2566" s="24">
        <f t="shared" si="546"/>
        <v>0.56544502617801051</v>
      </c>
      <c r="N2566" s="24">
        <f t="shared" si="546"/>
        <v>0.43455497382198949</v>
      </c>
      <c r="O2566">
        <f t="shared" si="547"/>
        <v>1.1731894020813758</v>
      </c>
      <c r="P2566">
        <f t="shared" si="547"/>
        <v>0.7546350076947923</v>
      </c>
      <c r="Q2566" t="s">
        <v>494</v>
      </c>
      <c r="R2566" t="s">
        <v>274</v>
      </c>
      <c r="S2566" t="s">
        <v>144</v>
      </c>
      <c r="T2566" s="78" t="s">
        <v>162</v>
      </c>
      <c r="U2566" s="78" t="s">
        <v>160</v>
      </c>
      <c r="V2566" s="128" t="s">
        <v>624</v>
      </c>
      <c r="W2566" s="144" t="s">
        <v>151</v>
      </c>
      <c r="X2566">
        <v>2</v>
      </c>
      <c r="Y2566" t="str">
        <f t="shared" si="544"/>
        <v>N</v>
      </c>
      <c r="Z2566" s="23">
        <v>100</v>
      </c>
      <c r="AA2566" s="23">
        <f t="shared" si="548"/>
        <v>0</v>
      </c>
      <c r="AB2566" s="23">
        <f t="shared" si="549"/>
        <v>-100</v>
      </c>
      <c r="AC2566" s="23">
        <f t="shared" si="550"/>
        <v>0</v>
      </c>
      <c r="AD2566" s="23">
        <f t="shared" si="551"/>
        <v>-100</v>
      </c>
      <c r="AE2566" s="23">
        <f t="shared" si="552"/>
        <v>0</v>
      </c>
      <c r="AF2566" s="23">
        <f t="shared" si="553"/>
        <v>-100</v>
      </c>
    </row>
    <row r="2567" spans="1:32" x14ac:dyDescent="0.25">
      <c r="A2567" s="6">
        <v>0.4407625297970737</v>
      </c>
      <c r="B2567" s="6">
        <v>0.55866080769880178</v>
      </c>
      <c r="C2567" s="3">
        <f t="shared" si="545"/>
        <v>2.2687953997822778</v>
      </c>
      <c r="D2567" s="4">
        <f t="shared" si="545"/>
        <v>1.7899949060667655</v>
      </c>
      <c r="E2567" s="141">
        <v>5.6004458066313711E-2</v>
      </c>
      <c r="F2567" s="5">
        <f t="shared" si="539"/>
        <v>1.0560044580663137</v>
      </c>
      <c r="G2567" s="5">
        <f t="shared" si="540"/>
        <v>2.1484714221157244</v>
      </c>
      <c r="H2567" s="5">
        <f t="shared" si="541"/>
        <v>1.6950637778030664</v>
      </c>
      <c r="I2567">
        <v>1.85</v>
      </c>
      <c r="J2567">
        <v>1.94</v>
      </c>
      <c r="K2567" s="5">
        <f t="shared" si="542"/>
        <v>1.9536082474226804</v>
      </c>
      <c r="L2567" s="5">
        <f t="shared" si="543"/>
        <v>2.0486486486486486</v>
      </c>
      <c r="M2567" s="24">
        <f t="shared" si="546"/>
        <v>0.51187335092348285</v>
      </c>
      <c r="N2567" s="24">
        <f t="shared" si="546"/>
        <v>0.48812664907651715</v>
      </c>
      <c r="O2567">
        <f t="shared" si="547"/>
        <v>0.8610773133664481</v>
      </c>
      <c r="P2567">
        <f t="shared" si="547"/>
        <v>1.1444997087451128</v>
      </c>
      <c r="Q2567" t="s">
        <v>272</v>
      </c>
      <c r="R2567" t="s">
        <v>260</v>
      </c>
      <c r="S2567" t="s">
        <v>144</v>
      </c>
      <c r="T2567" s="78" t="s">
        <v>151</v>
      </c>
      <c r="U2567" s="78" t="s">
        <v>166</v>
      </c>
      <c r="V2567" s="128" t="s">
        <v>624</v>
      </c>
      <c r="W2567" s="144" t="s">
        <v>151</v>
      </c>
      <c r="X2567">
        <v>2</v>
      </c>
      <c r="Y2567" t="str">
        <f t="shared" si="544"/>
        <v>N</v>
      </c>
      <c r="Z2567" s="23">
        <v>100</v>
      </c>
      <c r="AA2567" s="23">
        <f t="shared" si="548"/>
        <v>194</v>
      </c>
      <c r="AB2567" s="23">
        <f t="shared" si="549"/>
        <v>94</v>
      </c>
      <c r="AC2567" s="23">
        <f t="shared" si="550"/>
        <v>0</v>
      </c>
      <c r="AD2567" s="23">
        <f t="shared" si="551"/>
        <v>-100</v>
      </c>
      <c r="AE2567" s="23">
        <f t="shared" si="552"/>
        <v>194</v>
      </c>
      <c r="AF2567" s="23">
        <f t="shared" si="553"/>
        <v>94</v>
      </c>
    </row>
    <row r="2568" spans="1:32" x14ac:dyDescent="0.25">
      <c r="A2568" s="6">
        <v>0.58225134514953092</v>
      </c>
      <c r="B2568" s="6">
        <v>0.41570458553804757</v>
      </c>
      <c r="C2568" s="3">
        <f t="shared" si="545"/>
        <v>1.717471343485149</v>
      </c>
      <c r="D2568" s="4">
        <f t="shared" si="545"/>
        <v>2.4055544124097099</v>
      </c>
      <c r="E2568" s="141">
        <v>6.7906452521837135E-2</v>
      </c>
      <c r="F2568" s="5">
        <f t="shared" si="539"/>
        <v>1.0679064525218371</v>
      </c>
      <c r="G2568" s="5">
        <f t="shared" si="540"/>
        <v>1.6082601050207899</v>
      </c>
      <c r="H2568" s="5">
        <f t="shared" si="541"/>
        <v>2.2525890790612295</v>
      </c>
      <c r="I2568">
        <v>1.69</v>
      </c>
      <c r="J2568">
        <v>2.1</v>
      </c>
      <c r="K2568" s="5">
        <f t="shared" si="542"/>
        <v>1.8047619047619048</v>
      </c>
      <c r="L2568" s="5">
        <f t="shared" si="543"/>
        <v>2.2426035502958581</v>
      </c>
      <c r="M2568" s="24">
        <f t="shared" si="546"/>
        <v>0.55408970976253302</v>
      </c>
      <c r="N2568" s="24">
        <f t="shared" si="546"/>
        <v>0.44591029023746698</v>
      </c>
      <c r="O2568">
        <f t="shared" si="547"/>
        <v>1.0508250467222486</v>
      </c>
      <c r="P2568">
        <f t="shared" si="547"/>
        <v>0.93226057940189377</v>
      </c>
      <c r="Q2568" t="s">
        <v>61</v>
      </c>
      <c r="R2568" t="s">
        <v>278</v>
      </c>
      <c r="S2568" t="s">
        <v>144</v>
      </c>
      <c r="T2568" s="78" t="s">
        <v>162</v>
      </c>
      <c r="U2568" s="78" t="s">
        <v>160</v>
      </c>
      <c r="V2568" s="128" t="s">
        <v>624</v>
      </c>
      <c r="W2568" s="144" t="s">
        <v>149</v>
      </c>
      <c r="X2568">
        <v>0</v>
      </c>
      <c r="Y2568" t="str">
        <f t="shared" si="544"/>
        <v>N</v>
      </c>
      <c r="Z2568" s="23">
        <v>100</v>
      </c>
      <c r="AA2568" s="23">
        <f t="shared" si="548"/>
        <v>0</v>
      </c>
      <c r="AB2568" s="23">
        <f t="shared" si="549"/>
        <v>-100</v>
      </c>
      <c r="AC2568" s="23">
        <f t="shared" si="550"/>
        <v>0</v>
      </c>
      <c r="AD2568" s="23">
        <f t="shared" si="551"/>
        <v>-100</v>
      </c>
      <c r="AE2568" s="23">
        <f t="shared" si="552"/>
        <v>0</v>
      </c>
      <c r="AF2568" s="23">
        <f t="shared" si="553"/>
        <v>-100</v>
      </c>
    </row>
    <row r="2569" spans="1:32" x14ac:dyDescent="0.25">
      <c r="A2569" s="6">
        <v>0.72090958133466088</v>
      </c>
      <c r="B2569" s="6">
        <v>0.14357908267708783</v>
      </c>
      <c r="C2569" s="3">
        <f t="shared" si="545"/>
        <v>1.3871365090593513</v>
      </c>
      <c r="D2569" s="4">
        <f t="shared" si="545"/>
        <v>6.9648028205405073</v>
      </c>
      <c r="E2569" s="141">
        <v>6.3947382965787725E-2</v>
      </c>
      <c r="F2569" s="5">
        <f t="shared" si="539"/>
        <v>1.0639473829657877</v>
      </c>
      <c r="G2569" s="5">
        <f t="shared" si="540"/>
        <v>1.303764200436927</v>
      </c>
      <c r="H2569" s="5">
        <f t="shared" si="541"/>
        <v>6.5461910354306188</v>
      </c>
      <c r="I2569">
        <v>1.63</v>
      </c>
      <c r="J2569">
        <v>2.2200000000000002</v>
      </c>
      <c r="K2569" s="5">
        <f t="shared" si="542"/>
        <v>1.7342342342342338</v>
      </c>
      <c r="L2569" s="5">
        <f t="shared" si="543"/>
        <v>2.3619631901840488</v>
      </c>
      <c r="M2569" s="24">
        <f t="shared" si="546"/>
        <v>0.5766233766233767</v>
      </c>
      <c r="N2569" s="24">
        <f t="shared" si="546"/>
        <v>0.42337662337662341</v>
      </c>
      <c r="O2569">
        <f t="shared" si="547"/>
        <v>1.2502260757380379</v>
      </c>
      <c r="P2569">
        <f t="shared" si="547"/>
        <v>0.33912850816367368</v>
      </c>
      <c r="Q2569" t="s">
        <v>340</v>
      </c>
      <c r="R2569" t="s">
        <v>276</v>
      </c>
      <c r="S2569" t="s">
        <v>144</v>
      </c>
      <c r="T2569" s="78" t="s">
        <v>175</v>
      </c>
      <c r="U2569" s="78" t="s">
        <v>160</v>
      </c>
      <c r="V2569" s="128" t="s">
        <v>624</v>
      </c>
      <c r="W2569" s="144" t="s">
        <v>151</v>
      </c>
      <c r="X2569">
        <v>2</v>
      </c>
      <c r="Y2569" t="str">
        <f t="shared" si="544"/>
        <v>N</v>
      </c>
      <c r="Z2569" s="23">
        <v>100</v>
      </c>
      <c r="AA2569" s="23">
        <f t="shared" si="548"/>
        <v>0</v>
      </c>
      <c r="AB2569" s="23">
        <f t="shared" si="549"/>
        <v>-100</v>
      </c>
      <c r="AC2569" s="23">
        <f t="shared" si="550"/>
        <v>0</v>
      </c>
      <c r="AD2569" s="23">
        <f t="shared" si="551"/>
        <v>-100</v>
      </c>
      <c r="AE2569" s="23">
        <f t="shared" si="552"/>
        <v>0</v>
      </c>
      <c r="AF2569" s="23">
        <f t="shared" si="553"/>
        <v>-100</v>
      </c>
    </row>
    <row r="2570" spans="1:32" x14ac:dyDescent="0.25">
      <c r="A2570" s="6">
        <v>0.36578024296154654</v>
      </c>
      <c r="B2570" s="6">
        <v>0.63386951543781422</v>
      </c>
      <c r="C2570" s="3">
        <f t="shared" si="545"/>
        <v>2.7338819393400842</v>
      </c>
      <c r="D2570" s="4">
        <f t="shared" si="545"/>
        <v>1.577611757065331</v>
      </c>
      <c r="E2570" s="141">
        <v>6.4971751412429501E-2</v>
      </c>
      <c r="F2570" s="5">
        <f t="shared" si="539"/>
        <v>1.0649717514124295</v>
      </c>
      <c r="G2570" s="5">
        <f t="shared" si="540"/>
        <v>2.5670933860116438</v>
      </c>
      <c r="H2570" s="5">
        <f t="shared" si="541"/>
        <v>1.4813648859446342</v>
      </c>
      <c r="I2570">
        <v>1.77</v>
      </c>
      <c r="J2570">
        <v>2</v>
      </c>
      <c r="K2570" s="5">
        <f t="shared" si="542"/>
        <v>1.8850000000000002</v>
      </c>
      <c r="L2570" s="5">
        <f t="shared" si="543"/>
        <v>2.129943502824859</v>
      </c>
      <c r="M2570" s="24">
        <f t="shared" si="546"/>
        <v>0.53050397877984079</v>
      </c>
      <c r="N2570" s="24">
        <f t="shared" si="546"/>
        <v>0.4694960212201591</v>
      </c>
      <c r="O2570">
        <f t="shared" si="547"/>
        <v>0.68949575798251528</v>
      </c>
      <c r="P2570">
        <f t="shared" si="547"/>
        <v>1.3501062560455139</v>
      </c>
      <c r="Q2570" t="s">
        <v>63</v>
      </c>
      <c r="R2570" t="s">
        <v>346</v>
      </c>
      <c r="S2570" t="s">
        <v>145</v>
      </c>
      <c r="T2570" s="78" t="s">
        <v>151</v>
      </c>
      <c r="U2570" s="78" t="s">
        <v>166</v>
      </c>
      <c r="V2570" s="128" t="s">
        <v>624</v>
      </c>
      <c r="W2570" s="144" t="s">
        <v>150</v>
      </c>
      <c r="X2570">
        <v>4</v>
      </c>
      <c r="Y2570" t="str">
        <f t="shared" si="544"/>
        <v>Y</v>
      </c>
      <c r="Z2570" s="23">
        <v>100</v>
      </c>
      <c r="AA2570" s="23">
        <f t="shared" si="548"/>
        <v>0</v>
      </c>
      <c r="AB2570" s="23">
        <f t="shared" si="549"/>
        <v>-100</v>
      </c>
      <c r="AC2570" s="23">
        <f t="shared" si="550"/>
        <v>0</v>
      </c>
      <c r="AD2570" s="23">
        <f t="shared" si="551"/>
        <v>-100</v>
      </c>
      <c r="AE2570" s="23">
        <f t="shared" si="552"/>
        <v>0</v>
      </c>
      <c r="AF2570" s="23">
        <f t="shared" si="553"/>
        <v>-100</v>
      </c>
    </row>
    <row r="2571" spans="1:32" x14ac:dyDescent="0.25">
      <c r="A2571" s="6">
        <v>0.76883266253174942</v>
      </c>
      <c r="B2571" s="6">
        <v>0.1065232758916938</v>
      </c>
      <c r="C2571" s="3">
        <f t="shared" si="545"/>
        <v>1.3006731487018535</v>
      </c>
      <c r="D2571" s="4">
        <f t="shared" si="545"/>
        <v>9.3876196693081173</v>
      </c>
      <c r="E2571" s="141">
        <v>6.3239131641774637E-2</v>
      </c>
      <c r="F2571" s="5">
        <f t="shared" si="539"/>
        <v>1.0632391316417746</v>
      </c>
      <c r="G2571" s="5">
        <f t="shared" si="540"/>
        <v>1.2233119624683593</v>
      </c>
      <c r="H2571" s="5">
        <f t="shared" si="541"/>
        <v>8.8292646404129744</v>
      </c>
      <c r="I2571">
        <v>1.66</v>
      </c>
      <c r="J2571">
        <v>2.17</v>
      </c>
      <c r="K2571" s="5">
        <f t="shared" si="542"/>
        <v>1.7649769585253459</v>
      </c>
      <c r="L2571" s="5">
        <f t="shared" si="543"/>
        <v>2.3072289156626509</v>
      </c>
      <c r="M2571" s="24">
        <f t="shared" si="546"/>
        <v>0.5665796344647519</v>
      </c>
      <c r="N2571" s="24">
        <f t="shared" si="546"/>
        <v>0.43342036553524799</v>
      </c>
      <c r="O2571">
        <f t="shared" si="547"/>
        <v>1.3569719343302307</v>
      </c>
      <c r="P2571">
        <f t="shared" si="547"/>
        <v>0.24577358232842614</v>
      </c>
      <c r="Q2571" t="s">
        <v>342</v>
      </c>
      <c r="R2571" t="s">
        <v>527</v>
      </c>
      <c r="S2571" t="s">
        <v>145</v>
      </c>
      <c r="T2571" s="78" t="s">
        <v>167</v>
      </c>
      <c r="U2571" s="78" t="s">
        <v>161</v>
      </c>
      <c r="V2571" s="128" t="s">
        <v>624</v>
      </c>
      <c r="W2571" s="144" t="s">
        <v>152</v>
      </c>
      <c r="X2571">
        <v>1</v>
      </c>
      <c r="Y2571" t="str">
        <f t="shared" si="544"/>
        <v>N</v>
      </c>
      <c r="Z2571" s="23">
        <v>100</v>
      </c>
      <c r="AA2571" s="23">
        <f t="shared" si="548"/>
        <v>0</v>
      </c>
      <c r="AB2571" s="23">
        <f t="shared" si="549"/>
        <v>-100</v>
      </c>
      <c r="AC2571" s="23">
        <f t="shared" si="550"/>
        <v>0</v>
      </c>
      <c r="AD2571" s="23">
        <f t="shared" si="551"/>
        <v>-100</v>
      </c>
      <c r="AE2571" s="23">
        <f t="shared" si="552"/>
        <v>0</v>
      </c>
      <c r="AF2571" s="23">
        <f t="shared" si="553"/>
        <v>-100</v>
      </c>
    </row>
    <row r="2572" spans="1:32" x14ac:dyDescent="0.25">
      <c r="A2572" s="6">
        <v>0.6078774927673205</v>
      </c>
      <c r="B2572" s="6">
        <v>0.36903799015540445</v>
      </c>
      <c r="C2572" s="3">
        <f t="shared" si="545"/>
        <v>1.6450683104708628</v>
      </c>
      <c r="D2572" s="4">
        <f t="shared" si="545"/>
        <v>2.7097481199127849</v>
      </c>
      <c r="E2572" s="141">
        <v>7.9571625978811511E-2</v>
      </c>
      <c r="F2572" s="5">
        <f t="shared" si="539"/>
        <v>1.0795716259788115</v>
      </c>
      <c r="G2572" s="5">
        <f t="shared" si="540"/>
        <v>1.5238158088670906</v>
      </c>
      <c r="H2572" s="5">
        <f t="shared" si="541"/>
        <v>2.5100216184877469</v>
      </c>
      <c r="I2572">
        <v>1.67</v>
      </c>
      <c r="J2572">
        <v>2.08</v>
      </c>
      <c r="K2572" s="5">
        <f t="shared" si="542"/>
        <v>1.8028846153846152</v>
      </c>
      <c r="L2572" s="5">
        <f t="shared" si="543"/>
        <v>2.2455089820359282</v>
      </c>
      <c r="M2572" s="24">
        <f t="shared" si="546"/>
        <v>0.55466666666666675</v>
      </c>
      <c r="N2572" s="24">
        <f t="shared" si="546"/>
        <v>0.4453333333333333</v>
      </c>
      <c r="O2572">
        <f t="shared" si="547"/>
        <v>1.0959329797487747</v>
      </c>
      <c r="P2572">
        <f t="shared" si="547"/>
        <v>0.82867812160644705</v>
      </c>
      <c r="Q2572" t="s">
        <v>277</v>
      </c>
      <c r="R2572" t="s">
        <v>341</v>
      </c>
      <c r="S2572" t="s">
        <v>145</v>
      </c>
      <c r="T2572" s="78" t="s">
        <v>176</v>
      </c>
      <c r="U2572" s="78" t="s">
        <v>160</v>
      </c>
      <c r="V2572" s="128" t="s">
        <v>624</v>
      </c>
      <c r="W2572" s="144" t="s">
        <v>162</v>
      </c>
      <c r="X2572">
        <v>3</v>
      </c>
      <c r="Y2572" t="str">
        <f t="shared" si="544"/>
        <v>Y</v>
      </c>
      <c r="Z2572" s="23">
        <v>100</v>
      </c>
      <c r="AA2572" s="23">
        <f t="shared" si="548"/>
        <v>167</v>
      </c>
      <c r="AB2572" s="23">
        <f t="shared" si="549"/>
        <v>67</v>
      </c>
      <c r="AC2572" s="23">
        <f t="shared" si="550"/>
        <v>167</v>
      </c>
      <c r="AD2572" s="23">
        <f t="shared" si="551"/>
        <v>67</v>
      </c>
      <c r="AE2572" s="23">
        <f t="shared" si="552"/>
        <v>0</v>
      </c>
      <c r="AF2572" s="23">
        <f t="shared" si="553"/>
        <v>-100</v>
      </c>
    </row>
    <row r="2573" spans="1:32" x14ac:dyDescent="0.25">
      <c r="A2573" s="6">
        <v>0.47278040225271706</v>
      </c>
      <c r="B2573" s="6">
        <v>0.52556711810282641</v>
      </c>
      <c r="C2573" s="3">
        <f t="shared" si="545"/>
        <v>2.1151468953348584</v>
      </c>
      <c r="D2573" s="4">
        <f t="shared" si="545"/>
        <v>1.902706553655344</v>
      </c>
      <c r="E2573" s="141">
        <v>5.555555555555558E-2</v>
      </c>
      <c r="F2573" s="5">
        <f t="shared" si="539"/>
        <v>1.0555555555555556</v>
      </c>
      <c r="G2573" s="5">
        <f t="shared" si="540"/>
        <v>2.0038233745277605</v>
      </c>
      <c r="H2573" s="5">
        <f t="shared" si="541"/>
        <v>1.8025641034629574</v>
      </c>
      <c r="I2573">
        <v>1.8</v>
      </c>
      <c r="J2573">
        <v>2</v>
      </c>
      <c r="K2573" s="5">
        <f t="shared" si="542"/>
        <v>1.9000000000000001</v>
      </c>
      <c r="L2573" s="5">
        <f t="shared" si="543"/>
        <v>2.1111111111111112</v>
      </c>
      <c r="M2573" s="24">
        <f t="shared" si="546"/>
        <v>0.52631578947368418</v>
      </c>
      <c r="N2573" s="24">
        <f t="shared" si="546"/>
        <v>0.47368421052631576</v>
      </c>
      <c r="O2573">
        <f t="shared" si="547"/>
        <v>0.89828276428016252</v>
      </c>
      <c r="P2573">
        <f t="shared" si="547"/>
        <v>1.1095305826615225</v>
      </c>
      <c r="Q2573" t="s">
        <v>345</v>
      </c>
      <c r="R2573" t="s">
        <v>344</v>
      </c>
      <c r="S2573" t="s">
        <v>145</v>
      </c>
      <c r="T2573" s="78" t="s">
        <v>162</v>
      </c>
      <c r="U2573" s="78" t="s">
        <v>160</v>
      </c>
      <c r="V2573" s="128" t="s">
        <v>624</v>
      </c>
      <c r="W2573" s="144" t="s">
        <v>178</v>
      </c>
      <c r="X2573">
        <v>4</v>
      </c>
      <c r="Y2573" t="str">
        <f t="shared" si="544"/>
        <v>Y</v>
      </c>
      <c r="Z2573" s="23">
        <v>100</v>
      </c>
      <c r="AA2573" s="23">
        <f t="shared" si="548"/>
        <v>0</v>
      </c>
      <c r="AB2573" s="23">
        <f t="shared" si="549"/>
        <v>-100</v>
      </c>
      <c r="AC2573" s="23">
        <f t="shared" si="550"/>
        <v>0</v>
      </c>
      <c r="AD2573" s="23">
        <f t="shared" si="551"/>
        <v>-100</v>
      </c>
      <c r="AE2573" s="23">
        <f t="shared" si="552"/>
        <v>0</v>
      </c>
      <c r="AF2573" s="23">
        <f t="shared" si="553"/>
        <v>-100</v>
      </c>
    </row>
    <row r="2574" spans="1:32" x14ac:dyDescent="0.25">
      <c r="A2574" s="6">
        <v>0.16991679653788727</v>
      </c>
      <c r="B2574" s="6">
        <v>0.82999915925036949</v>
      </c>
      <c r="C2574" s="3">
        <f t="shared" si="545"/>
        <v>5.8852333634775453</v>
      </c>
      <c r="D2574" s="4">
        <f t="shared" si="545"/>
        <v>1.2048204975329977</v>
      </c>
      <c r="E2574" s="141">
        <v>2.813852813852824E-2</v>
      </c>
      <c r="F2574" s="5">
        <f t="shared" si="539"/>
        <v>1.0281385281385282</v>
      </c>
      <c r="G2574" s="5">
        <f t="shared" si="540"/>
        <v>5.7241638187928965</v>
      </c>
      <c r="H2574" s="5">
        <f t="shared" si="541"/>
        <v>1.1718464628636733</v>
      </c>
      <c r="I2574">
        <v>2.31</v>
      </c>
      <c r="J2574">
        <v>1.68</v>
      </c>
      <c r="K2574" s="5">
        <f t="shared" si="542"/>
        <v>2.3750000000000004</v>
      </c>
      <c r="L2574" s="5">
        <f t="shared" si="543"/>
        <v>1.7272727272727273</v>
      </c>
      <c r="M2574" s="24">
        <f t="shared" si="546"/>
        <v>0.42105263157894729</v>
      </c>
      <c r="N2574" s="24">
        <f t="shared" si="546"/>
        <v>0.57894736842105265</v>
      </c>
      <c r="O2574">
        <f t="shared" si="547"/>
        <v>0.40355239177748226</v>
      </c>
      <c r="P2574">
        <f t="shared" si="547"/>
        <v>1.4336349114324567</v>
      </c>
      <c r="Q2574" t="s">
        <v>378</v>
      </c>
      <c r="R2574" t="s">
        <v>114</v>
      </c>
      <c r="S2574" t="s">
        <v>146</v>
      </c>
      <c r="T2574" s="78" t="s">
        <v>154</v>
      </c>
      <c r="U2574" s="78" t="s">
        <v>160</v>
      </c>
      <c r="V2574" s="128" t="s">
        <v>624</v>
      </c>
      <c r="W2574" s="144" t="s">
        <v>170</v>
      </c>
      <c r="X2574">
        <v>2</v>
      </c>
      <c r="Y2574" t="str">
        <f t="shared" si="544"/>
        <v>N</v>
      </c>
      <c r="Z2574" s="23">
        <v>100</v>
      </c>
      <c r="AA2574" s="23">
        <f t="shared" si="548"/>
        <v>168</v>
      </c>
      <c r="AB2574" s="23">
        <f t="shared" si="549"/>
        <v>68</v>
      </c>
      <c r="AC2574" s="23">
        <f t="shared" si="550"/>
        <v>0</v>
      </c>
      <c r="AD2574" s="23">
        <f t="shared" si="551"/>
        <v>-100</v>
      </c>
      <c r="AE2574" s="23">
        <f t="shared" si="552"/>
        <v>168</v>
      </c>
      <c r="AF2574" s="23">
        <f t="shared" si="553"/>
        <v>68</v>
      </c>
    </row>
    <row r="2575" spans="1:32" x14ac:dyDescent="0.25">
      <c r="A2575" s="6">
        <v>2.4177840190282941E-2</v>
      </c>
      <c r="B2575" s="6">
        <v>0.97582201462171114</v>
      </c>
      <c r="C2575" s="3">
        <f t="shared" si="545"/>
        <v>41.360187350477212</v>
      </c>
      <c r="D2575" s="4">
        <f t="shared" si="545"/>
        <v>1.0247770443953981</v>
      </c>
      <c r="E2575" s="141">
        <v>2.9539874871307603E-2</v>
      </c>
      <c r="F2575" s="5">
        <f t="shared" si="539"/>
        <v>1.0295398748713076</v>
      </c>
      <c r="G2575" s="5">
        <f t="shared" si="540"/>
        <v>40.173468128805823</v>
      </c>
      <c r="H2575" s="5">
        <f t="shared" si="541"/>
        <v>0.99537382612159153</v>
      </c>
      <c r="I2575">
        <v>1.83</v>
      </c>
      <c r="J2575">
        <v>2.0699999999999998</v>
      </c>
      <c r="K2575" s="5">
        <f t="shared" si="542"/>
        <v>1.8840579710144929</v>
      </c>
      <c r="L2575" s="5">
        <f t="shared" si="543"/>
        <v>2.1311475409836067</v>
      </c>
      <c r="M2575" s="24">
        <f t="shared" si="546"/>
        <v>0.53076923076923077</v>
      </c>
      <c r="N2575" s="24">
        <f t="shared" si="546"/>
        <v>0.46923076923076917</v>
      </c>
      <c r="O2575">
        <f t="shared" si="547"/>
        <v>4.5552452532417138E-2</v>
      </c>
      <c r="P2575">
        <f t="shared" si="547"/>
        <v>2.0796206868987288</v>
      </c>
      <c r="Q2575" t="s">
        <v>112</v>
      </c>
      <c r="R2575" t="s">
        <v>66</v>
      </c>
      <c r="S2575" t="s">
        <v>146</v>
      </c>
      <c r="T2575" s="78" t="s">
        <v>149</v>
      </c>
      <c r="U2575" s="78" t="s">
        <v>166</v>
      </c>
      <c r="V2575" s="128" t="s">
        <v>624</v>
      </c>
      <c r="W2575" s="144" t="s">
        <v>169</v>
      </c>
      <c r="X2575">
        <v>6</v>
      </c>
      <c r="Y2575" t="str">
        <f t="shared" si="544"/>
        <v>Y</v>
      </c>
      <c r="Z2575" s="23">
        <v>100</v>
      </c>
      <c r="AA2575" s="23">
        <f t="shared" si="548"/>
        <v>0</v>
      </c>
      <c r="AB2575" s="23">
        <f t="shared" si="549"/>
        <v>-100</v>
      </c>
      <c r="AC2575" s="23">
        <f t="shared" si="550"/>
        <v>0</v>
      </c>
      <c r="AD2575" s="23">
        <f t="shared" si="551"/>
        <v>-100</v>
      </c>
      <c r="AE2575" s="23">
        <f t="shared" si="552"/>
        <v>0</v>
      </c>
      <c r="AF2575" s="23">
        <f t="shared" si="553"/>
        <v>-100</v>
      </c>
    </row>
    <row r="2576" spans="1:32" x14ac:dyDescent="0.25">
      <c r="A2576" s="6">
        <v>0.2083658330397278</v>
      </c>
      <c r="B2576" s="6">
        <v>0.79159584085972257</v>
      </c>
      <c r="C2576" s="3">
        <f t="shared" si="545"/>
        <v>4.799251323557141</v>
      </c>
      <c r="D2576" s="4">
        <f t="shared" si="545"/>
        <v>1.263270912229576</v>
      </c>
      <c r="E2576" s="141">
        <v>2.8225806451612989E-2</v>
      </c>
      <c r="F2576" s="5">
        <f t="shared" si="539"/>
        <v>1.028225806451613</v>
      </c>
      <c r="G2576" s="5">
        <f t="shared" si="540"/>
        <v>4.6675071695771404</v>
      </c>
      <c r="H2576" s="5">
        <f t="shared" si="541"/>
        <v>1.2285928871879797</v>
      </c>
      <c r="I2576">
        <v>2.48</v>
      </c>
      <c r="J2576">
        <v>1.6</v>
      </c>
      <c r="K2576" s="5">
        <f t="shared" si="542"/>
        <v>2.5500000000000003</v>
      </c>
      <c r="L2576" s="5">
        <f t="shared" si="543"/>
        <v>1.645161290322581</v>
      </c>
      <c r="M2576" s="24">
        <f t="shared" si="546"/>
        <v>0.39215686274509798</v>
      </c>
      <c r="N2576" s="24">
        <f t="shared" si="546"/>
        <v>0.6078431372549018</v>
      </c>
      <c r="O2576">
        <f t="shared" si="547"/>
        <v>0.53133287425130604</v>
      </c>
      <c r="P2576">
        <f t="shared" si="547"/>
        <v>1.3023028349627697</v>
      </c>
      <c r="Q2576" t="s">
        <v>113</v>
      </c>
      <c r="R2576" t="s">
        <v>68</v>
      </c>
      <c r="S2576" t="s">
        <v>146</v>
      </c>
      <c r="T2576" s="78" t="s">
        <v>151</v>
      </c>
      <c r="U2576" s="78" t="s">
        <v>166</v>
      </c>
      <c r="V2576" s="128" t="s">
        <v>624</v>
      </c>
      <c r="W2576" s="144" t="s">
        <v>162</v>
      </c>
      <c r="X2576">
        <v>3</v>
      </c>
      <c r="Y2576" t="str">
        <f t="shared" si="544"/>
        <v>Y</v>
      </c>
      <c r="Z2576" s="23">
        <v>100</v>
      </c>
      <c r="AA2576" s="23">
        <f t="shared" si="548"/>
        <v>0</v>
      </c>
      <c r="AB2576" s="23">
        <f t="shared" si="549"/>
        <v>-100</v>
      </c>
      <c r="AC2576" s="23">
        <f t="shared" si="550"/>
        <v>0</v>
      </c>
      <c r="AD2576" s="23">
        <f t="shared" si="551"/>
        <v>-100</v>
      </c>
      <c r="AE2576" s="23">
        <f t="shared" si="552"/>
        <v>0</v>
      </c>
      <c r="AF2576" s="23">
        <f t="shared" si="553"/>
        <v>-100</v>
      </c>
    </row>
    <row r="2577" spans="1:32" x14ac:dyDescent="0.25">
      <c r="A2577" s="6">
        <v>0.68170140658975942</v>
      </c>
      <c r="B2577" s="6">
        <v>0.26190646959685487</v>
      </c>
      <c r="C2577" s="3">
        <f t="shared" si="545"/>
        <v>1.4669179061879056</v>
      </c>
      <c r="D2577" s="4">
        <f t="shared" si="545"/>
        <v>3.8181569227337961</v>
      </c>
      <c r="E2577" s="141">
        <v>2.8168309401110703E-2</v>
      </c>
      <c r="F2577" s="5">
        <f t="shared" si="539"/>
        <v>1.0281683094011107</v>
      </c>
      <c r="G2577" s="5">
        <f t="shared" si="540"/>
        <v>1.4267293523590108</v>
      </c>
      <c r="H2577" s="5">
        <f t="shared" si="541"/>
        <v>3.7135524289382182</v>
      </c>
      <c r="I2577">
        <v>1.58</v>
      </c>
      <c r="J2577">
        <v>2.5299999999999998</v>
      </c>
      <c r="K2577" s="5">
        <f t="shared" si="542"/>
        <v>1.6245059288537549</v>
      </c>
      <c r="L2577" s="5">
        <f t="shared" si="543"/>
        <v>2.6012658227848098</v>
      </c>
      <c r="M2577" s="24">
        <f t="shared" si="546"/>
        <v>0.61557177615571779</v>
      </c>
      <c r="N2577" s="24">
        <f t="shared" si="546"/>
        <v>0.38442822384428227</v>
      </c>
      <c r="O2577">
        <f t="shared" si="547"/>
        <v>1.1074279767130084</v>
      </c>
      <c r="P2577">
        <f t="shared" si="547"/>
        <v>0.68128834812852757</v>
      </c>
      <c r="Q2577" t="s">
        <v>119</v>
      </c>
      <c r="R2577" t="s">
        <v>350</v>
      </c>
      <c r="S2577" t="s">
        <v>146</v>
      </c>
      <c r="T2577" s="78" t="s">
        <v>176</v>
      </c>
      <c r="U2577" s="78" t="s">
        <v>160</v>
      </c>
      <c r="V2577" s="128" t="s">
        <v>624</v>
      </c>
      <c r="W2577" s="144" t="s">
        <v>162</v>
      </c>
      <c r="X2577">
        <v>3</v>
      </c>
      <c r="Y2577" t="str">
        <f t="shared" si="544"/>
        <v>Y</v>
      </c>
      <c r="Z2577" s="23">
        <v>100</v>
      </c>
      <c r="AA2577" s="23">
        <f t="shared" si="548"/>
        <v>158</v>
      </c>
      <c r="AB2577" s="23">
        <f t="shared" si="549"/>
        <v>58</v>
      </c>
      <c r="AC2577" s="23">
        <f t="shared" si="550"/>
        <v>158</v>
      </c>
      <c r="AD2577" s="23">
        <f t="shared" si="551"/>
        <v>58</v>
      </c>
      <c r="AE2577" s="23">
        <f t="shared" si="552"/>
        <v>0</v>
      </c>
      <c r="AF2577" s="23">
        <f t="shared" si="553"/>
        <v>-100</v>
      </c>
    </row>
    <row r="2578" spans="1:32" x14ac:dyDescent="0.25">
      <c r="A2578" s="6">
        <v>0.17196941932981105</v>
      </c>
      <c r="B2578" s="6">
        <v>0.82799196350097126</v>
      </c>
      <c r="C2578" s="3">
        <f t="shared" si="545"/>
        <v>5.8149873616898882</v>
      </c>
      <c r="D2578" s="4">
        <f t="shared" si="545"/>
        <v>1.2077411908344289</v>
      </c>
      <c r="E2578" s="141">
        <v>4.2699829607588891E-2</v>
      </c>
      <c r="F2578" s="5">
        <f t="shared" si="539"/>
        <v>1.0426998296075889</v>
      </c>
      <c r="G2578" s="5">
        <f t="shared" si="540"/>
        <v>5.5768565377806851</v>
      </c>
      <c r="H2578" s="5">
        <f t="shared" si="541"/>
        <v>1.1582827162146481</v>
      </c>
      <c r="I2578">
        <v>2.57</v>
      </c>
      <c r="J2578">
        <v>1.53</v>
      </c>
      <c r="K2578" s="5">
        <f t="shared" si="542"/>
        <v>2.6797385620915031</v>
      </c>
      <c r="L2578" s="5">
        <f t="shared" si="543"/>
        <v>1.595330739299611</v>
      </c>
      <c r="M2578" s="24">
        <f t="shared" si="546"/>
        <v>0.37317073170731713</v>
      </c>
      <c r="N2578" s="24">
        <f t="shared" si="546"/>
        <v>0.62682926829268293</v>
      </c>
      <c r="O2578">
        <f t="shared" si="547"/>
        <v>0.46083308447857863</v>
      </c>
      <c r="P2578">
        <f t="shared" si="547"/>
        <v>1.3209210312661412</v>
      </c>
      <c r="Q2578" t="s">
        <v>389</v>
      </c>
      <c r="R2578" t="s">
        <v>381</v>
      </c>
      <c r="S2578" t="s">
        <v>349</v>
      </c>
      <c r="T2578" s="78" t="s">
        <v>151</v>
      </c>
      <c r="U2578" s="78" t="s">
        <v>166</v>
      </c>
      <c r="V2578" s="128" t="s">
        <v>624</v>
      </c>
      <c r="W2578" s="144" t="s">
        <v>155</v>
      </c>
      <c r="X2578">
        <v>3</v>
      </c>
      <c r="Y2578" t="str">
        <f t="shared" si="544"/>
        <v>Y</v>
      </c>
      <c r="Z2578" s="23">
        <v>100</v>
      </c>
      <c r="AA2578" s="23">
        <f t="shared" si="548"/>
        <v>0</v>
      </c>
      <c r="AB2578" s="23">
        <f t="shared" si="549"/>
        <v>-100</v>
      </c>
      <c r="AC2578" s="23">
        <f t="shared" si="550"/>
        <v>0</v>
      </c>
      <c r="AD2578" s="23">
        <f t="shared" si="551"/>
        <v>-100</v>
      </c>
      <c r="AE2578" s="23">
        <f t="shared" si="552"/>
        <v>0</v>
      </c>
      <c r="AF2578" s="23">
        <f t="shared" si="553"/>
        <v>-100</v>
      </c>
    </row>
    <row r="2579" spans="1:32" x14ac:dyDescent="0.25">
      <c r="A2579" s="6">
        <v>0.20195565584099795</v>
      </c>
      <c r="B2579" s="6">
        <v>0.79794645538439113</v>
      </c>
      <c r="C2579" s="3">
        <f t="shared" si="545"/>
        <v>4.9515820482260304</v>
      </c>
      <c r="D2579" s="4">
        <f t="shared" si="545"/>
        <v>1.2532169210755808</v>
      </c>
      <c r="E2579" s="141">
        <v>4.4607566346696714E-2</v>
      </c>
      <c r="F2579" s="5">
        <f t="shared" si="539"/>
        <v>1.0446075663466967</v>
      </c>
      <c r="G2579" s="5">
        <f t="shared" si="540"/>
        <v>4.7401361121125944</v>
      </c>
      <c r="H2579" s="5">
        <f t="shared" si="541"/>
        <v>1.199701171472894</v>
      </c>
      <c r="I2579">
        <v>2.5299999999999998</v>
      </c>
      <c r="J2579">
        <v>1.54</v>
      </c>
      <c r="K2579" s="5">
        <f t="shared" si="542"/>
        <v>2.6428571428571423</v>
      </c>
      <c r="L2579" s="5">
        <f t="shared" si="543"/>
        <v>1.6086956521739131</v>
      </c>
      <c r="M2579" s="24">
        <f t="shared" si="546"/>
        <v>0.37837837837837845</v>
      </c>
      <c r="N2579" s="24">
        <f t="shared" si="546"/>
        <v>0.6216216216216216</v>
      </c>
      <c r="O2579">
        <f t="shared" si="547"/>
        <v>0.53373994757978027</v>
      </c>
      <c r="P2579">
        <f t="shared" si="547"/>
        <v>1.2836529934444552</v>
      </c>
      <c r="Q2579" t="s">
        <v>382</v>
      </c>
      <c r="R2579" t="s">
        <v>377</v>
      </c>
      <c r="S2579" t="s">
        <v>349</v>
      </c>
      <c r="T2579" s="78" t="s">
        <v>151</v>
      </c>
      <c r="U2579" s="78" t="s">
        <v>166</v>
      </c>
      <c r="V2579" s="128" t="s">
        <v>624</v>
      </c>
      <c r="W2579" s="144" t="s">
        <v>151</v>
      </c>
      <c r="X2579">
        <v>2</v>
      </c>
      <c r="Y2579" t="str">
        <f t="shared" si="544"/>
        <v>N</v>
      </c>
      <c r="Z2579" s="23">
        <v>100</v>
      </c>
      <c r="AA2579" s="23">
        <f t="shared" si="548"/>
        <v>154</v>
      </c>
      <c r="AB2579" s="23">
        <f t="shared" si="549"/>
        <v>54</v>
      </c>
      <c r="AC2579" s="23">
        <f t="shared" si="550"/>
        <v>0</v>
      </c>
      <c r="AD2579" s="23">
        <f t="shared" si="551"/>
        <v>-100</v>
      </c>
      <c r="AE2579" s="23">
        <f t="shared" si="552"/>
        <v>154</v>
      </c>
      <c r="AF2579" s="23">
        <f t="shared" si="553"/>
        <v>54</v>
      </c>
    </row>
    <row r="2580" spans="1:32" x14ac:dyDescent="0.25">
      <c r="A2580" s="6">
        <v>0.15862681813085452</v>
      </c>
      <c r="B2580" s="6">
        <v>0.84134096513532786</v>
      </c>
      <c r="C2580" s="3">
        <f t="shared" si="545"/>
        <v>6.3041042604478106</v>
      </c>
      <c r="D2580" s="4">
        <f t="shared" si="545"/>
        <v>1.1885787587190078</v>
      </c>
      <c r="E2580" s="141">
        <v>3.8527765820060234E-2</v>
      </c>
      <c r="F2580" s="5">
        <f t="shared" ref="F2580:F2643" si="554">(E2580/100%) + 1</f>
        <v>1.0385277658200602</v>
      </c>
      <c r="G2580" s="5">
        <f t="shared" ref="G2580:G2643" si="555">C2580/F2580</f>
        <v>6.0702317915109907</v>
      </c>
      <c r="H2580" s="5">
        <f t="shared" ref="H2580:H2643" si="556">D2580/F2580</f>
        <v>1.1444843343022819</v>
      </c>
      <c r="I2580">
        <v>2.02</v>
      </c>
      <c r="J2580">
        <v>1.84</v>
      </c>
      <c r="K2580" s="5">
        <f t="shared" ref="K2580:K2643" si="557">(I2580*F2580)</f>
        <v>2.0978260869565215</v>
      </c>
      <c r="L2580" s="5">
        <f t="shared" ref="L2580:L2643" si="558">(J2580*F2580)</f>
        <v>1.9108910891089108</v>
      </c>
      <c r="M2580" s="24">
        <f t="shared" si="546"/>
        <v>0.47668393782383423</v>
      </c>
      <c r="N2580" s="24">
        <f t="shared" si="546"/>
        <v>0.52331606217616577</v>
      </c>
      <c r="O2580">
        <f t="shared" si="547"/>
        <v>0.33277147716581434</v>
      </c>
      <c r="P2580">
        <f t="shared" si="547"/>
        <v>1.6077109531793889</v>
      </c>
      <c r="Q2580" t="s">
        <v>73</v>
      </c>
      <c r="R2580" t="s">
        <v>352</v>
      </c>
      <c r="S2580" t="s">
        <v>349</v>
      </c>
      <c r="T2580" s="78" t="s">
        <v>151</v>
      </c>
      <c r="U2580" s="78" t="s">
        <v>166</v>
      </c>
      <c r="V2580" s="128" t="s">
        <v>624</v>
      </c>
      <c r="W2580" s="144" t="s">
        <v>165</v>
      </c>
      <c r="X2580">
        <v>4</v>
      </c>
      <c r="Y2580" t="str">
        <f t="shared" ref="Y2580:Y2643" si="559">IF(X2580 &gt;= 3,"Y","N")</f>
        <v>Y</v>
      </c>
      <c r="Z2580" s="23">
        <v>100</v>
      </c>
      <c r="AA2580" s="23">
        <f t="shared" si="548"/>
        <v>0</v>
      </c>
      <c r="AB2580" s="23">
        <f t="shared" si="549"/>
        <v>-100</v>
      </c>
      <c r="AC2580" s="23">
        <f t="shared" si="550"/>
        <v>0</v>
      </c>
      <c r="AD2580" s="23">
        <f t="shared" si="551"/>
        <v>-100</v>
      </c>
      <c r="AE2580" s="23">
        <f t="shared" si="552"/>
        <v>0</v>
      </c>
      <c r="AF2580" s="23">
        <f t="shared" si="553"/>
        <v>-100</v>
      </c>
    </row>
    <row r="2581" spans="1:32" x14ac:dyDescent="0.25">
      <c r="A2581" s="6">
        <v>0.42506900247183288</v>
      </c>
      <c r="B2581" s="6">
        <v>0.57443264772810843</v>
      </c>
      <c r="C2581" s="3">
        <f t="shared" si="545"/>
        <v>2.3525592178796071</v>
      </c>
      <c r="D2581" s="4">
        <f t="shared" si="545"/>
        <v>1.7408481289408222</v>
      </c>
      <c r="E2581" s="141">
        <v>4.102564102564088E-2</v>
      </c>
      <c r="F2581" s="5">
        <f t="shared" si="554"/>
        <v>1.0410256410256409</v>
      </c>
      <c r="G2581" s="5">
        <f t="shared" si="555"/>
        <v>2.2598475245641549</v>
      </c>
      <c r="H2581" s="5">
        <f t="shared" si="556"/>
        <v>1.6722432765687703</v>
      </c>
      <c r="I2581">
        <v>2.5</v>
      </c>
      <c r="J2581">
        <v>1.56</v>
      </c>
      <c r="K2581" s="5">
        <f t="shared" si="557"/>
        <v>2.6025641025641022</v>
      </c>
      <c r="L2581" s="5">
        <f t="shared" si="558"/>
        <v>1.6239999999999999</v>
      </c>
      <c r="M2581" s="24">
        <f t="shared" si="546"/>
        <v>0.38423645320197047</v>
      </c>
      <c r="N2581" s="24">
        <f t="shared" si="546"/>
        <v>0.61576354679802958</v>
      </c>
      <c r="O2581">
        <f t="shared" si="547"/>
        <v>1.1062693269459238</v>
      </c>
      <c r="P2581">
        <f t="shared" si="547"/>
        <v>0.93287861991044807</v>
      </c>
      <c r="Q2581" t="s">
        <v>347</v>
      </c>
      <c r="R2581" t="s">
        <v>118</v>
      </c>
      <c r="S2581" t="s">
        <v>349</v>
      </c>
      <c r="T2581" s="78" t="s">
        <v>151</v>
      </c>
      <c r="U2581" s="78" t="s">
        <v>166</v>
      </c>
      <c r="V2581" s="128" t="s">
        <v>624</v>
      </c>
      <c r="W2581" s="144" t="s">
        <v>149</v>
      </c>
      <c r="X2581">
        <v>0</v>
      </c>
      <c r="Y2581" t="str">
        <f t="shared" si="559"/>
        <v>N</v>
      </c>
      <c r="Z2581" s="23">
        <v>100</v>
      </c>
      <c r="AA2581" s="23">
        <f t="shared" si="548"/>
        <v>0</v>
      </c>
      <c r="AB2581" s="23">
        <f t="shared" si="549"/>
        <v>-100</v>
      </c>
      <c r="AC2581" s="23">
        <f t="shared" si="550"/>
        <v>0</v>
      </c>
      <c r="AD2581" s="23">
        <f t="shared" si="551"/>
        <v>-100</v>
      </c>
      <c r="AE2581" s="23">
        <f t="shared" si="552"/>
        <v>156</v>
      </c>
      <c r="AF2581" s="23">
        <f t="shared" si="553"/>
        <v>56</v>
      </c>
    </row>
    <row r="2582" spans="1:32" x14ac:dyDescent="0.25">
      <c r="A2582" s="6">
        <v>0.23689524692453634</v>
      </c>
      <c r="B2582" s="6">
        <v>0.762787273479962</v>
      </c>
      <c r="C2582" s="3">
        <f t="shared" si="545"/>
        <v>4.2212750698140971</v>
      </c>
      <c r="D2582" s="4">
        <f t="shared" si="545"/>
        <v>1.310981494798457</v>
      </c>
      <c r="E2582" s="141">
        <v>3.4655686647135031E-2</v>
      </c>
      <c r="F2582" s="5">
        <f t="shared" si="554"/>
        <v>1.034655686647135</v>
      </c>
      <c r="G2582" s="5">
        <f t="shared" si="555"/>
        <v>4.0798838920930276</v>
      </c>
      <c r="H2582" s="5">
        <f t="shared" si="556"/>
        <v>1.2670703034038044</v>
      </c>
      <c r="I2582">
        <v>2.19</v>
      </c>
      <c r="J2582">
        <v>1.73</v>
      </c>
      <c r="K2582" s="5">
        <f t="shared" si="557"/>
        <v>2.2658959537572256</v>
      </c>
      <c r="L2582" s="5">
        <f t="shared" si="558"/>
        <v>1.7899543378995435</v>
      </c>
      <c r="M2582" s="24">
        <f t="shared" si="546"/>
        <v>0.44132653061224486</v>
      </c>
      <c r="N2582" s="24">
        <f t="shared" si="546"/>
        <v>0.55867346938775508</v>
      </c>
      <c r="O2582">
        <f t="shared" si="547"/>
        <v>0.53677998147062578</v>
      </c>
      <c r="P2582">
        <f t="shared" si="547"/>
        <v>1.3653543890600235</v>
      </c>
      <c r="Q2582" t="s">
        <v>125</v>
      </c>
      <c r="R2582" t="s">
        <v>550</v>
      </c>
      <c r="S2582" t="s">
        <v>147</v>
      </c>
      <c r="T2582" s="78" t="s">
        <v>154</v>
      </c>
      <c r="U2582" s="78" t="s">
        <v>160</v>
      </c>
      <c r="V2582" s="128" t="s">
        <v>624</v>
      </c>
      <c r="W2582" s="144" t="s">
        <v>149</v>
      </c>
      <c r="X2582">
        <v>0</v>
      </c>
      <c r="Y2582" t="str">
        <f t="shared" si="559"/>
        <v>N</v>
      </c>
      <c r="Z2582" s="23">
        <v>100</v>
      </c>
      <c r="AA2582" s="23">
        <f t="shared" si="548"/>
        <v>173</v>
      </c>
      <c r="AB2582" s="23">
        <f t="shared" si="549"/>
        <v>73</v>
      </c>
      <c r="AC2582" s="23">
        <f t="shared" si="550"/>
        <v>0</v>
      </c>
      <c r="AD2582" s="23">
        <f t="shared" si="551"/>
        <v>-100</v>
      </c>
      <c r="AE2582" s="23">
        <f t="shared" si="552"/>
        <v>173</v>
      </c>
      <c r="AF2582" s="23">
        <f t="shared" si="553"/>
        <v>73</v>
      </c>
    </row>
    <row r="2583" spans="1:32" x14ac:dyDescent="0.25">
      <c r="A2583" s="6">
        <v>0.74654376033038961</v>
      </c>
      <c r="B2583" s="6">
        <v>0.24470710063028409</v>
      </c>
      <c r="C2583" s="3">
        <f t="shared" si="545"/>
        <v>1.3395062059824077</v>
      </c>
      <c r="D2583" s="4">
        <f t="shared" si="545"/>
        <v>4.086518116655923</v>
      </c>
      <c r="E2583" s="141">
        <v>3.0955227846419575E-2</v>
      </c>
      <c r="F2583" s="5">
        <f t="shared" si="554"/>
        <v>1.0309552278464196</v>
      </c>
      <c r="G2583" s="5">
        <f t="shared" si="555"/>
        <v>1.2992864964471111</v>
      </c>
      <c r="H2583" s="5">
        <f t="shared" si="556"/>
        <v>3.9638172505243725</v>
      </c>
      <c r="I2583">
        <v>1.93</v>
      </c>
      <c r="J2583">
        <v>1.95</v>
      </c>
      <c r="K2583" s="5">
        <f t="shared" si="557"/>
        <v>1.9897435897435898</v>
      </c>
      <c r="L2583" s="5">
        <f t="shared" si="558"/>
        <v>2.0103626943005182</v>
      </c>
      <c r="M2583" s="24">
        <f t="shared" si="546"/>
        <v>0.50257731958762886</v>
      </c>
      <c r="N2583" s="24">
        <f t="shared" si="546"/>
        <v>0.49742268041237114</v>
      </c>
      <c r="O2583">
        <f t="shared" si="547"/>
        <v>1.4854306615804673</v>
      </c>
      <c r="P2583">
        <f t="shared" si="547"/>
        <v>0.491950026137566</v>
      </c>
      <c r="Q2583" t="s">
        <v>122</v>
      </c>
      <c r="R2583" t="s">
        <v>544</v>
      </c>
      <c r="S2583" t="s">
        <v>147</v>
      </c>
      <c r="T2583" s="78" t="s">
        <v>150</v>
      </c>
      <c r="U2583" s="78" t="s">
        <v>166</v>
      </c>
      <c r="V2583" s="128" t="s">
        <v>624</v>
      </c>
      <c r="W2583" s="144" t="s">
        <v>154</v>
      </c>
      <c r="X2583">
        <v>1</v>
      </c>
      <c r="Y2583" t="str">
        <f t="shared" si="559"/>
        <v>N</v>
      </c>
      <c r="Z2583" s="23">
        <v>100</v>
      </c>
      <c r="AA2583" s="23">
        <f t="shared" si="548"/>
        <v>0</v>
      </c>
      <c r="AB2583" s="23">
        <f t="shared" si="549"/>
        <v>-100</v>
      </c>
      <c r="AC2583" s="23">
        <f t="shared" si="550"/>
        <v>0</v>
      </c>
      <c r="AD2583" s="23">
        <f t="shared" si="551"/>
        <v>-100</v>
      </c>
      <c r="AE2583" s="23">
        <f t="shared" si="552"/>
        <v>0</v>
      </c>
      <c r="AF2583" s="23">
        <f t="shared" si="553"/>
        <v>-100</v>
      </c>
    </row>
    <row r="2584" spans="1:32" x14ac:dyDescent="0.25">
      <c r="A2584" s="6">
        <v>0.54400496606084592</v>
      </c>
      <c r="B2584" s="6">
        <v>0.45453583946070458</v>
      </c>
      <c r="C2584" s="3">
        <f t="shared" si="545"/>
        <v>1.8382185134099527</v>
      </c>
      <c r="D2584" s="4">
        <f t="shared" si="545"/>
        <v>2.2000465379946168</v>
      </c>
      <c r="E2584" s="141">
        <v>3.0955227846419575E-2</v>
      </c>
      <c r="F2584" s="5">
        <f t="shared" si="554"/>
        <v>1.0309552278464196</v>
      </c>
      <c r="G2584" s="5">
        <f t="shared" si="555"/>
        <v>1.7830245812418446</v>
      </c>
      <c r="H2584" s="5">
        <f t="shared" si="556"/>
        <v>2.1339884396244178</v>
      </c>
      <c r="I2584">
        <v>1.93</v>
      </c>
      <c r="J2584">
        <v>1.95</v>
      </c>
      <c r="K2584" s="5">
        <f t="shared" si="557"/>
        <v>1.9897435897435898</v>
      </c>
      <c r="L2584" s="5">
        <f t="shared" si="558"/>
        <v>2.0103626943005182</v>
      </c>
      <c r="M2584" s="24">
        <f t="shared" si="546"/>
        <v>0.50257731958762886</v>
      </c>
      <c r="N2584" s="24">
        <f t="shared" si="546"/>
        <v>0.49742268041237114</v>
      </c>
      <c r="O2584">
        <f t="shared" si="547"/>
        <v>1.0824303940082474</v>
      </c>
      <c r="P2584">
        <f t="shared" si="547"/>
        <v>0.91378189487436967</v>
      </c>
      <c r="Q2584" t="s">
        <v>78</v>
      </c>
      <c r="R2584" t="s">
        <v>133</v>
      </c>
      <c r="S2584" t="s">
        <v>147</v>
      </c>
      <c r="T2584" s="78" t="s">
        <v>162</v>
      </c>
      <c r="U2584" s="78" t="s">
        <v>160</v>
      </c>
      <c r="V2584" s="128" t="s">
        <v>624</v>
      </c>
      <c r="W2584" s="144" t="s">
        <v>178</v>
      </c>
      <c r="X2584">
        <v>4</v>
      </c>
      <c r="Y2584" t="str">
        <f t="shared" si="559"/>
        <v>Y</v>
      </c>
      <c r="Z2584" s="23">
        <v>100</v>
      </c>
      <c r="AA2584" s="23">
        <f t="shared" si="548"/>
        <v>193</v>
      </c>
      <c r="AB2584" s="23">
        <f t="shared" si="549"/>
        <v>93</v>
      </c>
      <c r="AC2584" s="23">
        <f t="shared" si="550"/>
        <v>193</v>
      </c>
      <c r="AD2584" s="23">
        <f t="shared" si="551"/>
        <v>93</v>
      </c>
      <c r="AE2584" s="23">
        <f t="shared" si="552"/>
        <v>0</v>
      </c>
      <c r="AF2584" s="23">
        <f t="shared" si="553"/>
        <v>-100</v>
      </c>
    </row>
    <row r="2585" spans="1:32" x14ac:dyDescent="0.25">
      <c r="A2585" s="6">
        <v>0.3287987065425913</v>
      </c>
      <c r="B2585" s="6">
        <v>0.67102157448774169</v>
      </c>
      <c r="C2585" s="3">
        <f t="shared" si="545"/>
        <v>3.0413744947943213</v>
      </c>
      <c r="D2585" s="4">
        <f t="shared" si="545"/>
        <v>1.4902650496199032</v>
      </c>
      <c r="E2585" s="141">
        <v>3.6160420775805502E-2</v>
      </c>
      <c r="F2585" s="5">
        <f t="shared" si="554"/>
        <v>1.0361604207758055</v>
      </c>
      <c r="G2585" s="5">
        <f t="shared" si="555"/>
        <v>2.9352351564607631</v>
      </c>
      <c r="H2585" s="5">
        <f t="shared" si="556"/>
        <v>1.4382570688273304</v>
      </c>
      <c r="I2585">
        <v>1.69</v>
      </c>
      <c r="J2585">
        <v>2.25</v>
      </c>
      <c r="K2585" s="5">
        <f t="shared" si="557"/>
        <v>1.7511111111111113</v>
      </c>
      <c r="L2585" s="5">
        <f t="shared" si="558"/>
        <v>2.3313609467455625</v>
      </c>
      <c r="M2585" s="24">
        <f t="shared" si="546"/>
        <v>0.57106598984771573</v>
      </c>
      <c r="N2585" s="24">
        <f t="shared" si="546"/>
        <v>0.42893401015228422</v>
      </c>
      <c r="O2585">
        <f t="shared" si="547"/>
        <v>0.57576306834569324</v>
      </c>
      <c r="P2585">
        <f t="shared" si="547"/>
        <v>1.5643934931844394</v>
      </c>
      <c r="Q2585" t="s">
        <v>121</v>
      </c>
      <c r="R2585" t="s">
        <v>76</v>
      </c>
      <c r="S2585" t="s">
        <v>147</v>
      </c>
      <c r="T2585" s="78" t="s">
        <v>151</v>
      </c>
      <c r="U2585" s="78" t="s">
        <v>166</v>
      </c>
      <c r="V2585" s="128" t="s">
        <v>624</v>
      </c>
      <c r="W2585" s="144" t="s">
        <v>155</v>
      </c>
      <c r="X2585">
        <v>3</v>
      </c>
      <c r="Y2585" t="str">
        <f t="shared" si="559"/>
        <v>Y</v>
      </c>
      <c r="Z2585" s="23">
        <v>100</v>
      </c>
      <c r="AA2585" s="23">
        <f t="shared" si="548"/>
        <v>0</v>
      </c>
      <c r="AB2585" s="23">
        <f t="shared" si="549"/>
        <v>-100</v>
      </c>
      <c r="AC2585" s="23">
        <f t="shared" si="550"/>
        <v>0</v>
      </c>
      <c r="AD2585" s="23">
        <f t="shared" si="551"/>
        <v>-100</v>
      </c>
      <c r="AE2585" s="23">
        <f t="shared" si="552"/>
        <v>0</v>
      </c>
      <c r="AF2585" s="23">
        <f t="shared" si="553"/>
        <v>-100</v>
      </c>
    </row>
    <row r="2586" spans="1:32" x14ac:dyDescent="0.25">
      <c r="A2586" s="6">
        <v>0.44902246847459332</v>
      </c>
      <c r="B2586" s="6">
        <v>0.54787593770836074</v>
      </c>
      <c r="C2586" s="3">
        <f t="shared" si="545"/>
        <v>2.2270600475677136</v>
      </c>
      <c r="D2586" s="4">
        <f t="shared" si="545"/>
        <v>1.8252307341380429</v>
      </c>
      <c r="E2586" s="141">
        <v>4.7529706066291366E-2</v>
      </c>
      <c r="F2586" s="5">
        <f t="shared" si="554"/>
        <v>1.0475297060662914</v>
      </c>
      <c r="G2586" s="5">
        <f t="shared" si="555"/>
        <v>2.1260113528721041</v>
      </c>
      <c r="H2586" s="5">
        <f t="shared" si="556"/>
        <v>1.7424142948577497</v>
      </c>
      <c r="I2586">
        <v>1.56</v>
      </c>
      <c r="J2586">
        <v>2.46</v>
      </c>
      <c r="K2586" s="5">
        <f t="shared" si="557"/>
        <v>1.6341463414634145</v>
      </c>
      <c r="L2586" s="5">
        <f t="shared" si="558"/>
        <v>2.5769230769230766</v>
      </c>
      <c r="M2586" s="24">
        <f t="shared" si="546"/>
        <v>0.61194029850746268</v>
      </c>
      <c r="N2586" s="24">
        <f t="shared" si="546"/>
        <v>0.38805970149253738</v>
      </c>
      <c r="O2586">
        <f t="shared" si="547"/>
        <v>0.7337684240926281</v>
      </c>
      <c r="P2586">
        <f t="shared" si="547"/>
        <v>1.411834147171545</v>
      </c>
      <c r="Q2586" t="s">
        <v>424</v>
      </c>
      <c r="R2586" t="s">
        <v>432</v>
      </c>
      <c r="S2586" t="s">
        <v>186</v>
      </c>
      <c r="T2586" s="78" t="s">
        <v>162</v>
      </c>
      <c r="U2586" s="78" t="s">
        <v>160</v>
      </c>
      <c r="V2586" s="128" t="s">
        <v>625</v>
      </c>
      <c r="W2586" s="144" t="s">
        <v>150</v>
      </c>
      <c r="X2586">
        <v>4</v>
      </c>
      <c r="Y2586" t="str">
        <f t="shared" si="559"/>
        <v>Y</v>
      </c>
      <c r="Z2586" s="23">
        <v>100</v>
      </c>
      <c r="AA2586" s="23">
        <f t="shared" si="548"/>
        <v>0</v>
      </c>
      <c r="AB2586" s="23">
        <f t="shared" si="549"/>
        <v>-100</v>
      </c>
      <c r="AC2586" s="23">
        <f t="shared" si="550"/>
        <v>0</v>
      </c>
      <c r="AD2586" s="23">
        <f t="shared" si="551"/>
        <v>-100</v>
      </c>
      <c r="AE2586" s="23">
        <f t="shared" si="552"/>
        <v>0</v>
      </c>
      <c r="AF2586" s="23">
        <f t="shared" si="553"/>
        <v>-100</v>
      </c>
    </row>
    <row r="2587" spans="1:32" x14ac:dyDescent="0.25">
      <c r="A2587" s="6">
        <v>0.29865529244802991</v>
      </c>
      <c r="B2587" s="6">
        <v>0.70115061934754952</v>
      </c>
      <c r="C2587" s="3">
        <f t="shared" si="545"/>
        <v>3.3483418016910371</v>
      </c>
      <c r="D2587" s="4">
        <f t="shared" si="545"/>
        <v>1.4262270793264684</v>
      </c>
      <c r="E2587" s="141">
        <v>4.8318433375904579E-2</v>
      </c>
      <c r="F2587" s="5">
        <f t="shared" si="554"/>
        <v>1.0483184333759046</v>
      </c>
      <c r="G2587" s="5">
        <f t="shared" si="555"/>
        <v>3.1940121389531968</v>
      </c>
      <c r="H2587" s="5">
        <f t="shared" si="556"/>
        <v>1.3604903185128425</v>
      </c>
      <c r="I2587">
        <v>1.62</v>
      </c>
      <c r="J2587">
        <v>2.3199999999999998</v>
      </c>
      <c r="K2587" s="5">
        <f t="shared" si="557"/>
        <v>1.6982758620689655</v>
      </c>
      <c r="L2587" s="5">
        <f t="shared" si="558"/>
        <v>2.4320987654320985</v>
      </c>
      <c r="M2587" s="24">
        <f t="shared" si="546"/>
        <v>0.58883248730964466</v>
      </c>
      <c r="N2587" s="24">
        <f t="shared" si="546"/>
        <v>0.4111675126903554</v>
      </c>
      <c r="O2587">
        <f t="shared" si="547"/>
        <v>0.50719907424363697</v>
      </c>
      <c r="P2587">
        <f t="shared" si="547"/>
        <v>1.7052675556971264</v>
      </c>
      <c r="Q2587" t="s">
        <v>516</v>
      </c>
      <c r="R2587" t="s">
        <v>420</v>
      </c>
      <c r="S2587" t="s">
        <v>186</v>
      </c>
      <c r="T2587" s="78" t="s">
        <v>151</v>
      </c>
      <c r="U2587" s="78" t="s">
        <v>166</v>
      </c>
      <c r="V2587" s="128" t="s">
        <v>625</v>
      </c>
      <c r="W2587" s="144" t="s">
        <v>149</v>
      </c>
      <c r="X2587">
        <v>0</v>
      </c>
      <c r="Y2587" t="str">
        <f t="shared" si="559"/>
        <v>N</v>
      </c>
      <c r="Z2587" s="23">
        <v>100</v>
      </c>
      <c r="AA2587" s="23">
        <f t="shared" si="548"/>
        <v>231.99999999999997</v>
      </c>
      <c r="AB2587" s="23">
        <f t="shared" si="549"/>
        <v>131.99999999999997</v>
      </c>
      <c r="AC2587" s="23">
        <f t="shared" si="550"/>
        <v>0</v>
      </c>
      <c r="AD2587" s="23">
        <f t="shared" si="551"/>
        <v>-100</v>
      </c>
      <c r="AE2587" s="23">
        <f t="shared" si="552"/>
        <v>231.99999999999997</v>
      </c>
      <c r="AF2587" s="23">
        <f t="shared" si="553"/>
        <v>131.99999999999997</v>
      </c>
    </row>
    <row r="2588" spans="1:32" x14ac:dyDescent="0.25">
      <c r="A2588" s="6">
        <v>0.36792049532711074</v>
      </c>
      <c r="B2588" s="6">
        <v>0.63176264376779967</v>
      </c>
      <c r="C2588" s="3">
        <f t="shared" si="545"/>
        <v>2.7179785108489813</v>
      </c>
      <c r="D2588" s="4">
        <f t="shared" si="545"/>
        <v>1.5828729505689856</v>
      </c>
      <c r="E2588" s="141">
        <v>4.7758284600389889E-2</v>
      </c>
      <c r="F2588" s="5">
        <f t="shared" si="554"/>
        <v>1.0477582846003899</v>
      </c>
      <c r="G2588" s="5">
        <f t="shared" si="555"/>
        <v>2.5940892577963299</v>
      </c>
      <c r="H2588" s="5">
        <f t="shared" si="556"/>
        <v>1.5107233928221202</v>
      </c>
      <c r="I2588">
        <v>1.71</v>
      </c>
      <c r="J2588">
        <v>2.16</v>
      </c>
      <c r="K2588" s="5">
        <f t="shared" si="557"/>
        <v>1.7916666666666667</v>
      </c>
      <c r="L2588" s="5">
        <f t="shared" si="558"/>
        <v>2.2631578947368425</v>
      </c>
      <c r="M2588" s="24">
        <f t="shared" si="546"/>
        <v>0.55813953488372092</v>
      </c>
      <c r="N2588" s="24">
        <f t="shared" si="546"/>
        <v>0.44186046511627902</v>
      </c>
      <c r="O2588">
        <f t="shared" si="547"/>
        <v>0.65919088746107346</v>
      </c>
      <c r="P2588">
        <f t="shared" si="547"/>
        <v>1.429778614842915</v>
      </c>
      <c r="Q2588" t="s">
        <v>418</v>
      </c>
      <c r="R2588" t="s">
        <v>422</v>
      </c>
      <c r="S2588" t="s">
        <v>186</v>
      </c>
      <c r="T2588" s="78" t="s">
        <v>151</v>
      </c>
      <c r="U2588" s="78" t="s">
        <v>166</v>
      </c>
      <c r="V2588" s="128" t="s">
        <v>625</v>
      </c>
      <c r="W2588" s="144" t="s">
        <v>170</v>
      </c>
      <c r="X2588">
        <v>2</v>
      </c>
      <c r="Y2588" t="str">
        <f t="shared" si="559"/>
        <v>N</v>
      </c>
      <c r="Z2588" s="23">
        <v>100</v>
      </c>
      <c r="AA2588" s="23">
        <f t="shared" si="548"/>
        <v>216</v>
      </c>
      <c r="AB2588" s="23">
        <f t="shared" si="549"/>
        <v>116</v>
      </c>
      <c r="AC2588" s="23">
        <f t="shared" si="550"/>
        <v>0</v>
      </c>
      <c r="AD2588" s="23">
        <f t="shared" si="551"/>
        <v>-100</v>
      </c>
      <c r="AE2588" s="23">
        <f t="shared" si="552"/>
        <v>216</v>
      </c>
      <c r="AF2588" s="23">
        <f t="shared" si="553"/>
        <v>116</v>
      </c>
    </row>
    <row r="2589" spans="1:32" x14ac:dyDescent="0.25">
      <c r="A2589" s="6">
        <v>0.5956272040130639</v>
      </c>
      <c r="B2589" s="6">
        <v>0.40097391169395374</v>
      </c>
      <c r="C2589" s="3">
        <f t="shared" si="545"/>
        <v>1.6789024968343571</v>
      </c>
      <c r="D2589" s="4">
        <f t="shared" si="545"/>
        <v>2.493927836290899</v>
      </c>
      <c r="E2589" s="141">
        <v>4.6176046176046093E-2</v>
      </c>
      <c r="F2589" s="5">
        <f t="shared" si="554"/>
        <v>1.0461760461760461</v>
      </c>
      <c r="G2589" s="5">
        <f t="shared" si="555"/>
        <v>1.6047992142154615</v>
      </c>
      <c r="H2589" s="5">
        <f t="shared" si="556"/>
        <v>2.3838510214477147</v>
      </c>
      <c r="I2589">
        <v>1.54</v>
      </c>
      <c r="J2589">
        <v>2.52</v>
      </c>
      <c r="K2589" s="5">
        <f t="shared" si="557"/>
        <v>1.6111111111111109</v>
      </c>
      <c r="L2589" s="5">
        <f t="shared" si="558"/>
        <v>2.6363636363636362</v>
      </c>
      <c r="M2589" s="24">
        <f t="shared" si="546"/>
        <v>0.62068965517241381</v>
      </c>
      <c r="N2589" s="24">
        <f t="shared" si="546"/>
        <v>0.37931034482758624</v>
      </c>
      <c r="O2589">
        <f t="shared" si="547"/>
        <v>0.95962160646549177</v>
      </c>
      <c r="P2589">
        <f t="shared" si="547"/>
        <v>1.0571130399204234</v>
      </c>
      <c r="Q2589" t="s">
        <v>280</v>
      </c>
      <c r="R2589" t="s">
        <v>395</v>
      </c>
      <c r="S2589" t="s">
        <v>186</v>
      </c>
      <c r="T2589" s="78" t="s">
        <v>162</v>
      </c>
      <c r="U2589" s="78" t="s">
        <v>160</v>
      </c>
      <c r="V2589" s="128" t="s">
        <v>625</v>
      </c>
      <c r="W2589" s="144" t="s">
        <v>151</v>
      </c>
      <c r="X2589">
        <v>2</v>
      </c>
      <c r="Y2589" t="str">
        <f t="shared" si="559"/>
        <v>N</v>
      </c>
      <c r="Z2589" s="23">
        <v>100</v>
      </c>
      <c r="AA2589" s="23">
        <f t="shared" si="548"/>
        <v>252</v>
      </c>
      <c r="AB2589" s="23">
        <f t="shared" si="549"/>
        <v>152</v>
      </c>
      <c r="AC2589" s="23">
        <f t="shared" si="550"/>
        <v>0</v>
      </c>
      <c r="AD2589" s="23">
        <f t="shared" si="551"/>
        <v>-100</v>
      </c>
      <c r="AE2589" s="23">
        <f t="shared" si="552"/>
        <v>0</v>
      </c>
      <c r="AF2589" s="23">
        <f t="shared" si="553"/>
        <v>-100</v>
      </c>
    </row>
    <row r="2590" spans="1:32" x14ac:dyDescent="0.25">
      <c r="A2590" s="6">
        <v>0.47034740597368058</v>
      </c>
      <c r="B2590" s="6">
        <v>0.52628106607400682</v>
      </c>
      <c r="C2590" s="3">
        <f t="shared" si="545"/>
        <v>2.1260880517239578</v>
      </c>
      <c r="D2590" s="4">
        <f t="shared" si="545"/>
        <v>1.9001253597433767</v>
      </c>
      <c r="E2590" s="141">
        <v>2.9489204844655115E-2</v>
      </c>
      <c r="F2590" s="5">
        <f t="shared" si="554"/>
        <v>1.0294892048446551</v>
      </c>
      <c r="G2590" s="5">
        <f t="shared" si="555"/>
        <v>2.0651873198075683</v>
      </c>
      <c r="H2590" s="5">
        <f t="shared" si="556"/>
        <v>1.8456972164463796</v>
      </c>
      <c r="I2590">
        <v>1.8</v>
      </c>
      <c r="J2590">
        <v>2.11</v>
      </c>
      <c r="K2590" s="5">
        <f t="shared" si="557"/>
        <v>1.8530805687203793</v>
      </c>
      <c r="L2590" s="5">
        <f t="shared" si="558"/>
        <v>2.1722222222222221</v>
      </c>
      <c r="M2590" s="24">
        <f t="shared" si="546"/>
        <v>0.53964194373401531</v>
      </c>
      <c r="N2590" s="24">
        <f t="shared" si="546"/>
        <v>0.46035805626598469</v>
      </c>
      <c r="O2590">
        <f t="shared" si="547"/>
        <v>0.87159163855786304</v>
      </c>
      <c r="P2590">
        <f t="shared" si="547"/>
        <v>1.1431994268607593</v>
      </c>
      <c r="Q2590" t="s">
        <v>314</v>
      </c>
      <c r="R2590" t="s">
        <v>307</v>
      </c>
      <c r="S2590" t="s">
        <v>305</v>
      </c>
      <c r="T2590" s="78" t="s">
        <v>155</v>
      </c>
      <c r="U2590" s="78" t="s">
        <v>161</v>
      </c>
      <c r="V2590" s="128" t="s">
        <v>625</v>
      </c>
      <c r="W2590" s="144" t="s">
        <v>151</v>
      </c>
      <c r="X2590">
        <v>2</v>
      </c>
      <c r="Y2590" t="str">
        <f t="shared" si="559"/>
        <v>N</v>
      </c>
      <c r="Z2590" s="23">
        <v>100</v>
      </c>
      <c r="AA2590" s="23">
        <f t="shared" si="548"/>
        <v>211</v>
      </c>
      <c r="AB2590" s="23">
        <f t="shared" si="549"/>
        <v>111</v>
      </c>
      <c r="AC2590" s="23">
        <f t="shared" si="550"/>
        <v>0</v>
      </c>
      <c r="AD2590" s="23">
        <f t="shared" si="551"/>
        <v>-100</v>
      </c>
      <c r="AE2590" s="23">
        <f t="shared" si="552"/>
        <v>211</v>
      </c>
      <c r="AF2590" s="23">
        <f t="shared" si="553"/>
        <v>111</v>
      </c>
    </row>
    <row r="2591" spans="1:32" x14ac:dyDescent="0.25">
      <c r="A2591" s="6">
        <v>0.66907619319916001</v>
      </c>
      <c r="B2591" s="6">
        <v>0.31984711562822349</v>
      </c>
      <c r="C2591" s="3">
        <f t="shared" si="545"/>
        <v>1.4945980893723652</v>
      </c>
      <c r="D2591" s="4">
        <f t="shared" si="545"/>
        <v>3.126493725090699</v>
      </c>
      <c r="E2591" s="141">
        <v>2.8142785952212312E-2</v>
      </c>
      <c r="F2591" s="5">
        <f t="shared" si="554"/>
        <v>1.0281427859522123</v>
      </c>
      <c r="G2591" s="5">
        <f t="shared" si="555"/>
        <v>1.4536872794260247</v>
      </c>
      <c r="H2591" s="5">
        <f t="shared" si="556"/>
        <v>3.0409139351156398</v>
      </c>
      <c r="I2591">
        <v>1.79</v>
      </c>
      <c r="J2591">
        <v>2.13</v>
      </c>
      <c r="K2591" s="5">
        <f t="shared" si="557"/>
        <v>1.84037558685446</v>
      </c>
      <c r="L2591" s="5">
        <f t="shared" si="558"/>
        <v>2.1899441340782122</v>
      </c>
      <c r="M2591" s="24">
        <f t="shared" si="546"/>
        <v>0.54336734693877553</v>
      </c>
      <c r="N2591" s="24">
        <f t="shared" si="546"/>
        <v>0.45663265306122452</v>
      </c>
      <c r="O2591">
        <f t="shared" si="547"/>
        <v>1.2313514917092523</v>
      </c>
      <c r="P2591">
        <f t="shared" si="547"/>
        <v>0.70044731467186372</v>
      </c>
      <c r="Q2591" t="s">
        <v>308</v>
      </c>
      <c r="R2591" t="s">
        <v>313</v>
      </c>
      <c r="S2591" t="s">
        <v>305</v>
      </c>
      <c r="T2591" s="78" t="s">
        <v>162</v>
      </c>
      <c r="U2591" s="78" t="s">
        <v>160</v>
      </c>
      <c r="V2591" s="128" t="s">
        <v>625</v>
      </c>
      <c r="W2591" s="144" t="s">
        <v>150</v>
      </c>
      <c r="X2591">
        <v>4</v>
      </c>
      <c r="Y2591" t="str">
        <f t="shared" si="559"/>
        <v>Y</v>
      </c>
      <c r="Z2591" s="23">
        <v>100</v>
      </c>
      <c r="AA2591" s="23">
        <f t="shared" si="548"/>
        <v>179</v>
      </c>
      <c r="AB2591" s="23">
        <f t="shared" si="549"/>
        <v>79</v>
      </c>
      <c r="AC2591" s="23">
        <f t="shared" si="550"/>
        <v>179</v>
      </c>
      <c r="AD2591" s="23">
        <f t="shared" si="551"/>
        <v>79</v>
      </c>
      <c r="AE2591" s="23">
        <f t="shared" si="552"/>
        <v>0</v>
      </c>
      <c r="AF2591" s="23">
        <f t="shared" si="553"/>
        <v>-100</v>
      </c>
    </row>
    <row r="2592" spans="1:32" x14ac:dyDescent="0.25">
      <c r="A2592" s="6">
        <v>0.23689224651743876</v>
      </c>
      <c r="B2592" s="6">
        <v>0.76292097551911842</v>
      </c>
      <c r="C2592" s="3">
        <f t="shared" si="545"/>
        <v>4.2213285352350498</v>
      </c>
      <c r="D2592" s="4">
        <f t="shared" si="545"/>
        <v>1.3107517450540203</v>
      </c>
      <c r="E2592" s="141">
        <v>2.6914031878756184E-2</v>
      </c>
      <c r="F2592" s="5">
        <f t="shared" si="554"/>
        <v>1.0269140318787562</v>
      </c>
      <c r="G2592" s="5">
        <f t="shared" si="555"/>
        <v>4.1106932072123499</v>
      </c>
      <c r="H2592" s="5">
        <f t="shared" si="556"/>
        <v>1.2763987094966249</v>
      </c>
      <c r="I2592">
        <v>1.78</v>
      </c>
      <c r="J2592">
        <v>2.15</v>
      </c>
      <c r="K2592" s="5">
        <f t="shared" si="557"/>
        <v>1.827906976744186</v>
      </c>
      <c r="L2592" s="5">
        <f t="shared" si="558"/>
        <v>2.2078651685393256</v>
      </c>
      <c r="M2592" s="24">
        <f t="shared" si="546"/>
        <v>0.54707379134860057</v>
      </c>
      <c r="N2592" s="24">
        <f t="shared" si="546"/>
        <v>0.45292620865139954</v>
      </c>
      <c r="O2592">
        <f t="shared" si="547"/>
        <v>0.43301699014582989</v>
      </c>
      <c r="P2592">
        <f t="shared" si="547"/>
        <v>1.6844266481967052</v>
      </c>
      <c r="Q2592" t="s">
        <v>362</v>
      </c>
      <c r="R2592" t="s">
        <v>306</v>
      </c>
      <c r="S2592" t="s">
        <v>305</v>
      </c>
      <c r="T2592" s="78" t="s">
        <v>151</v>
      </c>
      <c r="U2592" s="78" t="s">
        <v>166</v>
      </c>
      <c r="V2592" s="128" t="s">
        <v>625</v>
      </c>
      <c r="W2592" s="144" t="s">
        <v>155</v>
      </c>
      <c r="X2592">
        <v>3</v>
      </c>
      <c r="Y2592" t="str">
        <f t="shared" si="559"/>
        <v>Y</v>
      </c>
      <c r="Z2592" s="23">
        <v>100</v>
      </c>
      <c r="AA2592" s="23">
        <f t="shared" si="548"/>
        <v>0</v>
      </c>
      <c r="AB2592" s="23">
        <f t="shared" si="549"/>
        <v>-100</v>
      </c>
      <c r="AC2592" s="23">
        <f t="shared" si="550"/>
        <v>0</v>
      </c>
      <c r="AD2592" s="23">
        <f t="shared" si="551"/>
        <v>-100</v>
      </c>
      <c r="AE2592" s="23">
        <f t="shared" si="552"/>
        <v>0</v>
      </c>
      <c r="AF2592" s="23">
        <f t="shared" si="553"/>
        <v>-100</v>
      </c>
    </row>
    <row r="2593" spans="1:32" x14ac:dyDescent="0.25">
      <c r="A2593" s="6">
        <v>0.2984121243623597</v>
      </c>
      <c r="B2593" s="6">
        <v>0.70145660883979644</v>
      </c>
      <c r="C2593" s="3">
        <f t="shared" si="545"/>
        <v>3.3510702761718463</v>
      </c>
      <c r="D2593" s="4">
        <f t="shared" si="545"/>
        <v>1.4256049303662446</v>
      </c>
      <c r="E2593" s="141">
        <v>2.844754653130277E-2</v>
      </c>
      <c r="F2593" s="5">
        <f t="shared" si="554"/>
        <v>1.0284475465313028</v>
      </c>
      <c r="G2593" s="5">
        <f t="shared" si="555"/>
        <v>3.2583774325430315</v>
      </c>
      <c r="H2593" s="5">
        <f t="shared" si="556"/>
        <v>1.3861717451458313</v>
      </c>
      <c r="I2593">
        <v>1.97</v>
      </c>
      <c r="J2593">
        <v>1.92</v>
      </c>
      <c r="K2593" s="5">
        <f t="shared" si="557"/>
        <v>2.0260416666666665</v>
      </c>
      <c r="L2593" s="5">
        <f t="shared" si="558"/>
        <v>1.9746192893401013</v>
      </c>
      <c r="M2593" s="24">
        <f t="shared" si="546"/>
        <v>0.49357326478149105</v>
      </c>
      <c r="N2593" s="24">
        <f t="shared" si="546"/>
        <v>0.50642673521850901</v>
      </c>
      <c r="O2593">
        <f t="shared" si="547"/>
        <v>0.60459539779665572</v>
      </c>
      <c r="P2593">
        <f t="shared" si="547"/>
        <v>1.3851097504501562</v>
      </c>
      <c r="Q2593" t="s">
        <v>361</v>
      </c>
      <c r="R2593" t="s">
        <v>321</v>
      </c>
      <c r="S2593" t="s">
        <v>320</v>
      </c>
      <c r="T2593" s="78" t="s">
        <v>151</v>
      </c>
      <c r="U2593" s="78" t="s">
        <v>166</v>
      </c>
      <c r="V2593" s="128" t="s">
        <v>625</v>
      </c>
      <c r="W2593" s="144" t="s">
        <v>170</v>
      </c>
      <c r="X2593">
        <v>2</v>
      </c>
      <c r="Y2593" t="str">
        <f t="shared" si="559"/>
        <v>N</v>
      </c>
      <c r="Z2593" s="23">
        <v>100</v>
      </c>
      <c r="AA2593" s="23">
        <f t="shared" si="548"/>
        <v>192</v>
      </c>
      <c r="AB2593" s="23">
        <f t="shared" si="549"/>
        <v>92</v>
      </c>
      <c r="AC2593" s="23">
        <f t="shared" si="550"/>
        <v>0</v>
      </c>
      <c r="AD2593" s="23">
        <f t="shared" si="551"/>
        <v>-100</v>
      </c>
      <c r="AE2593" s="23">
        <f t="shared" si="552"/>
        <v>192</v>
      </c>
      <c r="AF2593" s="23">
        <f t="shared" si="553"/>
        <v>92</v>
      </c>
    </row>
    <row r="2594" spans="1:32" x14ac:dyDescent="0.25">
      <c r="A2594" s="6">
        <v>0.73315230136801579</v>
      </c>
      <c r="B2594" s="6">
        <v>0.25308833027706867</v>
      </c>
      <c r="C2594" s="3">
        <f t="shared" si="545"/>
        <v>1.3639730764454578</v>
      </c>
      <c r="D2594" s="4">
        <f t="shared" si="545"/>
        <v>3.9511896850607418</v>
      </c>
      <c r="E2594" s="141">
        <v>3.5437860785379582E-2</v>
      </c>
      <c r="F2594" s="5">
        <f t="shared" si="554"/>
        <v>1.0354378607853796</v>
      </c>
      <c r="G2594" s="5">
        <f t="shared" si="555"/>
        <v>1.3172910979041121</v>
      </c>
      <c r="H2594" s="5">
        <f t="shared" si="556"/>
        <v>3.815960218089538</v>
      </c>
      <c r="I2594">
        <v>1.63</v>
      </c>
      <c r="J2594">
        <v>2.37</v>
      </c>
      <c r="K2594" s="5">
        <f t="shared" si="557"/>
        <v>1.6877637130801686</v>
      </c>
      <c r="L2594" s="5">
        <f t="shared" si="558"/>
        <v>2.4539877300613497</v>
      </c>
      <c r="M2594" s="24">
        <f t="shared" si="546"/>
        <v>0.59250000000000003</v>
      </c>
      <c r="N2594" s="24">
        <f t="shared" si="546"/>
        <v>0.40749999999999997</v>
      </c>
      <c r="O2594">
        <f t="shared" si="547"/>
        <v>1.2373878504101532</v>
      </c>
      <c r="P2594">
        <f t="shared" si="547"/>
        <v>0.62107565712164092</v>
      </c>
      <c r="Q2594" t="s">
        <v>315</v>
      </c>
      <c r="R2594" t="s">
        <v>319</v>
      </c>
      <c r="S2594" t="s">
        <v>320</v>
      </c>
      <c r="T2594" s="78" t="s">
        <v>162</v>
      </c>
      <c r="U2594" s="78" t="s">
        <v>160</v>
      </c>
      <c r="V2594" s="128" t="s">
        <v>625</v>
      </c>
      <c r="W2594" s="144" t="s">
        <v>275</v>
      </c>
      <c r="X2594">
        <v>6</v>
      </c>
      <c r="Y2594" t="str">
        <f t="shared" si="559"/>
        <v>Y</v>
      </c>
      <c r="Z2594" s="23">
        <v>100</v>
      </c>
      <c r="AA2594" s="23">
        <f t="shared" si="548"/>
        <v>163</v>
      </c>
      <c r="AB2594" s="23">
        <f t="shared" si="549"/>
        <v>63</v>
      </c>
      <c r="AC2594" s="23">
        <f t="shared" si="550"/>
        <v>163</v>
      </c>
      <c r="AD2594" s="23">
        <f t="shared" si="551"/>
        <v>63</v>
      </c>
      <c r="AE2594" s="23">
        <f t="shared" si="552"/>
        <v>0</v>
      </c>
      <c r="AF2594" s="23">
        <f t="shared" si="553"/>
        <v>-100</v>
      </c>
    </row>
    <row r="2595" spans="1:32" x14ac:dyDescent="0.25">
      <c r="A2595" s="6">
        <v>0.5833505117950698</v>
      </c>
      <c r="B2595" s="6">
        <v>0.41418939463513504</v>
      </c>
      <c r="C2595" s="3">
        <f t="shared" si="545"/>
        <v>1.7142352321296987</v>
      </c>
      <c r="D2595" s="4">
        <f t="shared" si="545"/>
        <v>2.4143544304916675</v>
      </c>
      <c r="E2595" s="141">
        <v>2.7622077463010708E-2</v>
      </c>
      <c r="F2595" s="5">
        <f t="shared" si="554"/>
        <v>1.0276220774630107</v>
      </c>
      <c r="G2595" s="5">
        <f t="shared" si="555"/>
        <v>1.6681572629908807</v>
      </c>
      <c r="H2595" s="5">
        <f t="shared" si="556"/>
        <v>2.3494575325320142</v>
      </c>
      <c r="I2595">
        <v>1.61</v>
      </c>
      <c r="J2595">
        <v>2.46</v>
      </c>
      <c r="K2595" s="5">
        <f t="shared" si="557"/>
        <v>1.6544715447154474</v>
      </c>
      <c r="L2595" s="5">
        <f t="shared" si="558"/>
        <v>2.5279503105590062</v>
      </c>
      <c r="M2595" s="24">
        <f t="shared" si="546"/>
        <v>0.60442260442260431</v>
      </c>
      <c r="N2595" s="24">
        <f t="shared" si="546"/>
        <v>0.39557739557739557</v>
      </c>
      <c r="O2595">
        <f t="shared" si="547"/>
        <v>0.96513682236013587</v>
      </c>
      <c r="P2595">
        <f t="shared" si="547"/>
        <v>1.0470502087981364</v>
      </c>
      <c r="Q2595" t="s">
        <v>194</v>
      </c>
      <c r="R2595" t="s">
        <v>218</v>
      </c>
      <c r="S2595" t="s">
        <v>189</v>
      </c>
      <c r="T2595" s="78" t="s">
        <v>162</v>
      </c>
      <c r="U2595" s="78" t="s">
        <v>160</v>
      </c>
      <c r="V2595" s="128" t="s">
        <v>625</v>
      </c>
      <c r="W2595" s="144" t="s">
        <v>154</v>
      </c>
      <c r="X2595">
        <v>1</v>
      </c>
      <c r="Y2595" t="str">
        <f t="shared" si="559"/>
        <v>N</v>
      </c>
      <c r="Z2595" s="23">
        <v>100</v>
      </c>
      <c r="AA2595" s="23">
        <f t="shared" si="548"/>
        <v>246</v>
      </c>
      <c r="AB2595" s="23">
        <f t="shared" si="549"/>
        <v>146</v>
      </c>
      <c r="AC2595" s="23">
        <f t="shared" si="550"/>
        <v>0</v>
      </c>
      <c r="AD2595" s="23">
        <f t="shared" si="551"/>
        <v>-100</v>
      </c>
      <c r="AE2595" s="23">
        <f t="shared" si="552"/>
        <v>0</v>
      </c>
      <c r="AF2595" s="23">
        <f t="shared" si="553"/>
        <v>-100</v>
      </c>
    </row>
    <row r="2596" spans="1:32" x14ac:dyDescent="0.25">
      <c r="A2596" s="6">
        <v>0.67532371482881592</v>
      </c>
      <c r="B2596" s="6">
        <v>0.31142502442658127</v>
      </c>
      <c r="C2596" s="3">
        <f t="shared" si="545"/>
        <v>1.4807713368299</v>
      </c>
      <c r="D2596" s="4">
        <f t="shared" si="545"/>
        <v>3.2110457463759499</v>
      </c>
      <c r="E2596" s="141">
        <v>2.4955436720142554E-2</v>
      </c>
      <c r="F2596" s="5">
        <f t="shared" si="554"/>
        <v>1.0249554367201426</v>
      </c>
      <c r="G2596" s="5">
        <f t="shared" si="555"/>
        <v>1.4447177738462156</v>
      </c>
      <c r="H2596" s="5">
        <f t="shared" si="556"/>
        <v>3.1328637629859268</v>
      </c>
      <c r="I2596">
        <v>2.04</v>
      </c>
      <c r="J2596">
        <v>1.87</v>
      </c>
      <c r="K2596" s="5">
        <f t="shared" si="557"/>
        <v>2.0909090909090908</v>
      </c>
      <c r="L2596" s="5">
        <f t="shared" si="558"/>
        <v>1.9166666666666667</v>
      </c>
      <c r="M2596" s="24">
        <f t="shared" si="546"/>
        <v>0.47826086956521741</v>
      </c>
      <c r="N2596" s="24">
        <f t="shared" si="546"/>
        <v>0.52173913043478259</v>
      </c>
      <c r="O2596">
        <f t="shared" si="547"/>
        <v>1.4120404946420697</v>
      </c>
      <c r="P2596">
        <f t="shared" si="547"/>
        <v>0.5968979634842807</v>
      </c>
      <c r="Q2596" t="s">
        <v>199</v>
      </c>
      <c r="R2596" t="s">
        <v>288</v>
      </c>
      <c r="S2596" t="s">
        <v>189</v>
      </c>
      <c r="T2596" s="78" t="s">
        <v>162</v>
      </c>
      <c r="U2596" s="78" t="s">
        <v>160</v>
      </c>
      <c r="V2596" s="128" t="s">
        <v>625</v>
      </c>
      <c r="W2596" s="144" t="s">
        <v>149</v>
      </c>
      <c r="X2596">
        <v>0</v>
      </c>
      <c r="Y2596" t="str">
        <f t="shared" si="559"/>
        <v>N</v>
      </c>
      <c r="Z2596" s="23">
        <v>100</v>
      </c>
      <c r="AA2596" s="23">
        <f t="shared" si="548"/>
        <v>0</v>
      </c>
      <c r="AB2596" s="23">
        <f t="shared" si="549"/>
        <v>-100</v>
      </c>
      <c r="AC2596" s="23">
        <f t="shared" si="550"/>
        <v>0</v>
      </c>
      <c r="AD2596" s="23">
        <f t="shared" si="551"/>
        <v>-100</v>
      </c>
      <c r="AE2596" s="23">
        <f t="shared" si="552"/>
        <v>0</v>
      </c>
      <c r="AF2596" s="23">
        <f t="shared" si="553"/>
        <v>-100</v>
      </c>
    </row>
    <row r="2597" spans="1:32" x14ac:dyDescent="0.25">
      <c r="A2597" s="6">
        <v>0.60147963550934003</v>
      </c>
      <c r="B2597" s="6">
        <v>0.39568641969117807</v>
      </c>
      <c r="C2597" s="3">
        <f t="shared" si="545"/>
        <v>1.6625666788422326</v>
      </c>
      <c r="D2597" s="4">
        <f t="shared" si="545"/>
        <v>2.527253780355847</v>
      </c>
      <c r="E2597" s="141">
        <v>2.7986944565804084E-2</v>
      </c>
      <c r="F2597" s="5">
        <f t="shared" si="554"/>
        <v>1.0279869445658041</v>
      </c>
      <c r="G2597" s="5">
        <f t="shared" si="555"/>
        <v>1.6173033010107527</v>
      </c>
      <c r="H2597" s="5">
        <f t="shared" si="556"/>
        <v>2.458449296185659</v>
      </c>
      <c r="I2597">
        <v>1.67</v>
      </c>
      <c r="J2597">
        <v>2.33</v>
      </c>
      <c r="K2597" s="5">
        <f t="shared" si="557"/>
        <v>1.7167381974248928</v>
      </c>
      <c r="L2597" s="5">
        <f t="shared" si="558"/>
        <v>2.3952095808383236</v>
      </c>
      <c r="M2597" s="24">
        <f t="shared" si="546"/>
        <v>0.58250000000000002</v>
      </c>
      <c r="N2597" s="24">
        <f t="shared" si="546"/>
        <v>0.41749999999999998</v>
      </c>
      <c r="O2597">
        <f t="shared" si="547"/>
        <v>1.0325830652520858</v>
      </c>
      <c r="P2597">
        <f t="shared" si="547"/>
        <v>0.94775190345192351</v>
      </c>
      <c r="Q2597" t="s">
        <v>281</v>
      </c>
      <c r="R2597" t="s">
        <v>187</v>
      </c>
      <c r="S2597" t="s">
        <v>189</v>
      </c>
      <c r="T2597" s="78" t="s">
        <v>155</v>
      </c>
      <c r="U2597" s="78" t="s">
        <v>161</v>
      </c>
      <c r="V2597" s="128" t="s">
        <v>625</v>
      </c>
      <c r="W2597" s="144" t="s">
        <v>151</v>
      </c>
      <c r="X2597">
        <v>2</v>
      </c>
      <c r="Y2597" t="str">
        <f t="shared" si="559"/>
        <v>N</v>
      </c>
      <c r="Z2597" s="23">
        <v>100</v>
      </c>
      <c r="AA2597" s="23">
        <f t="shared" si="548"/>
        <v>0</v>
      </c>
      <c r="AB2597" s="23">
        <f t="shared" si="549"/>
        <v>-100</v>
      </c>
      <c r="AC2597" s="23">
        <f t="shared" si="550"/>
        <v>0</v>
      </c>
      <c r="AD2597" s="23">
        <f t="shared" si="551"/>
        <v>-100</v>
      </c>
      <c r="AE2597" s="23">
        <f t="shared" si="552"/>
        <v>0</v>
      </c>
      <c r="AF2597" s="23">
        <f t="shared" si="553"/>
        <v>-100</v>
      </c>
    </row>
    <row r="2598" spans="1:32" x14ac:dyDescent="0.25">
      <c r="A2598" s="6">
        <v>0.73546084002246992</v>
      </c>
      <c r="B2598" s="6">
        <v>0.18772954168570749</v>
      </c>
      <c r="C2598" s="3">
        <f t="shared" si="545"/>
        <v>1.3596917001990858</v>
      </c>
      <c r="D2598" s="4">
        <f t="shared" si="545"/>
        <v>5.3268121310080074</v>
      </c>
      <c r="E2598" s="141">
        <v>3.5385983987348046E-2</v>
      </c>
      <c r="F2598" s="5">
        <f t="shared" si="554"/>
        <v>1.035385983987348</v>
      </c>
      <c r="G2598" s="5">
        <f t="shared" si="555"/>
        <v>1.3132220459106587</v>
      </c>
      <c r="H2598" s="5">
        <f t="shared" si="556"/>
        <v>5.1447597450508837</v>
      </c>
      <c r="I2598">
        <v>1.51</v>
      </c>
      <c r="J2598">
        <v>2.68</v>
      </c>
      <c r="K2598" s="5">
        <f t="shared" si="557"/>
        <v>1.5634328358208955</v>
      </c>
      <c r="L2598" s="5">
        <f t="shared" si="558"/>
        <v>2.7748344370860929</v>
      </c>
      <c r="M2598" s="24">
        <f t="shared" si="546"/>
        <v>0.63961813842482096</v>
      </c>
      <c r="N2598" s="24">
        <f t="shared" si="546"/>
        <v>0.36038186157517899</v>
      </c>
      <c r="O2598">
        <f t="shared" si="547"/>
        <v>1.1498436267515482</v>
      </c>
      <c r="P2598">
        <f t="shared" si="547"/>
        <v>0.52091839712789034</v>
      </c>
      <c r="Q2598" t="s">
        <v>283</v>
      </c>
      <c r="R2598" t="s">
        <v>285</v>
      </c>
      <c r="S2598" t="s">
        <v>189</v>
      </c>
      <c r="T2598" s="78" t="s">
        <v>167</v>
      </c>
      <c r="U2598" s="78" t="s">
        <v>161</v>
      </c>
      <c r="V2598" s="128" t="s">
        <v>625</v>
      </c>
      <c r="W2598" s="144" t="s">
        <v>168</v>
      </c>
      <c r="X2598">
        <v>5</v>
      </c>
      <c r="Y2598" t="str">
        <f t="shared" si="559"/>
        <v>Y</v>
      </c>
      <c r="Z2598" s="23">
        <v>100</v>
      </c>
      <c r="AA2598" s="23">
        <f t="shared" si="548"/>
        <v>151</v>
      </c>
      <c r="AB2598" s="23">
        <f t="shared" si="549"/>
        <v>51</v>
      </c>
      <c r="AC2598" s="23">
        <f t="shared" si="550"/>
        <v>151</v>
      </c>
      <c r="AD2598" s="23">
        <f t="shared" si="551"/>
        <v>51</v>
      </c>
      <c r="AE2598" s="23">
        <f t="shared" si="552"/>
        <v>0</v>
      </c>
      <c r="AF2598" s="23">
        <f t="shared" si="553"/>
        <v>-100</v>
      </c>
    </row>
    <row r="2599" spans="1:32" x14ac:dyDescent="0.25">
      <c r="A2599" s="6">
        <v>0.72349111435504265</v>
      </c>
      <c r="B2599" s="6">
        <v>0.22876145083596389</v>
      </c>
      <c r="C2599" s="3">
        <f t="shared" si="545"/>
        <v>1.3821869822015045</v>
      </c>
      <c r="D2599" s="4">
        <f t="shared" si="545"/>
        <v>4.3713658763121845</v>
      </c>
      <c r="E2599" s="141">
        <v>3.1919317945518833E-2</v>
      </c>
      <c r="F2599" s="5">
        <f t="shared" si="554"/>
        <v>1.0319193179455188</v>
      </c>
      <c r="G2599" s="5">
        <f t="shared" si="555"/>
        <v>1.3394331883943646</v>
      </c>
      <c r="H2599" s="5">
        <f t="shared" si="556"/>
        <v>4.2361508310700851</v>
      </c>
      <c r="I2599">
        <v>1.68</v>
      </c>
      <c r="J2599">
        <v>2.29</v>
      </c>
      <c r="K2599" s="5">
        <f t="shared" si="557"/>
        <v>1.7336244541484715</v>
      </c>
      <c r="L2599" s="5">
        <f t="shared" si="558"/>
        <v>2.3630952380952381</v>
      </c>
      <c r="M2599" s="24">
        <f t="shared" si="546"/>
        <v>0.57682619647355171</v>
      </c>
      <c r="N2599" s="24">
        <f t="shared" si="546"/>
        <v>0.42317380352644834</v>
      </c>
      <c r="O2599">
        <f t="shared" si="547"/>
        <v>1.2542618882050303</v>
      </c>
      <c r="P2599">
        <f t="shared" si="547"/>
        <v>0.54058509513022412</v>
      </c>
      <c r="Q2599" t="s">
        <v>28</v>
      </c>
      <c r="R2599" t="s">
        <v>26</v>
      </c>
      <c r="S2599" t="s">
        <v>138</v>
      </c>
      <c r="T2599" s="78" t="s">
        <v>165</v>
      </c>
      <c r="U2599" s="78" t="s">
        <v>160</v>
      </c>
      <c r="V2599" s="128" t="s">
        <v>625</v>
      </c>
      <c r="W2599" s="144" t="s">
        <v>149</v>
      </c>
      <c r="X2599">
        <v>0</v>
      </c>
      <c r="Y2599" t="str">
        <f t="shared" si="559"/>
        <v>N</v>
      </c>
      <c r="Z2599" s="23">
        <v>100</v>
      </c>
      <c r="AA2599" s="23">
        <f t="shared" si="548"/>
        <v>0</v>
      </c>
      <c r="AB2599" s="23">
        <f t="shared" si="549"/>
        <v>-100</v>
      </c>
      <c r="AC2599" s="23">
        <f t="shared" si="550"/>
        <v>0</v>
      </c>
      <c r="AD2599" s="23">
        <f t="shared" si="551"/>
        <v>-100</v>
      </c>
      <c r="AE2599" s="23">
        <f t="shared" si="552"/>
        <v>0</v>
      </c>
      <c r="AF2599" s="23">
        <f t="shared" si="553"/>
        <v>-100</v>
      </c>
    </row>
    <row r="2600" spans="1:32" x14ac:dyDescent="0.25">
      <c r="A2600" s="6">
        <v>0.23706521215748552</v>
      </c>
      <c r="B2600" s="6">
        <v>0.76249321077243326</v>
      </c>
      <c r="C2600" s="3">
        <f t="shared" si="545"/>
        <v>4.218248602986451</v>
      </c>
      <c r="D2600" s="4">
        <f t="shared" si="545"/>
        <v>1.311487087192506</v>
      </c>
      <c r="E2600" s="141">
        <v>2.5667999158426325E-2</v>
      </c>
      <c r="F2600" s="5">
        <f t="shared" si="554"/>
        <v>1.0256679991584263</v>
      </c>
      <c r="G2600" s="5">
        <f t="shared" si="555"/>
        <v>4.1126842276911999</v>
      </c>
      <c r="H2600" s="5">
        <f t="shared" si="556"/>
        <v>1.2786662821386627</v>
      </c>
      <c r="I2600">
        <v>1.96</v>
      </c>
      <c r="J2600">
        <v>1.94</v>
      </c>
      <c r="K2600" s="5">
        <f t="shared" si="557"/>
        <v>2.0103092783505154</v>
      </c>
      <c r="L2600" s="5">
        <f t="shared" si="558"/>
        <v>1.989795918367347</v>
      </c>
      <c r="M2600" s="24">
        <f t="shared" si="546"/>
        <v>0.49743589743589745</v>
      </c>
      <c r="N2600" s="24">
        <f t="shared" si="546"/>
        <v>0.50256410256410255</v>
      </c>
      <c r="O2600">
        <f t="shared" si="547"/>
        <v>0.47657439557432663</v>
      </c>
      <c r="P2600">
        <f t="shared" si="547"/>
        <v>1.5172058785778009</v>
      </c>
      <c r="Q2600" t="s">
        <v>92</v>
      </c>
      <c r="R2600" t="s">
        <v>82</v>
      </c>
      <c r="S2600" t="s">
        <v>138</v>
      </c>
      <c r="T2600" s="78" t="s">
        <v>154</v>
      </c>
      <c r="U2600" s="78" t="s">
        <v>160</v>
      </c>
      <c r="V2600" s="128" t="s">
        <v>625</v>
      </c>
      <c r="W2600" s="144" t="s">
        <v>155</v>
      </c>
      <c r="X2600">
        <v>3</v>
      </c>
      <c r="Y2600" t="str">
        <f t="shared" si="559"/>
        <v>Y</v>
      </c>
      <c r="Z2600" s="23">
        <v>100</v>
      </c>
      <c r="AA2600" s="23">
        <f t="shared" si="548"/>
        <v>0</v>
      </c>
      <c r="AB2600" s="23">
        <f t="shared" si="549"/>
        <v>-100</v>
      </c>
      <c r="AC2600" s="23">
        <f t="shared" si="550"/>
        <v>0</v>
      </c>
      <c r="AD2600" s="23">
        <f t="shared" si="551"/>
        <v>-100</v>
      </c>
      <c r="AE2600" s="23">
        <f t="shared" si="552"/>
        <v>0</v>
      </c>
      <c r="AF2600" s="23">
        <f t="shared" si="553"/>
        <v>-100</v>
      </c>
    </row>
    <row r="2601" spans="1:32" x14ac:dyDescent="0.25">
      <c r="A2601" s="6">
        <v>0.35346958185075683</v>
      </c>
      <c r="B2601" s="6">
        <v>0.64509698630946255</v>
      </c>
      <c r="C2601" s="3">
        <f t="shared" si="545"/>
        <v>2.8290977536568436</v>
      </c>
      <c r="D2601" s="4">
        <f t="shared" si="545"/>
        <v>1.5501545057912971</v>
      </c>
      <c r="E2601" s="141">
        <v>2.8049575994781417E-2</v>
      </c>
      <c r="F2601" s="5">
        <f t="shared" si="554"/>
        <v>1.0280495759947814</v>
      </c>
      <c r="G2601" s="5">
        <f t="shared" si="555"/>
        <v>2.7519079037791507</v>
      </c>
      <c r="H2601" s="5">
        <f t="shared" si="556"/>
        <v>1.5078596810774483</v>
      </c>
      <c r="I2601">
        <v>2.19</v>
      </c>
      <c r="J2601">
        <v>1.75</v>
      </c>
      <c r="K2601" s="5">
        <f t="shared" si="557"/>
        <v>2.2514285714285713</v>
      </c>
      <c r="L2601" s="5">
        <f t="shared" si="558"/>
        <v>1.7990867579908674</v>
      </c>
      <c r="M2601" s="24">
        <f t="shared" si="546"/>
        <v>0.44416243654822335</v>
      </c>
      <c r="N2601" s="24">
        <f t="shared" si="546"/>
        <v>0.55583756345177671</v>
      </c>
      <c r="O2601">
        <f t="shared" si="547"/>
        <v>0.79581151570970388</v>
      </c>
      <c r="P2601">
        <f t="shared" si="547"/>
        <v>1.16058544568917</v>
      </c>
      <c r="Q2601" t="s">
        <v>86</v>
      </c>
      <c r="R2601" t="s">
        <v>90</v>
      </c>
      <c r="S2601" t="s">
        <v>138</v>
      </c>
      <c r="T2601" s="78" t="s">
        <v>170</v>
      </c>
      <c r="U2601" s="78" t="s">
        <v>160</v>
      </c>
      <c r="V2601" s="128" t="s">
        <v>625</v>
      </c>
      <c r="W2601" s="144" t="s">
        <v>150</v>
      </c>
      <c r="X2601">
        <v>4</v>
      </c>
      <c r="Y2601" t="str">
        <f t="shared" si="559"/>
        <v>Y</v>
      </c>
      <c r="Z2601" s="23">
        <v>100</v>
      </c>
      <c r="AA2601" s="23">
        <f t="shared" si="548"/>
        <v>0</v>
      </c>
      <c r="AB2601" s="23">
        <f t="shared" si="549"/>
        <v>-100</v>
      </c>
      <c r="AC2601" s="23">
        <f t="shared" si="550"/>
        <v>0</v>
      </c>
      <c r="AD2601" s="23">
        <f t="shared" si="551"/>
        <v>-100</v>
      </c>
      <c r="AE2601" s="23">
        <f t="shared" si="552"/>
        <v>0</v>
      </c>
      <c r="AF2601" s="23">
        <f t="shared" si="553"/>
        <v>-100</v>
      </c>
    </row>
    <row r="2602" spans="1:32" x14ac:dyDescent="0.25">
      <c r="A2602" s="6">
        <v>0.4238241874899803</v>
      </c>
      <c r="B2602" s="6">
        <v>0.57567680224040418</v>
      </c>
      <c r="C2602" s="3">
        <f t="shared" si="545"/>
        <v>2.3594689248915062</v>
      </c>
      <c r="D2602" s="4">
        <f t="shared" si="545"/>
        <v>1.7370858024992941</v>
      </c>
      <c r="E2602" s="141">
        <v>2.79347143753923E-2</v>
      </c>
      <c r="F2602" s="5">
        <f t="shared" si="554"/>
        <v>1.0279347143753923</v>
      </c>
      <c r="G2602" s="5">
        <f t="shared" si="555"/>
        <v>2.295349006016592</v>
      </c>
      <c r="H2602" s="5">
        <f t="shared" si="556"/>
        <v>1.6898795013016035</v>
      </c>
      <c r="I2602">
        <v>2.16</v>
      </c>
      <c r="J2602">
        <v>1.77</v>
      </c>
      <c r="K2602" s="5">
        <f t="shared" si="557"/>
        <v>2.2203389830508473</v>
      </c>
      <c r="L2602" s="5">
        <f t="shared" si="558"/>
        <v>1.8194444444444444</v>
      </c>
      <c r="M2602" s="24">
        <f t="shared" si="546"/>
        <v>0.45038167938931301</v>
      </c>
      <c r="N2602" s="24">
        <f t="shared" si="546"/>
        <v>0.54961832061068705</v>
      </c>
      <c r="O2602">
        <f t="shared" si="547"/>
        <v>0.94103336544385463</v>
      </c>
      <c r="P2602">
        <f t="shared" si="547"/>
        <v>1.0474119596318465</v>
      </c>
      <c r="Q2602" t="s">
        <v>29</v>
      </c>
      <c r="R2602" t="s">
        <v>85</v>
      </c>
      <c r="S2602" t="s">
        <v>138</v>
      </c>
      <c r="T2602" s="78" t="s">
        <v>151</v>
      </c>
      <c r="U2602" s="78" t="s">
        <v>166</v>
      </c>
      <c r="V2602" s="128" t="s">
        <v>625</v>
      </c>
      <c r="W2602" s="144" t="s">
        <v>149</v>
      </c>
      <c r="X2602">
        <v>0</v>
      </c>
      <c r="Y2602" t="str">
        <f t="shared" si="559"/>
        <v>N</v>
      </c>
      <c r="Z2602" s="23">
        <v>100</v>
      </c>
      <c r="AA2602" s="23">
        <f t="shared" si="548"/>
        <v>177</v>
      </c>
      <c r="AB2602" s="23">
        <f t="shared" si="549"/>
        <v>77</v>
      </c>
      <c r="AC2602" s="23">
        <f t="shared" si="550"/>
        <v>0</v>
      </c>
      <c r="AD2602" s="23">
        <f t="shared" si="551"/>
        <v>-100</v>
      </c>
      <c r="AE2602" s="23">
        <f t="shared" si="552"/>
        <v>177</v>
      </c>
      <c r="AF2602" s="23">
        <f t="shared" si="553"/>
        <v>77</v>
      </c>
    </row>
    <row r="2603" spans="1:32" x14ac:dyDescent="0.25">
      <c r="A2603" s="6">
        <v>0.52123878485382202</v>
      </c>
      <c r="B2603" s="6">
        <v>0.47721255748324931</v>
      </c>
      <c r="C2603" s="3">
        <f t="shared" si="545"/>
        <v>1.9185065061504267</v>
      </c>
      <c r="D2603" s="4">
        <f t="shared" si="545"/>
        <v>2.0955022752834855</v>
      </c>
      <c r="E2603" s="141">
        <v>2.9539874871307603E-2</v>
      </c>
      <c r="F2603" s="5">
        <f t="shared" si="554"/>
        <v>1.0295398748713076</v>
      </c>
      <c r="G2603" s="5">
        <f t="shared" si="555"/>
        <v>1.8634601271662643</v>
      </c>
      <c r="H2603" s="5">
        <f t="shared" si="556"/>
        <v>2.0353774792311206</v>
      </c>
      <c r="I2603">
        <v>1.83</v>
      </c>
      <c r="J2603">
        <v>2.0699999999999998</v>
      </c>
      <c r="K2603" s="5">
        <f t="shared" si="557"/>
        <v>1.8840579710144929</v>
      </c>
      <c r="L2603" s="5">
        <f t="shared" si="558"/>
        <v>2.1311475409836067</v>
      </c>
      <c r="M2603" s="24">
        <f t="shared" si="546"/>
        <v>0.53076923076923077</v>
      </c>
      <c r="N2603" s="24">
        <f t="shared" si="546"/>
        <v>0.46923076923076917</v>
      </c>
      <c r="O2603">
        <f t="shared" si="547"/>
        <v>0.98204408740575166</v>
      </c>
      <c r="P2603">
        <f t="shared" si="547"/>
        <v>1.0170103684069247</v>
      </c>
      <c r="Q2603" t="s">
        <v>88</v>
      </c>
      <c r="R2603" t="s">
        <v>32</v>
      </c>
      <c r="S2603" t="s">
        <v>138</v>
      </c>
      <c r="T2603" s="78" t="s">
        <v>162</v>
      </c>
      <c r="U2603" s="78" t="s">
        <v>160</v>
      </c>
      <c r="V2603" s="128" t="s">
        <v>625</v>
      </c>
      <c r="W2603" s="144" t="s">
        <v>168</v>
      </c>
      <c r="X2603">
        <v>5</v>
      </c>
      <c r="Y2603" t="str">
        <f t="shared" si="559"/>
        <v>Y</v>
      </c>
      <c r="Z2603" s="23">
        <v>100</v>
      </c>
      <c r="AA2603" s="23">
        <f t="shared" si="548"/>
        <v>0</v>
      </c>
      <c r="AB2603" s="23">
        <f t="shared" si="549"/>
        <v>-100</v>
      </c>
      <c r="AC2603" s="23">
        <f t="shared" si="550"/>
        <v>183</v>
      </c>
      <c r="AD2603" s="23">
        <f t="shared" si="551"/>
        <v>83</v>
      </c>
      <c r="AE2603" s="23">
        <f t="shared" si="552"/>
        <v>0</v>
      </c>
      <c r="AF2603" s="23">
        <f t="shared" si="553"/>
        <v>-100</v>
      </c>
    </row>
    <row r="2604" spans="1:32" x14ac:dyDescent="0.25">
      <c r="A2604" s="6">
        <v>0.63342709179744738</v>
      </c>
      <c r="B2604" s="6">
        <v>0.34808433975281733</v>
      </c>
      <c r="C2604" s="3">
        <f t="shared" si="545"/>
        <v>1.5787136561562993</v>
      </c>
      <c r="D2604" s="4">
        <f t="shared" si="545"/>
        <v>2.8728669629611114</v>
      </c>
      <c r="E2604" s="141">
        <v>2.7941553447834E-2</v>
      </c>
      <c r="F2604" s="5">
        <f t="shared" si="554"/>
        <v>1.027941553447834</v>
      </c>
      <c r="G2604" s="5">
        <f t="shared" si="555"/>
        <v>1.5358009906897065</v>
      </c>
      <c r="H2604" s="5">
        <f t="shared" si="556"/>
        <v>2.7947765642172806</v>
      </c>
      <c r="I2604">
        <v>1.66</v>
      </c>
      <c r="J2604">
        <v>2.35</v>
      </c>
      <c r="K2604" s="5">
        <f t="shared" si="557"/>
        <v>1.7063829787234044</v>
      </c>
      <c r="L2604" s="5">
        <f t="shared" si="558"/>
        <v>2.4156626506024099</v>
      </c>
      <c r="M2604" s="24">
        <f t="shared" si="546"/>
        <v>0.5860349127182044</v>
      </c>
      <c r="N2604" s="24">
        <f t="shared" si="546"/>
        <v>0.41396508728179549</v>
      </c>
      <c r="O2604">
        <f t="shared" si="547"/>
        <v>1.0808692077054316</v>
      </c>
      <c r="P2604">
        <f t="shared" si="547"/>
        <v>0.84085433880048044</v>
      </c>
      <c r="Q2604" t="s">
        <v>30</v>
      </c>
      <c r="R2604" t="s">
        <v>83</v>
      </c>
      <c r="S2604" t="s">
        <v>138</v>
      </c>
      <c r="T2604" s="78" t="s">
        <v>165</v>
      </c>
      <c r="U2604" s="78" t="s">
        <v>160</v>
      </c>
      <c r="V2604" s="128" t="s">
        <v>625</v>
      </c>
      <c r="W2604" s="144" t="s">
        <v>152</v>
      </c>
      <c r="X2604">
        <v>1</v>
      </c>
      <c r="Y2604" t="str">
        <f t="shared" si="559"/>
        <v>N</v>
      </c>
      <c r="Z2604" s="23">
        <v>100</v>
      </c>
      <c r="AA2604" s="23">
        <f t="shared" si="548"/>
        <v>0</v>
      </c>
      <c r="AB2604" s="23">
        <f t="shared" si="549"/>
        <v>-100</v>
      </c>
      <c r="AC2604" s="23">
        <f t="shared" si="550"/>
        <v>0</v>
      </c>
      <c r="AD2604" s="23">
        <f t="shared" si="551"/>
        <v>-100</v>
      </c>
      <c r="AE2604" s="23">
        <f t="shared" si="552"/>
        <v>0</v>
      </c>
      <c r="AF2604" s="23">
        <f t="shared" si="553"/>
        <v>-100</v>
      </c>
    </row>
    <row r="2605" spans="1:32" x14ac:dyDescent="0.25">
      <c r="A2605" s="6">
        <v>0.39499063827287806</v>
      </c>
      <c r="B2605" s="6">
        <v>0.60071134531347015</v>
      </c>
      <c r="C2605" s="3">
        <f t="shared" si="545"/>
        <v>2.5317055724980326</v>
      </c>
      <c r="D2605" s="4">
        <f t="shared" si="545"/>
        <v>1.6646930473373505</v>
      </c>
      <c r="E2605" s="141">
        <v>2.8001534330648337E-2</v>
      </c>
      <c r="F2605" s="5">
        <f t="shared" si="554"/>
        <v>1.0280015343306483</v>
      </c>
      <c r="G2605" s="5">
        <f t="shared" si="555"/>
        <v>2.4627449356352127</v>
      </c>
      <c r="H2605" s="5">
        <f t="shared" si="556"/>
        <v>1.6193487964210718</v>
      </c>
      <c r="I2605">
        <v>1.65</v>
      </c>
      <c r="J2605">
        <v>2.37</v>
      </c>
      <c r="K2605" s="5">
        <f t="shared" si="557"/>
        <v>1.6962025316455696</v>
      </c>
      <c r="L2605" s="5">
        <f t="shared" si="558"/>
        <v>2.4363636363636365</v>
      </c>
      <c r="M2605" s="24">
        <f t="shared" si="546"/>
        <v>0.58955223880597019</v>
      </c>
      <c r="N2605" s="24">
        <f t="shared" si="546"/>
        <v>0.41044776119402981</v>
      </c>
      <c r="O2605">
        <f t="shared" si="547"/>
        <v>0.66998412061475521</v>
      </c>
      <c r="P2605">
        <f t="shared" si="547"/>
        <v>1.4635512776728183</v>
      </c>
      <c r="Q2605" t="s">
        <v>93</v>
      </c>
      <c r="R2605" t="s">
        <v>31</v>
      </c>
      <c r="S2605" t="s">
        <v>138</v>
      </c>
      <c r="T2605" s="78" t="s">
        <v>170</v>
      </c>
      <c r="U2605" s="78" t="s">
        <v>160</v>
      </c>
      <c r="V2605" s="128" t="s">
        <v>625</v>
      </c>
      <c r="W2605" s="144" t="s">
        <v>175</v>
      </c>
      <c r="X2605">
        <v>5</v>
      </c>
      <c r="Y2605" t="str">
        <f t="shared" si="559"/>
        <v>Y</v>
      </c>
      <c r="Z2605" s="23">
        <v>100</v>
      </c>
      <c r="AA2605" s="23">
        <f t="shared" si="548"/>
        <v>0</v>
      </c>
      <c r="AB2605" s="23">
        <f t="shared" si="549"/>
        <v>-100</v>
      </c>
      <c r="AC2605" s="23">
        <f t="shared" si="550"/>
        <v>0</v>
      </c>
      <c r="AD2605" s="23">
        <f t="shared" si="551"/>
        <v>-100</v>
      </c>
      <c r="AE2605" s="23">
        <f t="shared" si="552"/>
        <v>0</v>
      </c>
      <c r="AF2605" s="23">
        <f t="shared" si="553"/>
        <v>-100</v>
      </c>
    </row>
    <row r="2606" spans="1:32" x14ac:dyDescent="0.25">
      <c r="A2606" s="6">
        <v>0</v>
      </c>
      <c r="B2606" s="6">
        <v>1</v>
      </c>
      <c r="C2606" s="3" t="e">
        <f t="shared" si="545"/>
        <v>#DIV/0!</v>
      </c>
      <c r="D2606" s="4">
        <f t="shared" si="545"/>
        <v>1</v>
      </c>
      <c r="E2606" s="141">
        <v>5.7291666666666519E-2</v>
      </c>
      <c r="F2606" s="5">
        <f t="shared" si="554"/>
        <v>1.0572916666666665</v>
      </c>
      <c r="G2606" s="5" t="e">
        <f t="shared" si="555"/>
        <v>#DIV/0!</v>
      </c>
      <c r="H2606" s="5">
        <f t="shared" si="556"/>
        <v>0.94581280788177358</v>
      </c>
      <c r="I2606">
        <v>2.56</v>
      </c>
      <c r="J2606">
        <v>1.5</v>
      </c>
      <c r="K2606" s="5">
        <f t="shared" si="557"/>
        <v>2.7066666666666666</v>
      </c>
      <c r="L2606" s="5">
        <f t="shared" si="558"/>
        <v>1.5859374999999998</v>
      </c>
      <c r="M2606" s="24">
        <f t="shared" si="546"/>
        <v>0.36945812807881773</v>
      </c>
      <c r="N2606" s="24">
        <f t="shared" si="546"/>
        <v>0.63054187192118238</v>
      </c>
      <c r="O2606" t="e">
        <f t="shared" si="547"/>
        <v>#DIV/0!</v>
      </c>
      <c r="P2606">
        <f t="shared" si="547"/>
        <v>1.5859374999999998</v>
      </c>
      <c r="Q2606" t="s">
        <v>569</v>
      </c>
      <c r="R2606" t="s">
        <v>572</v>
      </c>
      <c r="S2606" t="s">
        <v>370</v>
      </c>
      <c r="T2606" s="78" t="s">
        <v>149</v>
      </c>
      <c r="U2606" s="78" t="s">
        <v>166</v>
      </c>
      <c r="V2606" s="128" t="s">
        <v>625</v>
      </c>
      <c r="W2606" s="144" t="s">
        <v>152</v>
      </c>
      <c r="X2606">
        <v>1</v>
      </c>
      <c r="Y2606" t="str">
        <f t="shared" si="559"/>
        <v>N</v>
      </c>
      <c r="Z2606" s="23">
        <v>100</v>
      </c>
      <c r="AA2606" s="23" t="e">
        <f t="shared" si="548"/>
        <v>#DIV/0!</v>
      </c>
      <c r="AB2606" s="23" t="e">
        <f t="shared" si="549"/>
        <v>#DIV/0!</v>
      </c>
      <c r="AC2606" s="23">
        <f t="shared" si="550"/>
        <v>0</v>
      </c>
      <c r="AD2606" s="23">
        <f t="shared" si="551"/>
        <v>-100</v>
      </c>
      <c r="AE2606" s="23">
        <f t="shared" si="552"/>
        <v>150</v>
      </c>
      <c r="AF2606" s="23">
        <f t="shared" si="553"/>
        <v>50</v>
      </c>
    </row>
    <row r="2607" spans="1:32" x14ac:dyDescent="0.25">
      <c r="A2607" s="6">
        <v>0.46447836551137883</v>
      </c>
      <c r="B2607" s="6">
        <v>0.53467964371726007</v>
      </c>
      <c r="C2607" s="3">
        <f t="shared" si="545"/>
        <v>2.1529528052378186</v>
      </c>
      <c r="D2607" s="4">
        <f t="shared" si="545"/>
        <v>1.8702787954441042</v>
      </c>
      <c r="E2607" s="141">
        <v>5.7718862192764453E-2</v>
      </c>
      <c r="F2607" s="5">
        <f t="shared" si="554"/>
        <v>1.0577188621927645</v>
      </c>
      <c r="G2607" s="5">
        <f t="shared" si="555"/>
        <v>2.035467913254867</v>
      </c>
      <c r="H2607" s="5">
        <f t="shared" si="556"/>
        <v>1.7682191953793998</v>
      </c>
      <c r="I2607">
        <v>2.13</v>
      </c>
      <c r="J2607">
        <v>1.7</v>
      </c>
      <c r="K2607" s="5">
        <f t="shared" si="557"/>
        <v>2.2529411764705882</v>
      </c>
      <c r="L2607" s="5">
        <f t="shared" si="558"/>
        <v>1.7981220657276995</v>
      </c>
      <c r="M2607" s="24">
        <f t="shared" si="546"/>
        <v>0.44386422976501305</v>
      </c>
      <c r="N2607" s="24">
        <f t="shared" si="546"/>
        <v>0.55613577023498695</v>
      </c>
      <c r="O2607">
        <f t="shared" si="547"/>
        <v>1.0464424352403419</v>
      </c>
      <c r="P2607">
        <f t="shared" si="547"/>
        <v>0.96141926546343015</v>
      </c>
      <c r="Q2607" t="s">
        <v>386</v>
      </c>
      <c r="R2607" t="s">
        <v>387</v>
      </c>
      <c r="S2607" t="s">
        <v>370</v>
      </c>
      <c r="T2607" s="78" t="s">
        <v>151</v>
      </c>
      <c r="U2607" s="78" t="s">
        <v>166</v>
      </c>
      <c r="V2607" s="128" t="s">
        <v>625</v>
      </c>
      <c r="W2607" s="144" t="s">
        <v>155</v>
      </c>
      <c r="X2607">
        <v>3</v>
      </c>
      <c r="Y2607" t="str">
        <f t="shared" si="559"/>
        <v>Y</v>
      </c>
      <c r="Z2607" s="23">
        <v>100</v>
      </c>
      <c r="AA2607" s="23">
        <f t="shared" si="548"/>
        <v>213</v>
      </c>
      <c r="AB2607" s="23">
        <f t="shared" si="549"/>
        <v>113</v>
      </c>
      <c r="AC2607" s="23">
        <f t="shared" si="550"/>
        <v>0</v>
      </c>
      <c r="AD2607" s="23">
        <f t="shared" si="551"/>
        <v>-100</v>
      </c>
      <c r="AE2607" s="23">
        <f t="shared" si="552"/>
        <v>0</v>
      </c>
      <c r="AF2607" s="23">
        <f t="shared" si="553"/>
        <v>-100</v>
      </c>
    </row>
    <row r="2608" spans="1:32" x14ac:dyDescent="0.25">
      <c r="A2608" s="6">
        <v>0</v>
      </c>
      <c r="B2608" s="6">
        <v>1</v>
      </c>
      <c r="C2608" s="3" t="e">
        <f t="shared" si="545"/>
        <v>#DIV/0!</v>
      </c>
      <c r="D2608" s="4">
        <f t="shared" si="545"/>
        <v>1</v>
      </c>
      <c r="E2608" s="141">
        <v>6.2681610626816209E-2</v>
      </c>
      <c r="F2608" s="5">
        <f t="shared" si="554"/>
        <v>1.0626816106268162</v>
      </c>
      <c r="G2608" s="5" t="e">
        <f t="shared" si="555"/>
        <v>#DIV/0!</v>
      </c>
      <c r="H2608" s="5">
        <f t="shared" si="556"/>
        <v>0.94101562499999991</v>
      </c>
      <c r="I2608">
        <v>1.65</v>
      </c>
      <c r="J2608">
        <v>2.19</v>
      </c>
      <c r="K2608" s="5">
        <f t="shared" si="557"/>
        <v>1.7534246575342467</v>
      </c>
      <c r="L2608" s="5">
        <f t="shared" si="558"/>
        <v>2.3272727272727276</v>
      </c>
      <c r="M2608" s="24">
        <f t="shared" si="546"/>
        <v>0.5703125</v>
      </c>
      <c r="N2608" s="24">
        <f t="shared" si="546"/>
        <v>0.42968749999999994</v>
      </c>
      <c r="O2608" t="e">
        <f t="shared" si="547"/>
        <v>#DIV/0!</v>
      </c>
      <c r="P2608">
        <f t="shared" si="547"/>
        <v>2.3272727272727276</v>
      </c>
      <c r="Q2608" t="s">
        <v>373</v>
      </c>
      <c r="R2608" t="s">
        <v>574</v>
      </c>
      <c r="S2608" t="s">
        <v>370</v>
      </c>
      <c r="T2608" s="78" t="s">
        <v>149</v>
      </c>
      <c r="U2608" s="78" t="s">
        <v>166</v>
      </c>
      <c r="V2608" s="128" t="s">
        <v>625</v>
      </c>
      <c r="W2608" s="144" t="s">
        <v>154</v>
      </c>
      <c r="X2608">
        <v>1</v>
      </c>
      <c r="Y2608" t="str">
        <f t="shared" si="559"/>
        <v>N</v>
      </c>
      <c r="Z2608" s="23">
        <v>100</v>
      </c>
      <c r="AA2608" s="23" t="e">
        <f t="shared" si="548"/>
        <v>#DIV/0!</v>
      </c>
      <c r="AB2608" s="23" t="e">
        <f t="shared" si="549"/>
        <v>#DIV/0!</v>
      </c>
      <c r="AC2608" s="23">
        <f t="shared" si="550"/>
        <v>0</v>
      </c>
      <c r="AD2608" s="23">
        <f t="shared" si="551"/>
        <v>-100</v>
      </c>
      <c r="AE2608" s="23">
        <f t="shared" si="552"/>
        <v>219</v>
      </c>
      <c r="AF2608" s="23">
        <f t="shared" si="553"/>
        <v>119</v>
      </c>
    </row>
    <row r="2609" spans="1:32" x14ac:dyDescent="0.25">
      <c r="A2609" s="6">
        <v>0.54954826089393483</v>
      </c>
      <c r="B2609" s="6">
        <v>0.44100944025444239</v>
      </c>
      <c r="C2609" s="3">
        <f t="shared" si="545"/>
        <v>1.819676398162607</v>
      </c>
      <c r="D2609" s="4">
        <f t="shared" si="545"/>
        <v>2.2675251564298611</v>
      </c>
      <c r="E2609" s="141">
        <v>5.6503581602456165E-2</v>
      </c>
      <c r="F2609" s="5">
        <f t="shared" si="554"/>
        <v>1.0565035816024562</v>
      </c>
      <c r="G2609" s="5">
        <f t="shared" si="555"/>
        <v>1.7223570557163708</v>
      </c>
      <c r="H2609" s="5">
        <f t="shared" si="556"/>
        <v>2.1462541120689651</v>
      </c>
      <c r="I2609">
        <v>2.09</v>
      </c>
      <c r="J2609">
        <v>1.73</v>
      </c>
      <c r="K2609" s="5">
        <f t="shared" si="557"/>
        <v>2.2080924855491331</v>
      </c>
      <c r="L2609" s="5">
        <f t="shared" si="558"/>
        <v>1.8277511961722492</v>
      </c>
      <c r="M2609" s="24">
        <f t="shared" si="546"/>
        <v>0.45287958115183241</v>
      </c>
      <c r="N2609" s="24">
        <f t="shared" si="546"/>
        <v>0.54712041884816742</v>
      </c>
      <c r="O2609">
        <f t="shared" si="547"/>
        <v>1.2134533853264922</v>
      </c>
      <c r="P2609">
        <f t="shared" si="547"/>
        <v>0.80605553194831114</v>
      </c>
      <c r="Q2609" t="s">
        <v>369</v>
      </c>
      <c r="R2609" t="s">
        <v>372</v>
      </c>
      <c r="S2609" t="s">
        <v>370</v>
      </c>
      <c r="T2609" s="78" t="s">
        <v>162</v>
      </c>
      <c r="U2609" s="78" t="s">
        <v>160</v>
      </c>
      <c r="V2609" s="128" t="s">
        <v>625</v>
      </c>
      <c r="W2609" s="144" t="s">
        <v>178</v>
      </c>
      <c r="X2609">
        <v>4</v>
      </c>
      <c r="Y2609" t="str">
        <f t="shared" si="559"/>
        <v>Y</v>
      </c>
      <c r="Z2609" s="23">
        <v>100</v>
      </c>
      <c r="AA2609" s="23">
        <f t="shared" si="548"/>
        <v>209</v>
      </c>
      <c r="AB2609" s="23">
        <f t="shared" si="549"/>
        <v>109</v>
      </c>
      <c r="AC2609" s="23">
        <f t="shared" si="550"/>
        <v>209</v>
      </c>
      <c r="AD2609" s="23">
        <f t="shared" si="551"/>
        <v>109</v>
      </c>
      <c r="AE2609" s="23">
        <f t="shared" si="552"/>
        <v>0</v>
      </c>
      <c r="AF2609" s="23">
        <f t="shared" si="553"/>
        <v>-100</v>
      </c>
    </row>
    <row r="2610" spans="1:32" x14ac:dyDescent="0.25">
      <c r="A2610" s="6">
        <v>0</v>
      </c>
      <c r="B2610" s="6">
        <v>1</v>
      </c>
      <c r="C2610" s="3" t="e">
        <f t="shared" si="545"/>
        <v>#DIV/0!</v>
      </c>
      <c r="D2610" s="4">
        <f t="shared" si="545"/>
        <v>1</v>
      </c>
      <c r="E2610" s="141">
        <v>2.876392847888054E-2</v>
      </c>
      <c r="F2610" s="5">
        <f t="shared" si="554"/>
        <v>1.0287639284788805</v>
      </c>
      <c r="G2610" s="5" t="e">
        <f t="shared" si="555"/>
        <v>#DIV/0!</v>
      </c>
      <c r="H2610" s="5">
        <f t="shared" si="556"/>
        <v>0.97204030226700255</v>
      </c>
      <c r="I2610">
        <v>1.7</v>
      </c>
      <c r="J2610">
        <v>2.27</v>
      </c>
      <c r="K2610" s="5">
        <f t="shared" si="557"/>
        <v>1.748898678414097</v>
      </c>
      <c r="L2610" s="5">
        <f t="shared" si="558"/>
        <v>2.335294117647059</v>
      </c>
      <c r="M2610" s="24">
        <f t="shared" si="546"/>
        <v>0.5717884130982368</v>
      </c>
      <c r="N2610" s="24">
        <f t="shared" si="546"/>
        <v>0.4282115869017632</v>
      </c>
      <c r="O2610" t="e">
        <f t="shared" si="547"/>
        <v>#DIV/0!</v>
      </c>
      <c r="P2610">
        <f t="shared" si="547"/>
        <v>2.335294117647059</v>
      </c>
      <c r="Q2610" t="s">
        <v>52</v>
      </c>
      <c r="R2610" t="s">
        <v>107</v>
      </c>
      <c r="S2610" t="s">
        <v>140</v>
      </c>
      <c r="T2610" s="78" t="s">
        <v>149</v>
      </c>
      <c r="U2610" s="78" t="s">
        <v>166</v>
      </c>
      <c r="V2610" s="128" t="s">
        <v>625</v>
      </c>
      <c r="W2610" s="144" t="s">
        <v>168</v>
      </c>
      <c r="X2610">
        <v>5</v>
      </c>
      <c r="Y2610" t="str">
        <f t="shared" si="559"/>
        <v>Y</v>
      </c>
      <c r="Z2610" s="23">
        <v>100</v>
      </c>
      <c r="AA2610" s="23" t="e">
        <f t="shared" si="548"/>
        <v>#DIV/0!</v>
      </c>
      <c r="AB2610" s="23" t="e">
        <f t="shared" si="549"/>
        <v>#DIV/0!</v>
      </c>
      <c r="AC2610" s="23">
        <f t="shared" si="550"/>
        <v>0</v>
      </c>
      <c r="AD2610" s="23">
        <f t="shared" si="551"/>
        <v>-100</v>
      </c>
      <c r="AE2610" s="23">
        <f t="shared" si="552"/>
        <v>0</v>
      </c>
      <c r="AF2610" s="23">
        <f t="shared" si="553"/>
        <v>-100</v>
      </c>
    </row>
    <row r="2611" spans="1:32" x14ac:dyDescent="0.25">
      <c r="A2611" s="6">
        <v>0.63827536975015298</v>
      </c>
      <c r="B2611" s="6">
        <v>0.35400006902057168</v>
      </c>
      <c r="C2611" s="3">
        <f t="shared" si="545"/>
        <v>1.5667218999715449</v>
      </c>
      <c r="D2611" s="4">
        <f t="shared" si="545"/>
        <v>2.8248582062900329</v>
      </c>
      <c r="E2611" s="141">
        <v>2.720133146096626E-2</v>
      </c>
      <c r="F2611" s="5">
        <f t="shared" si="554"/>
        <v>1.0272013314609663</v>
      </c>
      <c r="G2611" s="5">
        <f t="shared" si="555"/>
        <v>1.5252335175064757</v>
      </c>
      <c r="H2611" s="5">
        <f t="shared" si="556"/>
        <v>2.7500531003715678</v>
      </c>
      <c r="I2611">
        <v>1.74</v>
      </c>
      <c r="J2611">
        <v>2.21</v>
      </c>
      <c r="K2611" s="5">
        <f t="shared" si="557"/>
        <v>1.7873303167420813</v>
      </c>
      <c r="L2611" s="5">
        <f t="shared" si="558"/>
        <v>2.2701149425287355</v>
      </c>
      <c r="M2611" s="24">
        <f t="shared" si="546"/>
        <v>0.55949367088607604</v>
      </c>
      <c r="N2611" s="24">
        <f t="shared" si="546"/>
        <v>0.44050632911392407</v>
      </c>
      <c r="O2611">
        <f t="shared" si="547"/>
        <v>1.1408089187842101</v>
      </c>
      <c r="P2611">
        <f t="shared" si="547"/>
        <v>0.80362084633980357</v>
      </c>
      <c r="Q2611" t="s">
        <v>38</v>
      </c>
      <c r="R2611" t="s">
        <v>97</v>
      </c>
      <c r="S2611" t="s">
        <v>140</v>
      </c>
      <c r="T2611" s="78" t="s">
        <v>162</v>
      </c>
      <c r="U2611" s="78" t="s">
        <v>160</v>
      </c>
      <c r="V2611" s="128" t="s">
        <v>625</v>
      </c>
      <c r="W2611" s="144" t="s">
        <v>155</v>
      </c>
      <c r="X2611">
        <v>3</v>
      </c>
      <c r="Y2611" t="str">
        <f t="shared" si="559"/>
        <v>Y</v>
      </c>
      <c r="Z2611" s="23">
        <v>100</v>
      </c>
      <c r="AA2611" s="23">
        <f t="shared" si="548"/>
        <v>174</v>
      </c>
      <c r="AB2611" s="23">
        <f t="shared" si="549"/>
        <v>74</v>
      </c>
      <c r="AC2611" s="23">
        <f t="shared" si="550"/>
        <v>174</v>
      </c>
      <c r="AD2611" s="23">
        <f t="shared" si="551"/>
        <v>74</v>
      </c>
      <c r="AE2611" s="23">
        <f t="shared" si="552"/>
        <v>0</v>
      </c>
      <c r="AF2611" s="23">
        <f t="shared" si="553"/>
        <v>-100</v>
      </c>
    </row>
    <row r="2612" spans="1:32" x14ac:dyDescent="0.25">
      <c r="A2612" s="6">
        <v>0.54047117343780471</v>
      </c>
      <c r="B2612" s="6">
        <v>0.45785092537692051</v>
      </c>
      <c r="C2612" s="3">
        <f t="shared" si="545"/>
        <v>1.8502374393795047</v>
      </c>
      <c r="D2612" s="4">
        <f t="shared" si="545"/>
        <v>2.1841170227553031</v>
      </c>
      <c r="E2612" s="141">
        <v>2.8676664035780064E-2</v>
      </c>
      <c r="F2612" s="5">
        <f t="shared" si="554"/>
        <v>1.0286766640357801</v>
      </c>
      <c r="G2612" s="5">
        <f t="shared" si="555"/>
        <v>1.7986579301998715</v>
      </c>
      <c r="H2612" s="5">
        <f t="shared" si="556"/>
        <v>2.1232298730160886</v>
      </c>
      <c r="I2612">
        <v>1.81</v>
      </c>
      <c r="J2612">
        <v>2.1</v>
      </c>
      <c r="K2612" s="5">
        <f t="shared" si="557"/>
        <v>1.861904761904762</v>
      </c>
      <c r="L2612" s="5">
        <f t="shared" si="558"/>
        <v>2.160220994475138</v>
      </c>
      <c r="M2612" s="24">
        <f t="shared" si="546"/>
        <v>0.53708439897698212</v>
      </c>
      <c r="N2612" s="24">
        <f t="shared" si="546"/>
        <v>0.46291560102301793</v>
      </c>
      <c r="O2612">
        <f t="shared" si="547"/>
        <v>1.0063058514961032</v>
      </c>
      <c r="P2612">
        <f t="shared" si="547"/>
        <v>0.98905918133909354</v>
      </c>
      <c r="Q2612" t="s">
        <v>101</v>
      </c>
      <c r="R2612" t="s">
        <v>104</v>
      </c>
      <c r="S2612" t="s">
        <v>140</v>
      </c>
      <c r="T2612" s="78" t="s">
        <v>155</v>
      </c>
      <c r="U2612" s="78" t="s">
        <v>161</v>
      </c>
      <c r="V2612" s="128" t="s">
        <v>625</v>
      </c>
      <c r="W2612" s="144" t="s">
        <v>168</v>
      </c>
      <c r="X2612">
        <v>5</v>
      </c>
      <c r="Y2612" t="str">
        <f t="shared" si="559"/>
        <v>Y</v>
      </c>
      <c r="Z2612" s="23">
        <v>100</v>
      </c>
      <c r="AA2612" s="23">
        <f t="shared" si="548"/>
        <v>181</v>
      </c>
      <c r="AB2612" s="23">
        <f t="shared" si="549"/>
        <v>81</v>
      </c>
      <c r="AC2612" s="23">
        <f t="shared" si="550"/>
        <v>181</v>
      </c>
      <c r="AD2612" s="23">
        <f t="shared" si="551"/>
        <v>81</v>
      </c>
      <c r="AE2612" s="23">
        <f t="shared" si="552"/>
        <v>0</v>
      </c>
      <c r="AF2612" s="23">
        <f t="shared" si="553"/>
        <v>-100</v>
      </c>
    </row>
    <row r="2613" spans="1:32" x14ac:dyDescent="0.25">
      <c r="A2613" s="6">
        <v>0.73757298060760601</v>
      </c>
      <c r="B2613" s="6">
        <v>0.15974609530207898</v>
      </c>
      <c r="C2613" s="3">
        <f t="shared" si="545"/>
        <v>1.3557980380140946</v>
      </c>
      <c r="D2613" s="4">
        <f t="shared" si="545"/>
        <v>6.2599339164378671</v>
      </c>
      <c r="E2613" s="141">
        <v>2.9776674937965097E-2</v>
      </c>
      <c r="F2613" s="5">
        <f t="shared" si="554"/>
        <v>1.0297766749379651</v>
      </c>
      <c r="G2613" s="5">
        <f t="shared" si="555"/>
        <v>1.3165942393245307</v>
      </c>
      <c r="H2613" s="5">
        <f t="shared" si="556"/>
        <v>6.0789237790950867</v>
      </c>
      <c r="I2613">
        <v>1.55</v>
      </c>
      <c r="J2613">
        <v>2.6</v>
      </c>
      <c r="K2613" s="5">
        <f t="shared" si="557"/>
        <v>1.596153846153846</v>
      </c>
      <c r="L2613" s="5">
        <f t="shared" si="558"/>
        <v>2.6774193548387095</v>
      </c>
      <c r="M2613" s="24">
        <f t="shared" si="546"/>
        <v>0.62650602409638556</v>
      </c>
      <c r="N2613" s="24">
        <f t="shared" si="546"/>
        <v>0.37349397590361449</v>
      </c>
      <c r="O2613">
        <f t="shared" si="547"/>
        <v>1.1772799498159863</v>
      </c>
      <c r="P2613">
        <f t="shared" si="547"/>
        <v>0.42770728742169523</v>
      </c>
      <c r="Q2613" t="s">
        <v>108</v>
      </c>
      <c r="R2613" t="s">
        <v>289</v>
      </c>
      <c r="S2613" t="s">
        <v>140</v>
      </c>
      <c r="T2613" s="78" t="s">
        <v>175</v>
      </c>
      <c r="U2613" s="78" t="s">
        <v>160</v>
      </c>
      <c r="V2613" s="128" t="s">
        <v>625</v>
      </c>
      <c r="W2613" s="144" t="s">
        <v>176</v>
      </c>
      <c r="X2613">
        <v>3</v>
      </c>
      <c r="Y2613" t="str">
        <f t="shared" si="559"/>
        <v>Y</v>
      </c>
      <c r="Z2613" s="23">
        <v>100</v>
      </c>
      <c r="AA2613" s="23">
        <f t="shared" si="548"/>
        <v>155</v>
      </c>
      <c r="AB2613" s="23">
        <f t="shared" si="549"/>
        <v>55</v>
      </c>
      <c r="AC2613" s="23">
        <f t="shared" si="550"/>
        <v>155</v>
      </c>
      <c r="AD2613" s="23">
        <f t="shared" si="551"/>
        <v>55</v>
      </c>
      <c r="AE2613" s="23">
        <f t="shared" si="552"/>
        <v>0</v>
      </c>
      <c r="AF2613" s="23">
        <f t="shared" si="553"/>
        <v>-100</v>
      </c>
    </row>
    <row r="2614" spans="1:32" x14ac:dyDescent="0.25">
      <c r="A2614" s="6">
        <v>0.46199939679423124</v>
      </c>
      <c r="B2614" s="6">
        <v>0.52684294986135061</v>
      </c>
      <c r="C2614" s="3">
        <f t="shared" si="545"/>
        <v>2.1645049905668761</v>
      </c>
      <c r="D2614" s="4">
        <f t="shared" si="545"/>
        <v>1.8980988551961648</v>
      </c>
      <c r="E2614" s="141">
        <v>3.0537243312874107E-2</v>
      </c>
      <c r="F2614" s="5">
        <f t="shared" si="554"/>
        <v>1.0305372433128741</v>
      </c>
      <c r="G2614" s="5">
        <f t="shared" si="555"/>
        <v>2.1003656147434606</v>
      </c>
      <c r="H2614" s="5">
        <f t="shared" si="556"/>
        <v>1.8418537200017491</v>
      </c>
      <c r="I2614">
        <v>1.59</v>
      </c>
      <c r="J2614">
        <v>2.4900000000000002</v>
      </c>
      <c r="K2614" s="5">
        <f t="shared" si="557"/>
        <v>1.6385542168674698</v>
      </c>
      <c r="L2614" s="5">
        <f t="shared" si="558"/>
        <v>2.5660377358490569</v>
      </c>
      <c r="M2614" s="24">
        <f t="shared" si="546"/>
        <v>0.61029411764705888</v>
      </c>
      <c r="N2614" s="24">
        <f t="shared" si="546"/>
        <v>0.38970588235294112</v>
      </c>
      <c r="O2614">
        <f t="shared" si="547"/>
        <v>0.75701105980741512</v>
      </c>
      <c r="P2614">
        <f t="shared" si="547"/>
        <v>1.3518988902102582</v>
      </c>
      <c r="Q2614" t="s">
        <v>109</v>
      </c>
      <c r="R2614" t="s">
        <v>37</v>
      </c>
      <c r="S2614" t="s">
        <v>140</v>
      </c>
      <c r="T2614" s="78" t="s">
        <v>170</v>
      </c>
      <c r="U2614" s="78" t="s">
        <v>160</v>
      </c>
      <c r="V2614" s="128" t="s">
        <v>625</v>
      </c>
      <c r="W2614" s="144" t="s">
        <v>151</v>
      </c>
      <c r="X2614">
        <v>2</v>
      </c>
      <c r="Y2614" t="str">
        <f t="shared" si="559"/>
        <v>N</v>
      </c>
      <c r="Z2614" s="23">
        <v>100</v>
      </c>
      <c r="AA2614" s="23">
        <f t="shared" si="548"/>
        <v>249.00000000000003</v>
      </c>
      <c r="AB2614" s="23">
        <f t="shared" si="549"/>
        <v>149.00000000000003</v>
      </c>
      <c r="AC2614" s="23">
        <f t="shared" si="550"/>
        <v>0</v>
      </c>
      <c r="AD2614" s="23">
        <f t="shared" si="551"/>
        <v>-100</v>
      </c>
      <c r="AE2614" s="23">
        <f t="shared" si="552"/>
        <v>249.00000000000003</v>
      </c>
      <c r="AF2614" s="23">
        <f t="shared" si="553"/>
        <v>149.00000000000003</v>
      </c>
    </row>
    <row r="2615" spans="1:32" x14ac:dyDescent="0.25">
      <c r="A2615" s="6">
        <v>0.49590320259216891</v>
      </c>
      <c r="B2615" s="6">
        <v>0.50063470246239716</v>
      </c>
      <c r="C2615" s="3">
        <f t="shared" si="545"/>
        <v>2.0165225688659256</v>
      </c>
      <c r="D2615" s="4">
        <f t="shared" si="545"/>
        <v>1.9974644088423141</v>
      </c>
      <c r="E2615" s="141">
        <v>3.0312467559431067E-2</v>
      </c>
      <c r="F2615" s="5">
        <f t="shared" si="554"/>
        <v>1.0303124675594311</v>
      </c>
      <c r="G2615" s="5">
        <f t="shared" si="555"/>
        <v>1.9571951542453867</v>
      </c>
      <c r="H2615" s="5">
        <f t="shared" si="556"/>
        <v>1.9386976977710844</v>
      </c>
      <c r="I2615">
        <v>1.69</v>
      </c>
      <c r="J2615">
        <v>2.2799999999999998</v>
      </c>
      <c r="K2615" s="5">
        <f t="shared" si="557"/>
        <v>1.7412280701754383</v>
      </c>
      <c r="L2615" s="5">
        <f t="shared" si="558"/>
        <v>2.3491124260355027</v>
      </c>
      <c r="M2615" s="24">
        <f t="shared" si="546"/>
        <v>0.57430730478589431</v>
      </c>
      <c r="N2615" s="24">
        <f t="shared" si="546"/>
        <v>0.42569269521410585</v>
      </c>
      <c r="O2615">
        <f t="shared" si="547"/>
        <v>0.86348057644338172</v>
      </c>
      <c r="P2615">
        <f t="shared" si="547"/>
        <v>1.1760472004590039</v>
      </c>
      <c r="Q2615" t="s">
        <v>105</v>
      </c>
      <c r="R2615" t="s">
        <v>102</v>
      </c>
      <c r="S2615" t="s">
        <v>140</v>
      </c>
      <c r="T2615" s="78" t="s">
        <v>162</v>
      </c>
      <c r="U2615" s="78" t="s">
        <v>160</v>
      </c>
      <c r="V2615" s="128" t="s">
        <v>625</v>
      </c>
      <c r="W2615" s="144" t="s">
        <v>151</v>
      </c>
      <c r="X2615">
        <v>2</v>
      </c>
      <c r="Y2615" t="str">
        <f t="shared" si="559"/>
        <v>N</v>
      </c>
      <c r="Z2615" s="23">
        <v>100</v>
      </c>
      <c r="AA2615" s="23">
        <f t="shared" si="548"/>
        <v>227.99999999999997</v>
      </c>
      <c r="AB2615" s="23">
        <f t="shared" si="549"/>
        <v>127.99999999999997</v>
      </c>
      <c r="AC2615" s="23">
        <f t="shared" si="550"/>
        <v>0</v>
      </c>
      <c r="AD2615" s="23">
        <f t="shared" si="551"/>
        <v>-100</v>
      </c>
      <c r="AE2615" s="23">
        <f t="shared" si="552"/>
        <v>227.99999999999997</v>
      </c>
      <c r="AF2615" s="23">
        <f t="shared" si="553"/>
        <v>127.99999999999997</v>
      </c>
    </row>
    <row r="2616" spans="1:32" x14ac:dyDescent="0.25">
      <c r="A2616" s="6">
        <v>0.68723874794267592</v>
      </c>
      <c r="B2616" s="6">
        <v>0.29981836304647502</v>
      </c>
      <c r="C2616" s="3">
        <f t="shared" si="545"/>
        <v>1.4550983962903852</v>
      </c>
      <c r="D2616" s="4">
        <f t="shared" si="545"/>
        <v>3.3353527443713959</v>
      </c>
      <c r="E2616" s="141">
        <v>3.3255418614534626E-2</v>
      </c>
      <c r="F2616" s="5">
        <f t="shared" si="554"/>
        <v>1.0332554186145346</v>
      </c>
      <c r="G2616" s="5">
        <f t="shared" si="555"/>
        <v>1.4082659234843296</v>
      </c>
      <c r="H2616" s="5">
        <f t="shared" si="556"/>
        <v>3.2280041161977975</v>
      </c>
      <c r="I2616">
        <v>1.81</v>
      </c>
      <c r="J2616">
        <v>2.08</v>
      </c>
      <c r="K2616" s="5">
        <f t="shared" si="557"/>
        <v>1.8701923076923077</v>
      </c>
      <c r="L2616" s="5">
        <f t="shared" si="558"/>
        <v>2.1491712707182322</v>
      </c>
      <c r="M2616" s="24">
        <f t="shared" si="546"/>
        <v>0.53470437017994854</v>
      </c>
      <c r="N2616" s="24">
        <f t="shared" si="546"/>
        <v>0.46529562982005135</v>
      </c>
      <c r="O2616">
        <f t="shared" si="547"/>
        <v>1.2852686199504855</v>
      </c>
      <c r="P2616">
        <f t="shared" si="547"/>
        <v>0.64436101229325293</v>
      </c>
      <c r="Q2616" t="s">
        <v>46</v>
      </c>
      <c r="R2616" t="s">
        <v>40</v>
      </c>
      <c r="S2616" t="s">
        <v>141</v>
      </c>
      <c r="T2616" s="78" t="s">
        <v>162</v>
      </c>
      <c r="U2616" s="78" t="s">
        <v>160</v>
      </c>
      <c r="V2616" s="128" t="s">
        <v>625</v>
      </c>
      <c r="W2616" s="144" t="s">
        <v>164</v>
      </c>
      <c r="X2616">
        <v>4</v>
      </c>
      <c r="Y2616" t="str">
        <f t="shared" si="559"/>
        <v>Y</v>
      </c>
      <c r="Z2616" s="23">
        <v>100</v>
      </c>
      <c r="AA2616" s="23">
        <f t="shared" si="548"/>
        <v>181</v>
      </c>
      <c r="AB2616" s="23">
        <f t="shared" si="549"/>
        <v>81</v>
      </c>
      <c r="AC2616" s="23">
        <f t="shared" si="550"/>
        <v>181</v>
      </c>
      <c r="AD2616" s="23">
        <f t="shared" si="551"/>
        <v>81</v>
      </c>
      <c r="AE2616" s="23">
        <f t="shared" si="552"/>
        <v>0</v>
      </c>
      <c r="AF2616" s="23">
        <f t="shared" si="553"/>
        <v>-100</v>
      </c>
    </row>
    <row r="2617" spans="1:32" x14ac:dyDescent="0.25">
      <c r="A2617" s="6">
        <v>0.23945542035081005</v>
      </c>
      <c r="B2617" s="6">
        <v>0.76044955389781521</v>
      </c>
      <c r="C2617" s="3">
        <f t="shared" si="545"/>
        <v>4.1761426763067933</v>
      </c>
      <c r="D2617" s="4">
        <f t="shared" si="545"/>
        <v>1.3150116202637343</v>
      </c>
      <c r="E2617" s="141">
        <v>2.7919448972080652E-2</v>
      </c>
      <c r="F2617" s="5">
        <f t="shared" si="554"/>
        <v>1.0279194489720807</v>
      </c>
      <c r="G2617" s="5">
        <f t="shared" si="555"/>
        <v>4.0627139417227056</v>
      </c>
      <c r="H2617" s="5">
        <f t="shared" si="556"/>
        <v>1.2792944248488982</v>
      </c>
      <c r="I2617">
        <v>2.09</v>
      </c>
      <c r="J2617">
        <v>1.82</v>
      </c>
      <c r="K2617" s="5">
        <f t="shared" si="557"/>
        <v>2.1483516483516483</v>
      </c>
      <c r="L2617" s="5">
        <f t="shared" si="558"/>
        <v>1.8708133971291869</v>
      </c>
      <c r="M2617" s="24">
        <f t="shared" si="546"/>
        <v>0.46547314578005117</v>
      </c>
      <c r="N2617" s="24">
        <f t="shared" si="546"/>
        <v>0.53452685421994872</v>
      </c>
      <c r="O2617">
        <f t="shared" si="547"/>
        <v>0.5144344470173996</v>
      </c>
      <c r="P2617">
        <f t="shared" si="547"/>
        <v>1.4226592132729465</v>
      </c>
      <c r="Q2617" t="s">
        <v>39</v>
      </c>
      <c r="R2617" t="s">
        <v>51</v>
      </c>
      <c r="S2617" t="s">
        <v>141</v>
      </c>
      <c r="T2617" s="78" t="s">
        <v>151</v>
      </c>
      <c r="U2617" s="78" t="s">
        <v>166</v>
      </c>
      <c r="V2617" s="128" t="s">
        <v>625</v>
      </c>
      <c r="W2617" s="144" t="s">
        <v>151</v>
      </c>
      <c r="X2617">
        <v>2</v>
      </c>
      <c r="Y2617" t="str">
        <f t="shared" si="559"/>
        <v>N</v>
      </c>
      <c r="Z2617" s="23">
        <v>100</v>
      </c>
      <c r="AA2617" s="23">
        <f t="shared" si="548"/>
        <v>182</v>
      </c>
      <c r="AB2617" s="23">
        <f t="shared" si="549"/>
        <v>82</v>
      </c>
      <c r="AC2617" s="23">
        <f t="shared" si="550"/>
        <v>0</v>
      </c>
      <c r="AD2617" s="23">
        <f t="shared" si="551"/>
        <v>-100</v>
      </c>
      <c r="AE2617" s="23">
        <f t="shared" si="552"/>
        <v>182</v>
      </c>
      <c r="AF2617" s="23">
        <f t="shared" si="553"/>
        <v>82</v>
      </c>
    </row>
    <row r="2618" spans="1:32" x14ac:dyDescent="0.25">
      <c r="A2618" s="6">
        <v>0.49361251818143875</v>
      </c>
      <c r="B2618" s="6">
        <v>0.50531905939423361</v>
      </c>
      <c r="C2618" s="3">
        <f t="shared" ref="C2618:D2644" si="560">(100%/A2618)</f>
        <v>2.0258805503640547</v>
      </c>
      <c r="D2618" s="4">
        <f t="shared" si="560"/>
        <v>1.9789477190881737</v>
      </c>
      <c r="E2618" s="141">
        <v>4.0146469604903645E-2</v>
      </c>
      <c r="F2618" s="5">
        <f t="shared" si="554"/>
        <v>1.0401464696049036</v>
      </c>
      <c r="G2618" s="5">
        <f t="shared" si="555"/>
        <v>1.9476877627951561</v>
      </c>
      <c r="H2618" s="5">
        <f t="shared" si="556"/>
        <v>1.9025663951345917</v>
      </c>
      <c r="I2618">
        <v>2.23</v>
      </c>
      <c r="J2618">
        <v>1.69</v>
      </c>
      <c r="K2618" s="5">
        <f t="shared" si="557"/>
        <v>2.3195266272189352</v>
      </c>
      <c r="L2618" s="5">
        <f t="shared" si="558"/>
        <v>1.7578475336322872</v>
      </c>
      <c r="M2618" s="24">
        <f t="shared" ref="M2618:N2644" si="561">(1/K2618)</f>
        <v>0.43112244897959179</v>
      </c>
      <c r="N2618" s="24">
        <f t="shared" si="561"/>
        <v>0.56887755102040816</v>
      </c>
      <c r="O2618">
        <f t="shared" ref="O2618:P2644" si="562">(I2618/G2618)</f>
        <v>1.1449473794504379</v>
      </c>
      <c r="P2618">
        <f t="shared" si="562"/>
        <v>0.88827386225354077</v>
      </c>
      <c r="Q2618" t="s">
        <v>407</v>
      </c>
      <c r="R2618" t="s">
        <v>47</v>
      </c>
      <c r="S2618" t="s">
        <v>141</v>
      </c>
      <c r="T2618" s="78" t="s">
        <v>151</v>
      </c>
      <c r="U2618" s="78" t="s">
        <v>166</v>
      </c>
      <c r="V2618" s="128" t="s">
        <v>625</v>
      </c>
      <c r="W2618" s="144" t="s">
        <v>170</v>
      </c>
      <c r="X2618">
        <v>2</v>
      </c>
      <c r="Y2618" t="str">
        <f t="shared" si="559"/>
        <v>N</v>
      </c>
      <c r="Z2618" s="23">
        <v>100</v>
      </c>
      <c r="AA2618" s="23">
        <f t="shared" si="548"/>
        <v>0</v>
      </c>
      <c r="AB2618" s="23">
        <f t="shared" si="549"/>
        <v>-100</v>
      </c>
      <c r="AC2618" s="23">
        <f t="shared" si="550"/>
        <v>0</v>
      </c>
      <c r="AD2618" s="23">
        <f t="shared" si="551"/>
        <v>-100</v>
      </c>
      <c r="AE2618" s="23">
        <f t="shared" si="552"/>
        <v>169</v>
      </c>
      <c r="AF2618" s="23">
        <f t="shared" si="553"/>
        <v>69</v>
      </c>
    </row>
    <row r="2619" spans="1:32" x14ac:dyDescent="0.25">
      <c r="A2619" s="6">
        <v>0.16664335772708178</v>
      </c>
      <c r="B2619" s="6">
        <v>0.83331758172447279</v>
      </c>
      <c r="C2619" s="3">
        <f t="shared" si="560"/>
        <v>6.0008392391957104</v>
      </c>
      <c r="D2619" s="4">
        <f t="shared" si="560"/>
        <v>1.2000226827455069</v>
      </c>
      <c r="E2619" s="141">
        <v>2.9808863239265015E-2</v>
      </c>
      <c r="F2619" s="5">
        <f t="shared" si="554"/>
        <v>1.029808863239265</v>
      </c>
      <c r="G2619" s="5">
        <f t="shared" si="555"/>
        <v>5.8271388540200197</v>
      </c>
      <c r="H2619" s="5">
        <f t="shared" si="556"/>
        <v>1.1652868076614082</v>
      </c>
      <c r="I2619">
        <v>1.87</v>
      </c>
      <c r="J2619">
        <v>2.02</v>
      </c>
      <c r="K2619" s="5">
        <f t="shared" si="557"/>
        <v>1.9257425742574257</v>
      </c>
      <c r="L2619" s="5">
        <f t="shared" si="558"/>
        <v>2.0802139037433154</v>
      </c>
      <c r="M2619" s="24">
        <f t="shared" si="561"/>
        <v>0.51928020565552702</v>
      </c>
      <c r="N2619" s="24">
        <f t="shared" si="561"/>
        <v>0.48071979434447304</v>
      </c>
      <c r="O2619">
        <f t="shared" si="562"/>
        <v>0.32091220869225157</v>
      </c>
      <c r="P2619">
        <f t="shared" si="562"/>
        <v>1.7334788197370048</v>
      </c>
      <c r="Q2619" t="s">
        <v>416</v>
      </c>
      <c r="R2619" t="s">
        <v>408</v>
      </c>
      <c r="S2619" t="s">
        <v>409</v>
      </c>
      <c r="T2619" s="78" t="s">
        <v>151</v>
      </c>
      <c r="U2619" s="78" t="s">
        <v>166</v>
      </c>
      <c r="V2619" s="128" t="s">
        <v>625</v>
      </c>
      <c r="W2619" s="144" t="s">
        <v>151</v>
      </c>
      <c r="X2619">
        <v>2</v>
      </c>
      <c r="Y2619" t="str">
        <f t="shared" si="559"/>
        <v>N</v>
      </c>
      <c r="Z2619" s="23">
        <v>100</v>
      </c>
      <c r="AA2619" s="23">
        <f t="shared" si="548"/>
        <v>202</v>
      </c>
      <c r="AB2619" s="23">
        <f t="shared" si="549"/>
        <v>102</v>
      </c>
      <c r="AC2619" s="23">
        <f t="shared" si="550"/>
        <v>0</v>
      </c>
      <c r="AD2619" s="23">
        <f t="shared" si="551"/>
        <v>-100</v>
      </c>
      <c r="AE2619" s="23">
        <f t="shared" si="552"/>
        <v>202</v>
      </c>
      <c r="AF2619" s="23">
        <f t="shared" si="553"/>
        <v>102</v>
      </c>
    </row>
    <row r="2620" spans="1:32" x14ac:dyDescent="0.25">
      <c r="A2620" s="6">
        <v>0.56114360305399258</v>
      </c>
      <c r="B2620" s="6">
        <v>0.43521672273755041</v>
      </c>
      <c r="C2620" s="3">
        <f t="shared" si="560"/>
        <v>1.7820750242140444</v>
      </c>
      <c r="D2620" s="4">
        <f t="shared" si="560"/>
        <v>2.2977058273632376</v>
      </c>
      <c r="E2620" s="141">
        <v>3.8413878562577386E-2</v>
      </c>
      <c r="F2620" s="5">
        <f t="shared" si="554"/>
        <v>1.0384138785625774</v>
      </c>
      <c r="G2620" s="5">
        <f t="shared" si="555"/>
        <v>1.7161510078051718</v>
      </c>
      <c r="H2620" s="5">
        <f t="shared" si="556"/>
        <v>2.2127071631051702</v>
      </c>
      <c r="I2620">
        <v>1.5</v>
      </c>
      <c r="J2620">
        <v>2.69</v>
      </c>
      <c r="K2620" s="5">
        <f t="shared" si="557"/>
        <v>1.557620817843866</v>
      </c>
      <c r="L2620" s="5">
        <f t="shared" si="558"/>
        <v>2.793333333333333</v>
      </c>
      <c r="M2620" s="24">
        <f t="shared" si="561"/>
        <v>0.64200477326968985</v>
      </c>
      <c r="N2620" s="24">
        <f t="shared" si="561"/>
        <v>0.35799522673031031</v>
      </c>
      <c r="O2620">
        <f t="shared" si="562"/>
        <v>0.8740489579168137</v>
      </c>
      <c r="P2620">
        <f t="shared" si="562"/>
        <v>1.2157053788468908</v>
      </c>
      <c r="Q2620" t="s">
        <v>428</v>
      </c>
      <c r="R2620" t="s">
        <v>431</v>
      </c>
      <c r="S2620" t="s">
        <v>409</v>
      </c>
      <c r="T2620" s="78" t="s">
        <v>155</v>
      </c>
      <c r="U2620" s="78" t="s">
        <v>161</v>
      </c>
      <c r="V2620" s="128" t="s">
        <v>625</v>
      </c>
      <c r="W2620" s="144" t="s">
        <v>167</v>
      </c>
      <c r="X2620">
        <v>5</v>
      </c>
      <c r="Y2620" t="str">
        <f t="shared" si="559"/>
        <v>Y</v>
      </c>
      <c r="Z2620" s="23">
        <v>100</v>
      </c>
      <c r="AA2620" s="23">
        <f t="shared" si="548"/>
        <v>0</v>
      </c>
      <c r="AB2620" s="23">
        <f t="shared" si="549"/>
        <v>-100</v>
      </c>
      <c r="AC2620" s="23">
        <f t="shared" si="550"/>
        <v>150</v>
      </c>
      <c r="AD2620" s="23">
        <f t="shared" si="551"/>
        <v>50</v>
      </c>
      <c r="AE2620" s="23">
        <f t="shared" si="552"/>
        <v>0</v>
      </c>
      <c r="AF2620" s="23">
        <f t="shared" si="553"/>
        <v>-100</v>
      </c>
    </row>
    <row r="2621" spans="1:32" x14ac:dyDescent="0.25">
      <c r="A2621" s="6">
        <v>0.75949216778508633</v>
      </c>
      <c r="B2621" s="6">
        <v>0.2071598466855028</v>
      </c>
      <c r="C2621" s="3">
        <f t="shared" si="560"/>
        <v>1.3166692724644005</v>
      </c>
      <c r="D2621" s="4">
        <f t="shared" si="560"/>
        <v>4.8271902880780644</v>
      </c>
      <c r="E2621" s="141">
        <v>3.3411033411033575E-2</v>
      </c>
      <c r="F2621" s="5">
        <f t="shared" si="554"/>
        <v>1.0334110334110336</v>
      </c>
      <c r="G2621" s="5">
        <f t="shared" si="555"/>
        <v>1.2741002659110399</v>
      </c>
      <c r="H2621" s="5">
        <f t="shared" si="556"/>
        <v>4.6711232336514792</v>
      </c>
      <c r="I2621">
        <v>1.65</v>
      </c>
      <c r="J2621">
        <v>2.34</v>
      </c>
      <c r="K2621" s="5">
        <f t="shared" si="557"/>
        <v>1.7051282051282053</v>
      </c>
      <c r="L2621" s="5">
        <f t="shared" si="558"/>
        <v>2.4181818181818184</v>
      </c>
      <c r="M2621" s="24">
        <f t="shared" si="561"/>
        <v>0.5864661654135338</v>
      </c>
      <c r="N2621" s="24">
        <f t="shared" si="561"/>
        <v>0.41353383458646614</v>
      </c>
      <c r="O2621">
        <f t="shared" si="562"/>
        <v>1.2950315168643141</v>
      </c>
      <c r="P2621">
        <f t="shared" si="562"/>
        <v>0.50095017471221603</v>
      </c>
      <c r="Q2621" t="s">
        <v>426</v>
      </c>
      <c r="R2621" t="s">
        <v>414</v>
      </c>
      <c r="S2621" t="s">
        <v>409</v>
      </c>
      <c r="T2621" s="78" t="s">
        <v>165</v>
      </c>
      <c r="U2621" s="78" t="s">
        <v>160</v>
      </c>
      <c r="V2621" s="128" t="s">
        <v>625</v>
      </c>
      <c r="W2621" s="144" t="s">
        <v>154</v>
      </c>
      <c r="X2621">
        <v>1</v>
      </c>
      <c r="Y2621" t="str">
        <f t="shared" si="559"/>
        <v>N</v>
      </c>
      <c r="Z2621" s="23">
        <v>100</v>
      </c>
      <c r="AA2621" s="23">
        <f t="shared" si="548"/>
        <v>0</v>
      </c>
      <c r="AB2621" s="23">
        <f t="shared" si="549"/>
        <v>-100</v>
      </c>
      <c r="AC2621" s="23">
        <f t="shared" si="550"/>
        <v>0</v>
      </c>
      <c r="AD2621" s="23">
        <f t="shared" si="551"/>
        <v>-100</v>
      </c>
      <c r="AE2621" s="23">
        <f t="shared" si="552"/>
        <v>0</v>
      </c>
      <c r="AF2621" s="23">
        <f t="shared" si="553"/>
        <v>-100</v>
      </c>
    </row>
    <row r="2622" spans="1:32" x14ac:dyDescent="0.25">
      <c r="A2622" s="6">
        <v>0.27692952498497836</v>
      </c>
      <c r="B2622" s="6">
        <v>0.72283241189762659</v>
      </c>
      <c r="C2622" s="3">
        <f t="shared" si="560"/>
        <v>3.6110270295456708</v>
      </c>
      <c r="D2622" s="4">
        <f t="shared" si="560"/>
        <v>1.3834465410519363</v>
      </c>
      <c r="E2622" s="141">
        <v>3.1919317945518833E-2</v>
      </c>
      <c r="F2622" s="5">
        <f t="shared" si="554"/>
        <v>1.0319193179455188</v>
      </c>
      <c r="G2622" s="5">
        <f t="shared" si="555"/>
        <v>3.4993307778509077</v>
      </c>
      <c r="H2622" s="5">
        <f t="shared" si="556"/>
        <v>1.3406537865831258</v>
      </c>
      <c r="I2622">
        <v>1.68</v>
      </c>
      <c r="J2622">
        <v>2.29</v>
      </c>
      <c r="K2622" s="5">
        <f t="shared" si="557"/>
        <v>1.7336244541484715</v>
      </c>
      <c r="L2622" s="5">
        <f t="shared" si="558"/>
        <v>2.3630952380952381</v>
      </c>
      <c r="M2622" s="24">
        <f t="shared" si="561"/>
        <v>0.57682619647355171</v>
      </c>
      <c r="N2622" s="24">
        <f t="shared" si="561"/>
        <v>0.42317380352644834</v>
      </c>
      <c r="O2622">
        <f t="shared" si="562"/>
        <v>0.48009179658967865</v>
      </c>
      <c r="P2622">
        <f t="shared" si="562"/>
        <v>1.7081218304961772</v>
      </c>
      <c r="Q2622" t="s">
        <v>412</v>
      </c>
      <c r="R2622" t="s">
        <v>415</v>
      </c>
      <c r="S2622" t="s">
        <v>409</v>
      </c>
      <c r="T2622" s="78" t="s">
        <v>151</v>
      </c>
      <c r="U2622" s="78" t="s">
        <v>166</v>
      </c>
      <c r="V2622" s="128" t="s">
        <v>625</v>
      </c>
      <c r="W2622" s="144" t="s">
        <v>162</v>
      </c>
      <c r="X2622">
        <v>3</v>
      </c>
      <c r="Y2622" t="str">
        <f t="shared" si="559"/>
        <v>Y</v>
      </c>
      <c r="Z2622" s="23">
        <v>100</v>
      </c>
      <c r="AA2622" s="23">
        <f t="shared" si="548"/>
        <v>0</v>
      </c>
      <c r="AB2622" s="23">
        <f t="shared" si="549"/>
        <v>-100</v>
      </c>
      <c r="AC2622" s="23">
        <f t="shared" si="550"/>
        <v>0</v>
      </c>
      <c r="AD2622" s="23">
        <f t="shared" si="551"/>
        <v>-100</v>
      </c>
      <c r="AE2622" s="23">
        <f t="shared" si="552"/>
        <v>0</v>
      </c>
      <c r="AF2622" s="23">
        <f t="shared" si="553"/>
        <v>-100</v>
      </c>
    </row>
    <row r="2623" spans="1:32" x14ac:dyDescent="0.25">
      <c r="A2623" s="6">
        <v>0.43767157944496782</v>
      </c>
      <c r="B2623" s="6">
        <v>3.0266881103677895E-2</v>
      </c>
      <c r="C2623" s="3">
        <f t="shared" si="560"/>
        <v>2.2848182220745237</v>
      </c>
      <c r="D2623" s="4">
        <f t="shared" si="560"/>
        <v>33.039413495382732</v>
      </c>
      <c r="E2623" s="141">
        <v>4.7196832868115157E-2</v>
      </c>
      <c r="F2623" s="5">
        <f t="shared" si="554"/>
        <v>1.0471968328681152</v>
      </c>
      <c r="G2623" s="5">
        <f t="shared" si="555"/>
        <v>2.1818421812991442</v>
      </c>
      <c r="H2623" s="5">
        <f t="shared" si="556"/>
        <v>31.550337489937522</v>
      </c>
      <c r="I2623">
        <v>1.21</v>
      </c>
      <c r="J2623">
        <v>4.53</v>
      </c>
      <c r="K2623" s="5">
        <f t="shared" si="557"/>
        <v>1.2671081677704192</v>
      </c>
      <c r="L2623" s="5">
        <f t="shared" si="558"/>
        <v>4.7438016528925617</v>
      </c>
      <c r="M2623" s="24">
        <f t="shared" si="561"/>
        <v>0.78919860627177707</v>
      </c>
      <c r="N2623" s="24">
        <f t="shared" si="561"/>
        <v>0.21080139372822301</v>
      </c>
      <c r="O2623">
        <f t="shared" si="562"/>
        <v>0.55457723311569862</v>
      </c>
      <c r="P2623">
        <f t="shared" si="562"/>
        <v>0.14358008060752983</v>
      </c>
      <c r="Q2623" t="s">
        <v>430</v>
      </c>
      <c r="R2623" t="s">
        <v>535</v>
      </c>
      <c r="S2623" t="s">
        <v>409</v>
      </c>
      <c r="T2623" s="78" t="s">
        <v>509</v>
      </c>
      <c r="U2623" s="78" t="s">
        <v>160</v>
      </c>
      <c r="V2623" s="128" t="s">
        <v>625</v>
      </c>
      <c r="W2623" s="144" t="s">
        <v>149</v>
      </c>
      <c r="X2623">
        <v>0</v>
      </c>
      <c r="Y2623" t="str">
        <f t="shared" si="559"/>
        <v>N</v>
      </c>
      <c r="Z2623" s="23">
        <v>100</v>
      </c>
      <c r="AA2623" s="23">
        <f t="shared" si="548"/>
        <v>0</v>
      </c>
      <c r="AB2623" s="23">
        <f t="shared" si="549"/>
        <v>-100</v>
      </c>
      <c r="AC2623" s="23">
        <f t="shared" si="550"/>
        <v>0</v>
      </c>
      <c r="AD2623" s="23">
        <f t="shared" si="551"/>
        <v>-100</v>
      </c>
      <c r="AE2623" s="23">
        <f t="shared" si="552"/>
        <v>0</v>
      </c>
      <c r="AF2623" s="23">
        <f t="shared" si="553"/>
        <v>-100</v>
      </c>
    </row>
    <row r="2624" spans="1:32" x14ac:dyDescent="0.25">
      <c r="A2624" s="6">
        <v>0.50284248749508098</v>
      </c>
      <c r="B2624" s="6">
        <v>0.49605273962752577</v>
      </c>
      <c r="C2624" s="3">
        <f t="shared" si="560"/>
        <v>1.9886943225134341</v>
      </c>
      <c r="D2624" s="4">
        <f t="shared" si="560"/>
        <v>2.0159146802633856</v>
      </c>
      <c r="E2624" s="141">
        <v>3.3428240008436028E-2</v>
      </c>
      <c r="F2624" s="5">
        <f t="shared" si="554"/>
        <v>1.033428240008436</v>
      </c>
      <c r="G2624" s="5">
        <f t="shared" si="555"/>
        <v>1.9243661490198876</v>
      </c>
      <c r="H2624" s="5">
        <f t="shared" si="556"/>
        <v>1.9507060115242538</v>
      </c>
      <c r="I2624">
        <v>2.1800000000000002</v>
      </c>
      <c r="J2624">
        <v>1.74</v>
      </c>
      <c r="K2624" s="5">
        <f t="shared" si="557"/>
        <v>2.2528735632183907</v>
      </c>
      <c r="L2624" s="5">
        <f t="shared" si="558"/>
        <v>1.7981651376146788</v>
      </c>
      <c r="M2624" s="24">
        <f t="shared" si="561"/>
        <v>0.44387755102040816</v>
      </c>
      <c r="N2624" s="24">
        <f t="shared" si="561"/>
        <v>0.55612244897959184</v>
      </c>
      <c r="O2624">
        <f t="shared" si="562"/>
        <v>1.1328405465406421</v>
      </c>
      <c r="P2624">
        <f t="shared" si="562"/>
        <v>0.89198474281646822</v>
      </c>
      <c r="Q2624" t="s">
        <v>292</v>
      </c>
      <c r="R2624" t="s">
        <v>296</v>
      </c>
      <c r="S2624" t="s">
        <v>142</v>
      </c>
      <c r="T2624" s="78" t="s">
        <v>151</v>
      </c>
      <c r="U2624" s="78" t="s">
        <v>166</v>
      </c>
      <c r="V2624" s="128" t="s">
        <v>625</v>
      </c>
      <c r="W2624" s="144" t="s">
        <v>447</v>
      </c>
      <c r="X2624">
        <v>6</v>
      </c>
      <c r="Y2624" t="str">
        <f t="shared" si="559"/>
        <v>Y</v>
      </c>
      <c r="Z2624" s="23">
        <v>100</v>
      </c>
      <c r="AA2624" s="23">
        <f t="shared" si="548"/>
        <v>218.00000000000003</v>
      </c>
      <c r="AB2624" s="23">
        <f t="shared" si="549"/>
        <v>118.00000000000003</v>
      </c>
      <c r="AC2624" s="23">
        <f t="shared" si="550"/>
        <v>218.00000000000003</v>
      </c>
      <c r="AD2624" s="23">
        <f t="shared" si="551"/>
        <v>118.00000000000003</v>
      </c>
      <c r="AE2624" s="23">
        <f t="shared" si="552"/>
        <v>0</v>
      </c>
      <c r="AF2624" s="23">
        <f t="shared" si="553"/>
        <v>-100</v>
      </c>
    </row>
    <row r="2625" spans="1:32" x14ac:dyDescent="0.25">
      <c r="A2625" s="6">
        <v>0.62750027534802355</v>
      </c>
      <c r="B2625" s="6">
        <v>0.35057149871179594</v>
      </c>
      <c r="C2625" s="3">
        <f t="shared" si="560"/>
        <v>1.5936247987228069</v>
      </c>
      <c r="D2625" s="4">
        <f t="shared" si="560"/>
        <v>2.8524851668620608</v>
      </c>
      <c r="E2625" s="141">
        <v>3.0736618971912932E-2</v>
      </c>
      <c r="F2625" s="5">
        <f t="shared" si="554"/>
        <v>1.0307366189719129</v>
      </c>
      <c r="G2625" s="5">
        <f t="shared" si="555"/>
        <v>1.5461028252904561</v>
      </c>
      <c r="H2625" s="5">
        <f t="shared" si="556"/>
        <v>2.7674239125288995</v>
      </c>
      <c r="I2625">
        <v>1.85</v>
      </c>
      <c r="J2625">
        <v>2.04</v>
      </c>
      <c r="K2625" s="5">
        <f t="shared" si="557"/>
        <v>1.9068627450980391</v>
      </c>
      <c r="L2625" s="5">
        <f t="shared" si="558"/>
        <v>2.1027027027027025</v>
      </c>
      <c r="M2625" s="24">
        <f t="shared" si="561"/>
        <v>0.52442159383033427</v>
      </c>
      <c r="N2625" s="24">
        <f t="shared" si="561"/>
        <v>0.47557840616966585</v>
      </c>
      <c r="O2625">
        <f t="shared" si="562"/>
        <v>1.1965568975999077</v>
      </c>
      <c r="P2625">
        <f t="shared" si="562"/>
        <v>0.73714763783183035</v>
      </c>
      <c r="Q2625" t="s">
        <v>301</v>
      </c>
      <c r="R2625" t="s">
        <v>303</v>
      </c>
      <c r="S2625" t="s">
        <v>142</v>
      </c>
      <c r="T2625" s="78" t="s">
        <v>178</v>
      </c>
      <c r="U2625" s="78" t="s">
        <v>161</v>
      </c>
      <c r="V2625" s="128" t="s">
        <v>625</v>
      </c>
      <c r="W2625" s="144" t="s">
        <v>163</v>
      </c>
      <c r="X2625">
        <v>3</v>
      </c>
      <c r="Y2625" t="str">
        <f t="shared" si="559"/>
        <v>Y</v>
      </c>
      <c r="Z2625" s="23">
        <v>100</v>
      </c>
      <c r="AA2625" s="23">
        <f t="shared" si="548"/>
        <v>185</v>
      </c>
      <c r="AB2625" s="23">
        <f t="shared" si="549"/>
        <v>85</v>
      </c>
      <c r="AC2625" s="23">
        <f t="shared" si="550"/>
        <v>185</v>
      </c>
      <c r="AD2625" s="23">
        <f t="shared" si="551"/>
        <v>85</v>
      </c>
      <c r="AE2625" s="23">
        <f t="shared" si="552"/>
        <v>0</v>
      </c>
      <c r="AF2625" s="23">
        <f t="shared" si="553"/>
        <v>-100</v>
      </c>
    </row>
    <row r="2626" spans="1:32" x14ac:dyDescent="0.25">
      <c r="A2626" s="6">
        <v>0.24432917353732345</v>
      </c>
      <c r="B2626" s="6">
        <v>0.75548523379176014</v>
      </c>
      <c r="C2626" s="3">
        <f t="shared" si="560"/>
        <v>4.0928391215928261</v>
      </c>
      <c r="D2626" s="4">
        <f t="shared" si="560"/>
        <v>1.3236526079815309</v>
      </c>
      <c r="E2626" s="141">
        <v>2.9539874871307603E-2</v>
      </c>
      <c r="F2626" s="5">
        <f t="shared" si="554"/>
        <v>1.0295398748713076</v>
      </c>
      <c r="G2626" s="5">
        <f t="shared" si="555"/>
        <v>3.9754061221809702</v>
      </c>
      <c r="H2626" s="5">
        <f t="shared" si="556"/>
        <v>1.2856739600755993</v>
      </c>
      <c r="I2626">
        <v>2.0699999999999998</v>
      </c>
      <c r="J2626">
        <v>1.83</v>
      </c>
      <c r="K2626" s="5">
        <f t="shared" si="557"/>
        <v>2.1311475409836067</v>
      </c>
      <c r="L2626" s="5">
        <f t="shared" si="558"/>
        <v>1.8840579710144929</v>
      </c>
      <c r="M2626" s="24">
        <f t="shared" si="561"/>
        <v>0.46923076923076917</v>
      </c>
      <c r="N2626" s="24">
        <f t="shared" si="561"/>
        <v>0.53076923076923077</v>
      </c>
      <c r="O2626">
        <f t="shared" si="562"/>
        <v>0.52070151737462367</v>
      </c>
      <c r="P2626">
        <f t="shared" si="562"/>
        <v>1.4233779767091135</v>
      </c>
      <c r="Q2626" t="s">
        <v>293</v>
      </c>
      <c r="R2626" t="s">
        <v>295</v>
      </c>
      <c r="S2626" t="s">
        <v>142</v>
      </c>
      <c r="T2626" s="78" t="s">
        <v>151</v>
      </c>
      <c r="U2626" s="78" t="s">
        <v>166</v>
      </c>
      <c r="V2626" s="128" t="s">
        <v>625</v>
      </c>
      <c r="W2626" s="144" t="s">
        <v>153</v>
      </c>
      <c r="X2626">
        <v>2</v>
      </c>
      <c r="Y2626" t="str">
        <f t="shared" si="559"/>
        <v>N</v>
      </c>
      <c r="Z2626" s="23">
        <v>100</v>
      </c>
      <c r="AA2626" s="23">
        <f t="shared" si="548"/>
        <v>183</v>
      </c>
      <c r="AB2626" s="23">
        <f t="shared" si="549"/>
        <v>83</v>
      </c>
      <c r="AC2626" s="23">
        <f t="shared" si="550"/>
        <v>0</v>
      </c>
      <c r="AD2626" s="23">
        <f t="shared" si="551"/>
        <v>-100</v>
      </c>
      <c r="AE2626" s="23">
        <f t="shared" si="552"/>
        <v>183</v>
      </c>
      <c r="AF2626" s="23">
        <f t="shared" si="553"/>
        <v>83</v>
      </c>
    </row>
    <row r="2627" spans="1:32" x14ac:dyDescent="0.25">
      <c r="A2627" s="6">
        <v>0.21832117772684528</v>
      </c>
      <c r="B2627" s="6">
        <v>0.78163622629573337</v>
      </c>
      <c r="C2627" s="3">
        <f t="shared" si="560"/>
        <v>4.5804076838169125</v>
      </c>
      <c r="D2627" s="4">
        <f t="shared" si="560"/>
        <v>1.2793675195162313</v>
      </c>
      <c r="E2627" s="141">
        <v>3.5471537807986397E-2</v>
      </c>
      <c r="F2627" s="5">
        <f t="shared" si="554"/>
        <v>1.0354715378079864</v>
      </c>
      <c r="G2627" s="5">
        <f t="shared" si="555"/>
        <v>4.4234993590584661</v>
      </c>
      <c r="H2627" s="5">
        <f t="shared" si="556"/>
        <v>1.2355409808989573</v>
      </c>
      <c r="I2627">
        <v>1.76</v>
      </c>
      <c r="J2627">
        <v>2.14</v>
      </c>
      <c r="K2627" s="5">
        <f t="shared" si="557"/>
        <v>1.8224299065420562</v>
      </c>
      <c r="L2627" s="5">
        <f t="shared" si="558"/>
        <v>2.2159090909090908</v>
      </c>
      <c r="M2627" s="24">
        <f t="shared" si="561"/>
        <v>0.54871794871794866</v>
      </c>
      <c r="N2627" s="24">
        <f t="shared" si="561"/>
        <v>0.45128205128205129</v>
      </c>
      <c r="O2627">
        <f t="shared" si="562"/>
        <v>0.39787504352088632</v>
      </c>
      <c r="P2627">
        <f t="shared" si="562"/>
        <v>1.7320348196325912</v>
      </c>
      <c r="Q2627" t="s">
        <v>298</v>
      </c>
      <c r="R2627" t="s">
        <v>126</v>
      </c>
      <c r="S2627" t="s">
        <v>142</v>
      </c>
      <c r="T2627" s="78" t="s">
        <v>151</v>
      </c>
      <c r="U2627" s="78" t="s">
        <v>166</v>
      </c>
      <c r="V2627" s="128" t="s">
        <v>625</v>
      </c>
      <c r="W2627" s="144" t="s">
        <v>446</v>
      </c>
      <c r="X2627">
        <v>7</v>
      </c>
      <c r="Y2627" t="str">
        <f t="shared" si="559"/>
        <v>Y</v>
      </c>
      <c r="Z2627" s="23">
        <v>100</v>
      </c>
      <c r="AA2627" s="23">
        <f t="shared" si="548"/>
        <v>0</v>
      </c>
      <c r="AB2627" s="23">
        <f t="shared" si="549"/>
        <v>-100</v>
      </c>
      <c r="AC2627" s="23">
        <f t="shared" si="550"/>
        <v>0</v>
      </c>
      <c r="AD2627" s="23">
        <f t="shared" si="551"/>
        <v>-100</v>
      </c>
      <c r="AE2627" s="23">
        <f t="shared" si="552"/>
        <v>0</v>
      </c>
      <c r="AF2627" s="23">
        <f t="shared" si="553"/>
        <v>-100</v>
      </c>
    </row>
    <row r="2628" spans="1:32" x14ac:dyDescent="0.25">
      <c r="A2628" s="6">
        <v>0.45955682531598419</v>
      </c>
      <c r="B2628" s="6">
        <v>0.53790072000860922</v>
      </c>
      <c r="C2628" s="3">
        <f t="shared" si="560"/>
        <v>2.1760094615337624</v>
      </c>
      <c r="D2628" s="4">
        <f t="shared" si="560"/>
        <v>1.8590791252036152</v>
      </c>
      <c r="E2628" s="141">
        <v>3.5437860785379582E-2</v>
      </c>
      <c r="F2628" s="5">
        <f t="shared" si="554"/>
        <v>1.0354378607853796</v>
      </c>
      <c r="G2628" s="5">
        <f t="shared" si="555"/>
        <v>2.1015355377127696</v>
      </c>
      <c r="H2628" s="5">
        <f t="shared" si="556"/>
        <v>1.7954521421435214</v>
      </c>
      <c r="I2628">
        <v>1.63</v>
      </c>
      <c r="J2628">
        <v>2.37</v>
      </c>
      <c r="K2628" s="5">
        <f t="shared" si="557"/>
        <v>1.6877637130801686</v>
      </c>
      <c r="L2628" s="5">
        <f t="shared" si="558"/>
        <v>2.4539877300613497</v>
      </c>
      <c r="M2628" s="24">
        <f t="shared" si="561"/>
        <v>0.59250000000000003</v>
      </c>
      <c r="N2628" s="24">
        <f t="shared" si="561"/>
        <v>0.40749999999999997</v>
      </c>
      <c r="O2628">
        <f t="shared" si="562"/>
        <v>0.77562333386663984</v>
      </c>
      <c r="P2628">
        <f t="shared" si="562"/>
        <v>1.3200017668922928</v>
      </c>
      <c r="Q2628" t="s">
        <v>271</v>
      </c>
      <c r="R2628" t="s">
        <v>131</v>
      </c>
      <c r="S2628" t="s">
        <v>143</v>
      </c>
      <c r="T2628" s="78" t="s">
        <v>155</v>
      </c>
      <c r="U2628" s="78" t="s">
        <v>161</v>
      </c>
      <c r="V2628" s="128" t="s">
        <v>625</v>
      </c>
      <c r="W2628" s="144" t="s">
        <v>275</v>
      </c>
      <c r="X2628">
        <v>6</v>
      </c>
      <c r="Y2628" t="str">
        <f t="shared" si="559"/>
        <v>Y</v>
      </c>
      <c r="Z2628" s="23">
        <v>100</v>
      </c>
      <c r="AA2628" s="23">
        <f t="shared" ref="AA2628:AA2691" si="563">IF(AND(O2628&gt;1,Y2628="Y"),Z2628*I2628,IF(AND(P2628&gt;1,Y2628="N"),Z2628*J2628,0))</f>
        <v>0</v>
      </c>
      <c r="AB2628" s="23">
        <f t="shared" ref="AB2628:AB2691" si="564">AA2628-Z2628</f>
        <v>-100</v>
      </c>
      <c r="AC2628" s="23">
        <f t="shared" ref="AC2628:AC2691" si="565">IF(AND(A2628 &gt; 50%,Y2628 = "Y"),Z2628*I2628,0)</f>
        <v>0</v>
      </c>
      <c r="AD2628" s="23">
        <f t="shared" ref="AD2628:AD2691" si="566">AC2628-Z2628</f>
        <v>-100</v>
      </c>
      <c r="AE2628" s="23">
        <f t="shared" ref="AE2628:AE2691" si="567">IF(AND(B2628 &gt; 50%,Y2628 = "N"),Z2628*J2628,0)</f>
        <v>0</v>
      </c>
      <c r="AF2628" s="23">
        <f t="shared" ref="AF2628:AF2691" si="568">AE2628-Z2628</f>
        <v>-100</v>
      </c>
    </row>
    <row r="2629" spans="1:32" x14ac:dyDescent="0.25">
      <c r="A2629" s="6">
        <v>0.51256093738189634</v>
      </c>
      <c r="B2629" s="6">
        <v>0.48247935698596295</v>
      </c>
      <c r="C2629" s="3">
        <f t="shared" si="560"/>
        <v>1.9509875354682462</v>
      </c>
      <c r="D2629" s="4">
        <f t="shared" si="560"/>
        <v>2.0726275342575819</v>
      </c>
      <c r="E2629" s="141">
        <v>4.2074363992172126E-2</v>
      </c>
      <c r="F2629" s="5">
        <f t="shared" si="554"/>
        <v>1.0420743639921721</v>
      </c>
      <c r="G2629" s="5">
        <f t="shared" si="555"/>
        <v>1.8722152687779792</v>
      </c>
      <c r="H2629" s="5">
        <f t="shared" si="556"/>
        <v>1.9889439812312197</v>
      </c>
      <c r="I2629">
        <v>1.46</v>
      </c>
      <c r="J2629">
        <v>2.8</v>
      </c>
      <c r="K2629" s="5">
        <f t="shared" si="557"/>
        <v>1.5214285714285714</v>
      </c>
      <c r="L2629" s="5">
        <f t="shared" si="558"/>
        <v>2.9178082191780819</v>
      </c>
      <c r="M2629" s="24">
        <f t="shared" si="561"/>
        <v>0.65727699530516437</v>
      </c>
      <c r="N2629" s="24">
        <f t="shared" si="561"/>
        <v>0.34272300469483574</v>
      </c>
      <c r="O2629">
        <f t="shared" si="562"/>
        <v>0.77982485473102792</v>
      </c>
      <c r="P2629">
        <f t="shared" si="562"/>
        <v>1.4077822333973984</v>
      </c>
      <c r="Q2629" t="s">
        <v>53</v>
      </c>
      <c r="R2629" t="s">
        <v>55</v>
      </c>
      <c r="S2629" t="s">
        <v>143</v>
      </c>
      <c r="T2629" s="78" t="s">
        <v>162</v>
      </c>
      <c r="U2629" s="78" t="s">
        <v>160</v>
      </c>
      <c r="V2629" s="128" t="s">
        <v>625</v>
      </c>
      <c r="W2629" s="144" t="s">
        <v>447</v>
      </c>
      <c r="X2629">
        <v>6</v>
      </c>
      <c r="Y2629" t="str">
        <f t="shared" si="559"/>
        <v>Y</v>
      </c>
      <c r="Z2629" s="23">
        <v>100</v>
      </c>
      <c r="AA2629" s="23">
        <f t="shared" si="563"/>
        <v>0</v>
      </c>
      <c r="AB2629" s="23">
        <f t="shared" si="564"/>
        <v>-100</v>
      </c>
      <c r="AC2629" s="23">
        <f t="shared" si="565"/>
        <v>146</v>
      </c>
      <c r="AD2629" s="23">
        <f t="shared" si="566"/>
        <v>46</v>
      </c>
      <c r="AE2629" s="23">
        <f t="shared" si="567"/>
        <v>0</v>
      </c>
      <c r="AF2629" s="23">
        <f t="shared" si="568"/>
        <v>-100</v>
      </c>
    </row>
    <row r="2630" spans="1:32" x14ac:dyDescent="0.25">
      <c r="A2630" s="6">
        <v>0.45432430035245996</v>
      </c>
      <c r="B2630" s="6">
        <v>0.53779689794177299</v>
      </c>
      <c r="C2630" s="3">
        <f t="shared" si="560"/>
        <v>2.2010709073325168</v>
      </c>
      <c r="D2630" s="4">
        <f t="shared" si="560"/>
        <v>1.859438021727432</v>
      </c>
      <c r="E2630" s="141">
        <v>2.9239766081871288E-2</v>
      </c>
      <c r="F2630" s="5">
        <f t="shared" si="554"/>
        <v>1.0292397660818713</v>
      </c>
      <c r="G2630" s="5">
        <f t="shared" si="555"/>
        <v>2.1385404838287521</v>
      </c>
      <c r="H2630" s="5">
        <f t="shared" si="556"/>
        <v>1.8066130779283573</v>
      </c>
      <c r="I2630">
        <v>2.25</v>
      </c>
      <c r="J2630">
        <v>1.71</v>
      </c>
      <c r="K2630" s="5">
        <f t="shared" si="557"/>
        <v>2.3157894736842106</v>
      </c>
      <c r="L2630" s="5">
        <f t="shared" si="558"/>
        <v>1.7599999999999998</v>
      </c>
      <c r="M2630" s="24">
        <f t="shared" si="561"/>
        <v>0.43181818181818182</v>
      </c>
      <c r="N2630" s="24">
        <f t="shared" si="561"/>
        <v>0.56818181818181823</v>
      </c>
      <c r="O2630">
        <f t="shared" si="562"/>
        <v>1.0521194323951706</v>
      </c>
      <c r="P2630">
        <f t="shared" si="562"/>
        <v>0.94652254037752037</v>
      </c>
      <c r="Q2630" t="s">
        <v>71</v>
      </c>
      <c r="R2630" t="s">
        <v>117</v>
      </c>
      <c r="S2630" t="s">
        <v>146</v>
      </c>
      <c r="T2630" s="78" t="s">
        <v>170</v>
      </c>
      <c r="U2630" s="78" t="s">
        <v>160</v>
      </c>
      <c r="V2630" s="128" t="s">
        <v>625</v>
      </c>
      <c r="W2630" s="144" t="s">
        <v>154</v>
      </c>
      <c r="X2630">
        <v>1</v>
      </c>
      <c r="Y2630" t="str">
        <f t="shared" si="559"/>
        <v>N</v>
      </c>
      <c r="Z2630" s="23">
        <v>100</v>
      </c>
      <c r="AA2630" s="23">
        <f t="shared" si="563"/>
        <v>0</v>
      </c>
      <c r="AB2630" s="23">
        <f t="shared" si="564"/>
        <v>-100</v>
      </c>
      <c r="AC2630" s="23">
        <f t="shared" si="565"/>
        <v>0</v>
      </c>
      <c r="AD2630" s="23">
        <f t="shared" si="566"/>
        <v>-100</v>
      </c>
      <c r="AE2630" s="23">
        <f t="shared" si="567"/>
        <v>171</v>
      </c>
      <c r="AF2630" s="23">
        <f t="shared" si="568"/>
        <v>71</v>
      </c>
    </row>
    <row r="2631" spans="1:32" x14ac:dyDescent="0.25">
      <c r="A2631" s="6">
        <v>0.44550220911933647</v>
      </c>
      <c r="B2631" s="6">
        <v>0.55356121824435867</v>
      </c>
      <c r="C2631" s="3">
        <f t="shared" si="560"/>
        <v>2.2446577806578967</v>
      </c>
      <c r="D2631" s="4">
        <f t="shared" si="560"/>
        <v>1.8064849325455632</v>
      </c>
      <c r="E2631" s="141">
        <v>3.1223893065998265E-2</v>
      </c>
      <c r="F2631" s="5">
        <f t="shared" si="554"/>
        <v>1.0312238930659983</v>
      </c>
      <c r="G2631" s="5">
        <f t="shared" si="555"/>
        <v>2.1766929526663312</v>
      </c>
      <c r="H2631" s="5">
        <f t="shared" si="556"/>
        <v>1.7517873128158292</v>
      </c>
      <c r="I2631">
        <v>2.2400000000000002</v>
      </c>
      <c r="J2631">
        <v>1.71</v>
      </c>
      <c r="K2631" s="5">
        <f t="shared" si="557"/>
        <v>2.3099415204678362</v>
      </c>
      <c r="L2631" s="5">
        <f t="shared" si="558"/>
        <v>1.763392857142857</v>
      </c>
      <c r="M2631" s="24">
        <f t="shared" si="561"/>
        <v>0.43291139240506332</v>
      </c>
      <c r="N2631" s="24">
        <f t="shared" si="561"/>
        <v>0.56708860759493673</v>
      </c>
      <c r="O2631">
        <f t="shared" si="562"/>
        <v>1.0290840503049001</v>
      </c>
      <c r="P2631">
        <f t="shared" si="562"/>
        <v>0.97614589824340026</v>
      </c>
      <c r="Q2631" t="s">
        <v>67</v>
      </c>
      <c r="R2631" t="s">
        <v>64</v>
      </c>
      <c r="S2631" t="s">
        <v>146</v>
      </c>
      <c r="T2631" s="78" t="s">
        <v>151</v>
      </c>
      <c r="U2631" s="78" t="s">
        <v>166</v>
      </c>
      <c r="V2631" s="128" t="s">
        <v>625</v>
      </c>
      <c r="W2631" s="144" t="s">
        <v>169</v>
      </c>
      <c r="X2631">
        <v>6</v>
      </c>
      <c r="Y2631" t="str">
        <f t="shared" si="559"/>
        <v>Y</v>
      </c>
      <c r="Z2631" s="23">
        <v>100</v>
      </c>
      <c r="AA2631" s="23">
        <f t="shared" si="563"/>
        <v>224.00000000000003</v>
      </c>
      <c r="AB2631" s="23">
        <f t="shared" si="564"/>
        <v>124.00000000000003</v>
      </c>
      <c r="AC2631" s="23">
        <f t="shared" si="565"/>
        <v>0</v>
      </c>
      <c r="AD2631" s="23">
        <f t="shared" si="566"/>
        <v>-100</v>
      </c>
      <c r="AE2631" s="23">
        <f t="shared" si="567"/>
        <v>0</v>
      </c>
      <c r="AF2631" s="23">
        <f t="shared" si="568"/>
        <v>-100</v>
      </c>
    </row>
    <row r="2632" spans="1:32" x14ac:dyDescent="0.25">
      <c r="A2632" s="6">
        <v>0.17099584890260092</v>
      </c>
      <c r="B2632" s="6">
        <v>0.82884542811668926</v>
      </c>
      <c r="C2632" s="3">
        <f t="shared" si="560"/>
        <v>5.8480951813608009</v>
      </c>
      <c r="D2632" s="4">
        <f t="shared" si="560"/>
        <v>1.2064975761188788</v>
      </c>
      <c r="E2632" s="141">
        <v>3.0130699391399673E-2</v>
      </c>
      <c r="F2632" s="5">
        <f t="shared" si="554"/>
        <v>1.0301306993913997</v>
      </c>
      <c r="G2632" s="5">
        <f t="shared" si="555"/>
        <v>5.6770419373151881</v>
      </c>
      <c r="H2632" s="5">
        <f t="shared" si="556"/>
        <v>1.1712082523428109</v>
      </c>
      <c r="I2632">
        <v>2.57</v>
      </c>
      <c r="J2632">
        <v>1.56</v>
      </c>
      <c r="K2632" s="5">
        <f t="shared" si="557"/>
        <v>2.6474358974358969</v>
      </c>
      <c r="L2632" s="5">
        <f t="shared" si="558"/>
        <v>1.6070038910505835</v>
      </c>
      <c r="M2632" s="24">
        <f t="shared" si="561"/>
        <v>0.37772397094430998</v>
      </c>
      <c r="N2632" s="24">
        <f t="shared" si="561"/>
        <v>0.62227602905569013</v>
      </c>
      <c r="O2632">
        <f t="shared" si="562"/>
        <v>0.45270054869727028</v>
      </c>
      <c r="P2632">
        <f t="shared" si="562"/>
        <v>1.3319578280630064</v>
      </c>
      <c r="Q2632" t="s">
        <v>383</v>
      </c>
      <c r="R2632" t="s">
        <v>65</v>
      </c>
      <c r="S2632" t="s">
        <v>146</v>
      </c>
      <c r="T2632" s="78" t="s">
        <v>154</v>
      </c>
      <c r="U2632" s="78" t="s">
        <v>160</v>
      </c>
      <c r="V2632" s="128" t="s">
        <v>625</v>
      </c>
      <c r="W2632" s="144" t="s">
        <v>150</v>
      </c>
      <c r="X2632">
        <v>4</v>
      </c>
      <c r="Y2632" t="str">
        <f t="shared" si="559"/>
        <v>Y</v>
      </c>
      <c r="Z2632" s="23">
        <v>100</v>
      </c>
      <c r="AA2632" s="23">
        <f t="shared" si="563"/>
        <v>0</v>
      </c>
      <c r="AB2632" s="23">
        <f t="shared" si="564"/>
        <v>-100</v>
      </c>
      <c r="AC2632" s="23">
        <f t="shared" si="565"/>
        <v>0</v>
      </c>
      <c r="AD2632" s="23">
        <f t="shared" si="566"/>
        <v>-100</v>
      </c>
      <c r="AE2632" s="23">
        <f t="shared" si="567"/>
        <v>0</v>
      </c>
      <c r="AF2632" s="23">
        <f t="shared" si="568"/>
        <v>-100</v>
      </c>
    </row>
    <row r="2633" spans="1:32" x14ac:dyDescent="0.25">
      <c r="A2633" s="6">
        <v>0.50455880657310714</v>
      </c>
      <c r="B2633" s="6">
        <v>0.49120267761056752</v>
      </c>
      <c r="C2633" s="3">
        <f t="shared" si="560"/>
        <v>1.9819295332329252</v>
      </c>
      <c r="D2633" s="4">
        <f t="shared" si="560"/>
        <v>2.0358195213113524</v>
      </c>
      <c r="E2633" s="141">
        <v>2.9239766081871288E-2</v>
      </c>
      <c r="F2633" s="5">
        <f t="shared" si="554"/>
        <v>1.0292397660818713</v>
      </c>
      <c r="G2633" s="5">
        <f t="shared" si="555"/>
        <v>1.9256247169478991</v>
      </c>
      <c r="H2633" s="5">
        <f t="shared" si="556"/>
        <v>1.9779837394559163</v>
      </c>
      <c r="I2633">
        <v>2.25</v>
      </c>
      <c r="J2633">
        <v>1.71</v>
      </c>
      <c r="K2633" s="5">
        <f t="shared" si="557"/>
        <v>2.3157894736842106</v>
      </c>
      <c r="L2633" s="5">
        <f t="shared" si="558"/>
        <v>1.7599999999999998</v>
      </c>
      <c r="M2633" s="24">
        <f t="shared" si="561"/>
        <v>0.43181818181818182</v>
      </c>
      <c r="N2633" s="24">
        <f t="shared" si="561"/>
        <v>0.56818181818181823</v>
      </c>
      <c r="O2633">
        <f t="shared" si="562"/>
        <v>1.1684519731166692</v>
      </c>
      <c r="P2633">
        <f t="shared" si="562"/>
        <v>0.86451671259459872</v>
      </c>
      <c r="Q2633" t="s">
        <v>70</v>
      </c>
      <c r="R2633" t="s">
        <v>69</v>
      </c>
      <c r="S2633" t="s">
        <v>146</v>
      </c>
      <c r="T2633" s="78" t="s">
        <v>155</v>
      </c>
      <c r="U2633" s="78" t="s">
        <v>161</v>
      </c>
      <c r="V2633" s="128" t="s">
        <v>625</v>
      </c>
      <c r="W2633" s="144" t="s">
        <v>153</v>
      </c>
      <c r="X2633">
        <v>2</v>
      </c>
      <c r="Y2633" t="str">
        <f t="shared" si="559"/>
        <v>N</v>
      </c>
      <c r="Z2633" s="23">
        <v>100</v>
      </c>
      <c r="AA2633" s="23">
        <f t="shared" si="563"/>
        <v>0</v>
      </c>
      <c r="AB2633" s="23">
        <f t="shared" si="564"/>
        <v>-100</v>
      </c>
      <c r="AC2633" s="23">
        <f t="shared" si="565"/>
        <v>0</v>
      </c>
      <c r="AD2633" s="23">
        <f t="shared" si="566"/>
        <v>-100</v>
      </c>
      <c r="AE2633" s="23">
        <f t="shared" si="567"/>
        <v>0</v>
      </c>
      <c r="AF2633" s="23">
        <f t="shared" si="568"/>
        <v>-100</v>
      </c>
    </row>
    <row r="2634" spans="1:32" x14ac:dyDescent="0.25">
      <c r="A2634" s="6">
        <v>0.14615359291231997</v>
      </c>
      <c r="B2634" s="6">
        <v>0.85383117654476859</v>
      </c>
      <c r="C2634" s="3">
        <f t="shared" si="560"/>
        <v>6.8421171185296625</v>
      </c>
      <c r="D2634" s="4">
        <f t="shared" si="560"/>
        <v>1.171191715025842</v>
      </c>
      <c r="E2634" s="141">
        <v>2.8676664035780064E-2</v>
      </c>
      <c r="F2634" s="5">
        <f t="shared" si="554"/>
        <v>1.0286766640357801</v>
      </c>
      <c r="G2634" s="5">
        <f t="shared" si="555"/>
        <v>6.6513777922074802</v>
      </c>
      <c r="H2634" s="5">
        <f t="shared" si="556"/>
        <v>1.1385421250161702</v>
      </c>
      <c r="I2634">
        <v>2.1</v>
      </c>
      <c r="J2634">
        <v>1.81</v>
      </c>
      <c r="K2634" s="5">
        <f t="shared" si="557"/>
        <v>2.160220994475138</v>
      </c>
      <c r="L2634" s="5">
        <f t="shared" si="558"/>
        <v>1.861904761904762</v>
      </c>
      <c r="M2634" s="24">
        <f t="shared" si="561"/>
        <v>0.46291560102301793</v>
      </c>
      <c r="N2634" s="24">
        <f t="shared" si="561"/>
        <v>0.53708439897698212</v>
      </c>
      <c r="O2634">
        <f t="shared" si="562"/>
        <v>0.31572405982716634</v>
      </c>
      <c r="P2634">
        <f t="shared" si="562"/>
        <v>1.5897523334714501</v>
      </c>
      <c r="Q2634" t="s">
        <v>115</v>
      </c>
      <c r="R2634" t="s">
        <v>72</v>
      </c>
      <c r="S2634" t="s">
        <v>146</v>
      </c>
      <c r="T2634" s="78" t="s">
        <v>151</v>
      </c>
      <c r="U2634" s="78" t="s">
        <v>166</v>
      </c>
      <c r="V2634" s="128" t="s">
        <v>625</v>
      </c>
      <c r="W2634" s="144" t="s">
        <v>153</v>
      </c>
      <c r="X2634">
        <v>2</v>
      </c>
      <c r="Y2634" t="str">
        <f t="shared" si="559"/>
        <v>N</v>
      </c>
      <c r="Z2634" s="23">
        <v>100</v>
      </c>
      <c r="AA2634" s="23">
        <f t="shared" si="563"/>
        <v>181</v>
      </c>
      <c r="AB2634" s="23">
        <f t="shared" si="564"/>
        <v>81</v>
      </c>
      <c r="AC2634" s="23">
        <f t="shared" si="565"/>
        <v>0</v>
      </c>
      <c r="AD2634" s="23">
        <f t="shared" si="566"/>
        <v>-100</v>
      </c>
      <c r="AE2634" s="23">
        <f t="shared" si="567"/>
        <v>181</v>
      </c>
      <c r="AF2634" s="23">
        <f t="shared" si="568"/>
        <v>81</v>
      </c>
    </row>
    <row r="2635" spans="1:32" x14ac:dyDescent="0.25">
      <c r="A2635" s="6">
        <v>0.22851622924690126</v>
      </c>
      <c r="B2635" s="6">
        <v>0.77143359155653457</v>
      </c>
      <c r="C2635" s="3">
        <f t="shared" si="560"/>
        <v>4.3760568047862636</v>
      </c>
      <c r="D2635" s="4">
        <f t="shared" si="560"/>
        <v>1.2962878606080441</v>
      </c>
      <c r="E2635" s="141">
        <v>4.1039534417017798E-2</v>
      </c>
      <c r="F2635" s="5">
        <f t="shared" si="554"/>
        <v>1.0410395344170178</v>
      </c>
      <c r="G2635" s="5">
        <f t="shared" si="555"/>
        <v>4.2035452642409545</v>
      </c>
      <c r="H2635" s="5">
        <f t="shared" si="556"/>
        <v>1.2451860066332308</v>
      </c>
      <c r="I2635">
        <v>2.64</v>
      </c>
      <c r="J2635">
        <v>1.51</v>
      </c>
      <c r="K2635" s="5">
        <f t="shared" si="557"/>
        <v>2.7483443708609272</v>
      </c>
      <c r="L2635" s="5">
        <f t="shared" si="558"/>
        <v>1.5719696969696968</v>
      </c>
      <c r="M2635" s="24">
        <f t="shared" si="561"/>
        <v>0.363855421686747</v>
      </c>
      <c r="N2635" s="24">
        <f t="shared" si="561"/>
        <v>0.63614457831325311</v>
      </c>
      <c r="O2635">
        <f t="shared" si="562"/>
        <v>0.62804129230108618</v>
      </c>
      <c r="P2635">
        <f t="shared" si="562"/>
        <v>1.2126702291513707</v>
      </c>
      <c r="Q2635" t="s">
        <v>351</v>
      </c>
      <c r="R2635" t="s">
        <v>543</v>
      </c>
      <c r="S2635" t="s">
        <v>349</v>
      </c>
      <c r="T2635" s="78" t="s">
        <v>151</v>
      </c>
      <c r="U2635" s="78" t="s">
        <v>166</v>
      </c>
      <c r="V2635" s="128" t="s">
        <v>625</v>
      </c>
      <c r="W2635" s="144" t="s">
        <v>150</v>
      </c>
      <c r="X2635">
        <v>4</v>
      </c>
      <c r="Y2635" t="str">
        <f t="shared" si="559"/>
        <v>Y</v>
      </c>
      <c r="Z2635" s="23">
        <v>100</v>
      </c>
      <c r="AA2635" s="23">
        <f t="shared" si="563"/>
        <v>0</v>
      </c>
      <c r="AB2635" s="23">
        <f t="shared" si="564"/>
        <v>-100</v>
      </c>
      <c r="AC2635" s="23">
        <f t="shared" si="565"/>
        <v>0</v>
      </c>
      <c r="AD2635" s="23">
        <f t="shared" si="566"/>
        <v>-100</v>
      </c>
      <c r="AE2635" s="23">
        <f t="shared" si="567"/>
        <v>0</v>
      </c>
      <c r="AF2635" s="23">
        <f t="shared" si="568"/>
        <v>-100</v>
      </c>
    </row>
    <row r="2636" spans="1:32" x14ac:dyDescent="0.25">
      <c r="A2636" s="6">
        <v>5.0185871717279923E-2</v>
      </c>
      <c r="B2636" s="6">
        <v>0.94981352408480313</v>
      </c>
      <c r="C2636" s="3">
        <f t="shared" si="560"/>
        <v>19.925926675807478</v>
      </c>
      <c r="D2636" s="4">
        <f t="shared" si="560"/>
        <v>1.0528382410258417</v>
      </c>
      <c r="E2636" s="141">
        <v>4.3322734499205096E-2</v>
      </c>
      <c r="F2636" s="5">
        <f t="shared" si="554"/>
        <v>1.0433227344992051</v>
      </c>
      <c r="G2636" s="5">
        <f t="shared" si="555"/>
        <v>19.098526291935855</v>
      </c>
      <c r="H2636" s="5">
        <f t="shared" si="556"/>
        <v>1.009120386446102</v>
      </c>
      <c r="I2636">
        <v>2.72</v>
      </c>
      <c r="J2636">
        <v>1.48</v>
      </c>
      <c r="K2636" s="5">
        <f t="shared" si="557"/>
        <v>2.8378378378378382</v>
      </c>
      <c r="L2636" s="5">
        <f t="shared" si="558"/>
        <v>1.5441176470588236</v>
      </c>
      <c r="M2636" s="24">
        <f t="shared" si="561"/>
        <v>0.35238095238095235</v>
      </c>
      <c r="N2636" s="24">
        <f t="shared" si="561"/>
        <v>0.64761904761904754</v>
      </c>
      <c r="O2636">
        <f t="shared" si="562"/>
        <v>0.14241936568417274</v>
      </c>
      <c r="P2636">
        <f t="shared" si="562"/>
        <v>1.4666238239544753</v>
      </c>
      <c r="Q2636" t="s">
        <v>354</v>
      </c>
      <c r="R2636" t="s">
        <v>390</v>
      </c>
      <c r="S2636" t="s">
        <v>349</v>
      </c>
      <c r="T2636" s="78" t="s">
        <v>149</v>
      </c>
      <c r="U2636" s="78" t="s">
        <v>166</v>
      </c>
      <c r="V2636" s="128" t="s">
        <v>625</v>
      </c>
      <c r="W2636" s="144" t="s">
        <v>170</v>
      </c>
      <c r="X2636">
        <v>2</v>
      </c>
      <c r="Y2636" t="str">
        <f t="shared" si="559"/>
        <v>N</v>
      </c>
      <c r="Z2636" s="23">
        <v>100</v>
      </c>
      <c r="AA2636" s="23">
        <f t="shared" si="563"/>
        <v>148</v>
      </c>
      <c r="AB2636" s="23">
        <f t="shared" si="564"/>
        <v>48</v>
      </c>
      <c r="AC2636" s="23">
        <f t="shared" si="565"/>
        <v>0</v>
      </c>
      <c r="AD2636" s="23">
        <f t="shared" si="566"/>
        <v>-100</v>
      </c>
      <c r="AE2636" s="23">
        <f t="shared" si="567"/>
        <v>148</v>
      </c>
      <c r="AF2636" s="23">
        <f t="shared" si="568"/>
        <v>48</v>
      </c>
    </row>
    <row r="2637" spans="1:32" x14ac:dyDescent="0.25">
      <c r="A2637" s="6">
        <v>0.51683689720349935</v>
      </c>
      <c r="B2637" s="6">
        <v>0.4709218972787193</v>
      </c>
      <c r="C2637" s="3">
        <f t="shared" si="560"/>
        <v>1.934846380764994</v>
      </c>
      <c r="D2637" s="4">
        <f t="shared" si="560"/>
        <v>2.1234943751365658</v>
      </c>
      <c r="E2637" s="141">
        <v>4.17510053167085E-2</v>
      </c>
      <c r="F2637" s="5">
        <f t="shared" si="554"/>
        <v>1.0417510053167085</v>
      </c>
      <c r="G2637" s="5">
        <f t="shared" si="555"/>
        <v>1.8573021488726769</v>
      </c>
      <c r="H2637" s="5">
        <f t="shared" si="556"/>
        <v>2.0383895617081649</v>
      </c>
      <c r="I2637">
        <v>2.0699999999999998</v>
      </c>
      <c r="J2637">
        <v>1.79</v>
      </c>
      <c r="K2637" s="5">
        <f t="shared" si="557"/>
        <v>2.1564245810055866</v>
      </c>
      <c r="L2637" s="5">
        <f t="shared" si="558"/>
        <v>1.8647342995169083</v>
      </c>
      <c r="M2637" s="24">
        <f t="shared" si="561"/>
        <v>0.46373056994818651</v>
      </c>
      <c r="N2637" s="24">
        <f t="shared" si="561"/>
        <v>0.53626943005181349</v>
      </c>
      <c r="O2637">
        <f t="shared" si="562"/>
        <v>1.1145197895002834</v>
      </c>
      <c r="P2637">
        <f t="shared" si="562"/>
        <v>0.87814421424920608</v>
      </c>
      <c r="Q2637" t="s">
        <v>380</v>
      </c>
      <c r="R2637" t="s">
        <v>547</v>
      </c>
      <c r="S2637" t="s">
        <v>349</v>
      </c>
      <c r="T2637" s="78" t="s">
        <v>170</v>
      </c>
      <c r="U2637" s="78" t="s">
        <v>160</v>
      </c>
      <c r="V2637" s="128" t="s">
        <v>625</v>
      </c>
      <c r="W2637" s="144" t="s">
        <v>170</v>
      </c>
      <c r="X2637">
        <v>2</v>
      </c>
      <c r="Y2637" t="str">
        <f t="shared" si="559"/>
        <v>N</v>
      </c>
      <c r="Z2637" s="23">
        <v>100</v>
      </c>
      <c r="AA2637" s="23">
        <f t="shared" si="563"/>
        <v>0</v>
      </c>
      <c r="AB2637" s="23">
        <f t="shared" si="564"/>
        <v>-100</v>
      </c>
      <c r="AC2637" s="23">
        <f t="shared" si="565"/>
        <v>0</v>
      </c>
      <c r="AD2637" s="23">
        <f t="shared" si="566"/>
        <v>-100</v>
      </c>
      <c r="AE2637" s="23">
        <f t="shared" si="567"/>
        <v>0</v>
      </c>
      <c r="AF2637" s="23">
        <f t="shared" si="568"/>
        <v>-100</v>
      </c>
    </row>
    <row r="2638" spans="1:32" x14ac:dyDescent="0.25">
      <c r="A2638" s="6">
        <v>0.55420915831901774</v>
      </c>
      <c r="B2638" s="6">
        <v>0.43411798283233966</v>
      </c>
      <c r="C2638" s="3">
        <f t="shared" si="560"/>
        <v>1.8043729248955735</v>
      </c>
      <c r="D2638" s="4">
        <f t="shared" si="560"/>
        <v>2.3035212535441296</v>
      </c>
      <c r="E2638" s="141">
        <v>4.1986687147977486E-2</v>
      </c>
      <c r="F2638" s="5">
        <f t="shared" si="554"/>
        <v>1.0419866871479775</v>
      </c>
      <c r="G2638" s="5">
        <f t="shared" si="555"/>
        <v>1.7316660060545725</v>
      </c>
      <c r="H2638" s="5">
        <f t="shared" si="556"/>
        <v>2.2107012325167985</v>
      </c>
      <c r="I2638">
        <v>2.52</v>
      </c>
      <c r="J2638">
        <v>1.55</v>
      </c>
      <c r="K2638" s="5">
        <f t="shared" si="557"/>
        <v>2.6258064516129034</v>
      </c>
      <c r="L2638" s="5">
        <f t="shared" si="558"/>
        <v>1.6150793650793651</v>
      </c>
      <c r="M2638" s="24">
        <f t="shared" si="561"/>
        <v>0.38083538083538082</v>
      </c>
      <c r="N2638" s="24">
        <f t="shared" si="561"/>
        <v>0.61916461916461918</v>
      </c>
      <c r="O2638">
        <f t="shared" si="562"/>
        <v>1.4552459834570337</v>
      </c>
      <c r="P2638">
        <f t="shared" si="562"/>
        <v>0.70113499608238994</v>
      </c>
      <c r="Q2638" t="s">
        <v>353</v>
      </c>
      <c r="R2638" t="s">
        <v>379</v>
      </c>
      <c r="S2638" t="s">
        <v>349</v>
      </c>
      <c r="T2638" s="78" t="s">
        <v>162</v>
      </c>
      <c r="U2638" s="78" t="s">
        <v>160</v>
      </c>
      <c r="V2638" s="128" t="s">
        <v>625</v>
      </c>
      <c r="W2638" s="144" t="s">
        <v>165</v>
      </c>
      <c r="X2638">
        <v>4</v>
      </c>
      <c r="Y2638" t="str">
        <f t="shared" si="559"/>
        <v>Y</v>
      </c>
      <c r="Z2638" s="23">
        <v>100</v>
      </c>
      <c r="AA2638" s="23">
        <f t="shared" si="563"/>
        <v>252</v>
      </c>
      <c r="AB2638" s="23">
        <f t="shared" si="564"/>
        <v>152</v>
      </c>
      <c r="AC2638" s="23">
        <f t="shared" si="565"/>
        <v>252</v>
      </c>
      <c r="AD2638" s="23">
        <f t="shared" si="566"/>
        <v>152</v>
      </c>
      <c r="AE2638" s="23">
        <f t="shared" si="567"/>
        <v>0</v>
      </c>
      <c r="AF2638" s="23">
        <f t="shared" si="568"/>
        <v>-100</v>
      </c>
    </row>
    <row r="2639" spans="1:32" x14ac:dyDescent="0.25">
      <c r="A2639" s="6">
        <v>0.28674494102925491</v>
      </c>
      <c r="B2639" s="6">
        <v>0.7131367822079111</v>
      </c>
      <c r="C2639" s="3">
        <f t="shared" si="560"/>
        <v>3.4874198526765845</v>
      </c>
      <c r="D2639" s="4">
        <f t="shared" si="560"/>
        <v>1.4022555349114716</v>
      </c>
      <c r="E2639" s="141">
        <v>4.3446740199886147E-2</v>
      </c>
      <c r="F2639" s="5">
        <f t="shared" si="554"/>
        <v>1.0434467401998861</v>
      </c>
      <c r="G2639" s="5">
        <f t="shared" si="555"/>
        <v>3.3422116513666262</v>
      </c>
      <c r="H2639" s="5">
        <f t="shared" si="556"/>
        <v>1.3438688156166465</v>
      </c>
      <c r="I2639">
        <v>2.46</v>
      </c>
      <c r="J2639">
        <v>1.57</v>
      </c>
      <c r="K2639" s="5">
        <f t="shared" si="557"/>
        <v>2.5668789808917198</v>
      </c>
      <c r="L2639" s="5">
        <f t="shared" si="558"/>
        <v>1.6382113821138213</v>
      </c>
      <c r="M2639" s="24">
        <f t="shared" si="561"/>
        <v>0.38957816377171217</v>
      </c>
      <c r="N2639" s="24">
        <f t="shared" si="561"/>
        <v>0.61042183622828772</v>
      </c>
      <c r="O2639">
        <f t="shared" si="562"/>
        <v>0.73603956200503007</v>
      </c>
      <c r="P2639">
        <f t="shared" si="562"/>
        <v>1.1682687936170251</v>
      </c>
      <c r="Q2639" t="s">
        <v>542</v>
      </c>
      <c r="R2639" t="s">
        <v>536</v>
      </c>
      <c r="S2639" t="s">
        <v>349</v>
      </c>
      <c r="T2639" s="78" t="s">
        <v>151</v>
      </c>
      <c r="U2639" s="78" t="s">
        <v>166</v>
      </c>
      <c r="V2639" s="128" t="s">
        <v>625</v>
      </c>
      <c r="W2639" s="144" t="s">
        <v>152</v>
      </c>
      <c r="X2639">
        <v>1</v>
      </c>
      <c r="Y2639" t="str">
        <f t="shared" si="559"/>
        <v>N</v>
      </c>
      <c r="Z2639" s="23">
        <v>100</v>
      </c>
      <c r="AA2639" s="23">
        <f t="shared" si="563"/>
        <v>157</v>
      </c>
      <c r="AB2639" s="23">
        <f t="shared" si="564"/>
        <v>57</v>
      </c>
      <c r="AC2639" s="23">
        <f t="shared" si="565"/>
        <v>0</v>
      </c>
      <c r="AD2639" s="23">
        <f t="shared" si="566"/>
        <v>-100</v>
      </c>
      <c r="AE2639" s="23">
        <f t="shared" si="567"/>
        <v>157</v>
      </c>
      <c r="AF2639" s="23">
        <f t="shared" si="568"/>
        <v>57</v>
      </c>
    </row>
    <row r="2640" spans="1:32" x14ac:dyDescent="0.25">
      <c r="A2640" s="6">
        <v>4.7262611168820322E-2</v>
      </c>
      <c r="B2640" s="6">
        <v>0.9527341322206111</v>
      </c>
      <c r="C2640" s="3">
        <f t="shared" si="560"/>
        <v>21.158373929617145</v>
      </c>
      <c r="D2640" s="4">
        <f t="shared" si="560"/>
        <v>1.049610763570759</v>
      </c>
      <c r="E2640" s="141">
        <v>3.0955087366835166E-2</v>
      </c>
      <c r="F2640" s="5">
        <f t="shared" si="554"/>
        <v>1.0309550873668352</v>
      </c>
      <c r="G2640" s="5">
        <f t="shared" si="555"/>
        <v>20.523080189320176</v>
      </c>
      <c r="H2640" s="5">
        <f t="shared" si="556"/>
        <v>1.0180955275671342</v>
      </c>
      <c r="I2640">
        <v>2.09</v>
      </c>
      <c r="J2640">
        <v>1.81</v>
      </c>
      <c r="K2640" s="5">
        <f t="shared" si="557"/>
        <v>2.1546961325966851</v>
      </c>
      <c r="L2640" s="5">
        <f t="shared" si="558"/>
        <v>1.8660287081339717</v>
      </c>
      <c r="M2640" s="24">
        <f t="shared" si="561"/>
        <v>0.46410256410256412</v>
      </c>
      <c r="N2640" s="24">
        <f t="shared" si="561"/>
        <v>0.53589743589743577</v>
      </c>
      <c r="O2640">
        <f t="shared" si="562"/>
        <v>0.10183656550187806</v>
      </c>
      <c r="P2640">
        <f t="shared" si="562"/>
        <v>1.7778292419427675</v>
      </c>
      <c r="Q2640" t="s">
        <v>74</v>
      </c>
      <c r="R2640" t="s">
        <v>124</v>
      </c>
      <c r="S2640" t="s">
        <v>147</v>
      </c>
      <c r="T2640" s="78" t="s">
        <v>152</v>
      </c>
      <c r="U2640" s="78" t="s">
        <v>161</v>
      </c>
      <c r="V2640" s="128" t="s">
        <v>625</v>
      </c>
      <c r="W2640" s="144" t="s">
        <v>153</v>
      </c>
      <c r="X2640">
        <v>2</v>
      </c>
      <c r="Y2640" t="str">
        <f t="shared" si="559"/>
        <v>N</v>
      </c>
      <c r="Z2640" s="23">
        <v>100</v>
      </c>
      <c r="AA2640" s="23">
        <f t="shared" si="563"/>
        <v>181</v>
      </c>
      <c r="AB2640" s="23">
        <f t="shared" si="564"/>
        <v>81</v>
      </c>
      <c r="AC2640" s="23">
        <f t="shared" si="565"/>
        <v>0</v>
      </c>
      <c r="AD2640" s="23">
        <f t="shared" si="566"/>
        <v>-100</v>
      </c>
      <c r="AE2640" s="23">
        <f t="shared" si="567"/>
        <v>181</v>
      </c>
      <c r="AF2640" s="23">
        <f t="shared" si="568"/>
        <v>81</v>
      </c>
    </row>
    <row r="2641" spans="1:32" x14ac:dyDescent="0.25">
      <c r="A2641" s="6">
        <v>0.21402203010703336</v>
      </c>
      <c r="B2641" s="6">
        <v>0.78589263513857777</v>
      </c>
      <c r="C2641" s="3">
        <f t="shared" si="560"/>
        <v>4.6724161970610947</v>
      </c>
      <c r="D2641" s="4">
        <f t="shared" si="560"/>
        <v>1.2724384417009689</v>
      </c>
      <c r="E2641" s="141">
        <v>3.5542136765718491E-2</v>
      </c>
      <c r="F2641" s="5">
        <f t="shared" si="554"/>
        <v>1.0355421367657185</v>
      </c>
      <c r="G2641" s="5">
        <f t="shared" si="555"/>
        <v>4.5120483572540362</v>
      </c>
      <c r="H2641" s="5">
        <f t="shared" si="556"/>
        <v>1.2287654905817182</v>
      </c>
      <c r="I2641">
        <v>1.74</v>
      </c>
      <c r="J2641">
        <v>2.17</v>
      </c>
      <c r="K2641" s="5">
        <f t="shared" si="557"/>
        <v>1.8018433179723501</v>
      </c>
      <c r="L2641" s="5">
        <f t="shared" si="558"/>
        <v>2.2471264367816088</v>
      </c>
      <c r="M2641" s="24">
        <f t="shared" si="561"/>
        <v>0.55498721227621484</v>
      </c>
      <c r="N2641" s="24">
        <f t="shared" si="561"/>
        <v>0.44501278772378522</v>
      </c>
      <c r="O2641">
        <f t="shared" si="562"/>
        <v>0.38563416484723523</v>
      </c>
      <c r="P2641">
        <f t="shared" si="562"/>
        <v>1.7660001168918615</v>
      </c>
      <c r="Q2641" t="s">
        <v>548</v>
      </c>
      <c r="R2641" t="s">
        <v>75</v>
      </c>
      <c r="S2641" t="s">
        <v>147</v>
      </c>
      <c r="T2641" s="78" t="s">
        <v>151</v>
      </c>
      <c r="U2641" s="78" t="s">
        <v>166</v>
      </c>
      <c r="V2641" s="128" t="s">
        <v>625</v>
      </c>
      <c r="W2641" s="144" t="s">
        <v>154</v>
      </c>
      <c r="X2641">
        <v>1</v>
      </c>
      <c r="Y2641" t="str">
        <f t="shared" si="559"/>
        <v>N</v>
      </c>
      <c r="Z2641" s="23">
        <v>100</v>
      </c>
      <c r="AA2641" s="23">
        <f t="shared" si="563"/>
        <v>217</v>
      </c>
      <c r="AB2641" s="23">
        <f t="shared" si="564"/>
        <v>117</v>
      </c>
      <c r="AC2641" s="23">
        <f t="shared" si="565"/>
        <v>0</v>
      </c>
      <c r="AD2641" s="23">
        <f t="shared" si="566"/>
        <v>-100</v>
      </c>
      <c r="AE2641" s="23">
        <f t="shared" si="567"/>
        <v>217</v>
      </c>
      <c r="AF2641" s="23">
        <f t="shared" si="568"/>
        <v>117</v>
      </c>
    </row>
    <row r="2642" spans="1:32" x14ac:dyDescent="0.25">
      <c r="A2642" s="6">
        <v>0.63904191131643473</v>
      </c>
      <c r="B2642" s="6">
        <v>0.34562362457653945</v>
      </c>
      <c r="C2642" s="3">
        <f t="shared" si="560"/>
        <v>1.5648425905900083</v>
      </c>
      <c r="D2642" s="4">
        <f t="shared" si="560"/>
        <v>2.893320736466459</v>
      </c>
      <c r="E2642" s="141">
        <v>3.383458646616555E-2</v>
      </c>
      <c r="F2642" s="5">
        <f t="shared" si="554"/>
        <v>1.0338345864661656</v>
      </c>
      <c r="G2642" s="5">
        <f t="shared" si="555"/>
        <v>1.5136295603525169</v>
      </c>
      <c r="H2642" s="5">
        <f t="shared" si="556"/>
        <v>2.7986302396366471</v>
      </c>
      <c r="I2642">
        <v>1.68</v>
      </c>
      <c r="J2642">
        <v>2.2799999999999998</v>
      </c>
      <c r="K2642" s="5">
        <f t="shared" si="557"/>
        <v>1.736842105263158</v>
      </c>
      <c r="L2642" s="5">
        <f t="shared" si="558"/>
        <v>2.3571428571428572</v>
      </c>
      <c r="M2642" s="24">
        <f t="shared" si="561"/>
        <v>0.57575757575757569</v>
      </c>
      <c r="N2642" s="24">
        <f t="shared" si="561"/>
        <v>0.42424242424242425</v>
      </c>
      <c r="O2642">
        <f t="shared" si="562"/>
        <v>1.1099148986022287</v>
      </c>
      <c r="P2642">
        <f t="shared" si="562"/>
        <v>0.81468425793041443</v>
      </c>
      <c r="Q2642" t="s">
        <v>279</v>
      </c>
      <c r="R2642" t="s">
        <v>24</v>
      </c>
      <c r="S2642" t="s">
        <v>147</v>
      </c>
      <c r="T2642" s="78" t="s">
        <v>165</v>
      </c>
      <c r="U2642" s="78" t="s">
        <v>160</v>
      </c>
      <c r="V2642" s="128" t="s">
        <v>625</v>
      </c>
      <c r="W2642" s="144" t="s">
        <v>151</v>
      </c>
      <c r="X2642">
        <v>2</v>
      </c>
      <c r="Y2642" t="str">
        <f t="shared" si="559"/>
        <v>N</v>
      </c>
      <c r="Z2642" s="23">
        <v>100</v>
      </c>
      <c r="AA2642" s="23">
        <f t="shared" si="563"/>
        <v>0</v>
      </c>
      <c r="AB2642" s="23">
        <f t="shared" si="564"/>
        <v>-100</v>
      </c>
      <c r="AC2642" s="23">
        <f t="shared" si="565"/>
        <v>0</v>
      </c>
      <c r="AD2642" s="23">
        <f t="shared" si="566"/>
        <v>-100</v>
      </c>
      <c r="AE2642" s="23">
        <f t="shared" si="567"/>
        <v>0</v>
      </c>
      <c r="AF2642" s="23">
        <f t="shared" si="568"/>
        <v>-100</v>
      </c>
    </row>
    <row r="2643" spans="1:32" x14ac:dyDescent="0.25">
      <c r="A2643" s="6">
        <v>0.55875976266809479</v>
      </c>
      <c r="B2643" s="6">
        <v>0.43111007025221937</v>
      </c>
      <c r="C2643" s="3">
        <f t="shared" si="560"/>
        <v>1.7896779024047289</v>
      </c>
      <c r="D2643" s="4">
        <f t="shared" si="560"/>
        <v>2.319593229206995</v>
      </c>
      <c r="E2643" s="141">
        <v>3.1919317945518833E-2</v>
      </c>
      <c r="F2643" s="5">
        <f t="shared" si="554"/>
        <v>1.0319193179455188</v>
      </c>
      <c r="G2643" s="5">
        <f t="shared" si="555"/>
        <v>1.7343196035595649</v>
      </c>
      <c r="H2643" s="5">
        <f t="shared" si="556"/>
        <v>2.2478435948123807</v>
      </c>
      <c r="I2643">
        <v>1.68</v>
      </c>
      <c r="J2643">
        <v>2.29</v>
      </c>
      <c r="K2643" s="5">
        <f t="shared" si="557"/>
        <v>1.7336244541484715</v>
      </c>
      <c r="L2643" s="5">
        <f t="shared" si="558"/>
        <v>2.3630952380952381</v>
      </c>
      <c r="M2643" s="24">
        <f t="shared" si="561"/>
        <v>0.57682619647355171</v>
      </c>
      <c r="N2643" s="24">
        <f t="shared" si="561"/>
        <v>0.42317380352644834</v>
      </c>
      <c r="O2643">
        <f t="shared" si="562"/>
        <v>0.96867958855560532</v>
      </c>
      <c r="P2643">
        <f t="shared" si="562"/>
        <v>1.018754154107923</v>
      </c>
      <c r="Q2643" t="s">
        <v>81</v>
      </c>
      <c r="R2643" t="s">
        <v>123</v>
      </c>
      <c r="S2643" t="s">
        <v>147</v>
      </c>
      <c r="T2643" s="78" t="s">
        <v>162</v>
      </c>
      <c r="U2643" s="78" t="s">
        <v>160</v>
      </c>
      <c r="V2643" s="128" t="s">
        <v>625</v>
      </c>
      <c r="W2643" s="144" t="s">
        <v>150</v>
      </c>
      <c r="X2643">
        <v>4</v>
      </c>
      <c r="Y2643" t="str">
        <f t="shared" si="559"/>
        <v>Y</v>
      </c>
      <c r="Z2643" s="23">
        <v>100</v>
      </c>
      <c r="AA2643" s="23">
        <f t="shared" si="563"/>
        <v>0</v>
      </c>
      <c r="AB2643" s="23">
        <f t="shared" si="564"/>
        <v>-100</v>
      </c>
      <c r="AC2643" s="23">
        <f t="shared" si="565"/>
        <v>168</v>
      </c>
      <c r="AD2643" s="23">
        <f t="shared" si="566"/>
        <v>68</v>
      </c>
      <c r="AE2643" s="23">
        <f t="shared" si="567"/>
        <v>0</v>
      </c>
      <c r="AF2643" s="23">
        <f t="shared" si="568"/>
        <v>-100</v>
      </c>
    </row>
    <row r="2644" spans="1:32" x14ac:dyDescent="0.25">
      <c r="A2644" s="6">
        <v>0.26306084084082226</v>
      </c>
      <c r="B2644" s="6">
        <v>0.73643387296610419</v>
      </c>
      <c r="C2644" s="3">
        <f t="shared" si="560"/>
        <v>3.8014019753137585</v>
      </c>
      <c r="D2644" s="4">
        <f t="shared" si="560"/>
        <v>1.357895171188068</v>
      </c>
      <c r="E2644" s="141">
        <v>4.21539581059307E-2</v>
      </c>
      <c r="F2644" s="5">
        <f t="shared" ref="F2644:F2707" si="569">(E2644/100%) + 1</f>
        <v>1.0421539581059307</v>
      </c>
      <c r="G2644" s="5">
        <f t="shared" ref="G2644:G2707" si="570">C2644/F2644</f>
        <v>3.6476395313247578</v>
      </c>
      <c r="H2644" s="5">
        <f t="shared" ref="H2644:H2707" si="571">D2644/F2644</f>
        <v>1.302969835336022</v>
      </c>
      <c r="I2644">
        <v>2.42</v>
      </c>
      <c r="J2644">
        <v>1.59</v>
      </c>
      <c r="K2644" s="5">
        <f t="shared" ref="K2644:K2707" si="572">(I2644*F2644)</f>
        <v>2.5220125786163523</v>
      </c>
      <c r="L2644" s="5">
        <f t="shared" ref="L2644:L2707" si="573">(J2644*F2644)</f>
        <v>1.6570247933884299</v>
      </c>
      <c r="M2644" s="24">
        <f t="shared" si="561"/>
        <v>0.39650872817955113</v>
      </c>
      <c r="N2644" s="24">
        <f t="shared" si="561"/>
        <v>0.60349127182044882</v>
      </c>
      <c r="O2644">
        <f t="shared" si="562"/>
        <v>0.66344274954194804</v>
      </c>
      <c r="P2644">
        <f t="shared" si="562"/>
        <v>1.2202891861959</v>
      </c>
      <c r="Q2644" t="s">
        <v>376</v>
      </c>
      <c r="R2644" t="s">
        <v>388</v>
      </c>
      <c r="S2644" t="s">
        <v>349</v>
      </c>
      <c r="T2644" s="78" t="s">
        <v>154</v>
      </c>
      <c r="U2644" s="78" t="s">
        <v>160</v>
      </c>
      <c r="V2644" s="128" t="s">
        <v>626</v>
      </c>
      <c r="W2644" s="144" t="s">
        <v>162</v>
      </c>
      <c r="X2644">
        <v>3</v>
      </c>
      <c r="Y2644" t="str">
        <f t="shared" ref="Y2644:Y2707" si="574">IF(X2644 &gt;= 3,"Y","N")</f>
        <v>Y</v>
      </c>
      <c r="Z2644" s="23">
        <v>100</v>
      </c>
      <c r="AA2644" s="23">
        <f t="shared" si="563"/>
        <v>0</v>
      </c>
      <c r="AB2644" s="23">
        <f t="shared" si="564"/>
        <v>-100</v>
      </c>
      <c r="AC2644" s="23">
        <f t="shared" si="565"/>
        <v>0</v>
      </c>
      <c r="AD2644" s="23">
        <f t="shared" si="566"/>
        <v>-100</v>
      </c>
      <c r="AE2644" s="23">
        <f t="shared" si="567"/>
        <v>0</v>
      </c>
      <c r="AF2644" s="23">
        <f t="shared" si="568"/>
        <v>-100</v>
      </c>
    </row>
    <row r="2645" spans="1:32" x14ac:dyDescent="0.25">
      <c r="A2645" s="6">
        <v>0.31774035955379298</v>
      </c>
      <c r="B2645" s="6">
        <v>0.68170816531002343</v>
      </c>
      <c r="C2645" s="3">
        <f t="shared" ref="C2645:D2698" si="575">(100%/A2645)</f>
        <v>3.1472237313645435</v>
      </c>
      <c r="D2645" s="4">
        <f t="shared" si="575"/>
        <v>1.4669033625924455</v>
      </c>
      <c r="E2645" s="141">
        <v>3.7284009420232245E-2</v>
      </c>
      <c r="F2645" s="5">
        <f t="shared" si="569"/>
        <v>1.0372840094202322</v>
      </c>
      <c r="G2645" s="5">
        <f t="shared" si="570"/>
        <v>3.0341003069387109</v>
      </c>
      <c r="H2645" s="5">
        <f t="shared" si="571"/>
        <v>1.4141771677482426</v>
      </c>
      <c r="I2645">
        <v>1.71</v>
      </c>
      <c r="J2645">
        <v>2.21</v>
      </c>
      <c r="K2645" s="5">
        <f t="shared" si="572"/>
        <v>1.7737556561085972</v>
      </c>
      <c r="L2645" s="5">
        <f t="shared" si="573"/>
        <v>2.2923976608187133</v>
      </c>
      <c r="M2645" s="24">
        <f t="shared" ref="M2645:N2698" si="576">(1/K2645)</f>
        <v>0.56377551020408168</v>
      </c>
      <c r="N2645" s="24">
        <f t="shared" si="576"/>
        <v>0.43622448979591838</v>
      </c>
      <c r="O2645">
        <f t="shared" ref="O2645:P2698" si="577">(I2645/G2645)</f>
        <v>0.56359375993251959</v>
      </c>
      <c r="P2645">
        <f t="shared" si="577"/>
        <v>1.5627462035177142</v>
      </c>
      <c r="Q2645" t="s">
        <v>240</v>
      </c>
      <c r="R2645" t="s">
        <v>401</v>
      </c>
      <c r="S2645" t="s">
        <v>135</v>
      </c>
      <c r="T2645" s="78" t="s">
        <v>151</v>
      </c>
      <c r="U2645" s="78" t="s">
        <v>166</v>
      </c>
      <c r="V2645" s="128" t="s">
        <v>627</v>
      </c>
      <c r="W2645" s="78" t="s">
        <v>170</v>
      </c>
      <c r="X2645" s="89">
        <v>2</v>
      </c>
      <c r="Y2645" t="str">
        <f t="shared" si="574"/>
        <v>N</v>
      </c>
      <c r="Z2645" s="23">
        <v>100</v>
      </c>
      <c r="AA2645" s="23">
        <f t="shared" si="563"/>
        <v>221</v>
      </c>
      <c r="AB2645" s="23">
        <f t="shared" si="564"/>
        <v>121</v>
      </c>
      <c r="AC2645" s="23">
        <f t="shared" si="565"/>
        <v>0</v>
      </c>
      <c r="AD2645" s="23">
        <f t="shared" si="566"/>
        <v>-100</v>
      </c>
      <c r="AE2645" s="23">
        <f t="shared" si="567"/>
        <v>221</v>
      </c>
      <c r="AF2645" s="23">
        <f t="shared" si="568"/>
        <v>121</v>
      </c>
    </row>
    <row r="2646" spans="1:32" x14ac:dyDescent="0.25">
      <c r="A2646" s="6">
        <v>0.47927398435816876</v>
      </c>
      <c r="B2646" s="6">
        <v>0.51739952628510799</v>
      </c>
      <c r="C2646" s="3">
        <f t="shared" si="575"/>
        <v>2.0864892162656687</v>
      </c>
      <c r="D2646" s="4">
        <f t="shared" si="575"/>
        <v>1.9327423957650856</v>
      </c>
      <c r="E2646" s="141">
        <v>3.9682539682539542E-2</v>
      </c>
      <c r="F2646" s="5">
        <f t="shared" si="569"/>
        <v>1.0396825396825395</v>
      </c>
      <c r="G2646" s="5">
        <f t="shared" si="570"/>
        <v>2.0068522232784298</v>
      </c>
      <c r="H2646" s="5">
        <f t="shared" si="571"/>
        <v>1.8589736020335941</v>
      </c>
      <c r="I2646">
        <v>2.25</v>
      </c>
      <c r="J2646">
        <v>1.68</v>
      </c>
      <c r="K2646" s="5">
        <f t="shared" si="572"/>
        <v>2.339285714285714</v>
      </c>
      <c r="L2646" s="5">
        <f t="shared" si="573"/>
        <v>1.7466666666666664</v>
      </c>
      <c r="M2646" s="24">
        <f t="shared" si="576"/>
        <v>0.4274809160305344</v>
      </c>
      <c r="N2646" s="24">
        <f t="shared" si="576"/>
        <v>0.57251908396946571</v>
      </c>
      <c r="O2646">
        <f t="shared" si="577"/>
        <v>1.121158784837859</v>
      </c>
      <c r="P2646">
        <f t="shared" si="577"/>
        <v>0.90372450591132181</v>
      </c>
      <c r="Q2646" t="s">
        <v>127</v>
      </c>
      <c r="R2646" t="s">
        <v>244</v>
      </c>
      <c r="S2646" t="s">
        <v>136</v>
      </c>
      <c r="T2646" s="78" t="s">
        <v>162</v>
      </c>
      <c r="U2646" s="78" t="s">
        <v>160</v>
      </c>
      <c r="V2646" s="128" t="s">
        <v>627</v>
      </c>
      <c r="W2646" s="78" t="s">
        <v>155</v>
      </c>
      <c r="X2646" s="89">
        <v>3</v>
      </c>
      <c r="Y2646" t="str">
        <f t="shared" si="574"/>
        <v>Y</v>
      </c>
      <c r="Z2646" s="23">
        <v>100</v>
      </c>
      <c r="AA2646" s="23">
        <f t="shared" si="563"/>
        <v>225</v>
      </c>
      <c r="AB2646" s="23">
        <f t="shared" si="564"/>
        <v>125</v>
      </c>
      <c r="AC2646" s="23">
        <f t="shared" si="565"/>
        <v>0</v>
      </c>
      <c r="AD2646" s="23">
        <f t="shared" si="566"/>
        <v>-100</v>
      </c>
      <c r="AE2646" s="23">
        <f t="shared" si="567"/>
        <v>0</v>
      </c>
      <c r="AF2646" s="23">
        <f t="shared" si="568"/>
        <v>-100</v>
      </c>
    </row>
    <row r="2647" spans="1:32" x14ac:dyDescent="0.25">
      <c r="A2647" s="6">
        <v>0.51403071164758629</v>
      </c>
      <c r="B2647" s="6">
        <v>0.48470425950464308</v>
      </c>
      <c r="C2647" s="3">
        <f t="shared" si="575"/>
        <v>1.9454090530792814</v>
      </c>
      <c r="D2647" s="4">
        <f t="shared" si="575"/>
        <v>2.0631137036467919</v>
      </c>
      <c r="E2647" s="141">
        <v>4.7579871109282745E-2</v>
      </c>
      <c r="F2647" s="5">
        <f t="shared" si="569"/>
        <v>1.0475798711092827</v>
      </c>
      <c r="G2647" s="5">
        <f t="shared" si="570"/>
        <v>1.8570508146737175</v>
      </c>
      <c r="H2647" s="5">
        <f t="shared" si="571"/>
        <v>1.9694094555884889</v>
      </c>
      <c r="I2647">
        <v>1.87</v>
      </c>
      <c r="J2647">
        <v>1.95</v>
      </c>
      <c r="K2647" s="5">
        <f t="shared" si="572"/>
        <v>1.9589743589743589</v>
      </c>
      <c r="L2647" s="5">
        <f t="shared" si="573"/>
        <v>2.0427807486631013</v>
      </c>
      <c r="M2647" s="24">
        <f t="shared" si="576"/>
        <v>0.51047120418848169</v>
      </c>
      <c r="N2647" s="24">
        <f t="shared" si="576"/>
        <v>0.48952879581151837</v>
      </c>
      <c r="O2647">
        <f t="shared" si="577"/>
        <v>1.0069729838429637</v>
      </c>
      <c r="P2647">
        <f t="shared" si="577"/>
        <v>0.99014453011108905</v>
      </c>
      <c r="Q2647" t="s">
        <v>343</v>
      </c>
      <c r="R2647" t="s">
        <v>346</v>
      </c>
      <c r="S2647" t="s">
        <v>145</v>
      </c>
      <c r="T2647" s="78" t="s">
        <v>155</v>
      </c>
      <c r="U2647" s="78" t="s">
        <v>161</v>
      </c>
      <c r="V2647" s="128" t="s">
        <v>627</v>
      </c>
      <c r="W2647" s="78" t="s">
        <v>165</v>
      </c>
      <c r="X2647" s="89">
        <v>4</v>
      </c>
      <c r="Y2647" t="str">
        <f t="shared" si="574"/>
        <v>Y</v>
      </c>
      <c r="Z2647" s="23">
        <v>100</v>
      </c>
      <c r="AA2647" s="23">
        <f t="shared" si="563"/>
        <v>187</v>
      </c>
      <c r="AB2647" s="23">
        <f t="shared" si="564"/>
        <v>87</v>
      </c>
      <c r="AC2647" s="23">
        <f t="shared" si="565"/>
        <v>187</v>
      </c>
      <c r="AD2647" s="23">
        <f t="shared" si="566"/>
        <v>87</v>
      </c>
      <c r="AE2647" s="23">
        <f t="shared" si="567"/>
        <v>0</v>
      </c>
      <c r="AF2647" s="23">
        <f t="shared" si="568"/>
        <v>-100</v>
      </c>
    </row>
    <row r="2648" spans="1:32" x14ac:dyDescent="0.25">
      <c r="A2648" s="6">
        <v>0.34266854976784339</v>
      </c>
      <c r="B2648" s="6">
        <v>0.65699554340763122</v>
      </c>
      <c r="C2648" s="3">
        <f t="shared" si="575"/>
        <v>2.91827190058001</v>
      </c>
      <c r="D2648" s="4">
        <f t="shared" si="575"/>
        <v>1.5220803398654905</v>
      </c>
      <c r="E2648" s="141">
        <v>3.3884036620014824E-2</v>
      </c>
      <c r="F2648" s="5">
        <f t="shared" si="569"/>
        <v>1.0338840366200148</v>
      </c>
      <c r="G2648" s="5">
        <f t="shared" si="570"/>
        <v>2.822629808774741</v>
      </c>
      <c r="H2648" s="5">
        <f t="shared" si="571"/>
        <v>1.4721963836887282</v>
      </c>
      <c r="I2648">
        <v>2.21</v>
      </c>
      <c r="J2648">
        <v>1.72</v>
      </c>
      <c r="K2648" s="5">
        <f t="shared" si="572"/>
        <v>2.2848837209302326</v>
      </c>
      <c r="L2648" s="5">
        <f t="shared" si="573"/>
        <v>1.7782805429864255</v>
      </c>
      <c r="M2648" s="24">
        <f t="shared" si="576"/>
        <v>0.43765903307888038</v>
      </c>
      <c r="N2648" s="24">
        <f t="shared" si="576"/>
        <v>0.56234096692111957</v>
      </c>
      <c r="O2648">
        <f t="shared" si="577"/>
        <v>0.78295779103931662</v>
      </c>
      <c r="P2648">
        <f t="shared" si="577"/>
        <v>1.1683223916705843</v>
      </c>
      <c r="Q2648" t="s">
        <v>390</v>
      </c>
      <c r="R2648" t="s">
        <v>542</v>
      </c>
      <c r="S2648" t="s">
        <v>349</v>
      </c>
      <c r="T2648" s="78" t="s">
        <v>151</v>
      </c>
      <c r="U2648" s="78" t="s">
        <v>166</v>
      </c>
      <c r="V2648" s="128" t="s">
        <v>627</v>
      </c>
      <c r="W2648" s="78" t="s">
        <v>152</v>
      </c>
      <c r="X2648" s="89">
        <v>1</v>
      </c>
      <c r="Y2648" t="str">
        <f t="shared" si="574"/>
        <v>N</v>
      </c>
      <c r="Z2648" s="23">
        <v>100</v>
      </c>
      <c r="AA2648" s="23">
        <f t="shared" si="563"/>
        <v>172</v>
      </c>
      <c r="AB2648" s="23">
        <f t="shared" si="564"/>
        <v>72</v>
      </c>
      <c r="AC2648" s="23">
        <f t="shared" si="565"/>
        <v>0</v>
      </c>
      <c r="AD2648" s="23">
        <f t="shared" si="566"/>
        <v>-100</v>
      </c>
      <c r="AE2648" s="23">
        <f t="shared" si="567"/>
        <v>172</v>
      </c>
      <c r="AF2648" s="23">
        <f t="shared" si="568"/>
        <v>72</v>
      </c>
    </row>
    <row r="2649" spans="1:32" x14ac:dyDescent="0.25">
      <c r="A2649" s="6">
        <v>0.48712860111744016</v>
      </c>
      <c r="B2649" s="6">
        <v>0.51175583956610649</v>
      </c>
      <c r="C2649" s="3">
        <f t="shared" si="575"/>
        <v>2.0528459994056343</v>
      </c>
      <c r="D2649" s="4">
        <f t="shared" si="575"/>
        <v>1.9540568425127354</v>
      </c>
      <c r="E2649" s="141">
        <v>4.6650717703349276E-2</v>
      </c>
      <c r="F2649" s="5">
        <f t="shared" si="569"/>
        <v>1.0466507177033493</v>
      </c>
      <c r="G2649" s="5">
        <f t="shared" si="570"/>
        <v>1.9613477205749832</v>
      </c>
      <c r="H2649" s="5">
        <f t="shared" si="571"/>
        <v>1.8669617375321677</v>
      </c>
      <c r="I2649">
        <v>1.76</v>
      </c>
      <c r="J2649">
        <v>2.09</v>
      </c>
      <c r="K2649" s="5">
        <f t="shared" si="572"/>
        <v>1.8421052631578947</v>
      </c>
      <c r="L2649" s="5">
        <f t="shared" si="573"/>
        <v>2.1875</v>
      </c>
      <c r="M2649" s="24">
        <f t="shared" si="576"/>
        <v>0.54285714285714282</v>
      </c>
      <c r="N2649" s="24">
        <f t="shared" si="576"/>
        <v>0.45714285714285713</v>
      </c>
      <c r="O2649">
        <f t="shared" si="577"/>
        <v>0.89734215995317923</v>
      </c>
      <c r="P2649">
        <f t="shared" si="577"/>
        <v>1.1194658990508579</v>
      </c>
      <c r="Q2649" t="s">
        <v>223</v>
      </c>
      <c r="R2649" t="s">
        <v>222</v>
      </c>
      <c r="S2649" t="s">
        <v>135</v>
      </c>
      <c r="T2649" s="78" t="s">
        <v>155</v>
      </c>
      <c r="U2649" s="78" t="s">
        <v>161</v>
      </c>
      <c r="V2649" s="128" t="s">
        <v>628</v>
      </c>
      <c r="W2649" s="78" t="s">
        <v>167</v>
      </c>
      <c r="X2649" s="89">
        <v>5</v>
      </c>
      <c r="Y2649" t="str">
        <f t="shared" si="574"/>
        <v>Y</v>
      </c>
      <c r="Z2649" s="23">
        <v>100</v>
      </c>
      <c r="AA2649" s="23">
        <f t="shared" si="563"/>
        <v>0</v>
      </c>
      <c r="AB2649" s="23">
        <f t="shared" si="564"/>
        <v>-100</v>
      </c>
      <c r="AC2649" s="23">
        <f t="shared" si="565"/>
        <v>0</v>
      </c>
      <c r="AD2649" s="23">
        <f t="shared" si="566"/>
        <v>-100</v>
      </c>
      <c r="AE2649" s="23">
        <f t="shared" si="567"/>
        <v>0</v>
      </c>
      <c r="AF2649" s="23">
        <f t="shared" si="568"/>
        <v>-100</v>
      </c>
    </row>
    <row r="2650" spans="1:32" x14ac:dyDescent="0.25">
      <c r="A2650" s="6">
        <v>0.43797739936871893</v>
      </c>
      <c r="B2650" s="6">
        <v>0.56129174070728316</v>
      </c>
      <c r="C2650" s="3">
        <f t="shared" si="575"/>
        <v>2.2832228362498963</v>
      </c>
      <c r="D2650" s="4">
        <f t="shared" si="575"/>
        <v>1.7816046940934869</v>
      </c>
      <c r="E2650" s="141">
        <v>4.4564446626302434E-2</v>
      </c>
      <c r="F2650" s="5">
        <f t="shared" si="569"/>
        <v>1.0445644466263024</v>
      </c>
      <c r="G2650" s="5">
        <f t="shared" si="570"/>
        <v>2.1858132771263366</v>
      </c>
      <c r="H2650" s="5">
        <f t="shared" si="571"/>
        <v>1.7055957627580101</v>
      </c>
      <c r="I2650">
        <v>1.94</v>
      </c>
      <c r="J2650">
        <v>1.89</v>
      </c>
      <c r="K2650" s="5">
        <f t="shared" si="572"/>
        <v>2.0264550264550265</v>
      </c>
      <c r="L2650" s="5">
        <f t="shared" si="573"/>
        <v>1.9742268041237114</v>
      </c>
      <c r="M2650" s="24">
        <f t="shared" si="576"/>
        <v>0.49347258485639683</v>
      </c>
      <c r="N2650" s="24">
        <f t="shared" si="576"/>
        <v>0.50652741514360311</v>
      </c>
      <c r="O2650">
        <f t="shared" si="577"/>
        <v>0.88754150242444108</v>
      </c>
      <c r="P2650">
        <f t="shared" si="577"/>
        <v>1.1081171994375745</v>
      </c>
      <c r="Q2650" t="s">
        <v>225</v>
      </c>
      <c r="R2650" t="s">
        <v>221</v>
      </c>
      <c r="S2650" t="s">
        <v>135</v>
      </c>
      <c r="T2650" s="78" t="s">
        <v>151</v>
      </c>
      <c r="U2650" s="78" t="s">
        <v>166</v>
      </c>
      <c r="V2650" s="128" t="s">
        <v>628</v>
      </c>
      <c r="W2650" s="78" t="s">
        <v>152</v>
      </c>
      <c r="X2650" s="89">
        <v>1</v>
      </c>
      <c r="Y2650" t="str">
        <f t="shared" si="574"/>
        <v>N</v>
      </c>
      <c r="Z2650" s="23">
        <v>100</v>
      </c>
      <c r="AA2650" s="23">
        <f t="shared" si="563"/>
        <v>189</v>
      </c>
      <c r="AB2650" s="23">
        <f t="shared" si="564"/>
        <v>89</v>
      </c>
      <c r="AC2650" s="23">
        <f t="shared" si="565"/>
        <v>0</v>
      </c>
      <c r="AD2650" s="23">
        <f t="shared" si="566"/>
        <v>-100</v>
      </c>
      <c r="AE2650" s="23">
        <f t="shared" si="567"/>
        <v>189</v>
      </c>
      <c r="AF2650" s="23">
        <f t="shared" si="568"/>
        <v>89</v>
      </c>
    </row>
    <row r="2651" spans="1:32" x14ac:dyDescent="0.25">
      <c r="A2651" s="6">
        <v>0.73142738584568157</v>
      </c>
      <c r="B2651" s="6">
        <v>0.2575124332000237</v>
      </c>
      <c r="C2651" s="3">
        <f t="shared" si="575"/>
        <v>1.3671897160970981</v>
      </c>
      <c r="D2651" s="4">
        <f t="shared" si="575"/>
        <v>3.883307642948822</v>
      </c>
      <c r="E2651" s="141">
        <v>4.2373571486739481E-2</v>
      </c>
      <c r="F2651" s="5">
        <f t="shared" si="569"/>
        <v>1.0423735714867395</v>
      </c>
      <c r="G2651" s="5">
        <f t="shared" si="570"/>
        <v>1.3116120299817968</v>
      </c>
      <c r="H2651" s="5">
        <f t="shared" si="571"/>
        <v>3.7254471421508248</v>
      </c>
      <c r="I2651">
        <v>1.87</v>
      </c>
      <c r="J2651">
        <v>1.97</v>
      </c>
      <c r="K2651" s="5">
        <f t="shared" si="572"/>
        <v>1.9492385786802029</v>
      </c>
      <c r="L2651" s="5">
        <f t="shared" si="573"/>
        <v>2.0534759358288768</v>
      </c>
      <c r="M2651" s="24">
        <f t="shared" si="576"/>
        <v>0.51302083333333337</v>
      </c>
      <c r="N2651" s="24">
        <f t="shared" si="576"/>
        <v>0.48697916666666674</v>
      </c>
      <c r="O2651">
        <f t="shared" si="577"/>
        <v>1.4257264779936127</v>
      </c>
      <c r="P2651">
        <f t="shared" si="577"/>
        <v>0.52879558475298971</v>
      </c>
      <c r="Q2651" t="s">
        <v>402</v>
      </c>
      <c r="R2651" t="s">
        <v>228</v>
      </c>
      <c r="S2651" t="s">
        <v>135</v>
      </c>
      <c r="T2651" s="78" t="s">
        <v>150</v>
      </c>
      <c r="U2651" s="78" t="s">
        <v>166</v>
      </c>
      <c r="V2651" s="128" t="s">
        <v>628</v>
      </c>
      <c r="W2651" s="78" t="s">
        <v>149</v>
      </c>
      <c r="X2651" s="89">
        <v>0</v>
      </c>
      <c r="Y2651" t="str">
        <f t="shared" si="574"/>
        <v>N</v>
      </c>
      <c r="Z2651" s="23">
        <v>100</v>
      </c>
      <c r="AA2651" s="23">
        <f t="shared" si="563"/>
        <v>0</v>
      </c>
      <c r="AB2651" s="23">
        <f t="shared" si="564"/>
        <v>-100</v>
      </c>
      <c r="AC2651" s="23">
        <f t="shared" si="565"/>
        <v>0</v>
      </c>
      <c r="AD2651" s="23">
        <f t="shared" si="566"/>
        <v>-100</v>
      </c>
      <c r="AE2651" s="23">
        <f t="shared" si="567"/>
        <v>0</v>
      </c>
      <c r="AF2651" s="23">
        <f t="shared" si="568"/>
        <v>-100</v>
      </c>
    </row>
    <row r="2652" spans="1:32" x14ac:dyDescent="0.25">
      <c r="A2652" s="6">
        <v>0.50059483829493379</v>
      </c>
      <c r="B2652" s="6">
        <v>0.49830506168367744</v>
      </c>
      <c r="C2652" s="3">
        <f t="shared" si="575"/>
        <v>1.9976234741174725</v>
      </c>
      <c r="D2652" s="4">
        <f t="shared" si="575"/>
        <v>2.006802813965388</v>
      </c>
      <c r="E2652" s="141">
        <v>4.2061386888973207E-2</v>
      </c>
      <c r="F2652" s="5">
        <f t="shared" si="569"/>
        <v>1.0420613868889732</v>
      </c>
      <c r="G2652" s="5">
        <f t="shared" si="570"/>
        <v>1.9169921266167307</v>
      </c>
      <c r="H2652" s="5">
        <f t="shared" si="571"/>
        <v>1.9258009549289667</v>
      </c>
      <c r="I2652">
        <v>1.82</v>
      </c>
      <c r="J2652">
        <v>2.0299999999999998</v>
      </c>
      <c r="K2652" s="5">
        <f t="shared" si="572"/>
        <v>1.8965517241379313</v>
      </c>
      <c r="L2652" s="5">
        <f t="shared" si="573"/>
        <v>2.1153846153846154</v>
      </c>
      <c r="M2652" s="24">
        <f t="shared" si="576"/>
        <v>0.52727272727272723</v>
      </c>
      <c r="N2652" s="24">
        <f t="shared" si="576"/>
        <v>0.47272727272727272</v>
      </c>
      <c r="O2652">
        <f t="shared" si="577"/>
        <v>0.94940400366280564</v>
      </c>
      <c r="P2652">
        <f t="shared" si="577"/>
        <v>1.0541068612539328</v>
      </c>
      <c r="Q2652" t="s">
        <v>436</v>
      </c>
      <c r="R2652" t="s">
        <v>231</v>
      </c>
      <c r="S2652" t="s">
        <v>135</v>
      </c>
      <c r="T2652" s="78" t="s">
        <v>151</v>
      </c>
      <c r="U2652" s="78" t="s">
        <v>166</v>
      </c>
      <c r="V2652" s="128" t="s">
        <v>628</v>
      </c>
      <c r="W2652" s="78" t="s">
        <v>175</v>
      </c>
      <c r="X2652" s="89">
        <v>5</v>
      </c>
      <c r="Y2652" t="str">
        <f t="shared" si="574"/>
        <v>Y</v>
      </c>
      <c r="Z2652" s="23">
        <v>100</v>
      </c>
      <c r="AA2652" s="23">
        <f t="shared" si="563"/>
        <v>0</v>
      </c>
      <c r="AB2652" s="23">
        <f t="shared" si="564"/>
        <v>-100</v>
      </c>
      <c r="AC2652" s="23">
        <f t="shared" si="565"/>
        <v>182</v>
      </c>
      <c r="AD2652" s="23">
        <f t="shared" si="566"/>
        <v>82</v>
      </c>
      <c r="AE2652" s="23">
        <f t="shared" si="567"/>
        <v>0</v>
      </c>
      <c r="AF2652" s="23">
        <f t="shared" si="568"/>
        <v>-100</v>
      </c>
    </row>
    <row r="2653" spans="1:32" x14ac:dyDescent="0.25">
      <c r="A2653" s="6">
        <v>0.20401605908107712</v>
      </c>
      <c r="B2653" s="6">
        <v>0.79576288282516483</v>
      </c>
      <c r="C2653" s="3">
        <f t="shared" si="575"/>
        <v>4.9015749275040861</v>
      </c>
      <c r="D2653" s="4">
        <f t="shared" si="575"/>
        <v>1.2566557470609088</v>
      </c>
      <c r="E2653" s="141">
        <v>4.4564446626302434E-2</v>
      </c>
      <c r="F2653" s="5">
        <f t="shared" si="569"/>
        <v>1.0445644466263024</v>
      </c>
      <c r="G2653" s="5">
        <f t="shared" si="570"/>
        <v>4.6924581277249295</v>
      </c>
      <c r="H2653" s="5">
        <f t="shared" si="571"/>
        <v>1.2030428099669785</v>
      </c>
      <c r="I2653">
        <v>1.89</v>
      </c>
      <c r="J2653">
        <v>1.94</v>
      </c>
      <c r="K2653" s="5">
        <f t="shared" si="572"/>
        <v>1.9742268041237114</v>
      </c>
      <c r="L2653" s="5">
        <f t="shared" si="573"/>
        <v>2.0264550264550265</v>
      </c>
      <c r="M2653" s="24">
        <f t="shared" si="576"/>
        <v>0.50652741514360311</v>
      </c>
      <c r="N2653" s="24">
        <f t="shared" si="576"/>
        <v>0.49347258485639683</v>
      </c>
      <c r="O2653">
        <f t="shared" si="577"/>
        <v>0.4027739723095492</v>
      </c>
      <c r="P2653">
        <f t="shared" si="577"/>
        <v>1.6125776937673977</v>
      </c>
      <c r="Q2653" t="s">
        <v>204</v>
      </c>
      <c r="R2653" t="s">
        <v>333</v>
      </c>
      <c r="S2653" t="s">
        <v>135</v>
      </c>
      <c r="T2653" s="78" t="s">
        <v>154</v>
      </c>
      <c r="U2653" s="78" t="s">
        <v>160</v>
      </c>
      <c r="V2653" s="128" t="s">
        <v>628</v>
      </c>
      <c r="W2653" s="78" t="s">
        <v>151</v>
      </c>
      <c r="X2653" s="89">
        <v>2</v>
      </c>
      <c r="Y2653" t="str">
        <f t="shared" si="574"/>
        <v>N</v>
      </c>
      <c r="Z2653" s="23">
        <v>100</v>
      </c>
      <c r="AA2653" s="23">
        <f t="shared" si="563"/>
        <v>194</v>
      </c>
      <c r="AB2653" s="23">
        <f t="shared" si="564"/>
        <v>94</v>
      </c>
      <c r="AC2653" s="23">
        <f t="shared" si="565"/>
        <v>0</v>
      </c>
      <c r="AD2653" s="23">
        <f t="shared" si="566"/>
        <v>-100</v>
      </c>
      <c r="AE2653" s="23">
        <f t="shared" si="567"/>
        <v>194</v>
      </c>
      <c r="AF2653" s="23">
        <f t="shared" si="568"/>
        <v>94</v>
      </c>
    </row>
    <row r="2654" spans="1:32" x14ac:dyDescent="0.25">
      <c r="A2654" s="6">
        <v>0.52031277441036516</v>
      </c>
      <c r="B2654" s="6">
        <v>0.47563317795507115</v>
      </c>
      <c r="C2654" s="3">
        <f t="shared" si="575"/>
        <v>1.9219209083098747</v>
      </c>
      <c r="D2654" s="4">
        <f t="shared" si="575"/>
        <v>2.1024605648819166</v>
      </c>
      <c r="E2654" s="141">
        <v>4.2373571486739481E-2</v>
      </c>
      <c r="F2654" s="5">
        <f t="shared" si="569"/>
        <v>1.0423735714867395</v>
      </c>
      <c r="G2654" s="5">
        <f t="shared" si="570"/>
        <v>1.8437928213861323</v>
      </c>
      <c r="H2654" s="5">
        <f t="shared" si="571"/>
        <v>2.0169933528563786</v>
      </c>
      <c r="I2654">
        <v>1.97</v>
      </c>
      <c r="J2654">
        <v>1.87</v>
      </c>
      <c r="K2654" s="5">
        <f t="shared" si="572"/>
        <v>2.0534759358288768</v>
      </c>
      <c r="L2654" s="5">
        <f t="shared" si="573"/>
        <v>1.9492385786802029</v>
      </c>
      <c r="M2654" s="24">
        <f t="shared" si="576"/>
        <v>0.48697916666666674</v>
      </c>
      <c r="N2654" s="24">
        <f t="shared" si="576"/>
        <v>0.51302083333333337</v>
      </c>
      <c r="O2654">
        <f t="shared" si="577"/>
        <v>1.068449761356044</v>
      </c>
      <c r="P2654">
        <f t="shared" si="577"/>
        <v>0.9271225397702908</v>
      </c>
      <c r="Q2654" t="s">
        <v>206</v>
      </c>
      <c r="R2654" t="s">
        <v>328</v>
      </c>
      <c r="S2654" t="s">
        <v>135</v>
      </c>
      <c r="T2654" s="78" t="s">
        <v>162</v>
      </c>
      <c r="U2654" s="78" t="s">
        <v>160</v>
      </c>
      <c r="V2654" s="128" t="s">
        <v>628</v>
      </c>
      <c r="W2654" s="78" t="s">
        <v>152</v>
      </c>
      <c r="X2654" s="89">
        <v>1</v>
      </c>
      <c r="Y2654" t="str">
        <f t="shared" si="574"/>
        <v>N</v>
      </c>
      <c r="Z2654" s="23">
        <v>100</v>
      </c>
      <c r="AA2654" s="23">
        <f t="shared" si="563"/>
        <v>0</v>
      </c>
      <c r="AB2654" s="23">
        <f t="shared" si="564"/>
        <v>-100</v>
      </c>
      <c r="AC2654" s="23">
        <f t="shared" si="565"/>
        <v>0</v>
      </c>
      <c r="AD2654" s="23">
        <f t="shared" si="566"/>
        <v>-100</v>
      </c>
      <c r="AE2654" s="23">
        <f t="shared" si="567"/>
        <v>0</v>
      </c>
      <c r="AF2654" s="23">
        <f t="shared" si="568"/>
        <v>-100</v>
      </c>
    </row>
    <row r="2655" spans="1:32" x14ac:dyDescent="0.25">
      <c r="A2655" s="6">
        <v>0.37094554970918092</v>
      </c>
      <c r="B2655" s="6">
        <v>0.62791362529725725</v>
      </c>
      <c r="C2655" s="3">
        <f t="shared" si="575"/>
        <v>2.6958134442750263</v>
      </c>
      <c r="D2655" s="4">
        <f t="shared" si="575"/>
        <v>1.5925757297058101</v>
      </c>
      <c r="E2655" s="141">
        <v>3.3674339300937772E-2</v>
      </c>
      <c r="F2655" s="5">
        <f t="shared" si="569"/>
        <v>1.0336743393009378</v>
      </c>
      <c r="G2655" s="5">
        <f t="shared" si="570"/>
        <v>2.6079910681522525</v>
      </c>
      <c r="H2655" s="5">
        <f t="shared" si="571"/>
        <v>1.5406938811916826</v>
      </c>
      <c r="I2655">
        <v>2.04</v>
      </c>
      <c r="J2655">
        <v>1.84</v>
      </c>
      <c r="K2655" s="5">
        <f t="shared" si="572"/>
        <v>2.1086956521739131</v>
      </c>
      <c r="L2655" s="5">
        <f t="shared" si="573"/>
        <v>1.9019607843137256</v>
      </c>
      <c r="M2655" s="24">
        <f t="shared" si="576"/>
        <v>0.47422680412371132</v>
      </c>
      <c r="N2655" s="24">
        <f t="shared" si="576"/>
        <v>0.52577319587628868</v>
      </c>
      <c r="O2655">
        <f t="shared" si="577"/>
        <v>0.78221126786501194</v>
      </c>
      <c r="P2655">
        <f t="shared" si="577"/>
        <v>1.1942670912516462</v>
      </c>
      <c r="Q2655" t="s">
        <v>247</v>
      </c>
      <c r="R2655" t="s">
        <v>403</v>
      </c>
      <c r="S2655" t="s">
        <v>136</v>
      </c>
      <c r="T2655" s="78" t="s">
        <v>162</v>
      </c>
      <c r="U2655" s="78" t="s">
        <v>160</v>
      </c>
      <c r="V2655" s="128" t="s">
        <v>628</v>
      </c>
      <c r="W2655" s="78" t="s">
        <v>151</v>
      </c>
      <c r="X2655" s="89">
        <v>2</v>
      </c>
      <c r="Y2655" t="str">
        <f t="shared" si="574"/>
        <v>N</v>
      </c>
      <c r="Z2655" s="23">
        <v>100</v>
      </c>
      <c r="AA2655" s="23">
        <f t="shared" si="563"/>
        <v>184</v>
      </c>
      <c r="AB2655" s="23">
        <f t="shared" si="564"/>
        <v>84</v>
      </c>
      <c r="AC2655" s="23">
        <f t="shared" si="565"/>
        <v>0</v>
      </c>
      <c r="AD2655" s="23">
        <f t="shared" si="566"/>
        <v>-100</v>
      </c>
      <c r="AE2655" s="23">
        <f t="shared" si="567"/>
        <v>184</v>
      </c>
      <c r="AF2655" s="23">
        <f t="shared" si="568"/>
        <v>84</v>
      </c>
    </row>
    <row r="2656" spans="1:32" x14ac:dyDescent="0.25">
      <c r="A2656" s="6">
        <v>0.21885616101665409</v>
      </c>
      <c r="B2656" s="6">
        <v>0.78107925704010517</v>
      </c>
      <c r="C2656" s="3">
        <f t="shared" si="575"/>
        <v>4.5692110989916523</v>
      </c>
      <c r="D2656" s="4">
        <f t="shared" si="575"/>
        <v>1.2802798064174608</v>
      </c>
      <c r="E2656" s="141">
        <v>4.772678302090072E-2</v>
      </c>
      <c r="F2656" s="5">
        <f t="shared" si="569"/>
        <v>1.0477267830209007</v>
      </c>
      <c r="G2656" s="5">
        <f t="shared" si="570"/>
        <v>4.3610712000864282</v>
      </c>
      <c r="H2656" s="5">
        <f t="shared" si="571"/>
        <v>1.2219596054670303</v>
      </c>
      <c r="I2656">
        <v>2.21</v>
      </c>
      <c r="J2656">
        <v>1.68</v>
      </c>
      <c r="K2656" s="5">
        <f t="shared" si="572"/>
        <v>2.3154761904761907</v>
      </c>
      <c r="L2656" s="5">
        <f t="shared" si="573"/>
        <v>1.7601809954751131</v>
      </c>
      <c r="M2656" s="24">
        <f t="shared" si="576"/>
        <v>0.43187660668380456</v>
      </c>
      <c r="N2656" s="24">
        <f t="shared" si="576"/>
        <v>0.56812339331619544</v>
      </c>
      <c r="O2656">
        <f t="shared" si="577"/>
        <v>0.506756229973086</v>
      </c>
      <c r="P2656">
        <f t="shared" si="577"/>
        <v>1.3748408642018142</v>
      </c>
      <c r="Q2656" t="s">
        <v>239</v>
      </c>
      <c r="R2656" t="s">
        <v>248</v>
      </c>
      <c r="S2656" t="s">
        <v>136</v>
      </c>
      <c r="T2656" s="78" t="s">
        <v>151</v>
      </c>
      <c r="U2656" s="78" t="s">
        <v>166</v>
      </c>
      <c r="V2656" s="128" t="s">
        <v>628</v>
      </c>
      <c r="W2656" s="78" t="s">
        <v>149</v>
      </c>
      <c r="X2656" s="89">
        <v>0</v>
      </c>
      <c r="Y2656" t="str">
        <f t="shared" si="574"/>
        <v>N</v>
      </c>
      <c r="Z2656" s="23">
        <v>100</v>
      </c>
      <c r="AA2656" s="23">
        <f t="shared" si="563"/>
        <v>168</v>
      </c>
      <c r="AB2656" s="23">
        <f t="shared" si="564"/>
        <v>68</v>
      </c>
      <c r="AC2656" s="23">
        <f t="shared" si="565"/>
        <v>0</v>
      </c>
      <c r="AD2656" s="23">
        <f t="shared" si="566"/>
        <v>-100</v>
      </c>
      <c r="AE2656" s="23">
        <f t="shared" si="567"/>
        <v>168</v>
      </c>
      <c r="AF2656" s="23">
        <f t="shared" si="568"/>
        <v>68</v>
      </c>
    </row>
    <row r="2657" spans="1:32" x14ac:dyDescent="0.25">
      <c r="A2657" s="6">
        <v>0.25288423577717001</v>
      </c>
      <c r="B2657" s="6">
        <v>0.74692373332369344</v>
      </c>
      <c r="C2657" s="3">
        <f t="shared" si="575"/>
        <v>3.9543785595285352</v>
      </c>
      <c r="D2657" s="4">
        <f t="shared" si="575"/>
        <v>1.3388247760586705</v>
      </c>
      <c r="E2657" s="141">
        <v>4.6950890447922333E-2</v>
      </c>
      <c r="F2657" s="5">
        <f t="shared" si="569"/>
        <v>1.0469508904479223</v>
      </c>
      <c r="G2657" s="5">
        <f t="shared" si="570"/>
        <v>3.7770430261888532</v>
      </c>
      <c r="H2657" s="5">
        <f t="shared" si="571"/>
        <v>1.2787846958952145</v>
      </c>
      <c r="I2657">
        <v>2.1800000000000002</v>
      </c>
      <c r="J2657">
        <v>1.7</v>
      </c>
      <c r="K2657" s="5">
        <f t="shared" si="572"/>
        <v>2.2823529411764709</v>
      </c>
      <c r="L2657" s="5">
        <f t="shared" si="573"/>
        <v>1.7798165137614679</v>
      </c>
      <c r="M2657" s="24">
        <f t="shared" si="576"/>
        <v>0.43814432989690716</v>
      </c>
      <c r="N2657" s="24">
        <f t="shared" si="576"/>
        <v>0.56185567010309279</v>
      </c>
      <c r="O2657">
        <f t="shared" si="577"/>
        <v>0.57717107930318812</v>
      </c>
      <c r="P2657">
        <f t="shared" si="577"/>
        <v>1.3293871950898766</v>
      </c>
      <c r="Q2657" t="s">
        <v>227</v>
      </c>
      <c r="R2657" t="s">
        <v>331</v>
      </c>
      <c r="S2657" t="s">
        <v>136</v>
      </c>
      <c r="T2657" s="78" t="s">
        <v>151</v>
      </c>
      <c r="U2657" s="78" t="s">
        <v>166</v>
      </c>
      <c r="V2657" s="128" t="s">
        <v>628</v>
      </c>
      <c r="W2657" s="78" t="s">
        <v>162</v>
      </c>
      <c r="X2657" s="89">
        <v>3</v>
      </c>
      <c r="Y2657" t="str">
        <f t="shared" si="574"/>
        <v>Y</v>
      </c>
      <c r="Z2657" s="23">
        <v>100</v>
      </c>
      <c r="AA2657" s="23">
        <f t="shared" si="563"/>
        <v>0</v>
      </c>
      <c r="AB2657" s="23">
        <f t="shared" si="564"/>
        <v>-100</v>
      </c>
      <c r="AC2657" s="23">
        <f t="shared" si="565"/>
        <v>0</v>
      </c>
      <c r="AD2657" s="23">
        <f t="shared" si="566"/>
        <v>-100</v>
      </c>
      <c r="AE2657" s="23">
        <f t="shared" si="567"/>
        <v>0</v>
      </c>
      <c r="AF2657" s="23">
        <f t="shared" si="568"/>
        <v>-100</v>
      </c>
    </row>
    <row r="2658" spans="1:32" x14ac:dyDescent="0.25">
      <c r="A2658" s="6">
        <v>0.26880168140657851</v>
      </c>
      <c r="B2658" s="6">
        <v>0.73046398076119934</v>
      </c>
      <c r="C2658" s="3">
        <f t="shared" si="575"/>
        <v>3.7202148244282767</v>
      </c>
      <c r="D2658" s="4">
        <f t="shared" si="575"/>
        <v>1.3689928953894803</v>
      </c>
      <c r="E2658" s="141">
        <v>3.3930002671653803E-2</v>
      </c>
      <c r="F2658" s="5">
        <f t="shared" si="569"/>
        <v>1.0339300026716538</v>
      </c>
      <c r="G2658" s="5">
        <f t="shared" si="570"/>
        <v>3.598130255254532</v>
      </c>
      <c r="H2658" s="5">
        <f t="shared" si="571"/>
        <v>1.3240672887449159</v>
      </c>
      <c r="I2658">
        <v>1.9</v>
      </c>
      <c r="J2658">
        <v>1.97</v>
      </c>
      <c r="K2658" s="5">
        <f t="shared" si="572"/>
        <v>1.9644670050761421</v>
      </c>
      <c r="L2658" s="5">
        <f t="shared" si="573"/>
        <v>2.0368421052631578</v>
      </c>
      <c r="M2658" s="24">
        <f t="shared" si="576"/>
        <v>0.50904392764857886</v>
      </c>
      <c r="N2658" s="24">
        <f t="shared" si="576"/>
        <v>0.49095607235142119</v>
      </c>
      <c r="O2658">
        <f t="shared" si="577"/>
        <v>0.52805203403221257</v>
      </c>
      <c r="P2658">
        <f t="shared" si="577"/>
        <v>1.4878397923925484</v>
      </c>
      <c r="Q2658" t="s">
        <v>233</v>
      </c>
      <c r="R2658" t="s">
        <v>245</v>
      </c>
      <c r="S2658" t="s">
        <v>136</v>
      </c>
      <c r="T2658" s="78" t="s">
        <v>154</v>
      </c>
      <c r="U2658" s="78" t="s">
        <v>160</v>
      </c>
      <c r="V2658" s="128" t="s">
        <v>628</v>
      </c>
      <c r="W2658" s="78" t="s">
        <v>162</v>
      </c>
      <c r="X2658" s="89">
        <v>3</v>
      </c>
      <c r="Y2658" t="str">
        <f t="shared" si="574"/>
        <v>Y</v>
      </c>
      <c r="Z2658" s="23">
        <v>100</v>
      </c>
      <c r="AA2658" s="23">
        <f t="shared" si="563"/>
        <v>0</v>
      </c>
      <c r="AB2658" s="23">
        <f t="shared" si="564"/>
        <v>-100</v>
      </c>
      <c r="AC2658" s="23">
        <f t="shared" si="565"/>
        <v>0</v>
      </c>
      <c r="AD2658" s="23">
        <f t="shared" si="566"/>
        <v>-100</v>
      </c>
      <c r="AE2658" s="23">
        <f t="shared" si="567"/>
        <v>0</v>
      </c>
      <c r="AF2658" s="23">
        <f t="shared" si="568"/>
        <v>-100</v>
      </c>
    </row>
    <row r="2659" spans="1:32" x14ac:dyDescent="0.25">
      <c r="A2659" s="6">
        <v>0.28534602787975583</v>
      </c>
      <c r="B2659" s="6">
        <v>0.7145174589502713</v>
      </c>
      <c r="C2659" s="3">
        <f t="shared" si="575"/>
        <v>3.5045169804199894</v>
      </c>
      <c r="D2659" s="4">
        <f t="shared" si="575"/>
        <v>1.3995459277778091</v>
      </c>
      <c r="E2659" s="141">
        <v>4.6410756885707949E-2</v>
      </c>
      <c r="F2659" s="5">
        <f t="shared" si="569"/>
        <v>1.0464107568857079</v>
      </c>
      <c r="G2659" s="5">
        <f t="shared" si="570"/>
        <v>3.3490834811847821</v>
      </c>
      <c r="H2659" s="5">
        <f t="shared" si="571"/>
        <v>1.3374728026908764</v>
      </c>
      <c r="I2659">
        <v>2.12</v>
      </c>
      <c r="J2659">
        <v>1.74</v>
      </c>
      <c r="K2659" s="5">
        <f t="shared" si="572"/>
        <v>2.2183908045977008</v>
      </c>
      <c r="L2659" s="5">
        <f t="shared" si="573"/>
        <v>1.8207547169811318</v>
      </c>
      <c r="M2659" s="24">
        <f t="shared" si="576"/>
        <v>0.45077720207253896</v>
      </c>
      <c r="N2659" s="24">
        <f t="shared" si="576"/>
        <v>0.5492227979274612</v>
      </c>
      <c r="O2659">
        <f t="shared" si="577"/>
        <v>0.63300900437692953</v>
      </c>
      <c r="P2659">
        <f t="shared" si="577"/>
        <v>1.3009610337490787</v>
      </c>
      <c r="Q2659" t="s">
        <v>400</v>
      </c>
      <c r="R2659" t="s">
        <v>232</v>
      </c>
      <c r="S2659" t="s">
        <v>136</v>
      </c>
      <c r="T2659" s="78" t="s">
        <v>151</v>
      </c>
      <c r="U2659" s="78" t="s">
        <v>166</v>
      </c>
      <c r="V2659" s="128" t="s">
        <v>628</v>
      </c>
      <c r="W2659" s="78" t="s">
        <v>150</v>
      </c>
      <c r="X2659" s="89">
        <v>4</v>
      </c>
      <c r="Y2659" t="str">
        <f t="shared" si="574"/>
        <v>Y</v>
      </c>
      <c r="Z2659" s="23">
        <v>100</v>
      </c>
      <c r="AA2659" s="23">
        <f t="shared" si="563"/>
        <v>0</v>
      </c>
      <c r="AB2659" s="23">
        <f t="shared" si="564"/>
        <v>-100</v>
      </c>
      <c r="AC2659" s="23">
        <f t="shared" si="565"/>
        <v>0</v>
      </c>
      <c r="AD2659" s="23">
        <f t="shared" si="566"/>
        <v>-100</v>
      </c>
      <c r="AE2659" s="23">
        <f t="shared" si="567"/>
        <v>0</v>
      </c>
      <c r="AF2659" s="23">
        <f t="shared" si="568"/>
        <v>-100</v>
      </c>
    </row>
    <row r="2660" spans="1:32" x14ac:dyDescent="0.25">
      <c r="A2660" s="6">
        <v>0.37874598417267558</v>
      </c>
      <c r="B2660" s="6">
        <v>0.62086890904420278</v>
      </c>
      <c r="C2660" s="3">
        <f t="shared" si="575"/>
        <v>2.6402920210081646</v>
      </c>
      <c r="D2660" s="4">
        <f t="shared" si="575"/>
        <v>1.6106459599329124</v>
      </c>
      <c r="E2660" s="141">
        <v>4.8352588789045914E-2</v>
      </c>
      <c r="F2660" s="5">
        <f t="shared" si="569"/>
        <v>1.0483525887890459</v>
      </c>
      <c r="G2660" s="5">
        <f t="shared" si="570"/>
        <v>2.5185152869779919</v>
      </c>
      <c r="H2660" s="5">
        <f t="shared" si="571"/>
        <v>1.5363590238217206</v>
      </c>
      <c r="I2660">
        <v>2.2799999999999998</v>
      </c>
      <c r="J2660">
        <v>1.64</v>
      </c>
      <c r="K2660" s="5">
        <f t="shared" si="572"/>
        <v>2.3902439024390243</v>
      </c>
      <c r="L2660" s="5">
        <f t="shared" si="573"/>
        <v>1.7192982456140351</v>
      </c>
      <c r="M2660" s="24">
        <f t="shared" si="576"/>
        <v>0.41836734693877553</v>
      </c>
      <c r="N2660" s="24">
        <f t="shared" si="576"/>
        <v>0.58163265306122447</v>
      </c>
      <c r="O2660">
        <f t="shared" si="577"/>
        <v>0.90529527924200515</v>
      </c>
      <c r="P2660">
        <f t="shared" si="577"/>
        <v>1.0674588260759978</v>
      </c>
      <c r="Q2660" t="s">
        <v>235</v>
      </c>
      <c r="R2660" t="s">
        <v>249</v>
      </c>
      <c r="S2660" t="s">
        <v>136</v>
      </c>
      <c r="T2660" s="78" t="s">
        <v>151</v>
      </c>
      <c r="U2660" s="78" t="s">
        <v>166</v>
      </c>
      <c r="V2660" s="128" t="s">
        <v>628</v>
      </c>
      <c r="W2660" s="78" t="s">
        <v>151</v>
      </c>
      <c r="X2660" s="89">
        <v>2</v>
      </c>
      <c r="Y2660" t="str">
        <f t="shared" si="574"/>
        <v>N</v>
      </c>
      <c r="Z2660" s="23">
        <v>100</v>
      </c>
      <c r="AA2660" s="23">
        <f t="shared" si="563"/>
        <v>164</v>
      </c>
      <c r="AB2660" s="23">
        <f t="shared" si="564"/>
        <v>64</v>
      </c>
      <c r="AC2660" s="23">
        <f t="shared" si="565"/>
        <v>0</v>
      </c>
      <c r="AD2660" s="23">
        <f t="shared" si="566"/>
        <v>-100</v>
      </c>
      <c r="AE2660" s="23">
        <f t="shared" si="567"/>
        <v>164</v>
      </c>
      <c r="AF2660" s="23">
        <f t="shared" si="568"/>
        <v>64</v>
      </c>
    </row>
    <row r="2661" spans="1:32" x14ac:dyDescent="0.25">
      <c r="A2661" s="6">
        <v>0.19463871462070451</v>
      </c>
      <c r="B2661" s="6">
        <v>0.80521779893897494</v>
      </c>
      <c r="C2661" s="3">
        <f t="shared" si="575"/>
        <v>5.1377240234488575</v>
      </c>
      <c r="D2661" s="4">
        <f t="shared" si="575"/>
        <v>1.2419000192465779</v>
      </c>
      <c r="E2661" s="141">
        <v>4.6410756885707949E-2</v>
      </c>
      <c r="F2661" s="5">
        <f t="shared" si="569"/>
        <v>1.0464107568857079</v>
      </c>
      <c r="G2661" s="5">
        <f t="shared" si="570"/>
        <v>4.909853983859624</v>
      </c>
      <c r="H2661" s="5">
        <f t="shared" si="571"/>
        <v>1.1868188577711858</v>
      </c>
      <c r="I2661">
        <v>2.12</v>
      </c>
      <c r="J2661">
        <v>1.74</v>
      </c>
      <c r="K2661" s="5">
        <f t="shared" si="572"/>
        <v>2.2183908045977008</v>
      </c>
      <c r="L2661" s="5">
        <f t="shared" si="573"/>
        <v>1.8207547169811318</v>
      </c>
      <c r="M2661" s="24">
        <f t="shared" si="576"/>
        <v>0.45077720207253896</v>
      </c>
      <c r="N2661" s="24">
        <f t="shared" si="576"/>
        <v>0.5492227979274612</v>
      </c>
      <c r="O2661">
        <f t="shared" si="577"/>
        <v>0.43178473473328699</v>
      </c>
      <c r="P2661">
        <f t="shared" si="577"/>
        <v>1.466104105615303</v>
      </c>
      <c r="Q2661" t="s">
        <v>242</v>
      </c>
      <c r="R2661" t="s">
        <v>236</v>
      </c>
      <c r="S2661" t="s">
        <v>136</v>
      </c>
      <c r="T2661" s="78" t="s">
        <v>154</v>
      </c>
      <c r="U2661" s="78" t="s">
        <v>160</v>
      </c>
      <c r="V2661" s="128" t="s">
        <v>628</v>
      </c>
      <c r="W2661" s="78" t="s">
        <v>155</v>
      </c>
      <c r="X2661" s="89">
        <v>3</v>
      </c>
      <c r="Y2661" t="str">
        <f t="shared" si="574"/>
        <v>Y</v>
      </c>
      <c r="Z2661" s="23">
        <v>100</v>
      </c>
      <c r="AA2661" s="23">
        <f t="shared" si="563"/>
        <v>0</v>
      </c>
      <c r="AB2661" s="23">
        <f t="shared" si="564"/>
        <v>-100</v>
      </c>
      <c r="AC2661" s="23">
        <f t="shared" si="565"/>
        <v>0</v>
      </c>
      <c r="AD2661" s="23">
        <f t="shared" si="566"/>
        <v>-100</v>
      </c>
      <c r="AE2661" s="23">
        <f t="shared" si="567"/>
        <v>0</v>
      </c>
      <c r="AF2661" s="23">
        <f t="shared" si="568"/>
        <v>-100</v>
      </c>
    </row>
    <row r="2662" spans="1:32" x14ac:dyDescent="0.25">
      <c r="A2662" s="6">
        <v>0.18561945345739003</v>
      </c>
      <c r="B2662" s="6">
        <v>0.81431880903097831</v>
      </c>
      <c r="C2662" s="3">
        <f t="shared" si="575"/>
        <v>5.3873663636745679</v>
      </c>
      <c r="D2662" s="4">
        <f t="shared" si="575"/>
        <v>1.2280202654166594</v>
      </c>
      <c r="E2662" s="141">
        <v>4.8838209982788428E-2</v>
      </c>
      <c r="F2662" s="5">
        <f t="shared" si="569"/>
        <v>1.0488382099827884</v>
      </c>
      <c r="G2662" s="5">
        <f t="shared" si="570"/>
        <v>5.1365084837660282</v>
      </c>
      <c r="H2662" s="5">
        <f t="shared" si="571"/>
        <v>1.1708386038270016</v>
      </c>
      <c r="I2662">
        <v>2.2400000000000002</v>
      </c>
      <c r="J2662">
        <v>1.66</v>
      </c>
      <c r="K2662" s="5">
        <f t="shared" si="572"/>
        <v>2.3493975903614461</v>
      </c>
      <c r="L2662" s="5">
        <f t="shared" si="573"/>
        <v>1.7410714285714286</v>
      </c>
      <c r="M2662" s="24">
        <f t="shared" si="576"/>
        <v>0.42564102564102557</v>
      </c>
      <c r="N2662" s="24">
        <f t="shared" si="576"/>
        <v>0.57435897435897432</v>
      </c>
      <c r="O2662">
        <f t="shared" si="577"/>
        <v>0.43609389667700077</v>
      </c>
      <c r="P2662">
        <f t="shared" si="577"/>
        <v>1.4177872121521498</v>
      </c>
      <c r="Q2662" t="s">
        <v>251</v>
      </c>
      <c r="R2662" t="s">
        <v>406</v>
      </c>
      <c r="S2662" t="s">
        <v>136</v>
      </c>
      <c r="T2662" s="78" t="s">
        <v>151</v>
      </c>
      <c r="U2662" s="78" t="s">
        <v>166</v>
      </c>
      <c r="V2662" s="128" t="s">
        <v>628</v>
      </c>
      <c r="W2662" s="78" t="s">
        <v>152</v>
      </c>
      <c r="X2662" s="89">
        <v>1</v>
      </c>
      <c r="Y2662" t="str">
        <f t="shared" si="574"/>
        <v>N</v>
      </c>
      <c r="Z2662" s="23">
        <v>100</v>
      </c>
      <c r="AA2662" s="23">
        <f t="shared" si="563"/>
        <v>166</v>
      </c>
      <c r="AB2662" s="23">
        <f t="shared" si="564"/>
        <v>66</v>
      </c>
      <c r="AC2662" s="23">
        <f t="shared" si="565"/>
        <v>0</v>
      </c>
      <c r="AD2662" s="23">
        <f t="shared" si="566"/>
        <v>-100</v>
      </c>
      <c r="AE2662" s="23">
        <f t="shared" si="567"/>
        <v>166</v>
      </c>
      <c r="AF2662" s="23">
        <f t="shared" si="568"/>
        <v>66</v>
      </c>
    </row>
    <row r="2663" spans="1:32" x14ac:dyDescent="0.25">
      <c r="A2663" s="6">
        <v>0.63557156861033925</v>
      </c>
      <c r="B2663" s="6">
        <v>0.36130543378995861</v>
      </c>
      <c r="C2663" s="3">
        <f t="shared" si="575"/>
        <v>1.5733869313671065</v>
      </c>
      <c r="D2663" s="4">
        <f t="shared" si="575"/>
        <v>2.7677413802233048</v>
      </c>
      <c r="E2663" s="141">
        <v>3.4887442654432999E-2</v>
      </c>
      <c r="F2663" s="5">
        <f t="shared" si="569"/>
        <v>1.034887442654433</v>
      </c>
      <c r="G2663" s="5">
        <f t="shared" si="570"/>
        <v>1.5203459492478235</v>
      </c>
      <c r="H2663" s="5">
        <f t="shared" si="571"/>
        <v>2.6744371089518593</v>
      </c>
      <c r="I2663">
        <v>2.06</v>
      </c>
      <c r="J2663">
        <v>1.82</v>
      </c>
      <c r="K2663" s="5">
        <f t="shared" si="572"/>
        <v>2.1318681318681318</v>
      </c>
      <c r="L2663" s="5">
        <f t="shared" si="573"/>
        <v>1.883495145631068</v>
      </c>
      <c r="M2663" s="24">
        <f t="shared" si="576"/>
        <v>0.46907216494845361</v>
      </c>
      <c r="N2663" s="24">
        <f t="shared" si="576"/>
        <v>0.53092783505154639</v>
      </c>
      <c r="O2663">
        <f t="shared" si="577"/>
        <v>1.3549547726418223</v>
      </c>
      <c r="P2663">
        <f t="shared" si="577"/>
        <v>0.68051703063351443</v>
      </c>
      <c r="Q2663" t="s">
        <v>250</v>
      </c>
      <c r="R2663" t="s">
        <v>246</v>
      </c>
      <c r="S2663" t="s">
        <v>136</v>
      </c>
      <c r="T2663" s="78" t="s">
        <v>150</v>
      </c>
      <c r="U2663" s="78" t="s">
        <v>166</v>
      </c>
      <c r="V2663" s="128" t="s">
        <v>628</v>
      </c>
      <c r="W2663" s="78" t="s">
        <v>178</v>
      </c>
      <c r="X2663" s="89">
        <v>4</v>
      </c>
      <c r="Y2663" t="str">
        <f t="shared" si="574"/>
        <v>Y</v>
      </c>
      <c r="Z2663" s="23">
        <v>100</v>
      </c>
      <c r="AA2663" s="23">
        <f t="shared" si="563"/>
        <v>206</v>
      </c>
      <c r="AB2663" s="23">
        <f t="shared" si="564"/>
        <v>106</v>
      </c>
      <c r="AC2663" s="23">
        <f t="shared" si="565"/>
        <v>206</v>
      </c>
      <c r="AD2663" s="23">
        <f t="shared" si="566"/>
        <v>106</v>
      </c>
      <c r="AE2663" s="23">
        <f t="shared" si="567"/>
        <v>0</v>
      </c>
      <c r="AF2663" s="23">
        <f t="shared" si="568"/>
        <v>-100</v>
      </c>
    </row>
    <row r="2664" spans="1:32" x14ac:dyDescent="0.25">
      <c r="A2664" s="6">
        <v>0.37050035651675972</v>
      </c>
      <c r="B2664" s="6">
        <v>0.62775061129354548</v>
      </c>
      <c r="C2664" s="3">
        <f t="shared" si="575"/>
        <v>2.699052733447949</v>
      </c>
      <c r="D2664" s="4">
        <f t="shared" si="575"/>
        <v>1.5929892890735637</v>
      </c>
      <c r="E2664" s="141">
        <v>5.598669623059882E-2</v>
      </c>
      <c r="F2664" s="5">
        <f t="shared" si="569"/>
        <v>1.0559866962305988</v>
      </c>
      <c r="G2664" s="5">
        <f t="shared" si="570"/>
        <v>2.5559533496798421</v>
      </c>
      <c r="H2664" s="5">
        <f t="shared" si="571"/>
        <v>1.5085315892329179</v>
      </c>
      <c r="I2664">
        <v>1.76</v>
      </c>
      <c r="J2664">
        <v>2.0499999999999998</v>
      </c>
      <c r="K2664" s="5">
        <f t="shared" si="572"/>
        <v>1.858536585365854</v>
      </c>
      <c r="L2664" s="5">
        <f t="shared" si="573"/>
        <v>2.1647727272727275</v>
      </c>
      <c r="M2664" s="24">
        <f t="shared" si="576"/>
        <v>0.53805774278215213</v>
      </c>
      <c r="N2664" s="24">
        <f t="shared" si="576"/>
        <v>0.46194225721784771</v>
      </c>
      <c r="O2664">
        <f t="shared" si="577"/>
        <v>0.68858846747749014</v>
      </c>
      <c r="P2664">
        <f t="shared" si="577"/>
        <v>1.3589374028570502</v>
      </c>
      <c r="Q2664" t="s">
        <v>252</v>
      </c>
      <c r="R2664" t="s">
        <v>25</v>
      </c>
      <c r="S2664" t="s">
        <v>137</v>
      </c>
      <c r="T2664" s="78" t="s">
        <v>155</v>
      </c>
      <c r="U2664" s="78" t="s">
        <v>161</v>
      </c>
      <c r="V2664" s="128" t="s">
        <v>628</v>
      </c>
      <c r="W2664" s="78" t="s">
        <v>162</v>
      </c>
      <c r="X2664" s="89">
        <v>3</v>
      </c>
      <c r="Y2664" t="str">
        <f t="shared" si="574"/>
        <v>Y</v>
      </c>
      <c r="Z2664" s="23">
        <v>100</v>
      </c>
      <c r="AA2664" s="23">
        <f t="shared" si="563"/>
        <v>0</v>
      </c>
      <c r="AB2664" s="23">
        <f t="shared" si="564"/>
        <v>-100</v>
      </c>
      <c r="AC2664" s="23">
        <f t="shared" si="565"/>
        <v>0</v>
      </c>
      <c r="AD2664" s="23">
        <f t="shared" si="566"/>
        <v>-100</v>
      </c>
      <c r="AE2664" s="23">
        <f t="shared" si="567"/>
        <v>0</v>
      </c>
      <c r="AF2664" s="23">
        <f t="shared" si="568"/>
        <v>-100</v>
      </c>
    </row>
    <row r="2665" spans="1:32" x14ac:dyDescent="0.25">
      <c r="A2665" s="6">
        <v>0.54628163741747093</v>
      </c>
      <c r="B2665" s="6">
        <v>0.45195336714179113</v>
      </c>
      <c r="C2665" s="3">
        <f t="shared" si="575"/>
        <v>1.8305575942978207</v>
      </c>
      <c r="D2665" s="4">
        <f t="shared" si="575"/>
        <v>2.2126176563837183</v>
      </c>
      <c r="E2665" s="141">
        <v>4.2373571486739481E-2</v>
      </c>
      <c r="F2665" s="5">
        <f t="shared" si="569"/>
        <v>1.0423735714867395</v>
      </c>
      <c r="G2665" s="5">
        <f t="shared" si="570"/>
        <v>1.756143521258787</v>
      </c>
      <c r="H2665" s="5">
        <f t="shared" si="571"/>
        <v>2.1226724438416618</v>
      </c>
      <c r="I2665">
        <v>1.97</v>
      </c>
      <c r="J2665">
        <v>1.87</v>
      </c>
      <c r="K2665" s="5">
        <f t="shared" si="572"/>
        <v>2.0534759358288768</v>
      </c>
      <c r="L2665" s="5">
        <f t="shared" si="573"/>
        <v>1.9492385786802029</v>
      </c>
      <c r="M2665" s="24">
        <f t="shared" si="576"/>
        <v>0.48697916666666674</v>
      </c>
      <c r="N2665" s="24">
        <f t="shared" si="576"/>
        <v>0.51302083333333337</v>
      </c>
      <c r="O2665">
        <f t="shared" si="577"/>
        <v>1.1217761966219724</v>
      </c>
      <c r="P2665">
        <f t="shared" si="577"/>
        <v>0.88096493899719674</v>
      </c>
      <c r="Q2665" t="s">
        <v>254</v>
      </c>
      <c r="R2665" t="s">
        <v>338</v>
      </c>
      <c r="S2665" t="s">
        <v>137</v>
      </c>
      <c r="T2665" s="78" t="s">
        <v>162</v>
      </c>
      <c r="U2665" s="78" t="s">
        <v>160</v>
      </c>
      <c r="V2665" s="128" t="s">
        <v>628</v>
      </c>
      <c r="W2665" s="78" t="s">
        <v>151</v>
      </c>
      <c r="X2665" s="89">
        <v>2</v>
      </c>
      <c r="Y2665" t="str">
        <f t="shared" si="574"/>
        <v>N</v>
      </c>
      <c r="Z2665" s="23">
        <v>100</v>
      </c>
      <c r="AA2665" s="23">
        <f t="shared" si="563"/>
        <v>0</v>
      </c>
      <c r="AB2665" s="23">
        <f t="shared" si="564"/>
        <v>-100</v>
      </c>
      <c r="AC2665" s="23">
        <f t="shared" si="565"/>
        <v>0</v>
      </c>
      <c r="AD2665" s="23">
        <f t="shared" si="566"/>
        <v>-100</v>
      </c>
      <c r="AE2665" s="23">
        <f t="shared" si="567"/>
        <v>0</v>
      </c>
      <c r="AF2665" s="23">
        <f t="shared" si="568"/>
        <v>-100</v>
      </c>
    </row>
    <row r="2666" spans="1:32" x14ac:dyDescent="0.25">
      <c r="A2666" s="6">
        <v>0.7453822688740559</v>
      </c>
      <c r="B2666" s="6">
        <v>0.20721990238700902</v>
      </c>
      <c r="C2666" s="3">
        <f t="shared" si="575"/>
        <v>1.3415934906937876</v>
      </c>
      <c r="D2666" s="4">
        <f t="shared" si="575"/>
        <v>4.8257912897399944</v>
      </c>
      <c r="E2666" s="141">
        <v>5.7718862192764453E-2</v>
      </c>
      <c r="F2666" s="5">
        <f t="shared" si="569"/>
        <v>1.0577188621927645</v>
      </c>
      <c r="G2666" s="5">
        <f t="shared" si="570"/>
        <v>1.2683838197916983</v>
      </c>
      <c r="H2666" s="5">
        <f t="shared" si="571"/>
        <v>4.5624517650518328</v>
      </c>
      <c r="I2666">
        <v>1.7</v>
      </c>
      <c r="J2666">
        <v>2.13</v>
      </c>
      <c r="K2666" s="5">
        <f t="shared" si="572"/>
        <v>1.7981220657276995</v>
      </c>
      <c r="L2666" s="5">
        <f t="shared" si="573"/>
        <v>2.2529411764705882</v>
      </c>
      <c r="M2666" s="24">
        <f t="shared" si="576"/>
        <v>0.55613577023498695</v>
      </c>
      <c r="N2666" s="24">
        <f t="shared" si="576"/>
        <v>0.44386422976501305</v>
      </c>
      <c r="O2666">
        <f t="shared" si="577"/>
        <v>1.340288305064617</v>
      </c>
      <c r="P2666">
        <f t="shared" si="577"/>
        <v>0.46685425067190855</v>
      </c>
      <c r="Q2666" t="s">
        <v>335</v>
      </c>
      <c r="R2666" t="s">
        <v>255</v>
      </c>
      <c r="S2666" t="s">
        <v>137</v>
      </c>
      <c r="T2666" s="78" t="s">
        <v>165</v>
      </c>
      <c r="U2666" s="78" t="s">
        <v>160</v>
      </c>
      <c r="V2666" s="128" t="s">
        <v>628</v>
      </c>
      <c r="W2666" s="78" t="s">
        <v>164</v>
      </c>
      <c r="X2666" s="89">
        <v>4</v>
      </c>
      <c r="Y2666" t="str">
        <f t="shared" si="574"/>
        <v>Y</v>
      </c>
      <c r="Z2666" s="23">
        <v>100</v>
      </c>
      <c r="AA2666" s="23">
        <f t="shared" si="563"/>
        <v>170</v>
      </c>
      <c r="AB2666" s="23">
        <f t="shared" si="564"/>
        <v>70</v>
      </c>
      <c r="AC2666" s="23">
        <f t="shared" si="565"/>
        <v>170</v>
      </c>
      <c r="AD2666" s="23">
        <f t="shared" si="566"/>
        <v>70</v>
      </c>
      <c r="AE2666" s="23">
        <f t="shared" si="567"/>
        <v>0</v>
      </c>
      <c r="AF2666" s="23">
        <f t="shared" si="568"/>
        <v>-100</v>
      </c>
    </row>
    <row r="2667" spans="1:32" x14ac:dyDescent="0.25">
      <c r="A2667" s="6">
        <v>0.29236687985962639</v>
      </c>
      <c r="B2667" s="6">
        <v>0.70646324367720981</v>
      </c>
      <c r="C2667" s="3">
        <f t="shared" si="575"/>
        <v>3.4203600643141532</v>
      </c>
      <c r="D2667" s="4">
        <f t="shared" si="575"/>
        <v>1.4155018098250984</v>
      </c>
      <c r="E2667" s="141">
        <v>4.1497592382188975E-2</v>
      </c>
      <c r="F2667" s="5">
        <f t="shared" si="569"/>
        <v>1.041497592382189</v>
      </c>
      <c r="G2667" s="5">
        <f t="shared" si="570"/>
        <v>3.2840787048684934</v>
      </c>
      <c r="H2667" s="5">
        <f t="shared" si="571"/>
        <v>1.3591023351167426</v>
      </c>
      <c r="I2667">
        <v>1.83</v>
      </c>
      <c r="J2667">
        <v>2.02</v>
      </c>
      <c r="K2667" s="5">
        <f t="shared" si="572"/>
        <v>1.9059405940594059</v>
      </c>
      <c r="L2667" s="5">
        <f t="shared" si="573"/>
        <v>2.1038251366120218</v>
      </c>
      <c r="M2667" s="24">
        <f t="shared" si="576"/>
        <v>0.52467532467532474</v>
      </c>
      <c r="N2667" s="24">
        <f t="shared" si="576"/>
        <v>0.47532467532467537</v>
      </c>
      <c r="O2667">
        <f t="shared" si="577"/>
        <v>0.55723390468295131</v>
      </c>
      <c r="P2667">
        <f t="shared" si="577"/>
        <v>1.4862751301405779</v>
      </c>
      <c r="Q2667" t="s">
        <v>444</v>
      </c>
      <c r="R2667" t="s">
        <v>440</v>
      </c>
      <c r="S2667" t="s">
        <v>137</v>
      </c>
      <c r="T2667" s="78" t="s">
        <v>153</v>
      </c>
      <c r="U2667" s="78" t="s">
        <v>161</v>
      </c>
      <c r="V2667" s="128" t="s">
        <v>628</v>
      </c>
      <c r="W2667" s="78" t="s">
        <v>484</v>
      </c>
      <c r="X2667" s="89">
        <v>8</v>
      </c>
      <c r="Y2667" t="str">
        <f t="shared" si="574"/>
        <v>Y</v>
      </c>
      <c r="Z2667" s="23">
        <v>100</v>
      </c>
      <c r="AA2667" s="23">
        <f t="shared" si="563"/>
        <v>0</v>
      </c>
      <c r="AB2667" s="23">
        <f t="shared" si="564"/>
        <v>-100</v>
      </c>
      <c r="AC2667" s="23">
        <f t="shared" si="565"/>
        <v>0</v>
      </c>
      <c r="AD2667" s="23">
        <f t="shared" si="566"/>
        <v>-100</v>
      </c>
      <c r="AE2667" s="23">
        <f t="shared" si="567"/>
        <v>0</v>
      </c>
      <c r="AF2667" s="23">
        <f t="shared" si="568"/>
        <v>-100</v>
      </c>
    </row>
    <row r="2668" spans="1:32" x14ac:dyDescent="0.25">
      <c r="A2668" s="6">
        <v>0.48960696473354898</v>
      </c>
      <c r="B2668" s="6">
        <v>0.5095188082812756</v>
      </c>
      <c r="C2668" s="3">
        <f t="shared" si="575"/>
        <v>2.042454605489965</v>
      </c>
      <c r="D2668" s="4">
        <f t="shared" si="575"/>
        <v>1.9626360867290269</v>
      </c>
      <c r="E2668" s="141">
        <v>5.7718862192764453E-2</v>
      </c>
      <c r="F2668" s="5">
        <f t="shared" si="569"/>
        <v>1.0577188621927645</v>
      </c>
      <c r="G2668" s="5">
        <f t="shared" si="570"/>
        <v>1.9309995108300688</v>
      </c>
      <c r="H2668" s="5">
        <f t="shared" si="571"/>
        <v>1.8555366240328475</v>
      </c>
      <c r="I2668">
        <v>1.7</v>
      </c>
      <c r="J2668">
        <v>2.13</v>
      </c>
      <c r="K2668" s="5">
        <f t="shared" si="572"/>
        <v>1.7981220657276995</v>
      </c>
      <c r="L2668" s="5">
        <f t="shared" si="573"/>
        <v>2.2529411764705882</v>
      </c>
      <c r="M2668" s="24">
        <f t="shared" si="576"/>
        <v>0.55613577023498695</v>
      </c>
      <c r="N2668" s="24">
        <f t="shared" si="576"/>
        <v>0.44386422976501305</v>
      </c>
      <c r="O2668">
        <f t="shared" si="577"/>
        <v>0.88037308682135795</v>
      </c>
      <c r="P2668">
        <f t="shared" si="577"/>
        <v>1.1479159033631092</v>
      </c>
      <c r="Q2668" t="s">
        <v>439</v>
      </c>
      <c r="R2668" t="s">
        <v>259</v>
      </c>
      <c r="S2668" t="s">
        <v>137</v>
      </c>
      <c r="T2668" s="78" t="s">
        <v>151</v>
      </c>
      <c r="U2668" s="78" t="s">
        <v>166</v>
      </c>
      <c r="V2668" s="128" t="s">
        <v>628</v>
      </c>
      <c r="W2668" s="78" t="s">
        <v>167</v>
      </c>
      <c r="X2668" s="89">
        <v>5</v>
      </c>
      <c r="Y2668" t="str">
        <f t="shared" si="574"/>
        <v>Y</v>
      </c>
      <c r="Z2668" s="23">
        <v>100</v>
      </c>
      <c r="AA2668" s="23">
        <f t="shared" si="563"/>
        <v>0</v>
      </c>
      <c r="AB2668" s="23">
        <f t="shared" si="564"/>
        <v>-100</v>
      </c>
      <c r="AC2668" s="23">
        <f t="shared" si="565"/>
        <v>0</v>
      </c>
      <c r="AD2668" s="23">
        <f t="shared" si="566"/>
        <v>-100</v>
      </c>
      <c r="AE2668" s="23">
        <f t="shared" si="567"/>
        <v>0</v>
      </c>
      <c r="AF2668" s="23">
        <f t="shared" si="568"/>
        <v>-100</v>
      </c>
    </row>
    <row r="2669" spans="1:32" x14ac:dyDescent="0.25">
      <c r="A2669" s="6">
        <v>0.42056548112253161</v>
      </c>
      <c r="B2669" s="6">
        <v>0.57887729453885806</v>
      </c>
      <c r="C2669" s="3">
        <f t="shared" si="575"/>
        <v>2.3777510159200399</v>
      </c>
      <c r="D2669" s="4">
        <f t="shared" si="575"/>
        <v>1.7274818159807328</v>
      </c>
      <c r="E2669" s="141">
        <v>4.0540540540540349E-2</v>
      </c>
      <c r="F2669" s="5">
        <f t="shared" si="569"/>
        <v>1.0405405405405403</v>
      </c>
      <c r="G2669" s="5">
        <f t="shared" si="570"/>
        <v>2.2851113659491298</v>
      </c>
      <c r="H2669" s="5">
        <f t="shared" si="571"/>
        <v>1.6601773296438214</v>
      </c>
      <c r="I2669">
        <v>1.85</v>
      </c>
      <c r="J2669">
        <v>2</v>
      </c>
      <c r="K2669" s="5">
        <f t="shared" si="572"/>
        <v>1.9249999999999998</v>
      </c>
      <c r="L2669" s="5">
        <f t="shared" si="573"/>
        <v>2.0810810810810807</v>
      </c>
      <c r="M2669" s="24">
        <f t="shared" si="576"/>
        <v>0.51948051948051954</v>
      </c>
      <c r="N2669" s="24">
        <f t="shared" si="576"/>
        <v>0.48051948051948062</v>
      </c>
      <c r="O2669">
        <f t="shared" si="577"/>
        <v>0.80958855116087325</v>
      </c>
      <c r="P2669">
        <f t="shared" si="577"/>
        <v>1.2046905859322179</v>
      </c>
      <c r="Q2669" t="s">
        <v>449</v>
      </c>
      <c r="R2669" t="s">
        <v>336</v>
      </c>
      <c r="S2669" t="s">
        <v>137</v>
      </c>
      <c r="T2669" s="78" t="s">
        <v>151</v>
      </c>
      <c r="U2669" s="78" t="s">
        <v>166</v>
      </c>
      <c r="V2669" s="128" t="s">
        <v>628</v>
      </c>
      <c r="W2669" s="78" t="s">
        <v>170</v>
      </c>
      <c r="X2669" s="89">
        <v>2</v>
      </c>
      <c r="Y2669" t="str">
        <f t="shared" si="574"/>
        <v>N</v>
      </c>
      <c r="Z2669" s="23">
        <v>100</v>
      </c>
      <c r="AA2669" s="23">
        <f t="shared" si="563"/>
        <v>200</v>
      </c>
      <c r="AB2669" s="23">
        <f t="shared" si="564"/>
        <v>100</v>
      </c>
      <c r="AC2669" s="23">
        <f t="shared" si="565"/>
        <v>0</v>
      </c>
      <c r="AD2669" s="23">
        <f t="shared" si="566"/>
        <v>-100</v>
      </c>
      <c r="AE2669" s="23">
        <f t="shared" si="567"/>
        <v>200</v>
      </c>
      <c r="AF2669" s="23">
        <f t="shared" si="568"/>
        <v>100</v>
      </c>
    </row>
    <row r="2670" spans="1:32" x14ac:dyDescent="0.25">
      <c r="A2670" s="6">
        <v>0.73987421156332145</v>
      </c>
      <c r="B2670" s="6">
        <v>0.24748448040669602</v>
      </c>
      <c r="C2670" s="3">
        <f t="shared" si="575"/>
        <v>1.3515810990182295</v>
      </c>
      <c r="D2670" s="4">
        <f t="shared" si="575"/>
        <v>4.0406574115543759</v>
      </c>
      <c r="E2670" s="141">
        <v>4.4564446626302434E-2</v>
      </c>
      <c r="F2670" s="5">
        <f t="shared" si="569"/>
        <v>1.0445644466263024</v>
      </c>
      <c r="G2670" s="5">
        <f t="shared" si="570"/>
        <v>1.2939183440366162</v>
      </c>
      <c r="H2670" s="5">
        <f t="shared" si="571"/>
        <v>3.8682700953538571</v>
      </c>
      <c r="I2670">
        <v>1.89</v>
      </c>
      <c r="J2670">
        <v>1.94</v>
      </c>
      <c r="K2670" s="5">
        <f t="shared" si="572"/>
        <v>1.9742268041237114</v>
      </c>
      <c r="L2670" s="5">
        <f t="shared" si="573"/>
        <v>2.0264550264550265</v>
      </c>
      <c r="M2670" s="24">
        <f t="shared" si="576"/>
        <v>0.50652741514360311</v>
      </c>
      <c r="N2670" s="24">
        <f t="shared" si="576"/>
        <v>0.49347258485639683</v>
      </c>
      <c r="O2670">
        <f t="shared" si="577"/>
        <v>1.4606795001482067</v>
      </c>
      <c r="P2670">
        <f t="shared" si="577"/>
        <v>0.50151616928975973</v>
      </c>
      <c r="Q2670" t="s">
        <v>237</v>
      </c>
      <c r="R2670" t="s">
        <v>253</v>
      </c>
      <c r="S2670" t="s">
        <v>137</v>
      </c>
      <c r="T2670" s="78" t="s">
        <v>150</v>
      </c>
      <c r="U2670" s="78" t="s">
        <v>166</v>
      </c>
      <c r="V2670" s="128" t="s">
        <v>628</v>
      </c>
      <c r="W2670" s="78" t="s">
        <v>153</v>
      </c>
      <c r="X2670" s="89">
        <v>2</v>
      </c>
      <c r="Y2670" t="str">
        <f t="shared" si="574"/>
        <v>N</v>
      </c>
      <c r="Z2670" s="23">
        <v>100</v>
      </c>
      <c r="AA2670" s="23">
        <f t="shared" si="563"/>
        <v>0</v>
      </c>
      <c r="AB2670" s="23">
        <f t="shared" si="564"/>
        <v>-100</v>
      </c>
      <c r="AC2670" s="23">
        <f t="shared" si="565"/>
        <v>0</v>
      </c>
      <c r="AD2670" s="23">
        <f t="shared" si="566"/>
        <v>-100</v>
      </c>
      <c r="AE2670" s="23">
        <f t="shared" si="567"/>
        <v>0</v>
      </c>
      <c r="AF2670" s="23">
        <f t="shared" si="568"/>
        <v>-100</v>
      </c>
    </row>
    <row r="2671" spans="1:32" x14ac:dyDescent="0.25">
      <c r="A2671" s="6">
        <v>0.75583510783660035</v>
      </c>
      <c r="B2671" s="6">
        <v>0.1679000421992756</v>
      </c>
      <c r="C2671" s="3">
        <f t="shared" si="575"/>
        <v>1.3230398927383302</v>
      </c>
      <c r="D2671" s="4">
        <f t="shared" si="575"/>
        <v>5.9559246495788818</v>
      </c>
      <c r="E2671" s="141">
        <v>5.4200542005419905E-2</v>
      </c>
      <c r="F2671" s="5">
        <f t="shared" si="569"/>
        <v>1.0542005420054199</v>
      </c>
      <c r="G2671" s="5">
        <f t="shared" si="570"/>
        <v>1.2550172761450999</v>
      </c>
      <c r="H2671" s="5">
        <f t="shared" si="571"/>
        <v>5.6497074439450072</v>
      </c>
      <c r="I2671">
        <v>1.64</v>
      </c>
      <c r="J2671">
        <v>2.25</v>
      </c>
      <c r="K2671" s="5">
        <f t="shared" si="572"/>
        <v>1.7288888888888885</v>
      </c>
      <c r="L2671" s="5">
        <f t="shared" si="573"/>
        <v>2.3719512195121948</v>
      </c>
      <c r="M2671" s="24">
        <f t="shared" si="576"/>
        <v>0.57840616966580993</v>
      </c>
      <c r="N2671" s="24">
        <f t="shared" si="576"/>
        <v>0.42159383033419029</v>
      </c>
      <c r="O2671">
        <f t="shared" si="577"/>
        <v>1.3067549197708335</v>
      </c>
      <c r="P2671">
        <f t="shared" si="577"/>
        <v>0.3982507098507207</v>
      </c>
      <c r="Q2671" t="s">
        <v>256</v>
      </c>
      <c r="R2671" t="s">
        <v>258</v>
      </c>
      <c r="S2671" t="s">
        <v>137</v>
      </c>
      <c r="T2671" s="78" t="s">
        <v>175</v>
      </c>
      <c r="U2671" s="78" t="s">
        <v>160</v>
      </c>
      <c r="V2671" s="128" t="s">
        <v>628</v>
      </c>
      <c r="W2671" s="78" t="s">
        <v>162</v>
      </c>
      <c r="X2671" s="89">
        <v>3</v>
      </c>
      <c r="Y2671" t="str">
        <f t="shared" si="574"/>
        <v>Y</v>
      </c>
      <c r="Z2671" s="23">
        <v>100</v>
      </c>
      <c r="AA2671" s="23">
        <f t="shared" si="563"/>
        <v>164</v>
      </c>
      <c r="AB2671" s="23">
        <f t="shared" si="564"/>
        <v>64</v>
      </c>
      <c r="AC2671" s="23">
        <f t="shared" si="565"/>
        <v>164</v>
      </c>
      <c r="AD2671" s="23">
        <f t="shared" si="566"/>
        <v>64</v>
      </c>
      <c r="AE2671" s="23">
        <f t="shared" si="567"/>
        <v>0</v>
      </c>
      <c r="AF2671" s="23">
        <f t="shared" si="568"/>
        <v>-100</v>
      </c>
    </row>
    <row r="2672" spans="1:32" x14ac:dyDescent="0.25">
      <c r="A2672" s="6">
        <v>0.32345461102917322</v>
      </c>
      <c r="B2672" s="6">
        <v>0.67634311991978202</v>
      </c>
      <c r="C2672" s="3">
        <f t="shared" si="575"/>
        <v>3.0916238813791632</v>
      </c>
      <c r="D2672" s="4">
        <f t="shared" si="575"/>
        <v>1.4785394728619483</v>
      </c>
      <c r="E2672" s="141">
        <v>5.452035886818507E-2</v>
      </c>
      <c r="F2672" s="5">
        <f t="shared" si="569"/>
        <v>1.0545203588681851</v>
      </c>
      <c r="G2672" s="5">
        <f t="shared" si="570"/>
        <v>2.9317820707581199</v>
      </c>
      <c r="H2672" s="5">
        <f t="shared" si="571"/>
        <v>1.4020966598016773</v>
      </c>
      <c r="I2672">
        <v>1.75</v>
      </c>
      <c r="J2672">
        <v>2.0699999999999998</v>
      </c>
      <c r="K2672" s="5">
        <f t="shared" si="572"/>
        <v>1.8454106280193239</v>
      </c>
      <c r="L2672" s="5">
        <f t="shared" si="573"/>
        <v>2.1828571428571428</v>
      </c>
      <c r="M2672" s="24">
        <f t="shared" si="576"/>
        <v>0.54188481675392663</v>
      </c>
      <c r="N2672" s="24">
        <f t="shared" si="576"/>
        <v>0.45811518324607331</v>
      </c>
      <c r="O2672">
        <f t="shared" si="577"/>
        <v>0.59690657687509263</v>
      </c>
      <c r="P2672">
        <f t="shared" si="577"/>
        <v>1.4763604103391814</v>
      </c>
      <c r="Q2672" t="s">
        <v>405</v>
      </c>
      <c r="R2672" t="s">
        <v>337</v>
      </c>
      <c r="S2672" t="s">
        <v>137</v>
      </c>
      <c r="T2672" s="78" t="s">
        <v>151</v>
      </c>
      <c r="U2672" s="78" t="s">
        <v>166</v>
      </c>
      <c r="V2672" s="128" t="s">
        <v>628</v>
      </c>
      <c r="W2672" s="78" t="s">
        <v>154</v>
      </c>
      <c r="X2672" s="89">
        <v>1</v>
      </c>
      <c r="Y2672" t="str">
        <f t="shared" si="574"/>
        <v>N</v>
      </c>
      <c r="Z2672" s="23">
        <v>100</v>
      </c>
      <c r="AA2672" s="23">
        <f t="shared" si="563"/>
        <v>206.99999999999997</v>
      </c>
      <c r="AB2672" s="23">
        <f t="shared" si="564"/>
        <v>106.99999999999997</v>
      </c>
      <c r="AC2672" s="23">
        <f t="shared" si="565"/>
        <v>0</v>
      </c>
      <c r="AD2672" s="23">
        <f t="shared" si="566"/>
        <v>-100</v>
      </c>
      <c r="AE2672" s="23">
        <f t="shared" si="567"/>
        <v>206.99999999999997</v>
      </c>
      <c r="AF2672" s="23">
        <f t="shared" si="568"/>
        <v>106.99999999999997</v>
      </c>
    </row>
    <row r="2673" spans="1:32" x14ac:dyDescent="0.25">
      <c r="A2673" s="6">
        <v>8.611562845852945E-2</v>
      </c>
      <c r="B2673" s="6">
        <v>0.9138753076537377</v>
      </c>
      <c r="C2673" s="3">
        <f t="shared" si="575"/>
        <v>11.61229405045297</v>
      </c>
      <c r="D2673" s="4">
        <f t="shared" si="575"/>
        <v>1.0942411854494425</v>
      </c>
      <c r="E2673" s="141">
        <v>5.7582588850852989E-2</v>
      </c>
      <c r="F2673" s="5">
        <f t="shared" si="569"/>
        <v>1.057582588850853</v>
      </c>
      <c r="G2673" s="5">
        <f t="shared" si="570"/>
        <v>10.98003519807436</v>
      </c>
      <c r="H2673" s="5">
        <f t="shared" si="571"/>
        <v>1.0346626324837873</v>
      </c>
      <c r="I2673">
        <v>2.0299999999999998</v>
      </c>
      <c r="J2673">
        <v>1.77</v>
      </c>
      <c r="K2673" s="5">
        <f t="shared" si="572"/>
        <v>2.1468926553672314</v>
      </c>
      <c r="L2673" s="5">
        <f t="shared" si="573"/>
        <v>1.8719211822660098</v>
      </c>
      <c r="M2673" s="24">
        <f t="shared" si="576"/>
        <v>0.46578947368421059</v>
      </c>
      <c r="N2673" s="24">
        <f t="shared" si="576"/>
        <v>0.53421052631578947</v>
      </c>
      <c r="O2673">
        <f t="shared" si="577"/>
        <v>0.18488101024995021</v>
      </c>
      <c r="P2673">
        <f t="shared" si="577"/>
        <v>1.7107025463468983</v>
      </c>
      <c r="Q2673" t="s">
        <v>257</v>
      </c>
      <c r="R2673" t="s">
        <v>130</v>
      </c>
      <c r="S2673" t="s">
        <v>137</v>
      </c>
      <c r="T2673" s="78" t="s">
        <v>154</v>
      </c>
      <c r="U2673" s="78" t="s">
        <v>160</v>
      </c>
      <c r="V2673" s="128" t="s">
        <v>628</v>
      </c>
      <c r="W2673" s="78" t="s">
        <v>162</v>
      </c>
      <c r="X2673" s="89">
        <v>3</v>
      </c>
      <c r="Y2673" t="str">
        <f t="shared" si="574"/>
        <v>Y</v>
      </c>
      <c r="Z2673" s="23">
        <v>100</v>
      </c>
      <c r="AA2673" s="23">
        <f t="shared" si="563"/>
        <v>0</v>
      </c>
      <c r="AB2673" s="23">
        <f t="shared" si="564"/>
        <v>-100</v>
      </c>
      <c r="AC2673" s="23">
        <f t="shared" si="565"/>
        <v>0</v>
      </c>
      <c r="AD2673" s="23">
        <f t="shared" si="566"/>
        <v>-100</v>
      </c>
      <c r="AE2673" s="23">
        <f t="shared" si="567"/>
        <v>0</v>
      </c>
      <c r="AF2673" s="23">
        <f t="shared" si="568"/>
        <v>-100</v>
      </c>
    </row>
    <row r="2674" spans="1:32" x14ac:dyDescent="0.25">
      <c r="A2674" s="6">
        <v>0.48385151426860895</v>
      </c>
      <c r="B2674" s="6">
        <v>0.51356571076804558</v>
      </c>
      <c r="C2674" s="3">
        <f t="shared" si="575"/>
        <v>2.0667497579533305</v>
      </c>
      <c r="D2674" s="4">
        <f t="shared" si="575"/>
        <v>1.9471704964579593</v>
      </c>
      <c r="E2674" s="141">
        <v>5.3682342502218372E-2</v>
      </c>
      <c r="F2674" s="5">
        <f t="shared" si="569"/>
        <v>1.0536823425022184</v>
      </c>
      <c r="G2674" s="5">
        <f t="shared" si="570"/>
        <v>1.9614542966007606</v>
      </c>
      <c r="H2674" s="5">
        <f t="shared" si="571"/>
        <v>1.8479672837963115</v>
      </c>
      <c r="I2674">
        <v>1.84</v>
      </c>
      <c r="J2674">
        <v>1.96</v>
      </c>
      <c r="K2674" s="5">
        <f t="shared" si="572"/>
        <v>1.9387755102040818</v>
      </c>
      <c r="L2674" s="5">
        <f t="shared" si="573"/>
        <v>2.0652173913043481</v>
      </c>
      <c r="M2674" s="24">
        <f t="shared" si="576"/>
        <v>0.51578947368421046</v>
      </c>
      <c r="N2674" s="24">
        <f t="shared" si="576"/>
        <v>0.48421052631578942</v>
      </c>
      <c r="O2674">
        <f t="shared" si="577"/>
        <v>0.93807946643913998</v>
      </c>
      <c r="P2674">
        <f t="shared" si="577"/>
        <v>1.0606248374557463</v>
      </c>
      <c r="Q2674" t="s">
        <v>128</v>
      </c>
      <c r="R2674" t="s">
        <v>404</v>
      </c>
      <c r="S2674" t="s">
        <v>137</v>
      </c>
      <c r="T2674" s="78" t="s">
        <v>155</v>
      </c>
      <c r="U2674" s="78" t="s">
        <v>161</v>
      </c>
      <c r="V2674" s="128" t="s">
        <v>628</v>
      </c>
      <c r="W2674" s="78" t="s">
        <v>151</v>
      </c>
      <c r="X2674" s="89">
        <v>2</v>
      </c>
      <c r="Y2674" t="str">
        <f t="shared" si="574"/>
        <v>N</v>
      </c>
      <c r="Z2674" s="23">
        <v>100</v>
      </c>
      <c r="AA2674" s="23">
        <f t="shared" si="563"/>
        <v>196</v>
      </c>
      <c r="AB2674" s="23">
        <f t="shared" si="564"/>
        <v>96</v>
      </c>
      <c r="AC2674" s="23">
        <f t="shared" si="565"/>
        <v>0</v>
      </c>
      <c r="AD2674" s="23">
        <f t="shared" si="566"/>
        <v>-100</v>
      </c>
      <c r="AE2674" s="23">
        <f t="shared" si="567"/>
        <v>196</v>
      </c>
      <c r="AF2674" s="23">
        <f t="shared" si="568"/>
        <v>96</v>
      </c>
    </row>
    <row r="2675" spans="1:32" x14ac:dyDescent="0.25">
      <c r="A2675" s="6">
        <v>0.70940633353885618</v>
      </c>
      <c r="B2675" s="6">
        <v>0.24660866719495039</v>
      </c>
      <c r="C2675" s="3">
        <f t="shared" si="575"/>
        <v>1.4096293657423729</v>
      </c>
      <c r="D2675" s="4">
        <f t="shared" si="575"/>
        <v>4.0550075201106974</v>
      </c>
      <c r="E2675" s="141">
        <v>4.4735406437534042E-2</v>
      </c>
      <c r="F2675" s="5">
        <f t="shared" si="569"/>
        <v>1.044735406437534</v>
      </c>
      <c r="G2675" s="5">
        <f t="shared" si="570"/>
        <v>1.3492692571309501</v>
      </c>
      <c r="H2675" s="5">
        <f t="shared" si="571"/>
        <v>3.8813727333487775</v>
      </c>
      <c r="I2675">
        <v>1.88</v>
      </c>
      <c r="J2675">
        <v>1.95</v>
      </c>
      <c r="K2675" s="5">
        <f t="shared" si="572"/>
        <v>1.9641025641025638</v>
      </c>
      <c r="L2675" s="5">
        <f t="shared" si="573"/>
        <v>2.0372340425531914</v>
      </c>
      <c r="M2675" s="24">
        <f t="shared" si="576"/>
        <v>0.50913838120104449</v>
      </c>
      <c r="N2675" s="24">
        <f t="shared" si="576"/>
        <v>0.49086161879895562</v>
      </c>
      <c r="O2675">
        <f t="shared" si="577"/>
        <v>1.393346798694266</v>
      </c>
      <c r="P2675">
        <f t="shared" si="577"/>
        <v>0.50239957199822327</v>
      </c>
      <c r="Q2675" t="s">
        <v>265</v>
      </c>
      <c r="R2675" t="s">
        <v>270</v>
      </c>
      <c r="S2675" t="s">
        <v>262</v>
      </c>
      <c r="T2675" s="78" t="s">
        <v>165</v>
      </c>
      <c r="U2675" s="78" t="s">
        <v>160</v>
      </c>
      <c r="V2675" s="128" t="s">
        <v>628</v>
      </c>
      <c r="W2675" s="78" t="s">
        <v>151</v>
      </c>
      <c r="X2675" s="89">
        <v>2</v>
      </c>
      <c r="Y2675" t="str">
        <f t="shared" si="574"/>
        <v>N</v>
      </c>
      <c r="Z2675" s="23">
        <v>100</v>
      </c>
      <c r="AA2675" s="23">
        <f t="shared" si="563"/>
        <v>0</v>
      </c>
      <c r="AB2675" s="23">
        <f t="shared" si="564"/>
        <v>-100</v>
      </c>
      <c r="AC2675" s="23">
        <f t="shared" si="565"/>
        <v>0</v>
      </c>
      <c r="AD2675" s="23">
        <f t="shared" si="566"/>
        <v>-100</v>
      </c>
      <c r="AE2675" s="23">
        <f t="shared" si="567"/>
        <v>0</v>
      </c>
      <c r="AF2675" s="23">
        <f t="shared" si="568"/>
        <v>-100</v>
      </c>
    </row>
    <row r="2676" spans="1:32" x14ac:dyDescent="0.25">
      <c r="A2676" s="6">
        <v>0.67251432821969037</v>
      </c>
      <c r="B2676" s="6">
        <v>0.32166007518375883</v>
      </c>
      <c r="C2676" s="3">
        <f t="shared" si="575"/>
        <v>1.4869571666186565</v>
      </c>
      <c r="D2676" s="4">
        <f t="shared" si="575"/>
        <v>3.1088719960931344</v>
      </c>
      <c r="E2676" s="141">
        <v>4.761904761904745E-2</v>
      </c>
      <c r="F2676" s="5">
        <f t="shared" si="569"/>
        <v>1.0476190476190474</v>
      </c>
      <c r="G2676" s="5">
        <f t="shared" si="570"/>
        <v>1.419368204499627</v>
      </c>
      <c r="H2676" s="5">
        <f t="shared" si="571"/>
        <v>2.9675596326343561</v>
      </c>
      <c r="I2676">
        <v>2.1</v>
      </c>
      <c r="J2676">
        <v>1.75</v>
      </c>
      <c r="K2676" s="5">
        <f t="shared" si="572"/>
        <v>2.1999999999999997</v>
      </c>
      <c r="L2676" s="5">
        <f t="shared" si="573"/>
        <v>1.833333333333333</v>
      </c>
      <c r="M2676" s="24">
        <f t="shared" si="576"/>
        <v>0.45454545454545459</v>
      </c>
      <c r="N2676" s="24">
        <f t="shared" si="576"/>
        <v>0.54545454545454553</v>
      </c>
      <c r="O2676">
        <f t="shared" si="577"/>
        <v>1.4795315220833185</v>
      </c>
      <c r="P2676">
        <f t="shared" si="577"/>
        <v>0.58971013783689108</v>
      </c>
      <c r="Q2676" t="s">
        <v>267</v>
      </c>
      <c r="R2676" t="s">
        <v>273</v>
      </c>
      <c r="S2676" t="s">
        <v>262</v>
      </c>
      <c r="T2676" s="78" t="s">
        <v>155</v>
      </c>
      <c r="U2676" s="78" t="s">
        <v>161</v>
      </c>
      <c r="V2676" s="128" t="s">
        <v>628</v>
      </c>
      <c r="W2676" s="78" t="s">
        <v>179</v>
      </c>
      <c r="X2676" s="89">
        <v>4</v>
      </c>
      <c r="Y2676" t="str">
        <f t="shared" si="574"/>
        <v>Y</v>
      </c>
      <c r="Z2676" s="23">
        <v>100</v>
      </c>
      <c r="AA2676" s="23">
        <f t="shared" si="563"/>
        <v>210</v>
      </c>
      <c r="AB2676" s="23">
        <f t="shared" si="564"/>
        <v>110</v>
      </c>
      <c r="AC2676" s="23">
        <f t="shared" si="565"/>
        <v>210</v>
      </c>
      <c r="AD2676" s="23">
        <f t="shared" si="566"/>
        <v>110</v>
      </c>
      <c r="AE2676" s="23">
        <f t="shared" si="567"/>
        <v>0</v>
      </c>
      <c r="AF2676" s="23">
        <f t="shared" si="568"/>
        <v>-100</v>
      </c>
    </row>
    <row r="2677" spans="1:32" x14ac:dyDescent="0.25">
      <c r="A2677" s="6">
        <v>0.41368699914502</v>
      </c>
      <c r="B2677" s="6">
        <v>0.58211108817187063</v>
      </c>
      <c r="C2677" s="3">
        <f t="shared" si="575"/>
        <v>2.4172865042090557</v>
      </c>
      <c r="D2677" s="4">
        <f t="shared" si="575"/>
        <v>1.7178851602715837</v>
      </c>
      <c r="E2677" s="141">
        <v>4.8685068463377501E-2</v>
      </c>
      <c r="F2677" s="5">
        <f t="shared" si="569"/>
        <v>1.0486850684633775</v>
      </c>
      <c r="G2677" s="5">
        <f t="shared" si="570"/>
        <v>2.3050642913711639</v>
      </c>
      <c r="H2677" s="5">
        <f t="shared" si="571"/>
        <v>1.63813256422996</v>
      </c>
      <c r="I2677">
        <v>2.14</v>
      </c>
      <c r="J2677">
        <v>1.72</v>
      </c>
      <c r="K2677" s="5">
        <f t="shared" si="572"/>
        <v>2.2441860465116279</v>
      </c>
      <c r="L2677" s="5">
        <f t="shared" si="573"/>
        <v>1.8037383177570092</v>
      </c>
      <c r="M2677" s="24">
        <f t="shared" si="576"/>
        <v>0.44559585492227982</v>
      </c>
      <c r="N2677" s="24">
        <f t="shared" si="576"/>
        <v>0.55440414507772029</v>
      </c>
      <c r="O2677">
        <f t="shared" si="577"/>
        <v>0.9283905911045216</v>
      </c>
      <c r="P2677">
        <f t="shared" si="577"/>
        <v>1.0499760749268321</v>
      </c>
      <c r="Q2677" t="s">
        <v>56</v>
      </c>
      <c r="R2677" t="s">
        <v>261</v>
      </c>
      <c r="S2677" t="s">
        <v>262</v>
      </c>
      <c r="T2677" s="78" t="s">
        <v>153</v>
      </c>
      <c r="U2677" s="78" t="s">
        <v>161</v>
      </c>
      <c r="V2677" s="128" t="s">
        <v>628</v>
      </c>
      <c r="W2677" s="78" t="s">
        <v>163</v>
      </c>
      <c r="X2677" s="89">
        <v>3</v>
      </c>
      <c r="Y2677" t="str">
        <f t="shared" si="574"/>
        <v>Y</v>
      </c>
      <c r="Z2677" s="23">
        <v>100</v>
      </c>
      <c r="AA2677" s="23">
        <f t="shared" si="563"/>
        <v>0</v>
      </c>
      <c r="AB2677" s="23">
        <f t="shared" si="564"/>
        <v>-100</v>
      </c>
      <c r="AC2677" s="23">
        <f t="shared" si="565"/>
        <v>0</v>
      </c>
      <c r="AD2677" s="23">
        <f t="shared" si="566"/>
        <v>-100</v>
      </c>
      <c r="AE2677" s="23">
        <f t="shared" si="567"/>
        <v>0</v>
      </c>
      <c r="AF2677" s="23">
        <f t="shared" si="568"/>
        <v>-100</v>
      </c>
    </row>
    <row r="2678" spans="1:32" x14ac:dyDescent="0.25">
      <c r="A2678" s="6">
        <v>0.46819782665607368</v>
      </c>
      <c r="B2678" s="6">
        <v>0.52473762039842942</v>
      </c>
      <c r="C2678" s="3">
        <f t="shared" si="575"/>
        <v>2.1358492993060705</v>
      </c>
      <c r="D2678" s="4">
        <f t="shared" si="575"/>
        <v>1.9057143248862305</v>
      </c>
      <c r="E2678" s="141">
        <v>4.1694924449990456E-2</v>
      </c>
      <c r="F2678" s="5">
        <f t="shared" si="569"/>
        <v>1.0416949244499905</v>
      </c>
      <c r="G2678" s="5">
        <f t="shared" si="570"/>
        <v>2.050359706258325</v>
      </c>
      <c r="H2678" s="5">
        <f t="shared" si="571"/>
        <v>1.8294361239135708</v>
      </c>
      <c r="I2678">
        <v>1.93</v>
      </c>
      <c r="J2678">
        <v>1.91</v>
      </c>
      <c r="K2678" s="5">
        <f t="shared" si="572"/>
        <v>2.0104712041884816</v>
      </c>
      <c r="L2678" s="5">
        <f t="shared" si="573"/>
        <v>1.9896373056994816</v>
      </c>
      <c r="M2678" s="24">
        <f t="shared" si="576"/>
        <v>0.49739583333333337</v>
      </c>
      <c r="N2678" s="24">
        <f t="shared" si="576"/>
        <v>0.50260416666666674</v>
      </c>
      <c r="O2678">
        <f t="shared" si="577"/>
        <v>0.94129824835566633</v>
      </c>
      <c r="P2678">
        <f t="shared" si="577"/>
        <v>1.0440375452486885</v>
      </c>
      <c r="Q2678" t="s">
        <v>269</v>
      </c>
      <c r="R2678" t="s">
        <v>264</v>
      </c>
      <c r="S2678" t="s">
        <v>262</v>
      </c>
      <c r="T2678" s="78" t="s">
        <v>170</v>
      </c>
      <c r="U2678" s="78" t="s">
        <v>160</v>
      </c>
      <c r="V2678" s="128" t="s">
        <v>628</v>
      </c>
      <c r="W2678" s="78" t="s">
        <v>155</v>
      </c>
      <c r="X2678" s="89">
        <v>3</v>
      </c>
      <c r="Y2678" t="str">
        <f t="shared" si="574"/>
        <v>Y</v>
      </c>
      <c r="Z2678" s="23">
        <v>100</v>
      </c>
      <c r="AA2678" s="23">
        <f t="shared" si="563"/>
        <v>0</v>
      </c>
      <c r="AB2678" s="23">
        <f t="shared" si="564"/>
        <v>-100</v>
      </c>
      <c r="AC2678" s="23">
        <f t="shared" si="565"/>
        <v>0</v>
      </c>
      <c r="AD2678" s="23">
        <f t="shared" si="566"/>
        <v>-100</v>
      </c>
      <c r="AE2678" s="23">
        <f t="shared" si="567"/>
        <v>0</v>
      </c>
      <c r="AF2678" s="23">
        <f t="shared" si="568"/>
        <v>-100</v>
      </c>
    </row>
    <row r="2679" spans="1:32" x14ac:dyDescent="0.25">
      <c r="A2679" s="6">
        <v>0.2927661854085768</v>
      </c>
      <c r="B2679" s="6">
        <v>0.7059444211481305</v>
      </c>
      <c r="C2679" s="3">
        <f t="shared" si="575"/>
        <v>3.4156950147928673</v>
      </c>
      <c r="D2679" s="4">
        <f t="shared" si="575"/>
        <v>1.4165421101757909</v>
      </c>
      <c r="E2679" s="141">
        <v>5.7941376959781854E-2</v>
      </c>
      <c r="F2679" s="5">
        <f t="shared" si="569"/>
        <v>1.0579413769597819</v>
      </c>
      <c r="G2679" s="5">
        <f t="shared" si="570"/>
        <v>3.2286240893692888</v>
      </c>
      <c r="H2679" s="5">
        <f t="shared" si="571"/>
        <v>1.3389608734715757</v>
      </c>
      <c r="I2679">
        <v>2.25</v>
      </c>
      <c r="J2679">
        <v>1.63</v>
      </c>
      <c r="K2679" s="5">
        <f t="shared" si="572"/>
        <v>2.3803680981595092</v>
      </c>
      <c r="L2679" s="5">
        <f t="shared" si="573"/>
        <v>1.7244444444444442</v>
      </c>
      <c r="M2679" s="24">
        <f t="shared" si="576"/>
        <v>0.42010309278350516</v>
      </c>
      <c r="N2679" s="24">
        <f t="shared" si="576"/>
        <v>0.57989690721649489</v>
      </c>
      <c r="O2679">
        <f t="shared" si="577"/>
        <v>0.69689128796642819</v>
      </c>
      <c r="P2679">
        <f t="shared" si="577"/>
        <v>1.2173619351354426</v>
      </c>
      <c r="Q2679" t="s">
        <v>268</v>
      </c>
      <c r="R2679" t="s">
        <v>110</v>
      </c>
      <c r="S2679" t="s">
        <v>262</v>
      </c>
      <c r="T2679" s="78" t="s">
        <v>153</v>
      </c>
      <c r="U2679" s="78" t="s">
        <v>161</v>
      </c>
      <c r="V2679" s="128" t="s">
        <v>628</v>
      </c>
      <c r="W2679" s="78" t="s">
        <v>153</v>
      </c>
      <c r="X2679" s="89">
        <v>2</v>
      </c>
      <c r="Y2679" t="str">
        <f t="shared" si="574"/>
        <v>N</v>
      </c>
      <c r="Z2679" s="23">
        <v>100</v>
      </c>
      <c r="AA2679" s="23">
        <f t="shared" si="563"/>
        <v>163</v>
      </c>
      <c r="AB2679" s="23">
        <f t="shared" si="564"/>
        <v>63</v>
      </c>
      <c r="AC2679" s="23">
        <f t="shared" si="565"/>
        <v>0</v>
      </c>
      <c r="AD2679" s="23">
        <f t="shared" si="566"/>
        <v>-100</v>
      </c>
      <c r="AE2679" s="23">
        <f t="shared" si="567"/>
        <v>163</v>
      </c>
      <c r="AF2679" s="23">
        <f t="shared" si="568"/>
        <v>63</v>
      </c>
    </row>
    <row r="2680" spans="1:32" x14ac:dyDescent="0.25">
      <c r="A2680" s="6">
        <v>0.40937652702679078</v>
      </c>
      <c r="B2680" s="6">
        <v>0.58643088932226262</v>
      </c>
      <c r="C2680" s="3">
        <f t="shared" si="575"/>
        <v>2.4427389798403296</v>
      </c>
      <c r="D2680" s="4">
        <f t="shared" si="575"/>
        <v>1.7052307751996125</v>
      </c>
      <c r="E2680" s="141">
        <v>6.3231323132313388E-2</v>
      </c>
      <c r="F2680" s="5">
        <f t="shared" si="569"/>
        <v>1.0632313231323134</v>
      </c>
      <c r="G2680" s="5">
        <f t="shared" si="570"/>
        <v>2.2974670955365974</v>
      </c>
      <c r="H2680" s="5">
        <f t="shared" si="571"/>
        <v>1.6038191671930322</v>
      </c>
      <c r="I2680">
        <v>1.76</v>
      </c>
      <c r="J2680">
        <v>2.02</v>
      </c>
      <c r="K2680" s="5">
        <f t="shared" si="572"/>
        <v>1.8712871287128716</v>
      </c>
      <c r="L2680" s="5">
        <f t="shared" si="573"/>
        <v>2.1477272727272729</v>
      </c>
      <c r="M2680" s="24">
        <f t="shared" si="576"/>
        <v>0.53439153439153431</v>
      </c>
      <c r="N2680" s="24">
        <f t="shared" si="576"/>
        <v>0.46560846560846558</v>
      </c>
      <c r="O2680">
        <f t="shared" si="577"/>
        <v>0.76606102582241054</v>
      </c>
      <c r="P2680">
        <f t="shared" si="577"/>
        <v>1.2594936145671323</v>
      </c>
      <c r="Q2680" t="s">
        <v>260</v>
      </c>
      <c r="R2680" t="s">
        <v>61</v>
      </c>
      <c r="S2680" t="s">
        <v>144</v>
      </c>
      <c r="T2680" s="78" t="s">
        <v>153</v>
      </c>
      <c r="U2680" s="78" t="s">
        <v>161</v>
      </c>
      <c r="V2680" s="128" t="s">
        <v>628</v>
      </c>
      <c r="W2680" s="78" t="s">
        <v>150</v>
      </c>
      <c r="X2680" s="89">
        <v>4</v>
      </c>
      <c r="Y2680" t="str">
        <f t="shared" si="574"/>
        <v>Y</v>
      </c>
      <c r="Z2680" s="23">
        <v>100</v>
      </c>
      <c r="AA2680" s="23">
        <f t="shared" si="563"/>
        <v>0</v>
      </c>
      <c r="AB2680" s="23">
        <f t="shared" si="564"/>
        <v>-100</v>
      </c>
      <c r="AC2680" s="23">
        <f t="shared" si="565"/>
        <v>0</v>
      </c>
      <c r="AD2680" s="23">
        <f t="shared" si="566"/>
        <v>-100</v>
      </c>
      <c r="AE2680" s="23">
        <f t="shared" si="567"/>
        <v>0</v>
      </c>
      <c r="AF2680" s="23">
        <f t="shared" si="568"/>
        <v>-100</v>
      </c>
    </row>
    <row r="2681" spans="1:32" x14ac:dyDescent="0.25">
      <c r="A2681" s="6">
        <v>0.73559494089049593</v>
      </c>
      <c r="B2681" s="6">
        <v>0.21833773982904642</v>
      </c>
      <c r="C2681" s="3">
        <f t="shared" si="575"/>
        <v>1.3594438248710912</v>
      </c>
      <c r="D2681" s="4">
        <f t="shared" si="575"/>
        <v>4.5800602350421773</v>
      </c>
      <c r="E2681" s="141">
        <v>8.2400229687051407E-2</v>
      </c>
      <c r="F2681" s="5">
        <f t="shared" si="569"/>
        <v>1.0824002296870514</v>
      </c>
      <c r="G2681" s="5">
        <f t="shared" si="570"/>
        <v>1.2559530084949631</v>
      </c>
      <c r="H2681" s="5">
        <f t="shared" si="571"/>
        <v>4.231392519536314</v>
      </c>
      <c r="I2681">
        <v>1.62</v>
      </c>
      <c r="J2681">
        <v>2.15</v>
      </c>
      <c r="K2681" s="5">
        <f t="shared" si="572"/>
        <v>1.7534883720930234</v>
      </c>
      <c r="L2681" s="5">
        <f t="shared" si="573"/>
        <v>2.3271604938271606</v>
      </c>
      <c r="M2681" s="24">
        <f t="shared" si="576"/>
        <v>0.57029177718832891</v>
      </c>
      <c r="N2681" s="24">
        <f t="shared" si="576"/>
        <v>0.42970822281167109</v>
      </c>
      <c r="O2681">
        <f t="shared" si="577"/>
        <v>1.2898571754219395</v>
      </c>
      <c r="P2681">
        <f t="shared" si="577"/>
        <v>0.50810696244166964</v>
      </c>
      <c r="Q2681" t="s">
        <v>278</v>
      </c>
      <c r="R2681" t="s">
        <v>62</v>
      </c>
      <c r="S2681" t="s">
        <v>144</v>
      </c>
      <c r="T2681" s="78" t="s">
        <v>165</v>
      </c>
      <c r="U2681" s="78" t="s">
        <v>160</v>
      </c>
      <c r="V2681" s="128" t="s">
        <v>628</v>
      </c>
      <c r="W2681" s="78" t="s">
        <v>176</v>
      </c>
      <c r="X2681" s="89">
        <v>3</v>
      </c>
      <c r="Y2681" t="str">
        <f t="shared" si="574"/>
        <v>Y</v>
      </c>
      <c r="Z2681" s="23">
        <v>100</v>
      </c>
      <c r="AA2681" s="23">
        <f t="shared" si="563"/>
        <v>162</v>
      </c>
      <c r="AB2681" s="23">
        <f t="shared" si="564"/>
        <v>62</v>
      </c>
      <c r="AC2681" s="23">
        <f t="shared" si="565"/>
        <v>162</v>
      </c>
      <c r="AD2681" s="23">
        <f t="shared" si="566"/>
        <v>62</v>
      </c>
      <c r="AE2681" s="23">
        <f t="shared" si="567"/>
        <v>0</v>
      </c>
      <c r="AF2681" s="23">
        <f t="shared" si="568"/>
        <v>-100</v>
      </c>
    </row>
    <row r="2682" spans="1:32" x14ac:dyDescent="0.25">
      <c r="A2682" s="6">
        <v>0.44622848997628356</v>
      </c>
      <c r="B2682" s="6">
        <v>0.5531423532384846</v>
      </c>
      <c r="C2682" s="3">
        <f t="shared" si="575"/>
        <v>2.2410043788399721</v>
      </c>
      <c r="D2682" s="4">
        <f t="shared" si="575"/>
        <v>1.807852886594737</v>
      </c>
      <c r="E2682" s="141">
        <v>6.3471575284808512E-2</v>
      </c>
      <c r="F2682" s="5">
        <f t="shared" si="569"/>
        <v>1.0634715752848085</v>
      </c>
      <c r="G2682" s="5">
        <f t="shared" si="570"/>
        <v>2.1072536689472008</v>
      </c>
      <c r="H2682" s="5">
        <f t="shared" si="571"/>
        <v>1.6999541206454678</v>
      </c>
      <c r="I2682">
        <v>1.73</v>
      </c>
      <c r="J2682">
        <v>2.06</v>
      </c>
      <c r="K2682" s="5">
        <f t="shared" si="572"/>
        <v>1.8398058252427187</v>
      </c>
      <c r="L2682" s="5">
        <f t="shared" si="573"/>
        <v>2.1907514450867054</v>
      </c>
      <c r="M2682" s="24">
        <f t="shared" si="576"/>
        <v>0.54353562005277034</v>
      </c>
      <c r="N2682" s="24">
        <f t="shared" si="576"/>
        <v>0.45646437994722949</v>
      </c>
      <c r="O2682">
        <f t="shared" si="577"/>
        <v>0.8209737752476286</v>
      </c>
      <c r="P2682">
        <f t="shared" si="577"/>
        <v>1.211797409695871</v>
      </c>
      <c r="Q2682" t="s">
        <v>494</v>
      </c>
      <c r="R2682" t="s">
        <v>272</v>
      </c>
      <c r="S2682" t="s">
        <v>144</v>
      </c>
      <c r="T2682" s="78" t="s">
        <v>151</v>
      </c>
      <c r="U2682" s="78" t="s">
        <v>166</v>
      </c>
      <c r="V2682" s="128" t="s">
        <v>628</v>
      </c>
      <c r="W2682" s="78" t="s">
        <v>163</v>
      </c>
      <c r="X2682" s="89">
        <v>3</v>
      </c>
      <c r="Y2682" t="str">
        <f t="shared" si="574"/>
        <v>Y</v>
      </c>
      <c r="Z2682" s="23">
        <v>100</v>
      </c>
      <c r="AA2682" s="23">
        <f t="shared" si="563"/>
        <v>0</v>
      </c>
      <c r="AB2682" s="23">
        <f t="shared" si="564"/>
        <v>-100</v>
      </c>
      <c r="AC2682" s="23">
        <f t="shared" si="565"/>
        <v>0</v>
      </c>
      <c r="AD2682" s="23">
        <f t="shared" si="566"/>
        <v>-100</v>
      </c>
      <c r="AE2682" s="23">
        <f t="shared" si="567"/>
        <v>0</v>
      </c>
      <c r="AF2682" s="23">
        <f t="shared" si="568"/>
        <v>-100</v>
      </c>
    </row>
    <row r="2683" spans="1:32" x14ac:dyDescent="0.25">
      <c r="A2683" s="6">
        <v>0.41107035885538123</v>
      </c>
      <c r="B2683" s="6">
        <v>0.58850888845622629</v>
      </c>
      <c r="C2683" s="3">
        <f t="shared" si="575"/>
        <v>2.4326735763300564</v>
      </c>
      <c r="D2683" s="4">
        <f t="shared" si="575"/>
        <v>1.6992096799475624</v>
      </c>
      <c r="E2683" s="141">
        <v>6.3264221158958023E-2</v>
      </c>
      <c r="F2683" s="5">
        <f t="shared" si="569"/>
        <v>1.063264221158958</v>
      </c>
      <c r="G2683" s="5">
        <f t="shared" si="570"/>
        <v>2.2879294985384182</v>
      </c>
      <c r="H2683" s="5">
        <f t="shared" si="571"/>
        <v>1.5981067039906824</v>
      </c>
      <c r="I2683">
        <v>1.71</v>
      </c>
      <c r="J2683">
        <v>2.09</v>
      </c>
      <c r="K2683" s="5">
        <f t="shared" si="572"/>
        <v>1.8181818181818181</v>
      </c>
      <c r="L2683" s="5">
        <f t="shared" si="573"/>
        <v>2.2222222222222223</v>
      </c>
      <c r="M2683" s="24">
        <f t="shared" si="576"/>
        <v>0.55000000000000004</v>
      </c>
      <c r="N2683" s="24">
        <f t="shared" si="576"/>
        <v>0.44999999999999996</v>
      </c>
      <c r="O2683">
        <f t="shared" si="577"/>
        <v>0.74740065246432952</v>
      </c>
      <c r="P2683">
        <f t="shared" si="577"/>
        <v>1.3077975299027251</v>
      </c>
      <c r="Q2683" t="s">
        <v>276</v>
      </c>
      <c r="R2683" t="s">
        <v>493</v>
      </c>
      <c r="S2683" t="s">
        <v>144</v>
      </c>
      <c r="T2683" s="78" t="s">
        <v>151</v>
      </c>
      <c r="U2683" s="78" t="s">
        <v>166</v>
      </c>
      <c r="V2683" s="128" t="s">
        <v>628</v>
      </c>
      <c r="W2683" s="78" t="s">
        <v>152</v>
      </c>
      <c r="X2683" s="89">
        <v>1</v>
      </c>
      <c r="Y2683" t="str">
        <f t="shared" si="574"/>
        <v>N</v>
      </c>
      <c r="Z2683" s="23">
        <v>100</v>
      </c>
      <c r="AA2683" s="23">
        <f t="shared" si="563"/>
        <v>209</v>
      </c>
      <c r="AB2683" s="23">
        <f t="shared" si="564"/>
        <v>109</v>
      </c>
      <c r="AC2683" s="23">
        <f t="shared" si="565"/>
        <v>0</v>
      </c>
      <c r="AD2683" s="23">
        <f t="shared" si="566"/>
        <v>-100</v>
      </c>
      <c r="AE2683" s="23">
        <f t="shared" si="567"/>
        <v>209</v>
      </c>
      <c r="AF2683" s="23">
        <f t="shared" si="568"/>
        <v>109</v>
      </c>
    </row>
    <row r="2684" spans="1:32" x14ac:dyDescent="0.25">
      <c r="A2684" s="6">
        <v>0.56403876042164469</v>
      </c>
      <c r="B2684" s="6">
        <v>0.42854128583820278</v>
      </c>
      <c r="C2684" s="3">
        <f t="shared" si="575"/>
        <v>1.7729278024305535</v>
      </c>
      <c r="D2684" s="4">
        <f t="shared" si="575"/>
        <v>2.3334974553129832</v>
      </c>
      <c r="E2684" s="141">
        <v>9.219126246990017E-2</v>
      </c>
      <c r="F2684" s="5">
        <f t="shared" si="569"/>
        <v>1.0921912624699002</v>
      </c>
      <c r="G2684" s="5">
        <f t="shared" si="570"/>
        <v>1.623275943831691</v>
      </c>
      <c r="H2684" s="5">
        <f t="shared" si="571"/>
        <v>2.1365282212897143</v>
      </c>
      <c r="I2684">
        <v>1.53</v>
      </c>
      <c r="J2684">
        <v>2.2799999999999998</v>
      </c>
      <c r="K2684" s="5">
        <f t="shared" si="572"/>
        <v>1.6710526315789473</v>
      </c>
      <c r="L2684" s="5">
        <f t="shared" si="573"/>
        <v>2.4901960784313721</v>
      </c>
      <c r="M2684" s="24">
        <f t="shared" si="576"/>
        <v>0.59842519685039375</v>
      </c>
      <c r="N2684" s="24">
        <f t="shared" si="576"/>
        <v>0.40157480314960636</v>
      </c>
      <c r="O2684">
        <f t="shared" si="577"/>
        <v>0.94253845491511679</v>
      </c>
      <c r="P2684">
        <f t="shared" si="577"/>
        <v>1.0671518294402302</v>
      </c>
      <c r="Q2684" t="s">
        <v>340</v>
      </c>
      <c r="R2684" t="s">
        <v>274</v>
      </c>
      <c r="S2684" t="s">
        <v>144</v>
      </c>
      <c r="T2684" s="78" t="s">
        <v>162</v>
      </c>
      <c r="U2684" s="78" t="s">
        <v>160</v>
      </c>
      <c r="V2684" s="128" t="s">
        <v>628</v>
      </c>
      <c r="W2684" s="78" t="s">
        <v>149</v>
      </c>
      <c r="X2684" s="89">
        <v>0</v>
      </c>
      <c r="Y2684" t="str">
        <f t="shared" si="574"/>
        <v>N</v>
      </c>
      <c r="Z2684" s="23">
        <v>100</v>
      </c>
      <c r="AA2684" s="23">
        <f t="shared" si="563"/>
        <v>227.99999999999997</v>
      </c>
      <c r="AB2684" s="23">
        <f t="shared" si="564"/>
        <v>127.99999999999997</v>
      </c>
      <c r="AC2684" s="23">
        <f t="shared" si="565"/>
        <v>0</v>
      </c>
      <c r="AD2684" s="23">
        <f t="shared" si="566"/>
        <v>-100</v>
      </c>
      <c r="AE2684" s="23">
        <f t="shared" si="567"/>
        <v>0</v>
      </c>
      <c r="AF2684" s="23">
        <f t="shared" si="568"/>
        <v>-100</v>
      </c>
    </row>
    <row r="2685" spans="1:32" x14ac:dyDescent="0.25">
      <c r="A2685" s="6">
        <v>0.47478440488000612</v>
      </c>
      <c r="B2685" s="6">
        <v>0.52405956541239096</v>
      </c>
      <c r="C2685" s="3">
        <f t="shared" si="575"/>
        <v>2.1062191380374706</v>
      </c>
      <c r="D2685" s="4">
        <f t="shared" si="575"/>
        <v>1.9081800352467257</v>
      </c>
      <c r="E2685" s="141">
        <v>7.9763148728666078E-2</v>
      </c>
      <c r="F2685" s="5">
        <f t="shared" si="569"/>
        <v>1.0797631487286661</v>
      </c>
      <c r="G2685" s="5">
        <f t="shared" si="570"/>
        <v>1.9506306920340573</v>
      </c>
      <c r="H2685" s="5">
        <f t="shared" si="571"/>
        <v>1.7672209294172094</v>
      </c>
      <c r="I2685">
        <v>1.74</v>
      </c>
      <c r="J2685">
        <v>1.98</v>
      </c>
      <c r="K2685" s="5">
        <f t="shared" si="572"/>
        <v>1.8787878787878789</v>
      </c>
      <c r="L2685" s="5">
        <f t="shared" si="573"/>
        <v>2.1379310344827589</v>
      </c>
      <c r="M2685" s="24">
        <f t="shared" si="576"/>
        <v>0.532258064516129</v>
      </c>
      <c r="N2685" s="24">
        <f t="shared" si="576"/>
        <v>0.46774193548387089</v>
      </c>
      <c r="O2685">
        <f t="shared" si="577"/>
        <v>0.89201918492607224</v>
      </c>
      <c r="P2685">
        <f t="shared" si="577"/>
        <v>1.1204032088126981</v>
      </c>
      <c r="Q2685" t="s">
        <v>339</v>
      </c>
      <c r="R2685" t="s">
        <v>345</v>
      </c>
      <c r="S2685" t="s">
        <v>145</v>
      </c>
      <c r="T2685" s="78" t="s">
        <v>155</v>
      </c>
      <c r="U2685" s="78" t="s">
        <v>161</v>
      </c>
      <c r="V2685" s="128" t="s">
        <v>628</v>
      </c>
      <c r="W2685" s="78" t="s">
        <v>154</v>
      </c>
      <c r="X2685" s="89">
        <v>1</v>
      </c>
      <c r="Y2685" t="str">
        <f t="shared" si="574"/>
        <v>N</v>
      </c>
      <c r="Z2685" s="23">
        <v>100</v>
      </c>
      <c r="AA2685" s="23">
        <f t="shared" si="563"/>
        <v>198</v>
      </c>
      <c r="AB2685" s="23">
        <f t="shared" si="564"/>
        <v>98</v>
      </c>
      <c r="AC2685" s="23">
        <f t="shared" si="565"/>
        <v>0</v>
      </c>
      <c r="AD2685" s="23">
        <f t="shared" si="566"/>
        <v>-100</v>
      </c>
      <c r="AE2685" s="23">
        <f t="shared" si="567"/>
        <v>198</v>
      </c>
      <c r="AF2685" s="23">
        <f t="shared" si="568"/>
        <v>98</v>
      </c>
    </row>
    <row r="2686" spans="1:32" x14ac:dyDescent="0.25">
      <c r="A2686" s="6">
        <v>0.29552296614276158</v>
      </c>
      <c r="B2686" s="6">
        <v>0.70376410723444283</v>
      </c>
      <c r="C2686" s="3">
        <f t="shared" si="575"/>
        <v>3.3838317645909077</v>
      </c>
      <c r="D2686" s="4">
        <f t="shared" si="575"/>
        <v>1.4209306637271755</v>
      </c>
      <c r="E2686" s="141">
        <v>6.4310315623059111E-2</v>
      </c>
      <c r="F2686" s="5">
        <f t="shared" si="569"/>
        <v>1.0643103156230591</v>
      </c>
      <c r="G2686" s="5">
        <f t="shared" si="570"/>
        <v>3.1793657497437438</v>
      </c>
      <c r="H2686" s="5">
        <f t="shared" si="571"/>
        <v>1.3350717764070028</v>
      </c>
      <c r="I2686">
        <v>1.78</v>
      </c>
      <c r="J2686">
        <v>1.99</v>
      </c>
      <c r="K2686" s="5">
        <f t="shared" si="572"/>
        <v>1.8944723618090453</v>
      </c>
      <c r="L2686" s="5">
        <f t="shared" si="573"/>
        <v>2.1179775280898876</v>
      </c>
      <c r="M2686" s="24">
        <f t="shared" si="576"/>
        <v>0.52785145888594165</v>
      </c>
      <c r="N2686" s="24">
        <f t="shared" si="576"/>
        <v>0.47214854111405835</v>
      </c>
      <c r="O2686">
        <f t="shared" si="577"/>
        <v>0.559860091637292</v>
      </c>
      <c r="P2686">
        <f t="shared" si="577"/>
        <v>1.4905565641987921</v>
      </c>
      <c r="Q2686" t="s">
        <v>341</v>
      </c>
      <c r="R2686" t="s">
        <v>342</v>
      </c>
      <c r="S2686" t="s">
        <v>145</v>
      </c>
      <c r="T2686" s="78" t="s">
        <v>154</v>
      </c>
      <c r="U2686" s="78" t="s">
        <v>160</v>
      </c>
      <c r="V2686" s="128" t="s">
        <v>628</v>
      </c>
      <c r="W2686" s="78" t="s">
        <v>154</v>
      </c>
      <c r="X2686" s="89">
        <v>1</v>
      </c>
      <c r="Y2686" t="str">
        <f t="shared" si="574"/>
        <v>N</v>
      </c>
      <c r="Z2686" s="23">
        <v>100</v>
      </c>
      <c r="AA2686" s="23">
        <f t="shared" si="563"/>
        <v>199</v>
      </c>
      <c r="AB2686" s="23">
        <f t="shared" si="564"/>
        <v>99</v>
      </c>
      <c r="AC2686" s="23">
        <f t="shared" si="565"/>
        <v>0</v>
      </c>
      <c r="AD2686" s="23">
        <f t="shared" si="566"/>
        <v>-100</v>
      </c>
      <c r="AE2686" s="23">
        <f t="shared" si="567"/>
        <v>199</v>
      </c>
      <c r="AF2686" s="23">
        <f t="shared" si="568"/>
        <v>99</v>
      </c>
    </row>
    <row r="2687" spans="1:32" x14ac:dyDescent="0.25">
      <c r="A2687" s="6">
        <v>0.20814103204456122</v>
      </c>
      <c r="B2687" s="6">
        <v>0.79174870300238265</v>
      </c>
      <c r="C2687" s="3">
        <f t="shared" si="575"/>
        <v>4.8044347151402063</v>
      </c>
      <c r="D2687" s="4">
        <f t="shared" si="575"/>
        <v>1.2630270137581654</v>
      </c>
      <c r="E2687" s="141">
        <v>8.1894182649194569E-2</v>
      </c>
      <c r="F2687" s="5">
        <f t="shared" si="569"/>
        <v>1.0818941826491946</v>
      </c>
      <c r="G2687" s="5">
        <f t="shared" si="570"/>
        <v>4.4407621301519189</v>
      </c>
      <c r="H2687" s="5">
        <f t="shared" si="571"/>
        <v>1.1674219475563106</v>
      </c>
      <c r="I2687">
        <v>1.67</v>
      </c>
      <c r="J2687">
        <v>2.0699999999999998</v>
      </c>
      <c r="K2687" s="5">
        <f t="shared" si="572"/>
        <v>1.8067632850241548</v>
      </c>
      <c r="L2687" s="5">
        <f t="shared" si="573"/>
        <v>2.2395209580838324</v>
      </c>
      <c r="M2687" s="24">
        <f t="shared" si="576"/>
        <v>0.55347593582887689</v>
      </c>
      <c r="N2687" s="24">
        <f t="shared" si="576"/>
        <v>0.44652406417112295</v>
      </c>
      <c r="O2687">
        <f t="shared" si="577"/>
        <v>0.37606157480514929</v>
      </c>
      <c r="P2687">
        <f t="shared" si="577"/>
        <v>1.7731378139095277</v>
      </c>
      <c r="Q2687" t="s">
        <v>527</v>
      </c>
      <c r="R2687" t="s">
        <v>277</v>
      </c>
      <c r="S2687" t="s">
        <v>145</v>
      </c>
      <c r="T2687" s="78" t="s">
        <v>151</v>
      </c>
      <c r="U2687" s="78" t="s">
        <v>166</v>
      </c>
      <c r="V2687" s="128" t="s">
        <v>628</v>
      </c>
      <c r="W2687" s="78" t="s">
        <v>154</v>
      </c>
      <c r="X2687" s="89">
        <v>1</v>
      </c>
      <c r="Y2687" t="str">
        <f t="shared" si="574"/>
        <v>N</v>
      </c>
      <c r="Z2687" s="23">
        <v>100</v>
      </c>
      <c r="AA2687" s="23">
        <f t="shared" si="563"/>
        <v>206.99999999999997</v>
      </c>
      <c r="AB2687" s="23">
        <f t="shared" si="564"/>
        <v>106.99999999999997</v>
      </c>
      <c r="AC2687" s="23">
        <f t="shared" si="565"/>
        <v>0</v>
      </c>
      <c r="AD2687" s="23">
        <f t="shared" si="566"/>
        <v>-100</v>
      </c>
      <c r="AE2687" s="23">
        <f t="shared" si="567"/>
        <v>206.99999999999997</v>
      </c>
      <c r="AF2687" s="23">
        <f t="shared" si="568"/>
        <v>106.99999999999997</v>
      </c>
    </row>
    <row r="2688" spans="1:32" x14ac:dyDescent="0.25">
      <c r="A2688" s="6">
        <v>0.53945706949997718</v>
      </c>
      <c r="B2688" s="6">
        <v>0.4498659798154121</v>
      </c>
      <c r="C2688" s="3">
        <f t="shared" si="575"/>
        <v>1.8537156273193345</v>
      </c>
      <c r="D2688" s="4">
        <f t="shared" si="575"/>
        <v>2.2228842474603603</v>
      </c>
      <c r="E2688" s="141">
        <v>5.7536692895808983E-2</v>
      </c>
      <c r="F2688" s="5">
        <f t="shared" si="569"/>
        <v>1.057536692895809</v>
      </c>
      <c r="G2688" s="5">
        <f t="shared" si="570"/>
        <v>1.7528617586245463</v>
      </c>
      <c r="H2688" s="5">
        <f t="shared" si="571"/>
        <v>2.1019452680866593</v>
      </c>
      <c r="I2688">
        <v>1.81</v>
      </c>
      <c r="J2688">
        <v>1.98</v>
      </c>
      <c r="K2688" s="5">
        <f t="shared" si="572"/>
        <v>1.9141414141414144</v>
      </c>
      <c r="L2688" s="5">
        <f t="shared" si="573"/>
        <v>2.0939226519337018</v>
      </c>
      <c r="M2688" s="24">
        <f t="shared" si="576"/>
        <v>0.52242744063324531</v>
      </c>
      <c r="N2688" s="24">
        <f t="shared" si="576"/>
        <v>0.47757255936675458</v>
      </c>
      <c r="O2688">
        <f t="shared" si="577"/>
        <v>1.0325971178812696</v>
      </c>
      <c r="P2688">
        <f t="shared" si="577"/>
        <v>0.94198456546984088</v>
      </c>
      <c r="Q2688" t="s">
        <v>344</v>
      </c>
      <c r="R2688" t="s">
        <v>63</v>
      </c>
      <c r="S2688" t="s">
        <v>145</v>
      </c>
      <c r="T2688" s="78" t="s">
        <v>155</v>
      </c>
      <c r="U2688" s="78" t="s">
        <v>161</v>
      </c>
      <c r="V2688" s="128" t="s">
        <v>628</v>
      </c>
      <c r="W2688" s="78" t="s">
        <v>170</v>
      </c>
      <c r="X2688" s="89">
        <v>2</v>
      </c>
      <c r="Y2688" t="str">
        <f t="shared" si="574"/>
        <v>N</v>
      </c>
      <c r="Z2688" s="23">
        <v>100</v>
      </c>
      <c r="AA2688" s="23">
        <f t="shared" si="563"/>
        <v>0</v>
      </c>
      <c r="AB2688" s="23">
        <f t="shared" si="564"/>
        <v>-100</v>
      </c>
      <c r="AC2688" s="23">
        <f t="shared" si="565"/>
        <v>0</v>
      </c>
      <c r="AD2688" s="23">
        <f t="shared" si="566"/>
        <v>-100</v>
      </c>
      <c r="AE2688" s="23">
        <f t="shared" si="567"/>
        <v>0</v>
      </c>
      <c r="AF2688" s="23">
        <f t="shared" si="568"/>
        <v>-100</v>
      </c>
    </row>
    <row r="2689" spans="1:32" x14ac:dyDescent="0.25">
      <c r="A2689" s="6">
        <v>0.14938890204071573</v>
      </c>
      <c r="B2689" s="6">
        <v>0.85051596595048418</v>
      </c>
      <c r="C2689" s="3">
        <f t="shared" si="575"/>
        <v>6.6939376776961081</v>
      </c>
      <c r="D2689" s="4">
        <f t="shared" si="575"/>
        <v>1.1757568817446733</v>
      </c>
      <c r="E2689" s="141">
        <v>4.5624814724984475E-2</v>
      </c>
      <c r="F2689" s="5">
        <f t="shared" si="569"/>
        <v>1.0456248147249845</v>
      </c>
      <c r="G2689" s="5">
        <f t="shared" si="570"/>
        <v>6.4018542630481825</v>
      </c>
      <c r="H2689" s="5">
        <f t="shared" si="571"/>
        <v>1.1244538817242162</v>
      </c>
      <c r="I2689">
        <v>2.17</v>
      </c>
      <c r="J2689">
        <v>1.71</v>
      </c>
      <c r="K2689" s="5">
        <f t="shared" si="572"/>
        <v>2.269005847953216</v>
      </c>
      <c r="L2689" s="5">
        <f t="shared" si="573"/>
        <v>1.7880184331797233</v>
      </c>
      <c r="M2689" s="24">
        <f t="shared" si="576"/>
        <v>0.44072164948453613</v>
      </c>
      <c r="N2689" s="24">
        <f t="shared" si="576"/>
        <v>0.55927835051546393</v>
      </c>
      <c r="O2689">
        <f t="shared" si="577"/>
        <v>0.33896429234969416</v>
      </c>
      <c r="P2689">
        <f t="shared" si="577"/>
        <v>1.5207382248331238</v>
      </c>
      <c r="Q2689" t="s">
        <v>73</v>
      </c>
      <c r="R2689" t="s">
        <v>347</v>
      </c>
      <c r="S2689" t="s">
        <v>349</v>
      </c>
      <c r="T2689" s="78" t="s">
        <v>154</v>
      </c>
      <c r="U2689" s="78" t="s">
        <v>160</v>
      </c>
      <c r="V2689" s="128" t="s">
        <v>628</v>
      </c>
      <c r="W2689" s="78" t="s">
        <v>176</v>
      </c>
      <c r="X2689" s="89">
        <v>3</v>
      </c>
      <c r="Y2689" t="str">
        <f t="shared" si="574"/>
        <v>Y</v>
      </c>
      <c r="Z2689" s="23">
        <v>100</v>
      </c>
      <c r="AA2689" s="23">
        <f t="shared" si="563"/>
        <v>0</v>
      </c>
      <c r="AB2689" s="23">
        <f t="shared" si="564"/>
        <v>-100</v>
      </c>
      <c r="AC2689" s="23">
        <f t="shared" si="565"/>
        <v>0</v>
      </c>
      <c r="AD2689" s="23">
        <f t="shared" si="566"/>
        <v>-100</v>
      </c>
      <c r="AE2689" s="23">
        <f t="shared" si="567"/>
        <v>0</v>
      </c>
      <c r="AF2689" s="23">
        <f t="shared" si="568"/>
        <v>-100</v>
      </c>
    </row>
    <row r="2690" spans="1:32" x14ac:dyDescent="0.25">
      <c r="A2690" s="6">
        <v>0.42825464816457276</v>
      </c>
      <c r="B2690" s="6">
        <v>0.56665950003055032</v>
      </c>
      <c r="C2690" s="3">
        <f t="shared" si="575"/>
        <v>2.3350593024169881</v>
      </c>
      <c r="D2690" s="4">
        <f t="shared" si="575"/>
        <v>1.7647282008791647</v>
      </c>
      <c r="E2690" s="141">
        <v>3.80529783514858E-2</v>
      </c>
      <c r="F2690" s="5">
        <f t="shared" si="569"/>
        <v>1.0380529783514858</v>
      </c>
      <c r="G2690" s="5">
        <f t="shared" si="570"/>
        <v>2.2494606259164689</v>
      </c>
      <c r="H2690" s="5">
        <f t="shared" si="571"/>
        <v>1.7000367396293197</v>
      </c>
      <c r="I2690">
        <v>2.0099999999999998</v>
      </c>
      <c r="J2690">
        <v>1.85</v>
      </c>
      <c r="K2690" s="5">
        <f t="shared" si="572"/>
        <v>2.086486486486486</v>
      </c>
      <c r="L2690" s="5">
        <f t="shared" si="573"/>
        <v>1.9203980099502489</v>
      </c>
      <c r="M2690" s="24">
        <f t="shared" si="576"/>
        <v>0.47927461139896382</v>
      </c>
      <c r="N2690" s="24">
        <f t="shared" si="576"/>
        <v>0.52072538860103623</v>
      </c>
      <c r="O2690">
        <f t="shared" si="577"/>
        <v>0.89354753617040583</v>
      </c>
      <c r="P2690">
        <f t="shared" si="577"/>
        <v>1.0882117761780719</v>
      </c>
      <c r="Q2690" t="s">
        <v>118</v>
      </c>
      <c r="R2690" t="s">
        <v>351</v>
      </c>
      <c r="S2690" t="s">
        <v>349</v>
      </c>
      <c r="T2690" s="78" t="s">
        <v>170</v>
      </c>
      <c r="U2690" s="78" t="s">
        <v>160</v>
      </c>
      <c r="V2690" s="128" t="s">
        <v>628</v>
      </c>
      <c r="W2690" s="78" t="s">
        <v>162</v>
      </c>
      <c r="X2690" s="89">
        <v>3</v>
      </c>
      <c r="Y2690" t="str">
        <f t="shared" si="574"/>
        <v>Y</v>
      </c>
      <c r="Z2690" s="23">
        <v>100</v>
      </c>
      <c r="AA2690" s="23">
        <f t="shared" si="563"/>
        <v>0</v>
      </c>
      <c r="AB2690" s="23">
        <f t="shared" si="564"/>
        <v>-100</v>
      </c>
      <c r="AC2690" s="23">
        <f t="shared" si="565"/>
        <v>0</v>
      </c>
      <c r="AD2690" s="23">
        <f t="shared" si="566"/>
        <v>-100</v>
      </c>
      <c r="AE2690" s="23">
        <f t="shared" si="567"/>
        <v>0</v>
      </c>
      <c r="AF2690" s="23">
        <f t="shared" si="568"/>
        <v>-100</v>
      </c>
    </row>
    <row r="2691" spans="1:32" x14ac:dyDescent="0.25">
      <c r="A2691" s="6">
        <v>0.81678557086175818</v>
      </c>
      <c r="B2691" s="6">
        <v>0.16425903586065752</v>
      </c>
      <c r="C2691" s="3">
        <f t="shared" si="575"/>
        <v>1.2243115398634423</v>
      </c>
      <c r="D2691" s="4">
        <f t="shared" si="575"/>
        <v>6.0879451456680256</v>
      </c>
      <c r="E2691" s="141">
        <v>4.3246839654025315E-2</v>
      </c>
      <c r="F2691" s="5">
        <f t="shared" si="569"/>
        <v>1.0432468396540253</v>
      </c>
      <c r="G2691" s="5">
        <f t="shared" si="570"/>
        <v>1.1735588293461441</v>
      </c>
      <c r="H2691" s="5">
        <f t="shared" si="571"/>
        <v>5.8355749706243891</v>
      </c>
      <c r="I2691">
        <v>2.25</v>
      </c>
      <c r="J2691">
        <v>1.67</v>
      </c>
      <c r="K2691" s="5">
        <f t="shared" si="572"/>
        <v>2.3473053892215567</v>
      </c>
      <c r="L2691" s="5">
        <f t="shared" si="573"/>
        <v>1.7422222222222221</v>
      </c>
      <c r="M2691" s="24">
        <f t="shared" si="576"/>
        <v>0.42602040816326531</v>
      </c>
      <c r="N2691" s="24">
        <f t="shared" si="576"/>
        <v>0.57397959183673475</v>
      </c>
      <c r="O2691">
        <f t="shared" si="577"/>
        <v>1.9172451723222108</v>
      </c>
      <c r="P2691">
        <f t="shared" si="577"/>
        <v>0.28617574247723443</v>
      </c>
      <c r="Q2691" t="s">
        <v>352</v>
      </c>
      <c r="R2691" t="s">
        <v>23</v>
      </c>
      <c r="S2691" t="s">
        <v>349</v>
      </c>
      <c r="T2691" s="78" t="s">
        <v>150</v>
      </c>
      <c r="U2691" s="78" t="s">
        <v>166</v>
      </c>
      <c r="V2691" s="128" t="s">
        <v>628</v>
      </c>
      <c r="W2691" s="78" t="s">
        <v>152</v>
      </c>
      <c r="X2691" s="89">
        <v>1</v>
      </c>
      <c r="Y2691" t="str">
        <f t="shared" si="574"/>
        <v>N</v>
      </c>
      <c r="Z2691" s="23">
        <v>100</v>
      </c>
      <c r="AA2691" s="23">
        <f t="shared" si="563"/>
        <v>0</v>
      </c>
      <c r="AB2691" s="23">
        <f t="shared" si="564"/>
        <v>-100</v>
      </c>
      <c r="AC2691" s="23">
        <f t="shared" si="565"/>
        <v>0</v>
      </c>
      <c r="AD2691" s="23">
        <f t="shared" si="566"/>
        <v>-100</v>
      </c>
      <c r="AE2691" s="23">
        <f t="shared" si="567"/>
        <v>0</v>
      </c>
      <c r="AF2691" s="23">
        <f t="shared" si="568"/>
        <v>-100</v>
      </c>
    </row>
    <row r="2692" spans="1:32" x14ac:dyDescent="0.25">
      <c r="A2692" s="6">
        <v>0.39779166687377926</v>
      </c>
      <c r="B2692" s="6">
        <v>0.60078608674054257</v>
      </c>
      <c r="C2692" s="3">
        <f t="shared" si="575"/>
        <v>2.5138787040436008</v>
      </c>
      <c r="D2692" s="4">
        <f t="shared" si="575"/>
        <v>1.6644859494422068</v>
      </c>
      <c r="E2692" s="141">
        <v>4.5751633986928164E-2</v>
      </c>
      <c r="F2692" s="5">
        <f t="shared" si="569"/>
        <v>1.0457516339869282</v>
      </c>
      <c r="G2692" s="5">
        <f t="shared" si="570"/>
        <v>2.403896510741693</v>
      </c>
      <c r="H2692" s="5">
        <f t="shared" si="571"/>
        <v>1.5916646891541102</v>
      </c>
      <c r="I2692">
        <v>2.5499999999999998</v>
      </c>
      <c r="J2692">
        <v>1.53</v>
      </c>
      <c r="K2692" s="5">
        <f t="shared" si="572"/>
        <v>2.6666666666666665</v>
      </c>
      <c r="L2692" s="5">
        <f t="shared" si="573"/>
        <v>1.6</v>
      </c>
      <c r="M2692" s="24">
        <f t="shared" si="576"/>
        <v>0.375</v>
      </c>
      <c r="N2692" s="24">
        <f t="shared" si="576"/>
        <v>0.625</v>
      </c>
      <c r="O2692">
        <f t="shared" si="577"/>
        <v>1.060777778330078</v>
      </c>
      <c r="P2692">
        <f t="shared" si="577"/>
        <v>0.9612577387848682</v>
      </c>
      <c r="Q2692" t="s">
        <v>377</v>
      </c>
      <c r="R2692" t="s">
        <v>354</v>
      </c>
      <c r="S2692" t="s">
        <v>349</v>
      </c>
      <c r="T2692" s="78" t="s">
        <v>162</v>
      </c>
      <c r="U2692" s="78" t="s">
        <v>160</v>
      </c>
      <c r="V2692" s="128" t="s">
        <v>628</v>
      </c>
      <c r="W2692" s="78" t="s">
        <v>172</v>
      </c>
      <c r="X2692" s="89">
        <v>5</v>
      </c>
      <c r="Y2692" t="str">
        <f t="shared" si="574"/>
        <v>Y</v>
      </c>
      <c r="Z2692" s="23">
        <v>100</v>
      </c>
      <c r="AA2692" s="23">
        <f t="shared" ref="AA2692:AA2755" si="578">IF(AND(O2692&gt;1,Y2692="Y"),Z2692*I2692,IF(AND(P2692&gt;1,Y2692="N"),Z2692*J2692,0))</f>
        <v>254.99999999999997</v>
      </c>
      <c r="AB2692" s="23">
        <f t="shared" ref="AB2692:AB2755" si="579">AA2692-Z2692</f>
        <v>154.99999999999997</v>
      </c>
      <c r="AC2692" s="23">
        <f t="shared" ref="AC2692:AC2755" si="580">IF(AND(A2692 &gt; 50%,Y2692 = "Y"),Z2692*I2692,0)</f>
        <v>0</v>
      </c>
      <c r="AD2692" s="23">
        <f t="shared" ref="AD2692:AD2755" si="581">AC2692-Z2692</f>
        <v>-100</v>
      </c>
      <c r="AE2692" s="23">
        <f t="shared" ref="AE2692:AE2755" si="582">IF(AND(B2692 &gt; 50%,Y2692 = "N"),Z2692*J2692,0)</f>
        <v>0</v>
      </c>
      <c r="AF2692" s="23">
        <f t="shared" ref="AF2692:AF2755" si="583">AE2692-Z2692</f>
        <v>-100</v>
      </c>
    </row>
    <row r="2693" spans="1:32" x14ac:dyDescent="0.25">
      <c r="A2693" s="6">
        <v>0.68558784846674758</v>
      </c>
      <c r="B2693" s="6">
        <v>0.30612125822705255</v>
      </c>
      <c r="C2693" s="3">
        <f t="shared" si="575"/>
        <v>1.4586022815841988</v>
      </c>
      <c r="D2693" s="4">
        <f t="shared" si="575"/>
        <v>3.2666793733687456</v>
      </c>
      <c r="E2693" s="141">
        <v>4.2166426781811372E-2</v>
      </c>
      <c r="F2693" s="5">
        <f t="shared" si="569"/>
        <v>1.0421664267818114</v>
      </c>
      <c r="G2693" s="5">
        <f t="shared" si="570"/>
        <v>1.3995867110096156</v>
      </c>
      <c r="H2693" s="5">
        <f t="shared" si="571"/>
        <v>3.1345083562672276</v>
      </c>
      <c r="I2693">
        <v>2.2200000000000002</v>
      </c>
      <c r="J2693">
        <v>1.69</v>
      </c>
      <c r="K2693" s="5">
        <f t="shared" si="572"/>
        <v>2.3136094674556213</v>
      </c>
      <c r="L2693" s="5">
        <f t="shared" si="573"/>
        <v>1.7612612612612613</v>
      </c>
      <c r="M2693" s="24">
        <f t="shared" si="576"/>
        <v>0.43222506393861893</v>
      </c>
      <c r="N2693" s="24">
        <f t="shared" si="576"/>
        <v>0.56777493606138107</v>
      </c>
      <c r="O2693">
        <f t="shared" si="577"/>
        <v>1.5861825369851972</v>
      </c>
      <c r="P2693">
        <f t="shared" si="577"/>
        <v>0.53915951336386281</v>
      </c>
      <c r="Q2693" t="s">
        <v>543</v>
      </c>
      <c r="R2693" t="s">
        <v>389</v>
      </c>
      <c r="S2693" t="s">
        <v>349</v>
      </c>
      <c r="T2693" s="78" t="s">
        <v>162</v>
      </c>
      <c r="U2693" s="78" t="s">
        <v>160</v>
      </c>
      <c r="V2693" s="128" t="s">
        <v>629</v>
      </c>
      <c r="W2693" s="78" t="s">
        <v>178</v>
      </c>
      <c r="X2693" s="89">
        <v>4</v>
      </c>
      <c r="Y2693" t="str">
        <f t="shared" si="574"/>
        <v>Y</v>
      </c>
      <c r="Z2693" s="23">
        <v>100</v>
      </c>
      <c r="AA2693" s="23">
        <f t="shared" si="578"/>
        <v>222.00000000000003</v>
      </c>
      <c r="AB2693" s="23">
        <f t="shared" si="579"/>
        <v>122.00000000000003</v>
      </c>
      <c r="AC2693" s="23">
        <f t="shared" si="580"/>
        <v>222.00000000000003</v>
      </c>
      <c r="AD2693" s="23">
        <f t="shared" si="581"/>
        <v>122.00000000000003</v>
      </c>
      <c r="AE2693" s="23">
        <f t="shared" si="582"/>
        <v>0</v>
      </c>
      <c r="AF2693" s="23">
        <f t="shared" si="583"/>
        <v>-100</v>
      </c>
    </row>
    <row r="2694" spans="1:32" x14ac:dyDescent="0.25">
      <c r="A2694" s="6">
        <v>0.48748656386248157</v>
      </c>
      <c r="B2694" s="6">
        <v>0.51004868887393873</v>
      </c>
      <c r="C2694" s="3">
        <f t="shared" si="575"/>
        <v>2.0513385888561575</v>
      </c>
      <c r="D2694" s="4">
        <f t="shared" si="575"/>
        <v>1.9605971386922934</v>
      </c>
      <c r="E2694" s="141">
        <v>4.4096111080978329E-2</v>
      </c>
      <c r="F2694" s="5">
        <f t="shared" si="569"/>
        <v>1.0440961110809783</v>
      </c>
      <c r="G2694" s="5">
        <f t="shared" si="570"/>
        <v>1.964702834428103</v>
      </c>
      <c r="H2694" s="5">
        <f t="shared" si="571"/>
        <v>1.8777937374581724</v>
      </c>
      <c r="I2694">
        <v>2.06</v>
      </c>
      <c r="J2694">
        <v>1.79</v>
      </c>
      <c r="K2694" s="5">
        <f t="shared" si="572"/>
        <v>2.1508379888268152</v>
      </c>
      <c r="L2694" s="5">
        <f t="shared" si="573"/>
        <v>1.8689320388349513</v>
      </c>
      <c r="M2694" s="24">
        <f t="shared" si="576"/>
        <v>0.46493506493506503</v>
      </c>
      <c r="N2694" s="24">
        <f t="shared" si="576"/>
        <v>0.53506493506493513</v>
      </c>
      <c r="O2694">
        <f t="shared" si="577"/>
        <v>1.0485046205980746</v>
      </c>
      <c r="P2694">
        <f t="shared" si="577"/>
        <v>0.95324633600226394</v>
      </c>
      <c r="Q2694" t="s">
        <v>388</v>
      </c>
      <c r="R2694" t="s">
        <v>353</v>
      </c>
      <c r="S2694" t="s">
        <v>349</v>
      </c>
      <c r="T2694" s="78" t="s">
        <v>162</v>
      </c>
      <c r="U2694" s="78" t="s">
        <v>160</v>
      </c>
      <c r="V2694" s="128" t="s">
        <v>629</v>
      </c>
      <c r="W2694" s="78" t="s">
        <v>170</v>
      </c>
      <c r="X2694" s="89">
        <v>2</v>
      </c>
      <c r="Y2694" t="str">
        <f t="shared" si="574"/>
        <v>N</v>
      </c>
      <c r="Z2694" s="23">
        <v>100</v>
      </c>
      <c r="AA2694" s="23">
        <f t="shared" si="578"/>
        <v>0</v>
      </c>
      <c r="AB2694" s="23">
        <f t="shared" si="579"/>
        <v>-100</v>
      </c>
      <c r="AC2694" s="23">
        <f t="shared" si="580"/>
        <v>0</v>
      </c>
      <c r="AD2694" s="23">
        <f t="shared" si="581"/>
        <v>-100</v>
      </c>
      <c r="AE2694" s="23">
        <f t="shared" si="582"/>
        <v>179</v>
      </c>
      <c r="AF2694" s="23">
        <f t="shared" si="583"/>
        <v>79</v>
      </c>
    </row>
    <row r="2695" spans="1:32" x14ac:dyDescent="0.25">
      <c r="A2695" s="6">
        <v>0.39336114219932933</v>
      </c>
      <c r="B2695" s="6">
        <v>0.60594229598875293</v>
      </c>
      <c r="C2695" s="3">
        <f t="shared" si="575"/>
        <v>2.5421931470121324</v>
      </c>
      <c r="D2695" s="4">
        <f t="shared" si="575"/>
        <v>1.6503221620603974</v>
      </c>
      <c r="E2695" s="141">
        <v>4.200236330432916E-2</v>
      </c>
      <c r="F2695" s="5">
        <f t="shared" si="569"/>
        <v>1.0420023633043292</v>
      </c>
      <c r="G2695" s="5">
        <f t="shared" si="570"/>
        <v>2.4397191758284476</v>
      </c>
      <c r="H2695" s="5">
        <f t="shared" si="571"/>
        <v>1.5837988666618803</v>
      </c>
      <c r="I2695">
        <v>2.14</v>
      </c>
      <c r="J2695">
        <v>1.74</v>
      </c>
      <c r="K2695" s="5">
        <f t="shared" si="572"/>
        <v>2.2298850574712645</v>
      </c>
      <c r="L2695" s="5">
        <f t="shared" si="573"/>
        <v>1.8130841121495327</v>
      </c>
      <c r="M2695" s="24">
        <f t="shared" si="576"/>
        <v>0.44845360824742264</v>
      </c>
      <c r="N2695" s="24">
        <f t="shared" si="576"/>
        <v>0.55154639175257736</v>
      </c>
      <c r="O2695">
        <f t="shared" si="577"/>
        <v>0.8771501331801137</v>
      </c>
      <c r="P2695">
        <f t="shared" si="577"/>
        <v>1.0986243497366175</v>
      </c>
      <c r="Q2695" t="s">
        <v>536</v>
      </c>
      <c r="R2695" t="s">
        <v>380</v>
      </c>
      <c r="S2695" t="s">
        <v>349</v>
      </c>
      <c r="T2695" s="78" t="s">
        <v>151</v>
      </c>
      <c r="U2695" s="78" t="s">
        <v>166</v>
      </c>
      <c r="V2695" s="128" t="s">
        <v>629</v>
      </c>
      <c r="W2695" s="78" t="s">
        <v>152</v>
      </c>
      <c r="X2695" s="89">
        <v>1</v>
      </c>
      <c r="Y2695" t="str">
        <f t="shared" si="574"/>
        <v>N</v>
      </c>
      <c r="Z2695" s="23">
        <v>100</v>
      </c>
      <c r="AA2695" s="23">
        <f t="shared" si="578"/>
        <v>174</v>
      </c>
      <c r="AB2695" s="23">
        <f t="shared" si="579"/>
        <v>74</v>
      </c>
      <c r="AC2695" s="23">
        <f t="shared" si="580"/>
        <v>0</v>
      </c>
      <c r="AD2695" s="23">
        <f t="shared" si="581"/>
        <v>-100</v>
      </c>
      <c r="AE2695" s="23">
        <f t="shared" si="582"/>
        <v>174</v>
      </c>
      <c r="AF2695" s="23">
        <f t="shared" si="583"/>
        <v>74</v>
      </c>
    </row>
    <row r="2696" spans="1:32" x14ac:dyDescent="0.25">
      <c r="A2696" s="6">
        <v>0.14444847653762957</v>
      </c>
      <c r="B2696" s="6">
        <v>0.85551508852490887</v>
      </c>
      <c r="C2696" s="3">
        <f t="shared" si="575"/>
        <v>6.9228836743009525</v>
      </c>
      <c r="D2696" s="4">
        <f t="shared" si="575"/>
        <v>1.1688864561397907</v>
      </c>
      <c r="E2696" s="141">
        <v>4.1198501872659055E-2</v>
      </c>
      <c r="F2696" s="5">
        <f t="shared" si="569"/>
        <v>1.0411985018726591</v>
      </c>
      <c r="G2696" s="5">
        <f t="shared" si="570"/>
        <v>6.6489566224401244</v>
      </c>
      <c r="H2696" s="5">
        <f t="shared" si="571"/>
        <v>1.1226355531990078</v>
      </c>
      <c r="I2696">
        <v>2.67</v>
      </c>
      <c r="J2696">
        <v>1.5</v>
      </c>
      <c r="K2696" s="5">
        <f t="shared" si="572"/>
        <v>2.78</v>
      </c>
      <c r="L2696" s="5">
        <f t="shared" si="573"/>
        <v>1.5617977528089886</v>
      </c>
      <c r="M2696" s="24">
        <f t="shared" si="576"/>
        <v>0.35971223021582738</v>
      </c>
      <c r="N2696" s="24">
        <f t="shared" si="576"/>
        <v>0.64028776978417279</v>
      </c>
      <c r="O2696">
        <f t="shared" si="577"/>
        <v>0.40156676477461017</v>
      </c>
      <c r="P2696">
        <f t="shared" si="577"/>
        <v>1.3361415427523855</v>
      </c>
      <c r="Q2696" t="s">
        <v>547</v>
      </c>
      <c r="R2696" t="s">
        <v>381</v>
      </c>
      <c r="S2696" t="s">
        <v>349</v>
      </c>
      <c r="T2696" s="78" t="s">
        <v>154</v>
      </c>
      <c r="U2696" s="78" t="s">
        <v>160</v>
      </c>
      <c r="V2696" s="128" t="s">
        <v>629</v>
      </c>
      <c r="W2696" s="78" t="s">
        <v>154</v>
      </c>
      <c r="X2696" s="89">
        <v>1</v>
      </c>
      <c r="Y2696" t="str">
        <f t="shared" si="574"/>
        <v>N</v>
      </c>
      <c r="Z2696" s="23">
        <v>100</v>
      </c>
      <c r="AA2696" s="23">
        <f t="shared" si="578"/>
        <v>150</v>
      </c>
      <c r="AB2696" s="23">
        <f t="shared" si="579"/>
        <v>50</v>
      </c>
      <c r="AC2696" s="23">
        <f t="shared" si="580"/>
        <v>0</v>
      </c>
      <c r="AD2696" s="23">
        <f t="shared" si="581"/>
        <v>-100</v>
      </c>
      <c r="AE2696" s="23">
        <f t="shared" si="582"/>
        <v>150</v>
      </c>
      <c r="AF2696" s="23">
        <f t="shared" si="583"/>
        <v>50</v>
      </c>
    </row>
    <row r="2697" spans="1:32" x14ac:dyDescent="0.25">
      <c r="A2697" s="6">
        <v>0.16862159534852506</v>
      </c>
      <c r="B2697" s="6">
        <v>0.8313424001762697</v>
      </c>
      <c r="C2697" s="3">
        <f t="shared" si="575"/>
        <v>5.9304384941507262</v>
      </c>
      <c r="D2697" s="4">
        <f t="shared" si="575"/>
        <v>1.2028738096216069</v>
      </c>
      <c r="E2697" s="141">
        <v>4.1039534417017798E-2</v>
      </c>
      <c r="F2697" s="5">
        <f t="shared" si="569"/>
        <v>1.0410395344170178</v>
      </c>
      <c r="G2697" s="5">
        <f t="shared" si="570"/>
        <v>5.6966506055620378</v>
      </c>
      <c r="H2697" s="5">
        <f t="shared" si="571"/>
        <v>1.1554544951025481</v>
      </c>
      <c r="I2697">
        <v>2.64</v>
      </c>
      <c r="J2697">
        <v>1.51</v>
      </c>
      <c r="K2697" s="5">
        <f t="shared" si="572"/>
        <v>2.7483443708609272</v>
      </c>
      <c r="L2697" s="5">
        <f t="shared" si="573"/>
        <v>1.5719696969696968</v>
      </c>
      <c r="M2697" s="24">
        <f t="shared" si="576"/>
        <v>0.363855421686747</v>
      </c>
      <c r="N2697" s="24">
        <f t="shared" si="576"/>
        <v>0.63614457831325311</v>
      </c>
      <c r="O2697">
        <f t="shared" si="577"/>
        <v>0.4634302123817079</v>
      </c>
      <c r="P2697">
        <f t="shared" si="577"/>
        <v>1.306845060883151</v>
      </c>
      <c r="Q2697" t="s">
        <v>348</v>
      </c>
      <c r="R2697" t="s">
        <v>382</v>
      </c>
      <c r="S2697" t="s">
        <v>349</v>
      </c>
      <c r="T2697" s="78" t="s">
        <v>151</v>
      </c>
      <c r="U2697" s="78" t="s">
        <v>166</v>
      </c>
      <c r="V2697" s="128" t="s">
        <v>629</v>
      </c>
      <c r="W2697" s="78" t="s">
        <v>149</v>
      </c>
      <c r="X2697" s="89">
        <v>0</v>
      </c>
      <c r="Y2697" t="str">
        <f t="shared" si="574"/>
        <v>N</v>
      </c>
      <c r="Z2697" s="23">
        <v>100</v>
      </c>
      <c r="AA2697" s="23">
        <f t="shared" si="578"/>
        <v>151</v>
      </c>
      <c r="AB2697" s="23">
        <f t="shared" si="579"/>
        <v>51</v>
      </c>
      <c r="AC2697" s="23">
        <f t="shared" si="580"/>
        <v>0</v>
      </c>
      <c r="AD2697" s="23">
        <f t="shared" si="581"/>
        <v>-100</v>
      </c>
      <c r="AE2697" s="23">
        <f t="shared" si="582"/>
        <v>151</v>
      </c>
      <c r="AF2697" s="23">
        <f t="shared" si="583"/>
        <v>51</v>
      </c>
    </row>
    <row r="2698" spans="1:32" x14ac:dyDescent="0.25">
      <c r="A2698" s="118">
        <v>0.10865329630796475</v>
      </c>
      <c r="B2698" s="118">
        <v>0.8913106421147402</v>
      </c>
      <c r="C2698" s="114">
        <f t="shared" si="575"/>
        <v>9.2035863980198069</v>
      </c>
      <c r="D2698" s="115">
        <f t="shared" si="575"/>
        <v>1.1219432964778491</v>
      </c>
      <c r="E2698" s="145">
        <v>4.5393418081246306E-2</v>
      </c>
      <c r="F2698" s="117">
        <f t="shared" si="569"/>
        <v>1.0453934180812463</v>
      </c>
      <c r="G2698" s="117">
        <f t="shared" si="570"/>
        <v>8.8039452313679281</v>
      </c>
      <c r="H2698" s="117">
        <f t="shared" si="571"/>
        <v>1.0732259043079735</v>
      </c>
      <c r="I2698" s="101">
        <v>2.61</v>
      </c>
      <c r="J2698" s="101">
        <v>1.51</v>
      </c>
      <c r="K2698" s="117">
        <f t="shared" si="572"/>
        <v>2.7284768211920527</v>
      </c>
      <c r="L2698" s="117">
        <f t="shared" si="573"/>
        <v>1.578544061302682</v>
      </c>
      <c r="M2698" s="118">
        <f t="shared" si="576"/>
        <v>0.3665048543689321</v>
      </c>
      <c r="N2698" s="118">
        <f t="shared" si="576"/>
        <v>0.63349514563106801</v>
      </c>
      <c r="O2698" s="101">
        <f t="shared" si="577"/>
        <v>0.29645800052239385</v>
      </c>
      <c r="P2698" s="101">
        <f t="shared" si="577"/>
        <v>1.4069731208861034</v>
      </c>
      <c r="Q2698" s="101" t="s">
        <v>379</v>
      </c>
      <c r="R2698" s="101" t="s">
        <v>376</v>
      </c>
      <c r="S2698" s="101" t="s">
        <v>349</v>
      </c>
      <c r="T2698" s="119" t="s">
        <v>154</v>
      </c>
      <c r="U2698" s="119" t="s">
        <v>160</v>
      </c>
      <c r="V2698" s="130" t="s">
        <v>630</v>
      </c>
      <c r="W2698" s="119" t="s">
        <v>154</v>
      </c>
      <c r="X2698" s="100">
        <v>1</v>
      </c>
      <c r="Y2698" t="str">
        <f t="shared" si="574"/>
        <v>N</v>
      </c>
      <c r="Z2698" s="23">
        <v>100</v>
      </c>
      <c r="AA2698" s="23">
        <f t="shared" si="578"/>
        <v>151</v>
      </c>
      <c r="AB2698" s="23">
        <f t="shared" si="579"/>
        <v>51</v>
      </c>
      <c r="AC2698" s="23">
        <f t="shared" si="580"/>
        <v>0</v>
      </c>
      <c r="AD2698" s="23">
        <f t="shared" si="581"/>
        <v>-100</v>
      </c>
      <c r="AE2698" s="23">
        <f t="shared" si="582"/>
        <v>151</v>
      </c>
      <c r="AF2698" s="23">
        <f t="shared" si="583"/>
        <v>51</v>
      </c>
    </row>
    <row r="2699" spans="1:32" x14ac:dyDescent="0.25">
      <c r="A2699" s="6">
        <v>0.5799145305850143</v>
      </c>
      <c r="B2699" s="6">
        <v>0.41803469078747141</v>
      </c>
      <c r="C2699" s="3">
        <f t="shared" ref="C2699:D2762" si="584">(100%/A2699)</f>
        <v>1.7243920392737979</v>
      </c>
      <c r="D2699" s="4">
        <f t="shared" si="584"/>
        <v>2.3921459678771</v>
      </c>
      <c r="E2699" s="141">
        <v>3.9224878887325954E-2</v>
      </c>
      <c r="F2699" s="5">
        <f t="shared" si="569"/>
        <v>1.039224878887326</v>
      </c>
      <c r="G2699" s="5">
        <f t="shared" si="570"/>
        <v>1.6593059638064713</v>
      </c>
      <c r="H2699" s="5">
        <f t="shared" si="571"/>
        <v>2.3018559471346713</v>
      </c>
      <c r="I2699">
        <v>1.62</v>
      </c>
      <c r="J2699">
        <v>2.37</v>
      </c>
      <c r="K2699" s="5">
        <f t="shared" si="572"/>
        <v>1.6835443037974682</v>
      </c>
      <c r="L2699" s="5">
        <f t="shared" si="573"/>
        <v>2.4629629629629628</v>
      </c>
      <c r="M2699" s="24">
        <f t="shared" ref="M2699:N2762" si="585">(1/K2699)</f>
        <v>0.59398496240601506</v>
      </c>
      <c r="N2699" s="24">
        <f t="shared" si="585"/>
        <v>0.406015037593985</v>
      </c>
      <c r="O2699">
        <f t="shared" ref="O2699:P2762" si="586">(I2699/G2699)</f>
        <v>0.97631180465578349</v>
      </c>
      <c r="P2699">
        <f t="shared" si="586"/>
        <v>1.0296039606432166</v>
      </c>
      <c r="Q2699" t="s">
        <v>417</v>
      </c>
      <c r="R2699" t="s">
        <v>424</v>
      </c>
      <c r="S2699" t="s">
        <v>186</v>
      </c>
      <c r="T2699" s="78" t="s">
        <v>162</v>
      </c>
      <c r="U2699" s="78" t="s">
        <v>160</v>
      </c>
      <c r="V2699" t="s">
        <v>631</v>
      </c>
      <c r="W2699" s="78" t="s">
        <v>162</v>
      </c>
      <c r="X2699" s="89">
        <v>3</v>
      </c>
      <c r="Y2699" t="str">
        <f t="shared" si="574"/>
        <v>Y</v>
      </c>
      <c r="Z2699" s="23">
        <v>100</v>
      </c>
      <c r="AA2699" s="23">
        <f t="shared" si="578"/>
        <v>0</v>
      </c>
      <c r="AB2699" s="23">
        <f t="shared" si="579"/>
        <v>-100</v>
      </c>
      <c r="AC2699" s="23">
        <f t="shared" si="580"/>
        <v>162</v>
      </c>
      <c r="AD2699" s="23">
        <f t="shared" si="581"/>
        <v>62</v>
      </c>
      <c r="AE2699" s="23">
        <f t="shared" si="582"/>
        <v>0</v>
      </c>
      <c r="AF2699" s="23">
        <f t="shared" si="583"/>
        <v>-100</v>
      </c>
    </row>
    <row r="2700" spans="1:32" x14ac:dyDescent="0.25">
      <c r="A2700" s="6">
        <v>0.75929141881859941</v>
      </c>
      <c r="B2700" s="6">
        <v>0.12905598532820081</v>
      </c>
      <c r="C2700" s="3">
        <f t="shared" si="584"/>
        <v>1.3170173864942727</v>
      </c>
      <c r="D2700" s="4">
        <f t="shared" si="584"/>
        <v>7.7485751432365682</v>
      </c>
      <c r="E2700" s="141">
        <v>4.1253907453880911E-2</v>
      </c>
      <c r="F2700" s="5">
        <f t="shared" si="569"/>
        <v>1.0412539074538809</v>
      </c>
      <c r="G2700" s="5">
        <f t="shared" si="570"/>
        <v>1.2648378815832735</v>
      </c>
      <c r="H2700" s="5">
        <f t="shared" si="571"/>
        <v>7.4415808553206002</v>
      </c>
      <c r="I2700">
        <v>1.34</v>
      </c>
      <c r="J2700">
        <v>3.39</v>
      </c>
      <c r="K2700" s="5">
        <f t="shared" si="572"/>
        <v>1.3952802359882006</v>
      </c>
      <c r="L2700" s="5">
        <f t="shared" si="573"/>
        <v>3.5298507462686564</v>
      </c>
      <c r="M2700" s="24">
        <f t="shared" si="585"/>
        <v>0.71670190274841439</v>
      </c>
      <c r="N2700" s="24">
        <f t="shared" si="585"/>
        <v>0.28329809725158567</v>
      </c>
      <c r="O2700">
        <f t="shared" si="586"/>
        <v>1.0594243100330309</v>
      </c>
      <c r="P2700">
        <f t="shared" si="586"/>
        <v>0.45554836612118638</v>
      </c>
      <c r="Q2700" t="s">
        <v>309</v>
      </c>
      <c r="R2700" t="s">
        <v>357</v>
      </c>
      <c r="S2700" t="s">
        <v>305</v>
      </c>
      <c r="T2700" s="78" t="s">
        <v>167</v>
      </c>
      <c r="U2700" s="78" t="s">
        <v>161</v>
      </c>
      <c r="V2700" t="s">
        <v>631</v>
      </c>
      <c r="W2700" s="78" t="s">
        <v>162</v>
      </c>
      <c r="X2700" s="89">
        <v>3</v>
      </c>
      <c r="Y2700" t="str">
        <f t="shared" si="574"/>
        <v>Y</v>
      </c>
      <c r="Z2700" s="23">
        <v>100</v>
      </c>
      <c r="AA2700" s="23">
        <f t="shared" si="578"/>
        <v>134</v>
      </c>
      <c r="AB2700" s="23">
        <f t="shared" si="579"/>
        <v>34</v>
      </c>
      <c r="AC2700" s="23">
        <f t="shared" si="580"/>
        <v>134</v>
      </c>
      <c r="AD2700" s="23">
        <f t="shared" si="581"/>
        <v>34</v>
      </c>
      <c r="AE2700" s="23">
        <f t="shared" si="582"/>
        <v>0</v>
      </c>
      <c r="AF2700" s="23">
        <f t="shared" si="583"/>
        <v>-100</v>
      </c>
    </row>
    <row r="2701" spans="1:32" x14ac:dyDescent="0.25">
      <c r="A2701" s="6">
        <v>0.5134449110436079</v>
      </c>
      <c r="B2701" s="6">
        <v>0.47660390590112522</v>
      </c>
      <c r="C2701" s="3">
        <f t="shared" si="584"/>
        <v>1.9476286131017237</v>
      </c>
      <c r="D2701" s="4">
        <f t="shared" si="584"/>
        <v>2.0981783565312555</v>
      </c>
      <c r="E2701" s="141">
        <v>3.2261471038597556E-2</v>
      </c>
      <c r="F2701" s="5">
        <f t="shared" si="569"/>
        <v>1.0322614710385976</v>
      </c>
      <c r="G2701" s="5">
        <f t="shared" si="570"/>
        <v>1.8867589925081099</v>
      </c>
      <c r="H2701" s="5">
        <f t="shared" si="571"/>
        <v>2.0326035751583351</v>
      </c>
      <c r="I2701">
        <v>1.77</v>
      </c>
      <c r="J2701">
        <v>2.14</v>
      </c>
      <c r="K2701" s="5">
        <f t="shared" si="572"/>
        <v>1.8271028037383177</v>
      </c>
      <c r="L2701" s="5">
        <f t="shared" si="573"/>
        <v>2.2090395480225991</v>
      </c>
      <c r="M2701" s="24">
        <f t="shared" si="585"/>
        <v>0.54731457800511507</v>
      </c>
      <c r="N2701" s="24">
        <f t="shared" si="585"/>
        <v>0.45268542199488487</v>
      </c>
      <c r="O2701">
        <f t="shared" si="586"/>
        <v>0.93811663653294708</v>
      </c>
      <c r="P2701">
        <f t="shared" si="586"/>
        <v>1.0528368768776268</v>
      </c>
      <c r="Q2701" t="s">
        <v>366</v>
      </c>
      <c r="R2701" t="s">
        <v>385</v>
      </c>
      <c r="S2701" t="s">
        <v>320</v>
      </c>
      <c r="T2701" s="78" t="s">
        <v>153</v>
      </c>
      <c r="U2701" s="78" t="s">
        <v>161</v>
      </c>
      <c r="V2701" t="s">
        <v>631</v>
      </c>
      <c r="W2701" s="78" t="s">
        <v>149</v>
      </c>
      <c r="X2701" s="89">
        <v>0</v>
      </c>
      <c r="Y2701" t="str">
        <f t="shared" si="574"/>
        <v>N</v>
      </c>
      <c r="Z2701" s="23">
        <v>100</v>
      </c>
      <c r="AA2701" s="23">
        <f t="shared" si="578"/>
        <v>214</v>
      </c>
      <c r="AB2701" s="23">
        <f t="shared" si="579"/>
        <v>114</v>
      </c>
      <c r="AC2701" s="23">
        <f t="shared" si="580"/>
        <v>0</v>
      </c>
      <c r="AD2701" s="23">
        <f t="shared" si="581"/>
        <v>-100</v>
      </c>
      <c r="AE2701" s="23">
        <f t="shared" si="582"/>
        <v>0</v>
      </c>
      <c r="AF2701" s="23">
        <f t="shared" si="583"/>
        <v>-100</v>
      </c>
    </row>
    <row r="2702" spans="1:32" x14ac:dyDescent="0.25">
      <c r="A2702" s="6">
        <v>0.46251644934222946</v>
      </c>
      <c r="B2702" s="6">
        <v>0.53348595021877665</v>
      </c>
      <c r="C2702" s="3">
        <f t="shared" si="584"/>
        <v>2.16208526512334</v>
      </c>
      <c r="D2702" s="4">
        <f t="shared" si="584"/>
        <v>1.8744636097537548</v>
      </c>
      <c r="E2702" s="141">
        <v>2.8338796658559762E-2</v>
      </c>
      <c r="F2702" s="5">
        <f t="shared" si="569"/>
        <v>1.0283387966585598</v>
      </c>
      <c r="G2702" s="5">
        <f t="shared" si="570"/>
        <v>2.1025028639867793</v>
      </c>
      <c r="H2702" s="5">
        <f t="shared" si="571"/>
        <v>1.822807440353857</v>
      </c>
      <c r="I2702">
        <v>1.96</v>
      </c>
      <c r="J2702">
        <v>1.93</v>
      </c>
      <c r="K2702" s="5">
        <f t="shared" si="572"/>
        <v>2.0155440414507773</v>
      </c>
      <c r="L2702" s="5">
        <f t="shared" si="573"/>
        <v>1.9846938775510203</v>
      </c>
      <c r="M2702" s="24">
        <f t="shared" si="585"/>
        <v>0.49614395886889456</v>
      </c>
      <c r="N2702" s="24">
        <f t="shared" si="585"/>
        <v>0.50385604113110538</v>
      </c>
      <c r="O2702">
        <f t="shared" si="586"/>
        <v>0.93222227354470066</v>
      </c>
      <c r="P2702">
        <f t="shared" si="586"/>
        <v>1.0588062991586944</v>
      </c>
      <c r="Q2702" t="s">
        <v>367</v>
      </c>
      <c r="R2702" t="s">
        <v>322</v>
      </c>
      <c r="S2702" t="s">
        <v>320</v>
      </c>
      <c r="T2702" s="78" t="s">
        <v>155</v>
      </c>
      <c r="U2702" s="78" t="s">
        <v>161</v>
      </c>
      <c r="V2702" t="s">
        <v>631</v>
      </c>
      <c r="W2702" s="78" t="s">
        <v>155</v>
      </c>
      <c r="X2702" s="89">
        <v>3</v>
      </c>
      <c r="Y2702" t="str">
        <f t="shared" si="574"/>
        <v>Y</v>
      </c>
      <c r="Z2702" s="23">
        <v>100</v>
      </c>
      <c r="AA2702" s="23">
        <f t="shared" si="578"/>
        <v>0</v>
      </c>
      <c r="AB2702" s="23">
        <f t="shared" si="579"/>
        <v>-100</v>
      </c>
      <c r="AC2702" s="23">
        <f t="shared" si="580"/>
        <v>0</v>
      </c>
      <c r="AD2702" s="23">
        <f t="shared" si="581"/>
        <v>-100</v>
      </c>
      <c r="AE2702" s="23">
        <f t="shared" si="582"/>
        <v>0</v>
      </c>
      <c r="AF2702" s="23">
        <f t="shared" si="583"/>
        <v>-100</v>
      </c>
    </row>
    <row r="2703" spans="1:32" x14ac:dyDescent="0.25">
      <c r="A2703" s="6">
        <v>0.5012386879638796</v>
      </c>
      <c r="B2703" s="6">
        <v>0.49668715046316148</v>
      </c>
      <c r="C2703" s="3">
        <f t="shared" si="584"/>
        <v>1.9950574925933535</v>
      </c>
      <c r="D2703" s="4">
        <f t="shared" si="584"/>
        <v>2.0133397835387901</v>
      </c>
      <c r="E2703" s="141">
        <v>3.0955227846419575E-2</v>
      </c>
      <c r="F2703" s="5">
        <f t="shared" si="569"/>
        <v>1.0309552278464196</v>
      </c>
      <c r="G2703" s="5">
        <f t="shared" si="570"/>
        <v>1.9351543488080118</v>
      </c>
      <c r="H2703" s="5">
        <f t="shared" si="571"/>
        <v>1.9528876998320197</v>
      </c>
      <c r="I2703">
        <v>1.93</v>
      </c>
      <c r="J2703">
        <v>1.95</v>
      </c>
      <c r="K2703" s="5">
        <f t="shared" si="572"/>
        <v>1.9897435897435898</v>
      </c>
      <c r="L2703" s="5">
        <f t="shared" si="573"/>
        <v>2.0103626943005182</v>
      </c>
      <c r="M2703" s="24">
        <f t="shared" si="585"/>
        <v>0.50257731958762886</v>
      </c>
      <c r="N2703" s="24">
        <f t="shared" si="585"/>
        <v>0.49742268041237114</v>
      </c>
      <c r="O2703">
        <f t="shared" si="586"/>
        <v>0.99733646630761685</v>
      </c>
      <c r="P2703">
        <f t="shared" si="586"/>
        <v>0.99852131802956812</v>
      </c>
      <c r="Q2703" t="s">
        <v>214</v>
      </c>
      <c r="R2703" t="s">
        <v>217</v>
      </c>
      <c r="S2703" t="s">
        <v>202</v>
      </c>
      <c r="T2703" s="78" t="s">
        <v>162</v>
      </c>
      <c r="U2703" s="78" t="s">
        <v>160</v>
      </c>
      <c r="V2703" t="s">
        <v>631</v>
      </c>
      <c r="W2703" s="78" t="s">
        <v>170</v>
      </c>
      <c r="X2703" s="89">
        <v>2</v>
      </c>
      <c r="Y2703" t="str">
        <f t="shared" si="574"/>
        <v>N</v>
      </c>
      <c r="Z2703" s="23">
        <v>100</v>
      </c>
      <c r="AA2703" s="23">
        <f t="shared" si="578"/>
        <v>0</v>
      </c>
      <c r="AB2703" s="23">
        <f t="shared" si="579"/>
        <v>-100</v>
      </c>
      <c r="AC2703" s="23">
        <f t="shared" si="580"/>
        <v>0</v>
      </c>
      <c r="AD2703" s="23">
        <f t="shared" si="581"/>
        <v>-100</v>
      </c>
      <c r="AE2703" s="23">
        <f t="shared" si="582"/>
        <v>0</v>
      </c>
      <c r="AF2703" s="23">
        <f t="shared" si="583"/>
        <v>-100</v>
      </c>
    </row>
    <row r="2704" spans="1:32" x14ac:dyDescent="0.25">
      <c r="A2704" s="6">
        <v>0.4582895084540311</v>
      </c>
      <c r="B2704" s="6">
        <v>0.52964641070557328</v>
      </c>
      <c r="C2704" s="3">
        <f t="shared" si="584"/>
        <v>2.1820268226810287</v>
      </c>
      <c r="D2704" s="4">
        <f t="shared" si="584"/>
        <v>1.8880520660337166</v>
      </c>
      <c r="E2704" s="141">
        <v>4.8336980897571102E-2</v>
      </c>
      <c r="F2704" s="5">
        <f t="shared" si="569"/>
        <v>1.0483369808975711</v>
      </c>
      <c r="G2704" s="5">
        <f t="shared" si="570"/>
        <v>2.0814173900579265</v>
      </c>
      <c r="H2704" s="5">
        <f t="shared" si="571"/>
        <v>1.8009972942261308</v>
      </c>
      <c r="I2704">
        <v>2.19</v>
      </c>
      <c r="J2704">
        <v>1.69</v>
      </c>
      <c r="K2704" s="5">
        <f t="shared" si="572"/>
        <v>2.2958579881656807</v>
      </c>
      <c r="L2704" s="5">
        <f t="shared" si="573"/>
        <v>1.7716894977168951</v>
      </c>
      <c r="M2704" s="24">
        <f t="shared" si="585"/>
        <v>0.4355670103092783</v>
      </c>
      <c r="N2704" s="24">
        <f t="shared" si="585"/>
        <v>0.56443298969072164</v>
      </c>
      <c r="O2704">
        <f t="shared" si="586"/>
        <v>1.0521676288767106</v>
      </c>
      <c r="P2704">
        <f t="shared" si="586"/>
        <v>0.93836898335051355</v>
      </c>
      <c r="Q2704" t="s">
        <v>25</v>
      </c>
      <c r="R2704" t="s">
        <v>237</v>
      </c>
      <c r="S2704" t="s">
        <v>137</v>
      </c>
      <c r="T2704" s="78" t="s">
        <v>170</v>
      </c>
      <c r="U2704" s="78" t="s">
        <v>160</v>
      </c>
      <c r="V2704" t="s">
        <v>631</v>
      </c>
      <c r="W2704" s="78" t="s">
        <v>154</v>
      </c>
      <c r="X2704" s="89">
        <v>1</v>
      </c>
      <c r="Y2704" t="str">
        <f t="shared" si="574"/>
        <v>N</v>
      </c>
      <c r="Z2704" s="23">
        <v>100</v>
      </c>
      <c r="AA2704" s="23">
        <f t="shared" si="578"/>
        <v>0</v>
      </c>
      <c r="AB2704" s="23">
        <f t="shared" si="579"/>
        <v>-100</v>
      </c>
      <c r="AC2704" s="23">
        <f t="shared" si="580"/>
        <v>0</v>
      </c>
      <c r="AD2704" s="23">
        <f t="shared" si="581"/>
        <v>-100</v>
      </c>
      <c r="AE2704" s="23">
        <f t="shared" si="582"/>
        <v>169</v>
      </c>
      <c r="AF2704" s="23">
        <f t="shared" si="583"/>
        <v>69</v>
      </c>
    </row>
    <row r="2705" spans="1:32" x14ac:dyDescent="0.25">
      <c r="A2705" s="6">
        <v>0.41874783898069834</v>
      </c>
      <c r="B2705" s="6">
        <v>0.58003643883370004</v>
      </c>
      <c r="C2705" s="3">
        <f t="shared" si="584"/>
        <v>2.3880720254799779</v>
      </c>
      <c r="D2705" s="4">
        <f t="shared" si="584"/>
        <v>1.7240296178818277</v>
      </c>
      <c r="E2705" s="141">
        <v>3.1223893065998265E-2</v>
      </c>
      <c r="F2705" s="5">
        <f t="shared" si="569"/>
        <v>1.0312238930659983</v>
      </c>
      <c r="G2705" s="5">
        <f t="shared" si="570"/>
        <v>2.3157648319996222</v>
      </c>
      <c r="H2705" s="5">
        <f t="shared" si="571"/>
        <v>1.6718286198315324</v>
      </c>
      <c r="I2705">
        <v>2.2400000000000002</v>
      </c>
      <c r="J2705">
        <v>1.71</v>
      </c>
      <c r="K2705" s="5">
        <f t="shared" si="572"/>
        <v>2.3099415204678362</v>
      </c>
      <c r="L2705" s="5">
        <f t="shared" si="573"/>
        <v>1.763392857142857</v>
      </c>
      <c r="M2705" s="24">
        <f t="shared" si="585"/>
        <v>0.43291139240506332</v>
      </c>
      <c r="N2705" s="24">
        <f t="shared" si="585"/>
        <v>0.56708860759493673</v>
      </c>
      <c r="O2705">
        <f t="shared" si="586"/>
        <v>0.96728301986769505</v>
      </c>
      <c r="P2705">
        <f t="shared" si="586"/>
        <v>1.0228321131219265</v>
      </c>
      <c r="Q2705" t="s">
        <v>85</v>
      </c>
      <c r="R2705" t="s">
        <v>94</v>
      </c>
      <c r="S2705" t="s">
        <v>138</v>
      </c>
      <c r="T2705" s="78" t="s">
        <v>162</v>
      </c>
      <c r="U2705" s="78" t="s">
        <v>160</v>
      </c>
      <c r="V2705" t="s">
        <v>631</v>
      </c>
      <c r="W2705" s="78" t="s">
        <v>150</v>
      </c>
      <c r="X2705" s="89">
        <v>4</v>
      </c>
      <c r="Y2705" t="str">
        <f t="shared" si="574"/>
        <v>Y</v>
      </c>
      <c r="Z2705" s="23">
        <v>100</v>
      </c>
      <c r="AA2705" s="23">
        <f t="shared" si="578"/>
        <v>0</v>
      </c>
      <c r="AB2705" s="23">
        <f t="shared" si="579"/>
        <v>-100</v>
      </c>
      <c r="AC2705" s="23">
        <f t="shared" si="580"/>
        <v>0</v>
      </c>
      <c r="AD2705" s="23">
        <f t="shared" si="581"/>
        <v>-100</v>
      </c>
      <c r="AE2705" s="23">
        <f t="shared" si="582"/>
        <v>0</v>
      </c>
      <c r="AF2705" s="23">
        <f t="shared" si="583"/>
        <v>-100</v>
      </c>
    </row>
    <row r="2706" spans="1:32" x14ac:dyDescent="0.25">
      <c r="A2706" s="6">
        <v>7.3954427703383577E-2</v>
      </c>
      <c r="B2706" s="6">
        <v>0.92603835551332481</v>
      </c>
      <c r="C2706" s="3">
        <f t="shared" si="584"/>
        <v>13.521840828933192</v>
      </c>
      <c r="D2706" s="4">
        <f t="shared" si="584"/>
        <v>1.0798688780506036</v>
      </c>
      <c r="E2706" s="141">
        <v>4.2682266276676373E-2</v>
      </c>
      <c r="F2706" s="5">
        <f t="shared" si="569"/>
        <v>1.0426822662766764</v>
      </c>
      <c r="G2706" s="5">
        <f t="shared" si="570"/>
        <v>12.9683233965592</v>
      </c>
      <c r="H2706" s="5">
        <f t="shared" si="571"/>
        <v>1.0356643754062465</v>
      </c>
      <c r="I2706">
        <v>2.04</v>
      </c>
      <c r="J2706">
        <v>1.81</v>
      </c>
      <c r="K2706" s="5">
        <f t="shared" si="572"/>
        <v>2.1270718232044197</v>
      </c>
      <c r="L2706" s="5">
        <f t="shared" si="573"/>
        <v>1.8872549019607843</v>
      </c>
      <c r="M2706" s="24">
        <f t="shared" si="585"/>
        <v>0.47012987012987018</v>
      </c>
      <c r="N2706" s="24">
        <f t="shared" si="585"/>
        <v>0.52987012987012994</v>
      </c>
      <c r="O2706">
        <f t="shared" si="586"/>
        <v>0.15730637936907557</v>
      </c>
      <c r="P2706">
        <f t="shared" si="586"/>
        <v>1.7476704258462257</v>
      </c>
      <c r="Q2706" t="s">
        <v>270</v>
      </c>
      <c r="R2706" t="s">
        <v>269</v>
      </c>
      <c r="S2706" t="s">
        <v>262</v>
      </c>
      <c r="T2706" s="78" t="s">
        <v>152</v>
      </c>
      <c r="U2706" s="78" t="s">
        <v>161</v>
      </c>
      <c r="V2706" t="s">
        <v>631</v>
      </c>
      <c r="W2706" s="78" t="s">
        <v>155</v>
      </c>
      <c r="X2706" s="89">
        <v>3</v>
      </c>
      <c r="Y2706" t="str">
        <f t="shared" si="574"/>
        <v>Y</v>
      </c>
      <c r="Z2706" s="23">
        <v>100</v>
      </c>
      <c r="AA2706" s="23">
        <f t="shared" si="578"/>
        <v>0</v>
      </c>
      <c r="AB2706" s="23">
        <f t="shared" si="579"/>
        <v>-100</v>
      </c>
      <c r="AC2706" s="23">
        <f t="shared" si="580"/>
        <v>0</v>
      </c>
      <c r="AD2706" s="23">
        <f t="shared" si="581"/>
        <v>-100</v>
      </c>
      <c r="AE2706" s="23">
        <f t="shared" si="582"/>
        <v>0</v>
      </c>
      <c r="AF2706" s="23">
        <f t="shared" si="583"/>
        <v>-100</v>
      </c>
    </row>
    <row r="2707" spans="1:32" x14ac:dyDescent="0.25">
      <c r="A2707" s="6">
        <v>0.13486666834280819</v>
      </c>
      <c r="B2707" s="6">
        <v>0.86509089317364529</v>
      </c>
      <c r="C2707" s="3">
        <f t="shared" si="584"/>
        <v>7.4147305059703088</v>
      </c>
      <c r="D2707" s="4">
        <f t="shared" si="584"/>
        <v>1.1559478985282476</v>
      </c>
      <c r="E2707" s="141">
        <v>3.1223893065998265E-2</v>
      </c>
      <c r="F2707" s="5">
        <f t="shared" si="569"/>
        <v>1.0312238930659983</v>
      </c>
      <c r="G2707" s="5">
        <f t="shared" si="570"/>
        <v>7.1902237291313096</v>
      </c>
      <c r="H2707" s="5">
        <f t="shared" si="571"/>
        <v>1.1209475520310379</v>
      </c>
      <c r="I2707">
        <v>2.2400000000000002</v>
      </c>
      <c r="J2707">
        <v>1.71</v>
      </c>
      <c r="K2707" s="5">
        <f t="shared" si="572"/>
        <v>2.3099415204678362</v>
      </c>
      <c r="L2707" s="5">
        <f t="shared" si="573"/>
        <v>1.763392857142857</v>
      </c>
      <c r="M2707" s="24">
        <f t="shared" si="585"/>
        <v>0.43291139240506332</v>
      </c>
      <c r="N2707" s="24">
        <f t="shared" si="585"/>
        <v>0.56708860759493673</v>
      </c>
      <c r="O2707">
        <f t="shared" si="586"/>
        <v>0.31153411693221778</v>
      </c>
      <c r="P2707">
        <f t="shared" si="586"/>
        <v>1.5254951018017404</v>
      </c>
      <c r="Q2707" t="s">
        <v>68</v>
      </c>
      <c r="R2707" t="s">
        <v>22</v>
      </c>
      <c r="S2707" t="s">
        <v>146</v>
      </c>
      <c r="T2707" s="78" t="s">
        <v>152</v>
      </c>
      <c r="U2707" s="78" t="s">
        <v>161</v>
      </c>
      <c r="V2707" t="s">
        <v>631</v>
      </c>
      <c r="W2707" s="78" t="s">
        <v>149</v>
      </c>
      <c r="X2707" s="89">
        <v>0</v>
      </c>
      <c r="Y2707" t="str">
        <f t="shared" si="574"/>
        <v>N</v>
      </c>
      <c r="Z2707" s="23">
        <v>100</v>
      </c>
      <c r="AA2707" s="23">
        <f t="shared" si="578"/>
        <v>171</v>
      </c>
      <c r="AB2707" s="23">
        <f t="shared" si="579"/>
        <v>71</v>
      </c>
      <c r="AC2707" s="23">
        <f t="shared" si="580"/>
        <v>0</v>
      </c>
      <c r="AD2707" s="23">
        <f t="shared" si="581"/>
        <v>-100</v>
      </c>
      <c r="AE2707" s="23">
        <f t="shared" si="582"/>
        <v>171</v>
      </c>
      <c r="AF2707" s="23">
        <f t="shared" si="583"/>
        <v>71</v>
      </c>
    </row>
    <row r="2708" spans="1:32" x14ac:dyDescent="0.25">
      <c r="A2708" s="6">
        <v>0.22487348618285921</v>
      </c>
      <c r="B2708" s="6">
        <v>0.77507567755406137</v>
      </c>
      <c r="C2708" s="3">
        <f t="shared" si="584"/>
        <v>4.4469448887666339</v>
      </c>
      <c r="D2708" s="4">
        <f t="shared" si="584"/>
        <v>1.290196594938628</v>
      </c>
      <c r="E2708" s="141">
        <v>3.3950617283950546E-2</v>
      </c>
      <c r="F2708" s="5">
        <f t="shared" ref="F2708:F2771" si="587">(E2708/100%) + 1</f>
        <v>1.0339506172839505</v>
      </c>
      <c r="G2708" s="5">
        <f t="shared" ref="G2708:G2771" si="588">C2708/F2708</f>
        <v>4.3009258028668338</v>
      </c>
      <c r="H2708" s="5">
        <f t="shared" ref="H2708:H2771" si="589">D2708/F2708</f>
        <v>1.2478319306272105</v>
      </c>
      <c r="I2708">
        <v>2.4</v>
      </c>
      <c r="J2708">
        <v>1.62</v>
      </c>
      <c r="K2708" s="5">
        <f t="shared" ref="K2708:K2771" si="590">(I2708*F2708)</f>
        <v>2.4814814814814814</v>
      </c>
      <c r="L2708" s="5">
        <f t="shared" ref="L2708:L2771" si="591">(J2708*F2708)</f>
        <v>1.675</v>
      </c>
      <c r="M2708" s="24">
        <f t="shared" si="585"/>
        <v>0.40298507462686567</v>
      </c>
      <c r="N2708" s="24">
        <f t="shared" si="585"/>
        <v>0.59701492537313428</v>
      </c>
      <c r="O2708">
        <f t="shared" si="586"/>
        <v>0.55801939163894687</v>
      </c>
      <c r="P2708">
        <f t="shared" si="586"/>
        <v>1.2982517599030527</v>
      </c>
      <c r="Q2708" t="s">
        <v>347</v>
      </c>
      <c r="R2708" t="s">
        <v>352</v>
      </c>
      <c r="S2708" t="s">
        <v>349</v>
      </c>
      <c r="T2708" s="78" t="s">
        <v>151</v>
      </c>
      <c r="U2708" s="78" t="s">
        <v>166</v>
      </c>
      <c r="V2708" t="s">
        <v>631</v>
      </c>
      <c r="W2708" s="78" t="s">
        <v>151</v>
      </c>
      <c r="X2708" s="89">
        <v>2</v>
      </c>
      <c r="Y2708" t="str">
        <f t="shared" ref="Y2708:Y2771" si="592">IF(X2708 &gt;= 3,"Y","N")</f>
        <v>N</v>
      </c>
      <c r="Z2708" s="23">
        <v>100</v>
      </c>
      <c r="AA2708" s="23">
        <f t="shared" si="578"/>
        <v>162</v>
      </c>
      <c r="AB2708" s="23">
        <f t="shared" si="579"/>
        <v>62</v>
      </c>
      <c r="AC2708" s="23">
        <f t="shared" si="580"/>
        <v>0</v>
      </c>
      <c r="AD2708" s="23">
        <f t="shared" si="581"/>
        <v>-100</v>
      </c>
      <c r="AE2708" s="23">
        <f t="shared" si="582"/>
        <v>162</v>
      </c>
      <c r="AF2708" s="23">
        <f t="shared" si="583"/>
        <v>62</v>
      </c>
    </row>
    <row r="2709" spans="1:32" x14ac:dyDescent="0.25">
      <c r="A2709" s="6">
        <v>0.47040504538498301</v>
      </c>
      <c r="B2709" s="6">
        <v>0.52555008872955644</v>
      </c>
      <c r="C2709" s="3">
        <f t="shared" si="584"/>
        <v>2.1258275390766537</v>
      </c>
      <c r="D2709" s="4">
        <f t="shared" si="584"/>
        <v>1.9027682069607477</v>
      </c>
      <c r="E2709" s="141">
        <v>4.1497592382188975E-2</v>
      </c>
      <c r="F2709" s="5">
        <f t="shared" si="587"/>
        <v>1.041497592382189</v>
      </c>
      <c r="G2709" s="5">
        <f t="shared" si="588"/>
        <v>2.0411257353118852</v>
      </c>
      <c r="H2709" s="5">
        <f t="shared" si="589"/>
        <v>1.8269540139872988</v>
      </c>
      <c r="I2709">
        <v>1.83</v>
      </c>
      <c r="J2709">
        <v>2.02</v>
      </c>
      <c r="K2709" s="5">
        <f t="shared" si="590"/>
        <v>1.9059405940594059</v>
      </c>
      <c r="L2709" s="5">
        <f t="shared" si="591"/>
        <v>2.1038251366120218</v>
      </c>
      <c r="M2709" s="24">
        <f t="shared" si="585"/>
        <v>0.52467532467532474</v>
      </c>
      <c r="N2709" s="24">
        <f t="shared" si="585"/>
        <v>0.47532467532467537</v>
      </c>
      <c r="O2709">
        <f t="shared" si="586"/>
        <v>0.89656407164959628</v>
      </c>
      <c r="P2709">
        <f t="shared" si="586"/>
        <v>1.1056654872179192</v>
      </c>
      <c r="Q2709" t="s">
        <v>395</v>
      </c>
      <c r="R2709" t="s">
        <v>398</v>
      </c>
      <c r="S2709" t="s">
        <v>186</v>
      </c>
      <c r="T2709" s="78" t="s">
        <v>155</v>
      </c>
      <c r="U2709" s="78" t="s">
        <v>161</v>
      </c>
      <c r="V2709" t="s">
        <v>632</v>
      </c>
      <c r="W2709" s="78" t="s">
        <v>155</v>
      </c>
      <c r="X2709" s="89">
        <v>3</v>
      </c>
      <c r="Y2709" t="str">
        <f t="shared" si="592"/>
        <v>Y</v>
      </c>
      <c r="Z2709" s="23">
        <v>100</v>
      </c>
      <c r="AA2709" s="23">
        <f t="shared" si="578"/>
        <v>0</v>
      </c>
      <c r="AB2709" s="23">
        <f t="shared" si="579"/>
        <v>-100</v>
      </c>
      <c r="AC2709" s="23">
        <f t="shared" si="580"/>
        <v>0</v>
      </c>
      <c r="AD2709" s="23">
        <f t="shared" si="581"/>
        <v>-100</v>
      </c>
      <c r="AE2709" s="23">
        <f t="shared" si="582"/>
        <v>0</v>
      </c>
      <c r="AF2709" s="23">
        <f t="shared" si="583"/>
        <v>-100</v>
      </c>
    </row>
    <row r="2710" spans="1:32" x14ac:dyDescent="0.25">
      <c r="A2710" s="6">
        <v>0.52774354196805662</v>
      </c>
      <c r="B2710" s="6">
        <v>0.46265402712799131</v>
      </c>
      <c r="C2710" s="3">
        <f t="shared" si="584"/>
        <v>1.8948597575837853</v>
      </c>
      <c r="D2710" s="4">
        <f t="shared" si="584"/>
        <v>2.1614423335028143</v>
      </c>
      <c r="E2710" s="141">
        <v>4.85384821668009E-2</v>
      </c>
      <c r="F2710" s="5">
        <f t="shared" si="587"/>
        <v>1.0485384821668009</v>
      </c>
      <c r="G2710" s="5">
        <f t="shared" si="588"/>
        <v>1.8071437432301622</v>
      </c>
      <c r="H2710" s="5">
        <f t="shared" si="589"/>
        <v>2.0613857958138091</v>
      </c>
      <c r="I2710">
        <v>1.65</v>
      </c>
      <c r="J2710">
        <v>2.2599999999999998</v>
      </c>
      <c r="K2710" s="5">
        <f t="shared" si="590"/>
        <v>1.7300884955752214</v>
      </c>
      <c r="L2710" s="5">
        <f t="shared" si="591"/>
        <v>2.3696969696969696</v>
      </c>
      <c r="M2710" s="24">
        <f t="shared" si="585"/>
        <v>0.57800511508951402</v>
      </c>
      <c r="N2710" s="24">
        <f t="shared" si="585"/>
        <v>0.42199488491048592</v>
      </c>
      <c r="O2710">
        <f t="shared" si="586"/>
        <v>0.9130430305730538</v>
      </c>
      <c r="P2710">
        <f t="shared" si="586"/>
        <v>1.0963498461033008</v>
      </c>
      <c r="Q2710" t="s">
        <v>421</v>
      </c>
      <c r="R2710" t="s">
        <v>516</v>
      </c>
      <c r="S2710" t="s">
        <v>186</v>
      </c>
      <c r="T2710" s="78" t="s">
        <v>162</v>
      </c>
      <c r="U2710" s="78" t="s">
        <v>160</v>
      </c>
      <c r="V2710" t="s">
        <v>632</v>
      </c>
      <c r="W2710" s="78" t="s">
        <v>178</v>
      </c>
      <c r="X2710" s="89">
        <v>4</v>
      </c>
      <c r="Y2710" t="str">
        <f t="shared" si="592"/>
        <v>Y</v>
      </c>
      <c r="Z2710" s="23">
        <v>100</v>
      </c>
      <c r="AA2710" s="23">
        <f t="shared" si="578"/>
        <v>0</v>
      </c>
      <c r="AB2710" s="23">
        <f t="shared" si="579"/>
        <v>-100</v>
      </c>
      <c r="AC2710" s="23">
        <f t="shared" si="580"/>
        <v>165</v>
      </c>
      <c r="AD2710" s="23">
        <f t="shared" si="581"/>
        <v>65</v>
      </c>
      <c r="AE2710" s="23">
        <f t="shared" si="582"/>
        <v>0</v>
      </c>
      <c r="AF2710" s="23">
        <f t="shared" si="583"/>
        <v>-100</v>
      </c>
    </row>
    <row r="2711" spans="1:32" x14ac:dyDescent="0.25">
      <c r="A2711" s="6">
        <v>0.37778161143122169</v>
      </c>
      <c r="B2711" s="6">
        <v>0.62168157866321916</v>
      </c>
      <c r="C2711" s="3">
        <f t="shared" si="584"/>
        <v>2.6470319616974223</v>
      </c>
      <c r="D2711" s="4">
        <f t="shared" si="584"/>
        <v>1.608540504208386</v>
      </c>
      <c r="E2711" s="141">
        <v>5.12820512820511E-2</v>
      </c>
      <c r="F2711" s="5">
        <f t="shared" si="587"/>
        <v>1.0512820512820511</v>
      </c>
      <c r="G2711" s="5">
        <f t="shared" si="588"/>
        <v>2.5179084513707193</v>
      </c>
      <c r="H2711" s="5">
        <f t="shared" si="589"/>
        <v>1.5300751137591968</v>
      </c>
      <c r="I2711">
        <v>1.5</v>
      </c>
      <c r="J2711">
        <v>2.6</v>
      </c>
      <c r="K2711" s="5">
        <f t="shared" si="590"/>
        <v>1.5769230769230766</v>
      </c>
      <c r="L2711" s="5">
        <f t="shared" si="591"/>
        <v>2.7333333333333329</v>
      </c>
      <c r="M2711" s="24">
        <f t="shared" si="585"/>
        <v>0.63414634146341475</v>
      </c>
      <c r="N2711" s="24">
        <f t="shared" si="585"/>
        <v>0.36585365853658541</v>
      </c>
      <c r="O2711">
        <f t="shared" si="586"/>
        <v>0.59573254110308016</v>
      </c>
      <c r="P2711">
        <f t="shared" si="586"/>
        <v>1.6992629816794655</v>
      </c>
      <c r="Q2711" t="s">
        <v>394</v>
      </c>
      <c r="R2711" t="s">
        <v>420</v>
      </c>
      <c r="S2711" t="s">
        <v>186</v>
      </c>
      <c r="T2711" s="78" t="s">
        <v>151</v>
      </c>
      <c r="U2711" s="78" t="s">
        <v>166</v>
      </c>
      <c r="V2711" t="s">
        <v>632</v>
      </c>
      <c r="W2711" s="78" t="s">
        <v>155</v>
      </c>
      <c r="X2711" s="89">
        <v>3</v>
      </c>
      <c r="Y2711" t="str">
        <f t="shared" si="592"/>
        <v>Y</v>
      </c>
      <c r="Z2711" s="23">
        <v>100</v>
      </c>
      <c r="AA2711" s="23">
        <f t="shared" si="578"/>
        <v>0</v>
      </c>
      <c r="AB2711" s="23">
        <f t="shared" si="579"/>
        <v>-100</v>
      </c>
      <c r="AC2711" s="23">
        <f t="shared" si="580"/>
        <v>0</v>
      </c>
      <c r="AD2711" s="23">
        <f t="shared" si="581"/>
        <v>-100</v>
      </c>
      <c r="AE2711" s="23">
        <f t="shared" si="582"/>
        <v>0</v>
      </c>
      <c r="AF2711" s="23">
        <f t="shared" si="583"/>
        <v>-100</v>
      </c>
    </row>
    <row r="2712" spans="1:32" x14ac:dyDescent="0.25">
      <c r="A2712" s="6">
        <v>0.60739078954959536</v>
      </c>
      <c r="B2712" s="6">
        <v>0.38609028137933593</v>
      </c>
      <c r="C2712" s="3">
        <f t="shared" si="584"/>
        <v>1.646386506357036</v>
      </c>
      <c r="D2712" s="4">
        <f t="shared" si="584"/>
        <v>2.5900677852533001</v>
      </c>
      <c r="E2712" s="141">
        <v>4.5624814724984475E-2</v>
      </c>
      <c r="F2712" s="5">
        <f t="shared" si="587"/>
        <v>1.0456248147249845</v>
      </c>
      <c r="G2712" s="5">
        <f t="shared" si="588"/>
        <v>1.5745480435925396</v>
      </c>
      <c r="H2712" s="5">
        <f t="shared" si="589"/>
        <v>2.477052714108098</v>
      </c>
      <c r="I2712">
        <v>1.71</v>
      </c>
      <c r="J2712">
        <v>2.17</v>
      </c>
      <c r="K2712" s="5">
        <f t="shared" si="590"/>
        <v>1.7880184331797233</v>
      </c>
      <c r="L2712" s="5">
        <f t="shared" si="591"/>
        <v>2.269005847953216</v>
      </c>
      <c r="M2712" s="24">
        <f t="shared" si="585"/>
        <v>0.55927835051546393</v>
      </c>
      <c r="N2712" s="24">
        <f t="shared" si="585"/>
        <v>0.44072164948453613</v>
      </c>
      <c r="O2712">
        <f t="shared" si="586"/>
        <v>1.0860259278582627</v>
      </c>
      <c r="P2712">
        <f t="shared" si="586"/>
        <v>0.876041106287616</v>
      </c>
      <c r="Q2712" t="s">
        <v>432</v>
      </c>
      <c r="R2712" t="s">
        <v>185</v>
      </c>
      <c r="S2712" t="s">
        <v>186</v>
      </c>
      <c r="T2712" s="78" t="s">
        <v>155</v>
      </c>
      <c r="U2712" s="78" t="s">
        <v>161</v>
      </c>
      <c r="V2712" t="s">
        <v>632</v>
      </c>
      <c r="W2712" s="78" t="s">
        <v>154</v>
      </c>
      <c r="X2712" s="89">
        <v>1</v>
      </c>
      <c r="Y2712" t="str">
        <f t="shared" si="592"/>
        <v>N</v>
      </c>
      <c r="Z2712" s="23">
        <v>100</v>
      </c>
      <c r="AA2712" s="23">
        <f t="shared" si="578"/>
        <v>0</v>
      </c>
      <c r="AB2712" s="23">
        <f t="shared" si="579"/>
        <v>-100</v>
      </c>
      <c r="AC2712" s="23">
        <f t="shared" si="580"/>
        <v>0</v>
      </c>
      <c r="AD2712" s="23">
        <f t="shared" si="581"/>
        <v>-100</v>
      </c>
      <c r="AE2712" s="23">
        <f t="shared" si="582"/>
        <v>0</v>
      </c>
      <c r="AF2712" s="23">
        <f t="shared" si="583"/>
        <v>-100</v>
      </c>
    </row>
    <row r="2713" spans="1:32" x14ac:dyDescent="0.25">
      <c r="A2713" s="6">
        <v>0.22502366508902283</v>
      </c>
      <c r="B2713" s="6">
        <v>0.77457897705271062</v>
      </c>
      <c r="C2713" s="3">
        <f t="shared" si="584"/>
        <v>4.4439770350571113</v>
      </c>
      <c r="D2713" s="4">
        <f t="shared" si="584"/>
        <v>1.2910239363906069</v>
      </c>
      <c r="E2713" s="141">
        <v>2.79347143753923E-2</v>
      </c>
      <c r="F2713" s="5">
        <f t="shared" si="587"/>
        <v>1.0279347143753923</v>
      </c>
      <c r="G2713" s="5">
        <f t="shared" si="588"/>
        <v>4.3232094148677733</v>
      </c>
      <c r="H2713" s="5">
        <f t="shared" si="589"/>
        <v>1.2559396217833507</v>
      </c>
      <c r="I2713">
        <v>2.16</v>
      </c>
      <c r="J2713">
        <v>1.77</v>
      </c>
      <c r="K2713" s="5">
        <f t="shared" si="590"/>
        <v>2.2203389830508473</v>
      </c>
      <c r="L2713" s="5">
        <f t="shared" si="591"/>
        <v>1.8194444444444444</v>
      </c>
      <c r="M2713" s="24">
        <f t="shared" si="585"/>
        <v>0.45038167938931301</v>
      </c>
      <c r="N2713" s="24">
        <f t="shared" si="585"/>
        <v>0.54961832061068705</v>
      </c>
      <c r="O2713">
        <f t="shared" si="586"/>
        <v>0.49962881570613538</v>
      </c>
      <c r="P2713">
        <f t="shared" si="586"/>
        <v>1.4093034165820151</v>
      </c>
      <c r="Q2713" t="s">
        <v>304</v>
      </c>
      <c r="R2713" t="s">
        <v>356</v>
      </c>
      <c r="S2713" t="s">
        <v>305</v>
      </c>
      <c r="T2713" s="78" t="s">
        <v>152</v>
      </c>
      <c r="U2713" s="78" t="s">
        <v>161</v>
      </c>
      <c r="V2713" t="s">
        <v>632</v>
      </c>
      <c r="W2713" s="78" t="s">
        <v>150</v>
      </c>
      <c r="X2713" s="89">
        <v>4</v>
      </c>
      <c r="Y2713" t="str">
        <f t="shared" si="592"/>
        <v>Y</v>
      </c>
      <c r="Z2713" s="23">
        <v>100</v>
      </c>
      <c r="AA2713" s="23">
        <f t="shared" si="578"/>
        <v>0</v>
      </c>
      <c r="AB2713" s="23">
        <f t="shared" si="579"/>
        <v>-100</v>
      </c>
      <c r="AC2713" s="23">
        <f t="shared" si="580"/>
        <v>0</v>
      </c>
      <c r="AD2713" s="23">
        <f t="shared" si="581"/>
        <v>-100</v>
      </c>
      <c r="AE2713" s="23">
        <f t="shared" si="582"/>
        <v>0</v>
      </c>
      <c r="AF2713" s="23">
        <f t="shared" si="583"/>
        <v>-100</v>
      </c>
    </row>
    <row r="2714" spans="1:32" x14ac:dyDescent="0.25">
      <c r="A2714" s="6">
        <v>0.68854464363221446</v>
      </c>
      <c r="B2714" s="6">
        <v>0.24519623343330102</v>
      </c>
      <c r="C2714" s="3">
        <f t="shared" si="584"/>
        <v>1.4523386526177802</v>
      </c>
      <c r="D2714" s="4">
        <f t="shared" si="584"/>
        <v>4.0783660743794536</v>
      </c>
      <c r="E2714" s="141">
        <v>3.4777303233679113E-2</v>
      </c>
      <c r="F2714" s="5">
        <f t="shared" si="587"/>
        <v>1.0347773032336791</v>
      </c>
      <c r="G2714" s="5">
        <f t="shared" si="588"/>
        <v>1.4035277427125834</v>
      </c>
      <c r="H2714" s="5">
        <f t="shared" si="589"/>
        <v>3.9412983466438232</v>
      </c>
      <c r="I2714">
        <v>1.49</v>
      </c>
      <c r="J2714">
        <v>2.75</v>
      </c>
      <c r="K2714" s="5">
        <f t="shared" si="590"/>
        <v>1.541818181818182</v>
      </c>
      <c r="L2714" s="5">
        <f t="shared" si="591"/>
        <v>2.8456375838926178</v>
      </c>
      <c r="M2714" s="24">
        <f t="shared" si="585"/>
        <v>0.6485849056603773</v>
      </c>
      <c r="N2714" s="24">
        <f t="shared" si="585"/>
        <v>0.35141509433962259</v>
      </c>
      <c r="O2714">
        <f t="shared" si="586"/>
        <v>1.0616106505456691</v>
      </c>
      <c r="P2714">
        <f t="shared" si="586"/>
        <v>0.69773961728670897</v>
      </c>
      <c r="Q2714" t="s">
        <v>355</v>
      </c>
      <c r="R2714" t="s">
        <v>316</v>
      </c>
      <c r="S2714" t="s">
        <v>305</v>
      </c>
      <c r="T2714" s="78" t="s">
        <v>164</v>
      </c>
      <c r="U2714" s="78" t="s">
        <v>160</v>
      </c>
      <c r="V2714" t="s">
        <v>632</v>
      </c>
      <c r="W2714" s="78" t="s">
        <v>162</v>
      </c>
      <c r="X2714" s="89">
        <v>3</v>
      </c>
      <c r="Y2714" t="str">
        <f t="shared" si="592"/>
        <v>Y</v>
      </c>
      <c r="Z2714" s="23">
        <v>100</v>
      </c>
      <c r="AA2714" s="23">
        <f t="shared" si="578"/>
        <v>149</v>
      </c>
      <c r="AB2714" s="23">
        <f t="shared" si="579"/>
        <v>49</v>
      </c>
      <c r="AC2714" s="23">
        <f t="shared" si="580"/>
        <v>149</v>
      </c>
      <c r="AD2714" s="23">
        <f t="shared" si="581"/>
        <v>49</v>
      </c>
      <c r="AE2714" s="23">
        <f t="shared" si="582"/>
        <v>0</v>
      </c>
      <c r="AF2714" s="23">
        <f t="shared" si="583"/>
        <v>-100</v>
      </c>
    </row>
    <row r="2715" spans="1:32" x14ac:dyDescent="0.25">
      <c r="A2715" s="6">
        <v>0.23436436580740116</v>
      </c>
      <c r="B2715" s="6">
        <v>0.76515525533225293</v>
      </c>
      <c r="C2715" s="3">
        <f t="shared" si="584"/>
        <v>4.2668602650190959</v>
      </c>
      <c r="D2715" s="4">
        <f t="shared" si="584"/>
        <v>1.3069243046181138</v>
      </c>
      <c r="E2715" s="141">
        <v>2.8225806451612989E-2</v>
      </c>
      <c r="F2715" s="5">
        <f t="shared" si="587"/>
        <v>1.028225806451613</v>
      </c>
      <c r="G2715" s="5">
        <f t="shared" si="588"/>
        <v>4.1497307675479833</v>
      </c>
      <c r="H2715" s="5">
        <f t="shared" si="589"/>
        <v>1.2710479511580086</v>
      </c>
      <c r="I2715">
        <v>1.6</v>
      </c>
      <c r="J2715">
        <v>2.48</v>
      </c>
      <c r="K2715" s="5">
        <f t="shared" si="590"/>
        <v>1.645161290322581</v>
      </c>
      <c r="L2715" s="5">
        <f t="shared" si="591"/>
        <v>2.5500000000000003</v>
      </c>
      <c r="M2715" s="24">
        <f t="shared" si="585"/>
        <v>0.6078431372549018</v>
      </c>
      <c r="N2715" s="24">
        <f t="shared" si="585"/>
        <v>0.39215686274509798</v>
      </c>
      <c r="O2715">
        <f t="shared" si="586"/>
        <v>0.3855671824573374</v>
      </c>
      <c r="P2715">
        <f t="shared" si="586"/>
        <v>1.9511459010972452</v>
      </c>
      <c r="Q2715" t="s">
        <v>310</v>
      </c>
      <c r="R2715" t="s">
        <v>317</v>
      </c>
      <c r="S2715" t="s">
        <v>305</v>
      </c>
      <c r="T2715" s="78" t="s">
        <v>154</v>
      </c>
      <c r="U2715" s="78" t="s">
        <v>160</v>
      </c>
      <c r="V2715" t="s">
        <v>632</v>
      </c>
      <c r="W2715" s="78" t="s">
        <v>170</v>
      </c>
      <c r="X2715" s="89">
        <v>2</v>
      </c>
      <c r="Y2715" t="str">
        <f t="shared" si="592"/>
        <v>N</v>
      </c>
      <c r="Z2715" s="23">
        <v>100</v>
      </c>
      <c r="AA2715" s="23">
        <f t="shared" si="578"/>
        <v>248</v>
      </c>
      <c r="AB2715" s="23">
        <f t="shared" si="579"/>
        <v>148</v>
      </c>
      <c r="AC2715" s="23">
        <f t="shared" si="580"/>
        <v>0</v>
      </c>
      <c r="AD2715" s="23">
        <f t="shared" si="581"/>
        <v>-100</v>
      </c>
      <c r="AE2715" s="23">
        <f t="shared" si="582"/>
        <v>248</v>
      </c>
      <c r="AF2715" s="23">
        <f t="shared" si="583"/>
        <v>148</v>
      </c>
    </row>
    <row r="2716" spans="1:32" x14ac:dyDescent="0.25">
      <c r="A2716" s="6">
        <v>0.58794776110983493</v>
      </c>
      <c r="B2716" s="6">
        <v>0.39788355673248738</v>
      </c>
      <c r="C2716" s="3">
        <f t="shared" si="584"/>
        <v>1.7008313767746268</v>
      </c>
      <c r="D2716" s="4">
        <f t="shared" si="584"/>
        <v>2.513298132278281</v>
      </c>
      <c r="E2716" s="141">
        <v>3.1317766907055233E-2</v>
      </c>
      <c r="F2716" s="5">
        <f t="shared" si="587"/>
        <v>1.0313177669070552</v>
      </c>
      <c r="G2716" s="5">
        <f t="shared" si="588"/>
        <v>1.64918265868284</v>
      </c>
      <c r="H2716" s="5">
        <f t="shared" si="589"/>
        <v>2.4369774408286573</v>
      </c>
      <c r="I2716">
        <v>1.58</v>
      </c>
      <c r="J2716">
        <v>2.5099999999999998</v>
      </c>
      <c r="K2716" s="5">
        <f t="shared" si="590"/>
        <v>1.6294820717131473</v>
      </c>
      <c r="L2716" s="5">
        <f t="shared" si="591"/>
        <v>2.5886075949367084</v>
      </c>
      <c r="M2716" s="24">
        <f t="shared" si="585"/>
        <v>0.61369193154034229</v>
      </c>
      <c r="N2716" s="24">
        <f t="shared" si="585"/>
        <v>0.38630806845965776</v>
      </c>
      <c r="O2716">
        <f t="shared" si="586"/>
        <v>0.95805033583236054</v>
      </c>
      <c r="P2716">
        <f t="shared" si="586"/>
        <v>1.0299643968581476</v>
      </c>
      <c r="Q2716" t="s">
        <v>307</v>
      </c>
      <c r="R2716" t="s">
        <v>318</v>
      </c>
      <c r="S2716" t="s">
        <v>305</v>
      </c>
      <c r="T2716" s="78" t="s">
        <v>162</v>
      </c>
      <c r="U2716" s="78" t="s">
        <v>160</v>
      </c>
      <c r="V2716" t="s">
        <v>632</v>
      </c>
      <c r="W2716" s="78" t="s">
        <v>154</v>
      </c>
      <c r="X2716" s="89">
        <v>1</v>
      </c>
      <c r="Y2716" t="str">
        <f t="shared" si="592"/>
        <v>N</v>
      </c>
      <c r="Z2716" s="23">
        <v>100</v>
      </c>
      <c r="AA2716" s="23">
        <f t="shared" si="578"/>
        <v>250.99999999999997</v>
      </c>
      <c r="AB2716" s="23">
        <f t="shared" si="579"/>
        <v>150.99999999999997</v>
      </c>
      <c r="AC2716" s="23">
        <f t="shared" si="580"/>
        <v>0</v>
      </c>
      <c r="AD2716" s="23">
        <f t="shared" si="581"/>
        <v>-100</v>
      </c>
      <c r="AE2716" s="23">
        <f t="shared" si="582"/>
        <v>0</v>
      </c>
      <c r="AF2716" s="23">
        <f t="shared" si="583"/>
        <v>-100</v>
      </c>
    </row>
    <row r="2717" spans="1:32" x14ac:dyDescent="0.25">
      <c r="A2717" s="6">
        <v>0.61418166512374417</v>
      </c>
      <c r="B2717" s="6">
        <v>0.35426781403981272</v>
      </c>
      <c r="C2717" s="3">
        <f t="shared" si="584"/>
        <v>1.6281827621775746</v>
      </c>
      <c r="D2717" s="4">
        <f t="shared" si="584"/>
        <v>2.8227232629369476</v>
      </c>
      <c r="E2717" s="141">
        <v>3.2622025999509585E-2</v>
      </c>
      <c r="F2717" s="5">
        <f t="shared" si="587"/>
        <v>1.0326220259995096</v>
      </c>
      <c r="G2717" s="5">
        <f t="shared" si="588"/>
        <v>1.5767461095957176</v>
      </c>
      <c r="H2717" s="5">
        <f t="shared" si="589"/>
        <v>2.7335493451292003</v>
      </c>
      <c r="I2717">
        <v>1.51</v>
      </c>
      <c r="J2717">
        <v>2.7</v>
      </c>
      <c r="K2717" s="5">
        <f t="shared" si="590"/>
        <v>1.5592592592592596</v>
      </c>
      <c r="L2717" s="5">
        <f t="shared" si="591"/>
        <v>2.7880794701986762</v>
      </c>
      <c r="M2717" s="24">
        <f t="shared" si="585"/>
        <v>0.64133016627078376</v>
      </c>
      <c r="N2717" s="24">
        <f t="shared" si="585"/>
        <v>0.35866983372921607</v>
      </c>
      <c r="O2717">
        <f t="shared" si="586"/>
        <v>0.9576684482114679</v>
      </c>
      <c r="P2717">
        <f t="shared" si="586"/>
        <v>0.98772681927656425</v>
      </c>
      <c r="Q2717" t="s">
        <v>443</v>
      </c>
      <c r="R2717" t="s">
        <v>362</v>
      </c>
      <c r="S2717" t="s">
        <v>305</v>
      </c>
      <c r="T2717" s="78" t="s">
        <v>176</v>
      </c>
      <c r="U2717" s="78" t="s">
        <v>160</v>
      </c>
      <c r="V2717" t="s">
        <v>632</v>
      </c>
      <c r="W2717" s="78" t="s">
        <v>164</v>
      </c>
      <c r="X2717" s="89">
        <v>4</v>
      </c>
      <c r="Y2717" t="str">
        <f t="shared" si="592"/>
        <v>Y</v>
      </c>
      <c r="Z2717" s="23">
        <v>100</v>
      </c>
      <c r="AA2717" s="23">
        <f t="shared" si="578"/>
        <v>0</v>
      </c>
      <c r="AB2717" s="23">
        <f t="shared" si="579"/>
        <v>-100</v>
      </c>
      <c r="AC2717" s="23">
        <f t="shared" si="580"/>
        <v>151</v>
      </c>
      <c r="AD2717" s="23">
        <f t="shared" si="581"/>
        <v>51</v>
      </c>
      <c r="AE2717" s="23">
        <f t="shared" si="582"/>
        <v>0</v>
      </c>
      <c r="AF2717" s="23">
        <f t="shared" si="583"/>
        <v>-100</v>
      </c>
    </row>
    <row r="2718" spans="1:32" x14ac:dyDescent="0.25">
      <c r="A2718" s="6">
        <v>0.53971197619902356</v>
      </c>
      <c r="B2718" s="6">
        <v>0.45243099995777697</v>
      </c>
      <c r="C2718" s="3">
        <f t="shared" si="584"/>
        <v>1.8528401149120344</v>
      </c>
      <c r="D2718" s="4">
        <f t="shared" si="584"/>
        <v>2.2102817890315314</v>
      </c>
      <c r="E2718" s="141">
        <v>3.002070393374745E-2</v>
      </c>
      <c r="F2718" s="5">
        <f t="shared" si="587"/>
        <v>1.0300207039337475</v>
      </c>
      <c r="G2718" s="5">
        <f t="shared" si="588"/>
        <v>1.7988377397035429</v>
      </c>
      <c r="H2718" s="5">
        <f t="shared" si="589"/>
        <v>2.145861515783376</v>
      </c>
      <c r="I2718">
        <v>2.2999999999999998</v>
      </c>
      <c r="J2718">
        <v>1.68</v>
      </c>
      <c r="K2718" s="5">
        <f t="shared" si="590"/>
        <v>2.3690476190476191</v>
      </c>
      <c r="L2718" s="5">
        <f t="shared" si="591"/>
        <v>1.7304347826086957</v>
      </c>
      <c r="M2718" s="24">
        <f t="shared" si="585"/>
        <v>0.42211055276381909</v>
      </c>
      <c r="N2718" s="24">
        <f t="shared" si="585"/>
        <v>0.57788944723618085</v>
      </c>
      <c r="O2718">
        <f t="shared" si="586"/>
        <v>1.2786033721857819</v>
      </c>
      <c r="P2718">
        <f t="shared" si="586"/>
        <v>0.78290233905737061</v>
      </c>
      <c r="Q2718" t="s">
        <v>313</v>
      </c>
      <c r="R2718" t="s">
        <v>314</v>
      </c>
      <c r="S2718" t="s">
        <v>305</v>
      </c>
      <c r="T2718" s="78" t="s">
        <v>162</v>
      </c>
      <c r="U2718" s="78" t="s">
        <v>160</v>
      </c>
      <c r="V2718" t="s">
        <v>632</v>
      </c>
      <c r="W2718" s="78" t="s">
        <v>170</v>
      </c>
      <c r="X2718" s="89">
        <v>2</v>
      </c>
      <c r="Y2718" t="str">
        <f t="shared" si="592"/>
        <v>N</v>
      </c>
      <c r="Z2718" s="23">
        <v>100</v>
      </c>
      <c r="AA2718" s="23">
        <f t="shared" si="578"/>
        <v>0</v>
      </c>
      <c r="AB2718" s="23">
        <f t="shared" si="579"/>
        <v>-100</v>
      </c>
      <c r="AC2718" s="23">
        <f t="shared" si="580"/>
        <v>0</v>
      </c>
      <c r="AD2718" s="23">
        <f t="shared" si="581"/>
        <v>-100</v>
      </c>
      <c r="AE2718" s="23">
        <f t="shared" si="582"/>
        <v>0</v>
      </c>
      <c r="AF2718" s="23">
        <f t="shared" si="583"/>
        <v>-100</v>
      </c>
    </row>
    <row r="2719" spans="1:32" x14ac:dyDescent="0.25">
      <c r="A2719" s="6">
        <v>0.53767948172575397</v>
      </c>
      <c r="B2719" s="6">
        <v>0.45128601761419468</v>
      </c>
      <c r="C2719" s="3">
        <f t="shared" si="584"/>
        <v>1.859844078093452</v>
      </c>
      <c r="D2719" s="4">
        <f t="shared" si="584"/>
        <v>2.2158896153855623</v>
      </c>
      <c r="E2719" s="141">
        <v>3.37891172052045E-2</v>
      </c>
      <c r="F2719" s="5">
        <f t="shared" si="587"/>
        <v>1.0337891172052045</v>
      </c>
      <c r="G2719" s="5">
        <f t="shared" si="588"/>
        <v>1.7990555782996096</v>
      </c>
      <c r="H2719" s="5">
        <f t="shared" si="589"/>
        <v>2.1434638636708669</v>
      </c>
      <c r="I2719">
        <v>1.59</v>
      </c>
      <c r="J2719">
        <v>2.4700000000000002</v>
      </c>
      <c r="K2719" s="5">
        <f t="shared" si="590"/>
        <v>1.6437246963562753</v>
      </c>
      <c r="L2719" s="5">
        <f t="shared" si="591"/>
        <v>2.5534591194968552</v>
      </c>
      <c r="M2719" s="24">
        <f t="shared" si="585"/>
        <v>0.60837438423645318</v>
      </c>
      <c r="N2719" s="24">
        <f t="shared" si="585"/>
        <v>0.39162561576354682</v>
      </c>
      <c r="O2719">
        <f t="shared" si="586"/>
        <v>0.88379704283666438</v>
      </c>
      <c r="P2719">
        <f t="shared" si="586"/>
        <v>1.1523403971783839</v>
      </c>
      <c r="Q2719" t="s">
        <v>319</v>
      </c>
      <c r="R2719" t="s">
        <v>363</v>
      </c>
      <c r="S2719" t="s">
        <v>320</v>
      </c>
      <c r="T2719" s="78" t="s">
        <v>162</v>
      </c>
      <c r="U2719" s="78" t="s">
        <v>160</v>
      </c>
      <c r="V2719" t="s">
        <v>632</v>
      </c>
      <c r="W2719" s="78" t="s">
        <v>164</v>
      </c>
      <c r="X2719" s="89">
        <v>4</v>
      </c>
      <c r="Y2719" t="str">
        <f t="shared" si="592"/>
        <v>Y</v>
      </c>
      <c r="Z2719" s="23">
        <v>100</v>
      </c>
      <c r="AA2719" s="23">
        <f t="shared" si="578"/>
        <v>0</v>
      </c>
      <c r="AB2719" s="23">
        <f t="shared" si="579"/>
        <v>-100</v>
      </c>
      <c r="AC2719" s="23">
        <f t="shared" si="580"/>
        <v>159</v>
      </c>
      <c r="AD2719" s="23">
        <f t="shared" si="581"/>
        <v>59</v>
      </c>
      <c r="AE2719" s="23">
        <f t="shared" si="582"/>
        <v>0</v>
      </c>
      <c r="AF2719" s="23">
        <f t="shared" si="583"/>
        <v>-100</v>
      </c>
    </row>
    <row r="2720" spans="1:32" x14ac:dyDescent="0.25">
      <c r="A2720" s="6">
        <v>0.36223697235897029</v>
      </c>
      <c r="B2720" s="6">
        <v>0.63687491888781567</v>
      </c>
      <c r="C2720" s="3">
        <f t="shared" si="584"/>
        <v>2.7606237803053912</v>
      </c>
      <c r="D2720" s="4">
        <f t="shared" si="584"/>
        <v>1.5701670302016528</v>
      </c>
      <c r="E2720" s="141">
        <v>3.3225814910969431E-2</v>
      </c>
      <c r="F2720" s="5">
        <f t="shared" si="587"/>
        <v>1.0332258149109694</v>
      </c>
      <c r="G2720" s="5">
        <f t="shared" si="588"/>
        <v>2.6718494064564844</v>
      </c>
      <c r="H2720" s="5">
        <f t="shared" si="589"/>
        <v>1.5196746031136963</v>
      </c>
      <c r="I2720">
        <v>1.71</v>
      </c>
      <c r="J2720">
        <v>2.23</v>
      </c>
      <c r="K2720" s="5">
        <f t="shared" si="590"/>
        <v>1.7668161434977576</v>
      </c>
      <c r="L2720" s="5">
        <f t="shared" si="591"/>
        <v>2.3040935672514617</v>
      </c>
      <c r="M2720" s="24">
        <f t="shared" si="585"/>
        <v>0.56598984771573613</v>
      </c>
      <c r="N2720" s="24">
        <f t="shared" si="585"/>
        <v>0.43401015228426398</v>
      </c>
      <c r="O2720">
        <f t="shared" si="586"/>
        <v>0.64000613053557975</v>
      </c>
      <c r="P2720">
        <f t="shared" si="586"/>
        <v>1.4674194037532124</v>
      </c>
      <c r="Q2720" t="s">
        <v>364</v>
      </c>
      <c r="R2720" t="s">
        <v>365</v>
      </c>
      <c r="S2720" t="s">
        <v>320</v>
      </c>
      <c r="T2720" s="78" t="s">
        <v>151</v>
      </c>
      <c r="U2720" s="78" t="s">
        <v>166</v>
      </c>
      <c r="V2720" t="s">
        <v>632</v>
      </c>
      <c r="W2720" s="78" t="s">
        <v>175</v>
      </c>
      <c r="X2720" s="89">
        <v>5</v>
      </c>
      <c r="Y2720" t="str">
        <f t="shared" si="592"/>
        <v>Y</v>
      </c>
      <c r="Z2720" s="23">
        <v>100</v>
      </c>
      <c r="AA2720" s="23">
        <f t="shared" si="578"/>
        <v>0</v>
      </c>
      <c r="AB2720" s="23">
        <f t="shared" si="579"/>
        <v>-100</v>
      </c>
      <c r="AC2720" s="23">
        <f t="shared" si="580"/>
        <v>0</v>
      </c>
      <c r="AD2720" s="23">
        <f t="shared" si="581"/>
        <v>-100</v>
      </c>
      <c r="AE2720" s="23">
        <f t="shared" si="582"/>
        <v>0</v>
      </c>
      <c r="AF2720" s="23">
        <f t="shared" si="583"/>
        <v>-100</v>
      </c>
    </row>
    <row r="2721" spans="1:32" x14ac:dyDescent="0.25">
      <c r="A2721" s="6">
        <v>0.40926510249782133</v>
      </c>
      <c r="B2721" s="6">
        <v>0.59023791989882213</v>
      </c>
      <c r="C2721" s="3">
        <f t="shared" si="584"/>
        <v>2.4434040280903826</v>
      </c>
      <c r="D2721" s="4">
        <f t="shared" si="584"/>
        <v>1.6942320482754121</v>
      </c>
      <c r="E2721" s="141">
        <v>2.9808863239265015E-2</v>
      </c>
      <c r="F2721" s="5">
        <f t="shared" si="587"/>
        <v>1.029808863239265</v>
      </c>
      <c r="G2721" s="5">
        <f t="shared" si="588"/>
        <v>2.3726772174058128</v>
      </c>
      <c r="H2721" s="5">
        <f t="shared" si="589"/>
        <v>1.6451907812739184</v>
      </c>
      <c r="I2721">
        <v>2.02</v>
      </c>
      <c r="J2721">
        <v>1.87</v>
      </c>
      <c r="K2721" s="5">
        <f t="shared" si="590"/>
        <v>2.0802139037433154</v>
      </c>
      <c r="L2721" s="5">
        <f t="shared" si="591"/>
        <v>1.9257425742574257</v>
      </c>
      <c r="M2721" s="24">
        <f t="shared" si="585"/>
        <v>0.48071979434447304</v>
      </c>
      <c r="N2721" s="24">
        <f t="shared" si="585"/>
        <v>0.51928020565552702</v>
      </c>
      <c r="O2721">
        <f t="shared" si="586"/>
        <v>0.85135895653290106</v>
      </c>
      <c r="P2721">
        <f t="shared" si="586"/>
        <v>1.1366462912903059</v>
      </c>
      <c r="Q2721" t="s">
        <v>519</v>
      </c>
      <c r="R2721" t="s">
        <v>361</v>
      </c>
      <c r="S2721" t="s">
        <v>320</v>
      </c>
      <c r="T2721" s="78" t="s">
        <v>151</v>
      </c>
      <c r="U2721" s="78" t="s">
        <v>166</v>
      </c>
      <c r="V2721" t="s">
        <v>632</v>
      </c>
      <c r="W2721" s="78" t="s">
        <v>155</v>
      </c>
      <c r="X2721" s="89">
        <v>3</v>
      </c>
      <c r="Y2721" t="str">
        <f t="shared" si="592"/>
        <v>Y</v>
      </c>
      <c r="Z2721" s="23">
        <v>100</v>
      </c>
      <c r="AA2721" s="23">
        <f t="shared" si="578"/>
        <v>0</v>
      </c>
      <c r="AB2721" s="23">
        <f t="shared" si="579"/>
        <v>-100</v>
      </c>
      <c r="AC2721" s="23">
        <f t="shared" si="580"/>
        <v>0</v>
      </c>
      <c r="AD2721" s="23">
        <f t="shared" si="581"/>
        <v>-100</v>
      </c>
      <c r="AE2721" s="23">
        <f t="shared" si="582"/>
        <v>0</v>
      </c>
      <c r="AF2721" s="23">
        <f t="shared" si="583"/>
        <v>-100</v>
      </c>
    </row>
    <row r="2722" spans="1:32" x14ac:dyDescent="0.25">
      <c r="A2722" s="6">
        <v>0.33185580189479563</v>
      </c>
      <c r="B2722" s="6">
        <v>0.66787409233900963</v>
      </c>
      <c r="C2722" s="3">
        <f t="shared" si="584"/>
        <v>3.0133569890606231</v>
      </c>
      <c r="D2722" s="4">
        <f t="shared" si="584"/>
        <v>1.497288203675978</v>
      </c>
      <c r="E2722" s="141">
        <v>3.2542336890162948E-2</v>
      </c>
      <c r="F2722" s="5">
        <f t="shared" si="587"/>
        <v>1.0325423368901629</v>
      </c>
      <c r="G2722" s="5">
        <f t="shared" si="588"/>
        <v>2.918385892181746</v>
      </c>
      <c r="H2722" s="5">
        <f t="shared" si="589"/>
        <v>1.4500986063056247</v>
      </c>
      <c r="I2722">
        <v>1.82</v>
      </c>
      <c r="J2722">
        <v>2.0699999999999998</v>
      </c>
      <c r="K2722" s="5">
        <f t="shared" si="590"/>
        <v>1.8792270531400965</v>
      </c>
      <c r="L2722" s="5">
        <f t="shared" si="591"/>
        <v>2.1373626373626373</v>
      </c>
      <c r="M2722" s="24">
        <f t="shared" si="585"/>
        <v>0.53213367609254503</v>
      </c>
      <c r="N2722" s="24">
        <f t="shared" si="585"/>
        <v>0.46786632390745503</v>
      </c>
      <c r="O2722">
        <f t="shared" si="586"/>
        <v>0.62363240066220049</v>
      </c>
      <c r="P2722">
        <f t="shared" si="586"/>
        <v>1.427489131427883</v>
      </c>
      <c r="Q2722" t="s">
        <v>312</v>
      </c>
      <c r="R2722" t="s">
        <v>315</v>
      </c>
      <c r="S2722" t="s">
        <v>320</v>
      </c>
      <c r="T2722" s="78" t="s">
        <v>151</v>
      </c>
      <c r="U2722" s="78" t="s">
        <v>166</v>
      </c>
      <c r="V2722" t="s">
        <v>632</v>
      </c>
      <c r="W2722" s="78" t="s">
        <v>151</v>
      </c>
      <c r="X2722" s="89">
        <v>2</v>
      </c>
      <c r="Y2722" t="str">
        <f t="shared" si="592"/>
        <v>N</v>
      </c>
      <c r="Z2722" s="23">
        <v>100</v>
      </c>
      <c r="AA2722" s="23">
        <f t="shared" si="578"/>
        <v>206.99999999999997</v>
      </c>
      <c r="AB2722" s="23">
        <f t="shared" si="579"/>
        <v>106.99999999999997</v>
      </c>
      <c r="AC2722" s="23">
        <f t="shared" si="580"/>
        <v>0</v>
      </c>
      <c r="AD2722" s="23">
        <f t="shared" si="581"/>
        <v>-100</v>
      </c>
      <c r="AE2722" s="23">
        <f t="shared" si="582"/>
        <v>206.99999999999997</v>
      </c>
      <c r="AF2722" s="23">
        <f t="shared" si="583"/>
        <v>106.99999999999997</v>
      </c>
    </row>
    <row r="2723" spans="1:32" x14ac:dyDescent="0.25">
      <c r="A2723" s="6">
        <v>0.36036092235277561</v>
      </c>
      <c r="B2723" s="6">
        <v>0.63560971748198702</v>
      </c>
      <c r="C2723" s="3">
        <f t="shared" si="584"/>
        <v>2.7749956723139064</v>
      </c>
      <c r="D2723" s="4">
        <f t="shared" si="584"/>
        <v>1.573292497732053</v>
      </c>
      <c r="E2723" s="141">
        <v>2.3632327980154022E-2</v>
      </c>
      <c r="F2723" s="5">
        <f t="shared" si="587"/>
        <v>1.023632327980154</v>
      </c>
      <c r="G2723" s="5">
        <f t="shared" si="588"/>
        <v>2.710930083450537</v>
      </c>
      <c r="H2723" s="5">
        <f t="shared" si="589"/>
        <v>1.5369703112410453</v>
      </c>
      <c r="I2723">
        <v>2.0699999999999998</v>
      </c>
      <c r="J2723">
        <v>1.85</v>
      </c>
      <c r="K2723" s="5">
        <f t="shared" si="590"/>
        <v>2.1189189189189186</v>
      </c>
      <c r="L2723" s="5">
        <f t="shared" si="591"/>
        <v>1.893719806763285</v>
      </c>
      <c r="M2723" s="24">
        <f t="shared" si="585"/>
        <v>0.47193877551020413</v>
      </c>
      <c r="N2723" s="24">
        <f t="shared" si="585"/>
        <v>0.52806122448979598</v>
      </c>
      <c r="O2723">
        <f t="shared" si="586"/>
        <v>0.7635755760123677</v>
      </c>
      <c r="P2723">
        <f t="shared" si="586"/>
        <v>1.2036667113668547</v>
      </c>
      <c r="Q2723" t="s">
        <v>187</v>
      </c>
      <c r="R2723" t="s">
        <v>195</v>
      </c>
      <c r="S2723" t="s">
        <v>189</v>
      </c>
      <c r="T2723" s="78" t="s">
        <v>153</v>
      </c>
      <c r="U2723" s="78" t="s">
        <v>161</v>
      </c>
      <c r="V2723" t="s">
        <v>632</v>
      </c>
      <c r="W2723" s="78" t="s">
        <v>163</v>
      </c>
      <c r="X2723" s="89">
        <v>3</v>
      </c>
      <c r="Y2723" t="str">
        <f t="shared" si="592"/>
        <v>Y</v>
      </c>
      <c r="Z2723" s="23">
        <v>100</v>
      </c>
      <c r="AA2723" s="23">
        <f t="shared" si="578"/>
        <v>0</v>
      </c>
      <c r="AB2723" s="23">
        <f t="shared" si="579"/>
        <v>-100</v>
      </c>
      <c r="AC2723" s="23">
        <f t="shared" si="580"/>
        <v>0</v>
      </c>
      <c r="AD2723" s="23">
        <f t="shared" si="581"/>
        <v>-100</v>
      </c>
      <c r="AE2723" s="23">
        <f t="shared" si="582"/>
        <v>0</v>
      </c>
      <c r="AF2723" s="23">
        <f t="shared" si="583"/>
        <v>-100</v>
      </c>
    </row>
    <row r="2724" spans="1:32" x14ac:dyDescent="0.25">
      <c r="A2724" s="6">
        <v>0.41578576552268398</v>
      </c>
      <c r="B2724" s="6">
        <v>0.58364563986364437</v>
      </c>
      <c r="C2724" s="3">
        <f t="shared" si="584"/>
        <v>2.4050847405583995</v>
      </c>
      <c r="D2724" s="4">
        <f t="shared" si="584"/>
        <v>1.7133684066133474</v>
      </c>
      <c r="E2724" s="141">
        <v>3.1144781144781142E-2</v>
      </c>
      <c r="F2724" s="5">
        <f t="shared" si="587"/>
        <v>1.0311447811447811</v>
      </c>
      <c r="G2724" s="5">
        <f t="shared" si="588"/>
        <v>2.3324413647211255</v>
      </c>
      <c r="H2724" s="5">
        <f t="shared" si="589"/>
        <v>1.6616176873931892</v>
      </c>
      <c r="I2724">
        <v>2.16</v>
      </c>
      <c r="J2724">
        <v>1.76</v>
      </c>
      <c r="K2724" s="5">
        <f t="shared" si="590"/>
        <v>2.2272727272727275</v>
      </c>
      <c r="L2724" s="5">
        <f t="shared" si="591"/>
        <v>1.8148148148148149</v>
      </c>
      <c r="M2724" s="24">
        <f t="shared" si="585"/>
        <v>0.44897959183673464</v>
      </c>
      <c r="N2724" s="24">
        <f t="shared" si="585"/>
        <v>0.55102040816326525</v>
      </c>
      <c r="O2724">
        <f t="shared" si="586"/>
        <v>0.92606829593688711</v>
      </c>
      <c r="P2724">
        <f t="shared" si="586"/>
        <v>1.0592087538266139</v>
      </c>
      <c r="Q2724" t="s">
        <v>190</v>
      </c>
      <c r="R2724" t="s">
        <v>284</v>
      </c>
      <c r="S2724" t="s">
        <v>189</v>
      </c>
      <c r="T2724" s="78" t="s">
        <v>151</v>
      </c>
      <c r="U2724" s="78" t="s">
        <v>166</v>
      </c>
      <c r="V2724" t="s">
        <v>632</v>
      </c>
      <c r="W2724" s="78" t="s">
        <v>170</v>
      </c>
      <c r="X2724" s="89">
        <v>2</v>
      </c>
      <c r="Y2724" t="str">
        <f t="shared" si="592"/>
        <v>N</v>
      </c>
      <c r="Z2724" s="23">
        <v>100</v>
      </c>
      <c r="AA2724" s="23">
        <f t="shared" si="578"/>
        <v>176</v>
      </c>
      <c r="AB2724" s="23">
        <f t="shared" si="579"/>
        <v>76</v>
      </c>
      <c r="AC2724" s="23">
        <f t="shared" si="580"/>
        <v>0</v>
      </c>
      <c r="AD2724" s="23">
        <f t="shared" si="581"/>
        <v>-100</v>
      </c>
      <c r="AE2724" s="23">
        <f t="shared" si="582"/>
        <v>176</v>
      </c>
      <c r="AF2724" s="23">
        <f t="shared" si="583"/>
        <v>76</v>
      </c>
    </row>
    <row r="2725" spans="1:32" x14ac:dyDescent="0.25">
      <c r="A2725" s="6">
        <v>0.38741178797557119</v>
      </c>
      <c r="B2725" s="6">
        <v>0.6119406661147786</v>
      </c>
      <c r="C2725" s="3">
        <f t="shared" si="584"/>
        <v>2.5812327632711489</v>
      </c>
      <c r="D2725" s="4">
        <f t="shared" si="584"/>
        <v>1.6341453597928317</v>
      </c>
      <c r="E2725" s="141">
        <v>2.720133146096626E-2</v>
      </c>
      <c r="F2725" s="5">
        <f t="shared" si="587"/>
        <v>1.0272013314609663</v>
      </c>
      <c r="G2725" s="5">
        <f t="shared" si="588"/>
        <v>2.5128791057931332</v>
      </c>
      <c r="H2725" s="5">
        <f t="shared" si="589"/>
        <v>1.5908715358347736</v>
      </c>
      <c r="I2725">
        <v>2.21</v>
      </c>
      <c r="J2725">
        <v>1.74</v>
      </c>
      <c r="K2725" s="5">
        <f t="shared" si="590"/>
        <v>2.2701149425287355</v>
      </c>
      <c r="L2725" s="5">
        <f t="shared" si="591"/>
        <v>1.7873303167420813</v>
      </c>
      <c r="M2725" s="24">
        <f t="shared" si="585"/>
        <v>0.44050632911392407</v>
      </c>
      <c r="N2725" s="24">
        <f t="shared" si="585"/>
        <v>0.55949367088607604</v>
      </c>
      <c r="O2725">
        <f t="shared" si="586"/>
        <v>0.87946928879511843</v>
      </c>
      <c r="P2725">
        <f t="shared" si="586"/>
        <v>1.0937401045942874</v>
      </c>
      <c r="Q2725" t="s">
        <v>282</v>
      </c>
      <c r="R2725" t="s">
        <v>191</v>
      </c>
      <c r="S2725" t="s">
        <v>189</v>
      </c>
      <c r="T2725" s="78" t="s">
        <v>151</v>
      </c>
      <c r="U2725" s="78" t="s">
        <v>166</v>
      </c>
      <c r="V2725" t="s">
        <v>632</v>
      </c>
      <c r="W2725" s="78" t="s">
        <v>169</v>
      </c>
      <c r="X2725" s="89">
        <v>6</v>
      </c>
      <c r="Y2725" t="str">
        <f t="shared" si="592"/>
        <v>Y</v>
      </c>
      <c r="Z2725" s="23">
        <v>100</v>
      </c>
      <c r="AA2725" s="23">
        <f t="shared" si="578"/>
        <v>0</v>
      </c>
      <c r="AB2725" s="23">
        <f t="shared" si="579"/>
        <v>-100</v>
      </c>
      <c r="AC2725" s="23">
        <f t="shared" si="580"/>
        <v>0</v>
      </c>
      <c r="AD2725" s="23">
        <f t="shared" si="581"/>
        <v>-100</v>
      </c>
      <c r="AE2725" s="23">
        <f t="shared" si="582"/>
        <v>0</v>
      </c>
      <c r="AF2725" s="23">
        <f t="shared" si="583"/>
        <v>-100</v>
      </c>
    </row>
    <row r="2726" spans="1:32" x14ac:dyDescent="0.25">
      <c r="A2726" s="6">
        <v>0.6045647563514146</v>
      </c>
      <c r="B2726" s="6">
        <v>0.38822189840565996</v>
      </c>
      <c r="C2726" s="3">
        <f t="shared" si="584"/>
        <v>1.6540825271308592</v>
      </c>
      <c r="D2726" s="4">
        <f t="shared" si="584"/>
        <v>2.5758464530382628</v>
      </c>
      <c r="E2726" s="141">
        <v>2.3828227284629522E-2</v>
      </c>
      <c r="F2726" s="5">
        <f t="shared" si="587"/>
        <v>1.0238282272846295</v>
      </c>
      <c r="G2726" s="5">
        <f t="shared" si="588"/>
        <v>1.6155859772666883</v>
      </c>
      <c r="H2726" s="5">
        <f t="shared" si="589"/>
        <v>2.5158970854611575</v>
      </c>
      <c r="I2726">
        <v>2.0099999999999998</v>
      </c>
      <c r="J2726">
        <v>1.9</v>
      </c>
      <c r="K2726" s="5">
        <f t="shared" si="590"/>
        <v>2.0578947368421052</v>
      </c>
      <c r="L2726" s="5">
        <f t="shared" si="591"/>
        <v>1.9452736318407959</v>
      </c>
      <c r="M2726" s="24">
        <f t="shared" si="585"/>
        <v>0.48593350383631717</v>
      </c>
      <c r="N2726" s="24">
        <f t="shared" si="585"/>
        <v>0.51406649616368294</v>
      </c>
      <c r="O2726">
        <f t="shared" si="586"/>
        <v>1.2441306301758057</v>
      </c>
      <c r="P2726">
        <f t="shared" si="586"/>
        <v>0.75519782227170662</v>
      </c>
      <c r="Q2726" t="s">
        <v>197</v>
      </c>
      <c r="R2726" t="s">
        <v>208</v>
      </c>
      <c r="S2726" t="s">
        <v>189</v>
      </c>
      <c r="T2726" s="78" t="s">
        <v>155</v>
      </c>
      <c r="U2726" s="78" t="s">
        <v>161</v>
      </c>
      <c r="V2726" t="s">
        <v>632</v>
      </c>
      <c r="W2726" s="78" t="s">
        <v>169</v>
      </c>
      <c r="X2726" s="89">
        <v>6</v>
      </c>
      <c r="Y2726" t="str">
        <f t="shared" si="592"/>
        <v>Y</v>
      </c>
      <c r="Z2726" s="23">
        <v>100</v>
      </c>
      <c r="AA2726" s="23">
        <f t="shared" si="578"/>
        <v>200.99999999999997</v>
      </c>
      <c r="AB2726" s="23">
        <f t="shared" si="579"/>
        <v>100.99999999999997</v>
      </c>
      <c r="AC2726" s="23">
        <f t="shared" si="580"/>
        <v>200.99999999999997</v>
      </c>
      <c r="AD2726" s="23">
        <f t="shared" si="581"/>
        <v>100.99999999999997</v>
      </c>
      <c r="AE2726" s="23">
        <f t="shared" si="582"/>
        <v>0</v>
      </c>
      <c r="AF2726" s="23">
        <f t="shared" si="583"/>
        <v>-100</v>
      </c>
    </row>
    <row r="2727" spans="1:32" x14ac:dyDescent="0.25">
      <c r="A2727" s="6">
        <v>0.34269083952817869</v>
      </c>
      <c r="B2727" s="6">
        <v>0.65667345839834712</v>
      </c>
      <c r="C2727" s="3">
        <f t="shared" si="584"/>
        <v>2.9180820863983796</v>
      </c>
      <c r="D2727" s="4">
        <f t="shared" si="584"/>
        <v>1.5228268893934591</v>
      </c>
      <c r="E2727" s="141">
        <v>2.4955436720142554E-2</v>
      </c>
      <c r="F2727" s="5">
        <f t="shared" si="587"/>
        <v>1.0249554367201426</v>
      </c>
      <c r="G2727" s="5">
        <f t="shared" si="588"/>
        <v>2.8470331312512887</v>
      </c>
      <c r="H2727" s="5">
        <f t="shared" si="589"/>
        <v>1.4857493651299662</v>
      </c>
      <c r="I2727">
        <v>2.04</v>
      </c>
      <c r="J2727">
        <v>1.87</v>
      </c>
      <c r="K2727" s="5">
        <f t="shared" si="590"/>
        <v>2.0909090909090908</v>
      </c>
      <c r="L2727" s="5">
        <f t="shared" si="591"/>
        <v>1.9166666666666667</v>
      </c>
      <c r="M2727" s="24">
        <f t="shared" si="585"/>
        <v>0.47826086956521741</v>
      </c>
      <c r="N2727" s="24">
        <f t="shared" si="585"/>
        <v>0.52173913043478259</v>
      </c>
      <c r="O2727">
        <f t="shared" si="586"/>
        <v>0.71653539174073733</v>
      </c>
      <c r="P2727">
        <f t="shared" si="586"/>
        <v>1.258624128596832</v>
      </c>
      <c r="Q2727" t="s">
        <v>219</v>
      </c>
      <c r="R2727" t="s">
        <v>193</v>
      </c>
      <c r="S2727" t="s">
        <v>189</v>
      </c>
      <c r="T2727" s="78" t="s">
        <v>151</v>
      </c>
      <c r="U2727" s="78" t="s">
        <v>166</v>
      </c>
      <c r="V2727" t="s">
        <v>632</v>
      </c>
      <c r="W2727" s="78" t="s">
        <v>162</v>
      </c>
      <c r="X2727" s="89">
        <v>3</v>
      </c>
      <c r="Y2727" t="str">
        <f t="shared" si="592"/>
        <v>Y</v>
      </c>
      <c r="Z2727" s="23">
        <v>100</v>
      </c>
      <c r="AA2727" s="23">
        <f t="shared" si="578"/>
        <v>0</v>
      </c>
      <c r="AB2727" s="23">
        <f t="shared" si="579"/>
        <v>-100</v>
      </c>
      <c r="AC2727" s="23">
        <f t="shared" si="580"/>
        <v>0</v>
      </c>
      <c r="AD2727" s="23">
        <f t="shared" si="581"/>
        <v>-100</v>
      </c>
      <c r="AE2727" s="23">
        <f t="shared" si="582"/>
        <v>0</v>
      </c>
      <c r="AF2727" s="23">
        <f t="shared" si="583"/>
        <v>-100</v>
      </c>
    </row>
    <row r="2728" spans="1:32" x14ac:dyDescent="0.25">
      <c r="A2728" s="6">
        <v>0.64551678899710796</v>
      </c>
      <c r="B2728" s="6">
        <v>0.33111961528457312</v>
      </c>
      <c r="C2728" s="3">
        <f t="shared" si="584"/>
        <v>1.5491463847960121</v>
      </c>
      <c r="D2728" s="4">
        <f t="shared" si="584"/>
        <v>3.0200566618216595</v>
      </c>
      <c r="E2728" s="141">
        <v>3.002070393374745E-2</v>
      </c>
      <c r="F2728" s="5">
        <f t="shared" si="587"/>
        <v>1.0300207039337475</v>
      </c>
      <c r="G2728" s="5">
        <f t="shared" si="588"/>
        <v>1.5039953846361283</v>
      </c>
      <c r="H2728" s="5">
        <f t="shared" si="589"/>
        <v>2.9320349098690683</v>
      </c>
      <c r="I2728">
        <v>1.68</v>
      </c>
      <c r="J2728">
        <v>2.2999999999999998</v>
      </c>
      <c r="K2728" s="5">
        <f t="shared" si="590"/>
        <v>1.7304347826086957</v>
      </c>
      <c r="L2728" s="5">
        <f t="shared" si="591"/>
        <v>2.3690476190476191</v>
      </c>
      <c r="M2728" s="24">
        <f t="shared" si="585"/>
        <v>0.57788944723618085</v>
      </c>
      <c r="N2728" s="24">
        <f t="shared" si="585"/>
        <v>0.42211055276381909</v>
      </c>
      <c r="O2728">
        <f t="shared" si="586"/>
        <v>1.1170247044384738</v>
      </c>
      <c r="P2728">
        <f t="shared" si="586"/>
        <v>0.78443813620988145</v>
      </c>
      <c r="Q2728" t="s">
        <v>218</v>
      </c>
      <c r="R2728" t="s">
        <v>188</v>
      </c>
      <c r="S2728" t="s">
        <v>189</v>
      </c>
      <c r="T2728" s="78" t="s">
        <v>178</v>
      </c>
      <c r="U2728" s="78" t="s">
        <v>161</v>
      </c>
      <c r="V2728" t="s">
        <v>632</v>
      </c>
      <c r="W2728" s="78" t="s">
        <v>175</v>
      </c>
      <c r="X2728" s="89">
        <v>5</v>
      </c>
      <c r="Y2728" t="str">
        <f t="shared" si="592"/>
        <v>Y</v>
      </c>
      <c r="Z2728" s="23">
        <v>100</v>
      </c>
      <c r="AA2728" s="23">
        <f t="shared" si="578"/>
        <v>168</v>
      </c>
      <c r="AB2728" s="23">
        <f t="shared" si="579"/>
        <v>68</v>
      </c>
      <c r="AC2728" s="23">
        <f t="shared" si="580"/>
        <v>168</v>
      </c>
      <c r="AD2728" s="23">
        <f t="shared" si="581"/>
        <v>68</v>
      </c>
      <c r="AE2728" s="23">
        <f t="shared" si="582"/>
        <v>0</v>
      </c>
      <c r="AF2728" s="23">
        <f t="shared" si="583"/>
        <v>-100</v>
      </c>
    </row>
    <row r="2729" spans="1:32" x14ac:dyDescent="0.25">
      <c r="A2729" s="6">
        <v>0.39964619774748622</v>
      </c>
      <c r="B2729" s="6">
        <v>0.59739364520830129</v>
      </c>
      <c r="C2729" s="3">
        <f t="shared" si="584"/>
        <v>2.5022132216852548</v>
      </c>
      <c r="D2729" s="4">
        <f t="shared" si="584"/>
        <v>1.6739381277671885</v>
      </c>
      <c r="E2729" s="141">
        <v>2.8142785952212312E-2</v>
      </c>
      <c r="F2729" s="5">
        <f t="shared" si="587"/>
        <v>1.0281427859522123</v>
      </c>
      <c r="G2729" s="5">
        <f t="shared" si="588"/>
        <v>2.4337215179386154</v>
      </c>
      <c r="H2729" s="5">
        <f t="shared" si="589"/>
        <v>1.6281183417698877</v>
      </c>
      <c r="I2729">
        <v>2.13</v>
      </c>
      <c r="J2729">
        <v>1.79</v>
      </c>
      <c r="K2729" s="5">
        <f t="shared" si="590"/>
        <v>2.1899441340782122</v>
      </c>
      <c r="L2729" s="5">
        <f t="shared" si="591"/>
        <v>1.84037558685446</v>
      </c>
      <c r="M2729" s="24">
        <f t="shared" si="585"/>
        <v>0.45663265306122452</v>
      </c>
      <c r="N2729" s="24">
        <f t="shared" si="585"/>
        <v>0.54336734693877553</v>
      </c>
      <c r="O2729">
        <f t="shared" si="586"/>
        <v>0.87520284646376867</v>
      </c>
      <c r="P2729">
        <f t="shared" si="586"/>
        <v>1.0994286803833526</v>
      </c>
      <c r="Q2729" t="s">
        <v>287</v>
      </c>
      <c r="R2729" t="s">
        <v>283</v>
      </c>
      <c r="S2729" t="s">
        <v>189</v>
      </c>
      <c r="T2729" s="78" t="s">
        <v>153</v>
      </c>
      <c r="U2729" s="78" t="s">
        <v>161</v>
      </c>
      <c r="V2729" t="s">
        <v>632</v>
      </c>
      <c r="W2729" s="78" t="s">
        <v>154</v>
      </c>
      <c r="X2729" s="89">
        <v>1</v>
      </c>
      <c r="Y2729" t="str">
        <f t="shared" si="592"/>
        <v>N</v>
      </c>
      <c r="Z2729" s="23">
        <v>100</v>
      </c>
      <c r="AA2729" s="23">
        <f t="shared" si="578"/>
        <v>179</v>
      </c>
      <c r="AB2729" s="23">
        <f t="shared" si="579"/>
        <v>79</v>
      </c>
      <c r="AC2729" s="23">
        <f t="shared" si="580"/>
        <v>0</v>
      </c>
      <c r="AD2729" s="23">
        <f t="shared" si="581"/>
        <v>-100</v>
      </c>
      <c r="AE2729" s="23">
        <f t="shared" si="582"/>
        <v>179</v>
      </c>
      <c r="AF2729" s="23">
        <f t="shared" si="583"/>
        <v>79</v>
      </c>
    </row>
    <row r="2730" spans="1:32" x14ac:dyDescent="0.25">
      <c r="A2730" s="6">
        <v>0.42073825911522206</v>
      </c>
      <c r="B2730" s="6">
        <v>0.57520960688372424</v>
      </c>
      <c r="C2730" s="3">
        <f t="shared" si="584"/>
        <v>2.3767745821426312</v>
      </c>
      <c r="D2730" s="4">
        <f t="shared" si="584"/>
        <v>1.7384966941314404</v>
      </c>
      <c r="E2730" s="141">
        <v>3.4098614743776068E-2</v>
      </c>
      <c r="F2730" s="5">
        <f t="shared" si="587"/>
        <v>1.0340986147437761</v>
      </c>
      <c r="G2730" s="5">
        <f t="shared" si="588"/>
        <v>2.2984022493169443</v>
      </c>
      <c r="H2730" s="5">
        <f t="shared" si="589"/>
        <v>1.6811710888542255</v>
      </c>
      <c r="I2730">
        <v>1.48</v>
      </c>
      <c r="J2730">
        <v>2.79</v>
      </c>
      <c r="K2730" s="5">
        <f t="shared" si="590"/>
        <v>1.5304659498207887</v>
      </c>
      <c r="L2730" s="5">
        <f t="shared" si="591"/>
        <v>2.8851351351351351</v>
      </c>
      <c r="M2730" s="24">
        <f t="shared" si="585"/>
        <v>0.65339578454332548</v>
      </c>
      <c r="N2730" s="24">
        <f t="shared" si="585"/>
        <v>0.34660421545667447</v>
      </c>
      <c r="O2730">
        <f t="shared" si="586"/>
        <v>0.64392557936272343</v>
      </c>
      <c r="P2730">
        <f t="shared" si="586"/>
        <v>1.6595574468875018</v>
      </c>
      <c r="Q2730" t="s">
        <v>285</v>
      </c>
      <c r="R2730" t="s">
        <v>194</v>
      </c>
      <c r="S2730" t="s">
        <v>189</v>
      </c>
      <c r="T2730" s="78" t="s">
        <v>170</v>
      </c>
      <c r="U2730" s="78" t="s">
        <v>160</v>
      </c>
      <c r="V2730" t="s">
        <v>632</v>
      </c>
      <c r="W2730" s="78" t="s">
        <v>164</v>
      </c>
      <c r="X2730" s="89">
        <v>4</v>
      </c>
      <c r="Y2730" t="str">
        <f t="shared" si="592"/>
        <v>Y</v>
      </c>
      <c r="Z2730" s="23">
        <v>100</v>
      </c>
      <c r="AA2730" s="23">
        <f t="shared" si="578"/>
        <v>0</v>
      </c>
      <c r="AB2730" s="23">
        <f t="shared" si="579"/>
        <v>-100</v>
      </c>
      <c r="AC2730" s="23">
        <f t="shared" si="580"/>
        <v>0</v>
      </c>
      <c r="AD2730" s="23">
        <f t="shared" si="581"/>
        <v>-100</v>
      </c>
      <c r="AE2730" s="23">
        <f t="shared" si="582"/>
        <v>0</v>
      </c>
      <c r="AF2730" s="23">
        <f t="shared" si="583"/>
        <v>-100</v>
      </c>
    </row>
    <row r="2731" spans="1:32" x14ac:dyDescent="0.25">
      <c r="A2731" s="6">
        <v>0.47672456124276236</v>
      </c>
      <c r="B2731" s="6">
        <v>0.52012877209975716</v>
      </c>
      <c r="C2731" s="3">
        <f t="shared" si="584"/>
        <v>2.0976473236309094</v>
      </c>
      <c r="D2731" s="4">
        <f t="shared" si="584"/>
        <v>1.9226008128006555</v>
      </c>
      <c r="E2731" s="141">
        <v>3.0955227846419575E-2</v>
      </c>
      <c r="F2731" s="5">
        <f t="shared" si="587"/>
        <v>1.0309552278464196</v>
      </c>
      <c r="G2731" s="5">
        <f t="shared" si="588"/>
        <v>2.0346638408466307</v>
      </c>
      <c r="H2731" s="5">
        <f t="shared" si="589"/>
        <v>1.8648732368492955</v>
      </c>
      <c r="I2731">
        <v>1.93</v>
      </c>
      <c r="J2731">
        <v>1.95</v>
      </c>
      <c r="K2731" s="5">
        <f t="shared" si="590"/>
        <v>1.9897435897435898</v>
      </c>
      <c r="L2731" s="5">
        <f t="shared" si="591"/>
        <v>2.0103626943005182</v>
      </c>
      <c r="M2731" s="24">
        <f t="shared" si="585"/>
        <v>0.50257731958762886</v>
      </c>
      <c r="N2731" s="24">
        <f t="shared" si="585"/>
        <v>0.49742268041237114</v>
      </c>
      <c r="O2731">
        <f t="shared" si="586"/>
        <v>0.9485596398061118</v>
      </c>
      <c r="P2731">
        <f t="shared" si="586"/>
        <v>1.0456474796616879</v>
      </c>
      <c r="Q2731" t="s">
        <v>198</v>
      </c>
      <c r="R2731" t="s">
        <v>209</v>
      </c>
      <c r="S2731" t="s">
        <v>202</v>
      </c>
      <c r="T2731" s="78" t="s">
        <v>162</v>
      </c>
      <c r="U2731" s="78" t="s">
        <v>160</v>
      </c>
      <c r="V2731" t="s">
        <v>632</v>
      </c>
      <c r="W2731" s="78" t="s">
        <v>149</v>
      </c>
      <c r="X2731" s="89">
        <v>0</v>
      </c>
      <c r="Y2731" t="str">
        <f t="shared" si="592"/>
        <v>N</v>
      </c>
      <c r="Z2731" s="23">
        <v>100</v>
      </c>
      <c r="AA2731" s="23">
        <f t="shared" si="578"/>
        <v>195</v>
      </c>
      <c r="AB2731" s="23">
        <f t="shared" si="579"/>
        <v>95</v>
      </c>
      <c r="AC2731" s="23">
        <f t="shared" si="580"/>
        <v>0</v>
      </c>
      <c r="AD2731" s="23">
        <f t="shared" si="581"/>
        <v>-100</v>
      </c>
      <c r="AE2731" s="23">
        <f t="shared" si="582"/>
        <v>195</v>
      </c>
      <c r="AF2731" s="23">
        <f t="shared" si="583"/>
        <v>95</v>
      </c>
    </row>
    <row r="2732" spans="1:32" x14ac:dyDescent="0.25">
      <c r="A2732" s="6">
        <v>0.20701336011865898</v>
      </c>
      <c r="B2732" s="6">
        <v>0.79293773172695947</v>
      </c>
      <c r="C2732" s="3">
        <f t="shared" si="584"/>
        <v>4.8306060991754602</v>
      </c>
      <c r="D2732" s="4">
        <f t="shared" si="584"/>
        <v>1.2611330751307221</v>
      </c>
      <c r="E2732" s="141">
        <v>2.8338796658559762E-2</v>
      </c>
      <c r="F2732" s="5">
        <f t="shared" si="587"/>
        <v>1.0283387966585598</v>
      </c>
      <c r="G2732" s="5">
        <f t="shared" si="588"/>
        <v>4.6974850262110364</v>
      </c>
      <c r="H2732" s="5">
        <f t="shared" si="589"/>
        <v>1.2263789708494848</v>
      </c>
      <c r="I2732">
        <v>1.93</v>
      </c>
      <c r="J2732">
        <v>1.96</v>
      </c>
      <c r="K2732" s="5">
        <f t="shared" si="590"/>
        <v>1.9846938775510203</v>
      </c>
      <c r="L2732" s="5">
        <f t="shared" si="591"/>
        <v>2.0155440414507773</v>
      </c>
      <c r="M2732" s="24">
        <f t="shared" si="585"/>
        <v>0.50385604113110538</v>
      </c>
      <c r="N2732" s="24">
        <f t="shared" si="585"/>
        <v>0.49614395886889456</v>
      </c>
      <c r="O2732">
        <f t="shared" si="586"/>
        <v>0.410858148398767</v>
      </c>
      <c r="P2732">
        <f t="shared" si="586"/>
        <v>1.5982009204237679</v>
      </c>
      <c r="Q2732" t="s">
        <v>205</v>
      </c>
      <c r="R2732" t="s">
        <v>203</v>
      </c>
      <c r="S2732" t="s">
        <v>202</v>
      </c>
      <c r="T2732" s="78" t="s">
        <v>151</v>
      </c>
      <c r="U2732" s="78" t="s">
        <v>166</v>
      </c>
      <c r="V2732" t="s">
        <v>632</v>
      </c>
      <c r="W2732" s="78" t="s">
        <v>151</v>
      </c>
      <c r="X2732" s="89">
        <v>2</v>
      </c>
      <c r="Y2732" t="str">
        <f t="shared" si="592"/>
        <v>N</v>
      </c>
      <c r="Z2732" s="23">
        <v>100</v>
      </c>
      <c r="AA2732" s="23">
        <f t="shared" si="578"/>
        <v>196</v>
      </c>
      <c r="AB2732" s="23">
        <f t="shared" si="579"/>
        <v>96</v>
      </c>
      <c r="AC2732" s="23">
        <f t="shared" si="580"/>
        <v>0</v>
      </c>
      <c r="AD2732" s="23">
        <f t="shared" si="581"/>
        <v>-100</v>
      </c>
      <c r="AE2732" s="23">
        <f t="shared" si="582"/>
        <v>196</v>
      </c>
      <c r="AF2732" s="23">
        <f t="shared" si="583"/>
        <v>96</v>
      </c>
    </row>
    <row r="2733" spans="1:32" x14ac:dyDescent="0.25">
      <c r="A2733" s="6">
        <v>0.55557724119055762</v>
      </c>
      <c r="B2733" s="6">
        <v>0.42284093023554481</v>
      </c>
      <c r="C2733" s="3">
        <f t="shared" si="584"/>
        <v>1.7999297412850821</v>
      </c>
      <c r="D2733" s="4">
        <f t="shared" si="584"/>
        <v>2.3649555388191654</v>
      </c>
      <c r="E2733" s="141">
        <v>3.1592520954223158E-2</v>
      </c>
      <c r="F2733" s="5">
        <f t="shared" si="587"/>
        <v>1.0315925209542232</v>
      </c>
      <c r="G2733" s="5">
        <f t="shared" si="588"/>
        <v>1.7448068929582263</v>
      </c>
      <c r="H2733" s="5">
        <f t="shared" si="589"/>
        <v>2.2925287754428285</v>
      </c>
      <c r="I2733">
        <v>1.65</v>
      </c>
      <c r="J2733">
        <v>2.35</v>
      </c>
      <c r="K2733" s="5">
        <f t="shared" si="590"/>
        <v>1.7021276595744681</v>
      </c>
      <c r="L2733" s="5">
        <f t="shared" si="591"/>
        <v>2.4242424242424243</v>
      </c>
      <c r="M2733" s="24">
        <f t="shared" si="585"/>
        <v>0.58750000000000002</v>
      </c>
      <c r="N2733" s="24">
        <f t="shared" si="585"/>
        <v>0.41249999999999998</v>
      </c>
      <c r="O2733">
        <f t="shared" si="586"/>
        <v>0.94566338926052362</v>
      </c>
      <c r="P2733">
        <f t="shared" si="586"/>
        <v>1.025068921783139</v>
      </c>
      <c r="Q2733" t="s">
        <v>192</v>
      </c>
      <c r="R2733" t="s">
        <v>200</v>
      </c>
      <c r="S2733" t="s">
        <v>202</v>
      </c>
      <c r="T2733" s="78" t="s">
        <v>176</v>
      </c>
      <c r="U2733" s="78" t="s">
        <v>160</v>
      </c>
      <c r="V2733" t="s">
        <v>632</v>
      </c>
      <c r="W2733" s="78" t="s">
        <v>175</v>
      </c>
      <c r="X2733" s="89">
        <v>5</v>
      </c>
      <c r="Y2733" t="str">
        <f t="shared" si="592"/>
        <v>Y</v>
      </c>
      <c r="Z2733" s="23">
        <v>100</v>
      </c>
      <c r="AA2733" s="23">
        <f t="shared" si="578"/>
        <v>0</v>
      </c>
      <c r="AB2733" s="23">
        <f t="shared" si="579"/>
        <v>-100</v>
      </c>
      <c r="AC2733" s="23">
        <f t="shared" si="580"/>
        <v>165</v>
      </c>
      <c r="AD2733" s="23">
        <f t="shared" si="581"/>
        <v>65</v>
      </c>
      <c r="AE2733" s="23">
        <f t="shared" si="582"/>
        <v>0</v>
      </c>
      <c r="AF2733" s="23">
        <f t="shared" si="583"/>
        <v>-100</v>
      </c>
    </row>
    <row r="2734" spans="1:32" x14ac:dyDescent="0.25">
      <c r="A2734" s="6">
        <v>0.43471044368414785</v>
      </c>
      <c r="B2734" s="6">
        <v>0.56468559506113047</v>
      </c>
      <c r="C2734" s="3">
        <f t="shared" si="584"/>
        <v>2.3003818162845442</v>
      </c>
      <c r="D2734" s="4">
        <f t="shared" si="584"/>
        <v>1.7708969535370285</v>
      </c>
      <c r="E2734" s="141">
        <v>3.383458646616555E-2</v>
      </c>
      <c r="F2734" s="5">
        <f t="shared" si="587"/>
        <v>1.0338345864661656</v>
      </c>
      <c r="G2734" s="5">
        <f t="shared" si="588"/>
        <v>2.2250965932061408</v>
      </c>
      <c r="H2734" s="5">
        <f t="shared" si="589"/>
        <v>1.7129403259667255</v>
      </c>
      <c r="I2734">
        <v>2.2799999999999998</v>
      </c>
      <c r="J2734">
        <v>1.68</v>
      </c>
      <c r="K2734" s="5">
        <f t="shared" si="590"/>
        <v>2.3571428571428572</v>
      </c>
      <c r="L2734" s="5">
        <f t="shared" si="591"/>
        <v>1.736842105263158</v>
      </c>
      <c r="M2734" s="24">
        <f t="shared" si="585"/>
        <v>0.42424242424242425</v>
      </c>
      <c r="N2734" s="24">
        <f t="shared" si="585"/>
        <v>0.57575757575757569</v>
      </c>
      <c r="O2734">
        <f t="shared" si="586"/>
        <v>1.0246746172554912</v>
      </c>
      <c r="P2734">
        <f t="shared" si="586"/>
        <v>0.98076971773775301</v>
      </c>
      <c r="Q2734" t="s">
        <v>201</v>
      </c>
      <c r="R2734" t="s">
        <v>286</v>
      </c>
      <c r="S2734" t="s">
        <v>202</v>
      </c>
      <c r="T2734" s="78" t="s">
        <v>151</v>
      </c>
      <c r="U2734" s="78" t="s">
        <v>166</v>
      </c>
      <c r="V2734" t="s">
        <v>632</v>
      </c>
      <c r="W2734" s="78" t="s">
        <v>154</v>
      </c>
      <c r="X2734" s="89">
        <v>1</v>
      </c>
      <c r="Y2734" t="str">
        <f t="shared" si="592"/>
        <v>N</v>
      </c>
      <c r="Z2734" s="23">
        <v>100</v>
      </c>
      <c r="AA2734" s="23">
        <f t="shared" si="578"/>
        <v>0</v>
      </c>
      <c r="AB2734" s="23">
        <f t="shared" si="579"/>
        <v>-100</v>
      </c>
      <c r="AC2734" s="23">
        <f t="shared" si="580"/>
        <v>0</v>
      </c>
      <c r="AD2734" s="23">
        <f t="shared" si="581"/>
        <v>-100</v>
      </c>
      <c r="AE2734" s="23">
        <f t="shared" si="582"/>
        <v>168</v>
      </c>
      <c r="AF2734" s="23">
        <f t="shared" si="583"/>
        <v>68</v>
      </c>
    </row>
    <row r="2735" spans="1:32" x14ac:dyDescent="0.25">
      <c r="A2735" s="6">
        <v>0.18631485288017663</v>
      </c>
      <c r="B2735" s="6">
        <v>0.81353929272728043</v>
      </c>
      <c r="C2735" s="3">
        <f t="shared" si="584"/>
        <v>5.3672586191672167</v>
      </c>
      <c r="D2735" s="4">
        <f t="shared" si="584"/>
        <v>1.2291969287035114</v>
      </c>
      <c r="E2735" s="141">
        <v>3.3411033411033575E-2</v>
      </c>
      <c r="F2735" s="5">
        <f t="shared" si="587"/>
        <v>1.0334110334110336</v>
      </c>
      <c r="G2735" s="5">
        <f t="shared" si="588"/>
        <v>5.1937307089234634</v>
      </c>
      <c r="H2735" s="5">
        <f t="shared" si="589"/>
        <v>1.189455975369488</v>
      </c>
      <c r="I2735">
        <v>2.34</v>
      </c>
      <c r="J2735">
        <v>1.65</v>
      </c>
      <c r="K2735" s="5">
        <f t="shared" si="590"/>
        <v>2.4181818181818184</v>
      </c>
      <c r="L2735" s="5">
        <f t="shared" si="591"/>
        <v>1.7051282051282053</v>
      </c>
      <c r="M2735" s="24">
        <f t="shared" si="585"/>
        <v>0.41353383458646614</v>
      </c>
      <c r="N2735" s="24">
        <f t="shared" si="585"/>
        <v>0.5864661654135338</v>
      </c>
      <c r="O2735">
        <f t="shared" si="586"/>
        <v>0.45054318969206358</v>
      </c>
      <c r="P2735">
        <f t="shared" si="586"/>
        <v>1.3871887940093373</v>
      </c>
      <c r="Q2735" t="s">
        <v>330</v>
      </c>
      <c r="R2735" t="s">
        <v>213</v>
      </c>
      <c r="S2735" t="s">
        <v>202</v>
      </c>
      <c r="T2735" s="78" t="s">
        <v>152</v>
      </c>
      <c r="U2735" s="78" t="s">
        <v>161</v>
      </c>
      <c r="V2735" t="s">
        <v>632</v>
      </c>
      <c r="W2735" s="78" t="s">
        <v>170</v>
      </c>
      <c r="X2735" s="89">
        <v>2</v>
      </c>
      <c r="Y2735" t="str">
        <f t="shared" si="592"/>
        <v>N</v>
      </c>
      <c r="Z2735" s="23">
        <v>100</v>
      </c>
      <c r="AA2735" s="23">
        <f t="shared" si="578"/>
        <v>165</v>
      </c>
      <c r="AB2735" s="23">
        <f t="shared" si="579"/>
        <v>65</v>
      </c>
      <c r="AC2735" s="23">
        <f t="shared" si="580"/>
        <v>0</v>
      </c>
      <c r="AD2735" s="23">
        <f t="shared" si="581"/>
        <v>-100</v>
      </c>
      <c r="AE2735" s="23">
        <f t="shared" si="582"/>
        <v>165</v>
      </c>
      <c r="AF2735" s="23">
        <f t="shared" si="583"/>
        <v>65</v>
      </c>
    </row>
    <row r="2736" spans="1:32" x14ac:dyDescent="0.25">
      <c r="A2736" s="6">
        <v>0.25790660630582496</v>
      </c>
      <c r="B2736" s="6">
        <v>0.74196433504062165</v>
      </c>
      <c r="C2736" s="3">
        <f t="shared" si="584"/>
        <v>3.8773725664638565</v>
      </c>
      <c r="D2736" s="4">
        <f t="shared" si="584"/>
        <v>1.3477736769453361</v>
      </c>
      <c r="E2736" s="141">
        <v>3.3411033411033575E-2</v>
      </c>
      <c r="F2736" s="5">
        <f t="shared" si="587"/>
        <v>1.0334110334110336</v>
      </c>
      <c r="G2736" s="5">
        <f t="shared" si="588"/>
        <v>3.7520139045405885</v>
      </c>
      <c r="H2736" s="5">
        <f t="shared" si="589"/>
        <v>1.3041990392696596</v>
      </c>
      <c r="I2736">
        <v>2.34</v>
      </c>
      <c r="J2736">
        <v>1.65</v>
      </c>
      <c r="K2736" s="5">
        <f t="shared" si="590"/>
        <v>2.4181818181818184</v>
      </c>
      <c r="L2736" s="5">
        <f t="shared" si="591"/>
        <v>1.7051282051282053</v>
      </c>
      <c r="M2736" s="24">
        <f t="shared" si="585"/>
        <v>0.41353383458646614</v>
      </c>
      <c r="N2736" s="24">
        <f t="shared" si="585"/>
        <v>0.5864661654135338</v>
      </c>
      <c r="O2736">
        <f t="shared" si="586"/>
        <v>0.62366506615772221</v>
      </c>
      <c r="P2736">
        <f t="shared" si="586"/>
        <v>1.2651443148769577</v>
      </c>
      <c r="Q2736" t="s">
        <v>326</v>
      </c>
      <c r="R2736" t="s">
        <v>324</v>
      </c>
      <c r="S2736" t="s">
        <v>202</v>
      </c>
      <c r="T2736" s="78" t="s">
        <v>151</v>
      </c>
      <c r="U2736" s="78" t="s">
        <v>166</v>
      </c>
      <c r="V2736" t="s">
        <v>632</v>
      </c>
      <c r="W2736" s="78" t="s">
        <v>151</v>
      </c>
      <c r="X2736" s="89">
        <v>2</v>
      </c>
      <c r="Y2736" t="str">
        <f t="shared" si="592"/>
        <v>N</v>
      </c>
      <c r="Z2736" s="23">
        <v>100</v>
      </c>
      <c r="AA2736" s="23">
        <f t="shared" si="578"/>
        <v>165</v>
      </c>
      <c r="AB2736" s="23">
        <f t="shared" si="579"/>
        <v>65</v>
      </c>
      <c r="AC2736" s="23">
        <f t="shared" si="580"/>
        <v>0</v>
      </c>
      <c r="AD2736" s="23">
        <f t="shared" si="581"/>
        <v>-100</v>
      </c>
      <c r="AE2736" s="23">
        <f t="shared" si="582"/>
        <v>165</v>
      </c>
      <c r="AF2736" s="23">
        <f t="shared" si="583"/>
        <v>65</v>
      </c>
    </row>
    <row r="2737" spans="1:32" x14ac:dyDescent="0.25">
      <c r="A2737" s="6">
        <v>0.5611320691187538</v>
      </c>
      <c r="B2737" s="6">
        <v>0.43342208997940457</v>
      </c>
      <c r="C2737" s="3">
        <f t="shared" si="584"/>
        <v>1.7821116543391988</v>
      </c>
      <c r="D2737" s="4">
        <f t="shared" si="584"/>
        <v>2.307219735956509</v>
      </c>
      <c r="E2737" s="141">
        <v>3.2592867166194583E-2</v>
      </c>
      <c r="F2737" s="5">
        <f t="shared" si="587"/>
        <v>1.0325928671661946</v>
      </c>
      <c r="G2737" s="5">
        <f t="shared" si="588"/>
        <v>1.7258608993009537</v>
      </c>
      <c r="H2737" s="5">
        <f t="shared" si="589"/>
        <v>2.2343944155728561</v>
      </c>
      <c r="I2737">
        <v>2.11</v>
      </c>
      <c r="J2737">
        <v>1.79</v>
      </c>
      <c r="K2737" s="5">
        <f t="shared" si="590"/>
        <v>2.1787709497206706</v>
      </c>
      <c r="L2737" s="5">
        <f t="shared" si="591"/>
        <v>1.8483412322274884</v>
      </c>
      <c r="M2737" s="24">
        <f t="shared" si="585"/>
        <v>0.4589743589743589</v>
      </c>
      <c r="N2737" s="24">
        <f t="shared" si="585"/>
        <v>0.54102564102564099</v>
      </c>
      <c r="O2737">
        <f t="shared" si="586"/>
        <v>1.2225782511525922</v>
      </c>
      <c r="P2737">
        <f t="shared" si="586"/>
        <v>0.80111191986714581</v>
      </c>
      <c r="Q2737" t="s">
        <v>212</v>
      </c>
      <c r="R2737" t="s">
        <v>207</v>
      </c>
      <c r="S2737" t="s">
        <v>202</v>
      </c>
      <c r="T2737" s="78" t="s">
        <v>162</v>
      </c>
      <c r="U2737" s="78" t="s">
        <v>160</v>
      </c>
      <c r="V2737" t="s">
        <v>632</v>
      </c>
      <c r="W2737" s="78" t="s">
        <v>155</v>
      </c>
      <c r="X2737" s="89">
        <v>3</v>
      </c>
      <c r="Y2737" t="str">
        <f t="shared" si="592"/>
        <v>Y</v>
      </c>
      <c r="Z2737" s="23">
        <v>100</v>
      </c>
      <c r="AA2737" s="23">
        <f t="shared" si="578"/>
        <v>211</v>
      </c>
      <c r="AB2737" s="23">
        <f t="shared" si="579"/>
        <v>111</v>
      </c>
      <c r="AC2737" s="23">
        <f t="shared" si="580"/>
        <v>211</v>
      </c>
      <c r="AD2737" s="23">
        <f t="shared" si="581"/>
        <v>111</v>
      </c>
      <c r="AE2737" s="23">
        <f t="shared" si="582"/>
        <v>0</v>
      </c>
      <c r="AF2737" s="23">
        <f t="shared" si="583"/>
        <v>-100</v>
      </c>
    </row>
    <row r="2738" spans="1:32" x14ac:dyDescent="0.25">
      <c r="A2738" s="6">
        <v>0.56456486931341088</v>
      </c>
      <c r="B2738" s="6">
        <v>0.43208838357898793</v>
      </c>
      <c r="C2738" s="3">
        <f t="shared" si="584"/>
        <v>1.7712756396198344</v>
      </c>
      <c r="D2738" s="4">
        <f t="shared" si="584"/>
        <v>2.314341319979492</v>
      </c>
      <c r="E2738" s="141">
        <v>3.3495866016535869E-2</v>
      </c>
      <c r="F2738" s="5">
        <f t="shared" si="587"/>
        <v>1.0334958660165359</v>
      </c>
      <c r="G2738" s="5">
        <f t="shared" si="588"/>
        <v>1.7138681419665147</v>
      </c>
      <c r="H2738" s="5">
        <f t="shared" si="589"/>
        <v>2.2393329243781057</v>
      </c>
      <c r="I2738">
        <v>2.12</v>
      </c>
      <c r="J2738">
        <v>1.78</v>
      </c>
      <c r="K2738" s="5">
        <f t="shared" si="590"/>
        <v>2.191011235955056</v>
      </c>
      <c r="L2738" s="5">
        <f t="shared" si="591"/>
        <v>1.8396226415094339</v>
      </c>
      <c r="M2738" s="24">
        <f t="shared" si="585"/>
        <v>0.45641025641025645</v>
      </c>
      <c r="N2738" s="24">
        <f t="shared" si="585"/>
        <v>0.54358974358974366</v>
      </c>
      <c r="O2738">
        <f t="shared" si="586"/>
        <v>1.236967972091181</v>
      </c>
      <c r="P2738">
        <f t="shared" si="586"/>
        <v>0.79487957356511918</v>
      </c>
      <c r="Q2738" t="s">
        <v>216</v>
      </c>
      <c r="R2738" t="s">
        <v>445</v>
      </c>
      <c r="S2738" t="s">
        <v>202</v>
      </c>
      <c r="T2738" s="78" t="s">
        <v>155</v>
      </c>
      <c r="U2738" s="78" t="s">
        <v>161</v>
      </c>
      <c r="V2738" t="s">
        <v>632</v>
      </c>
      <c r="W2738" s="78" t="s">
        <v>151</v>
      </c>
      <c r="X2738" s="89">
        <v>2</v>
      </c>
      <c r="Y2738" t="str">
        <f t="shared" si="592"/>
        <v>N</v>
      </c>
      <c r="Z2738" s="23">
        <v>100</v>
      </c>
      <c r="AA2738" s="23">
        <f t="shared" si="578"/>
        <v>0</v>
      </c>
      <c r="AB2738" s="23">
        <f t="shared" si="579"/>
        <v>-100</v>
      </c>
      <c r="AC2738" s="23">
        <f t="shared" si="580"/>
        <v>0</v>
      </c>
      <c r="AD2738" s="23">
        <f t="shared" si="581"/>
        <v>-100</v>
      </c>
      <c r="AE2738" s="23">
        <f t="shared" si="582"/>
        <v>0</v>
      </c>
      <c r="AF2738" s="23">
        <f t="shared" si="583"/>
        <v>-100</v>
      </c>
    </row>
    <row r="2739" spans="1:32" x14ac:dyDescent="0.25">
      <c r="A2739" s="6">
        <v>0.6554425637236706</v>
      </c>
      <c r="B2739" s="6">
        <v>0.30198102632649171</v>
      </c>
      <c r="C2739" s="3">
        <f t="shared" si="584"/>
        <v>1.525686696815729</v>
      </c>
      <c r="D2739" s="4">
        <f t="shared" si="584"/>
        <v>3.3114663267580053</v>
      </c>
      <c r="E2739" s="141">
        <v>2.8345418589321048E-2</v>
      </c>
      <c r="F2739" s="5">
        <f t="shared" si="587"/>
        <v>1.028345418589321</v>
      </c>
      <c r="G2739" s="5">
        <f t="shared" si="588"/>
        <v>1.4836325122240133</v>
      </c>
      <c r="H2739" s="5">
        <f t="shared" si="589"/>
        <v>3.2201887292896756</v>
      </c>
      <c r="I2739">
        <v>1.85</v>
      </c>
      <c r="J2739">
        <v>2.0499999999999998</v>
      </c>
      <c r="K2739" s="5">
        <f t="shared" si="590"/>
        <v>1.902439024390244</v>
      </c>
      <c r="L2739" s="5">
        <f t="shared" si="591"/>
        <v>2.1081081081081079</v>
      </c>
      <c r="M2739" s="24">
        <f t="shared" si="585"/>
        <v>0.52564102564102555</v>
      </c>
      <c r="N2739" s="24">
        <f t="shared" si="585"/>
        <v>0.47435897435897439</v>
      </c>
      <c r="O2739">
        <f t="shared" si="586"/>
        <v>1.2469395114743005</v>
      </c>
      <c r="P2739">
        <f t="shared" si="586"/>
        <v>0.63660865009368517</v>
      </c>
      <c r="Q2739" t="s">
        <v>210</v>
      </c>
      <c r="R2739" t="s">
        <v>399</v>
      </c>
      <c r="S2739" t="s">
        <v>202</v>
      </c>
      <c r="T2739" s="78" t="s">
        <v>176</v>
      </c>
      <c r="U2739" s="78" t="s">
        <v>160</v>
      </c>
      <c r="V2739" t="s">
        <v>632</v>
      </c>
      <c r="W2739" s="78" t="s">
        <v>170</v>
      </c>
      <c r="X2739" s="89">
        <v>2</v>
      </c>
      <c r="Y2739" t="str">
        <f t="shared" si="592"/>
        <v>N</v>
      </c>
      <c r="Z2739" s="23">
        <v>100</v>
      </c>
      <c r="AA2739" s="23">
        <f t="shared" si="578"/>
        <v>0</v>
      </c>
      <c r="AB2739" s="23">
        <f t="shared" si="579"/>
        <v>-100</v>
      </c>
      <c r="AC2739" s="23">
        <f t="shared" si="580"/>
        <v>0</v>
      </c>
      <c r="AD2739" s="23">
        <f t="shared" si="581"/>
        <v>-100</v>
      </c>
      <c r="AE2739" s="23">
        <f t="shared" si="582"/>
        <v>0</v>
      </c>
      <c r="AF2739" s="23">
        <f t="shared" si="583"/>
        <v>-100</v>
      </c>
    </row>
    <row r="2740" spans="1:32" x14ac:dyDescent="0.25">
      <c r="A2740" s="6">
        <v>0.25493027137173629</v>
      </c>
      <c r="B2740" s="6">
        <v>0.74479283055002921</v>
      </c>
      <c r="C2740" s="3">
        <f t="shared" si="584"/>
        <v>3.9226412564469908</v>
      </c>
      <c r="D2740" s="4">
        <f t="shared" si="584"/>
        <v>1.342655244494634</v>
      </c>
      <c r="E2740" s="141">
        <v>3.2592867166194583E-2</v>
      </c>
      <c r="F2740" s="5">
        <f t="shared" si="587"/>
        <v>1.0325928671661946</v>
      </c>
      <c r="G2740" s="5">
        <f t="shared" si="588"/>
        <v>3.7988266055063176</v>
      </c>
      <c r="H2740" s="5">
        <f t="shared" si="589"/>
        <v>1.3002755366491752</v>
      </c>
      <c r="I2740">
        <v>2.11</v>
      </c>
      <c r="J2740">
        <v>1.79</v>
      </c>
      <c r="K2740" s="5">
        <f t="shared" si="590"/>
        <v>2.1787709497206706</v>
      </c>
      <c r="L2740" s="5">
        <f t="shared" si="591"/>
        <v>1.8483412322274884</v>
      </c>
      <c r="M2740" s="24">
        <f t="shared" si="585"/>
        <v>0.4589743589743589</v>
      </c>
      <c r="N2740" s="24">
        <f t="shared" si="585"/>
        <v>0.54102564102564099</v>
      </c>
      <c r="O2740">
        <f t="shared" si="586"/>
        <v>0.5554346694691461</v>
      </c>
      <c r="P2740">
        <f t="shared" si="586"/>
        <v>1.3766312981730398</v>
      </c>
      <c r="Q2740" t="s">
        <v>215</v>
      </c>
      <c r="R2740" t="s">
        <v>220</v>
      </c>
      <c r="S2740" t="s">
        <v>202</v>
      </c>
      <c r="T2740" s="78" t="s">
        <v>151</v>
      </c>
      <c r="U2740" s="78" t="s">
        <v>166</v>
      </c>
      <c r="V2740" t="s">
        <v>632</v>
      </c>
      <c r="W2740" s="78" t="s">
        <v>151</v>
      </c>
      <c r="X2740" s="89">
        <v>2</v>
      </c>
      <c r="Y2740" t="str">
        <f t="shared" si="592"/>
        <v>N</v>
      </c>
      <c r="Z2740" s="23">
        <v>100</v>
      </c>
      <c r="AA2740" s="23">
        <f t="shared" si="578"/>
        <v>179</v>
      </c>
      <c r="AB2740" s="23">
        <f t="shared" si="579"/>
        <v>79</v>
      </c>
      <c r="AC2740" s="23">
        <f t="shared" si="580"/>
        <v>0</v>
      </c>
      <c r="AD2740" s="23">
        <f t="shared" si="581"/>
        <v>-100</v>
      </c>
      <c r="AE2740" s="23">
        <f t="shared" si="582"/>
        <v>179</v>
      </c>
      <c r="AF2740" s="23">
        <f t="shared" si="583"/>
        <v>79</v>
      </c>
    </row>
    <row r="2741" spans="1:32" x14ac:dyDescent="0.25">
      <c r="A2741" s="6">
        <v>0.36837877317659207</v>
      </c>
      <c r="B2741" s="6">
        <v>0.63130622869334085</v>
      </c>
      <c r="C2741" s="3">
        <f t="shared" si="584"/>
        <v>2.7145972374489222</v>
      </c>
      <c r="D2741" s="4">
        <f t="shared" si="584"/>
        <v>1.5840173192489653</v>
      </c>
      <c r="E2741" s="141">
        <v>4.2373571486739481E-2</v>
      </c>
      <c r="F2741" s="5">
        <f t="shared" si="587"/>
        <v>1.0423735714867395</v>
      </c>
      <c r="G2741" s="5">
        <f t="shared" si="588"/>
        <v>2.6042460320411682</v>
      </c>
      <c r="H2741" s="5">
        <f t="shared" si="589"/>
        <v>1.5196253652034541</v>
      </c>
      <c r="I2741">
        <v>1.97</v>
      </c>
      <c r="J2741">
        <v>1.87</v>
      </c>
      <c r="K2741" s="5">
        <f t="shared" si="590"/>
        <v>2.0534759358288768</v>
      </c>
      <c r="L2741" s="5">
        <f t="shared" si="591"/>
        <v>1.9492385786802029</v>
      </c>
      <c r="M2741" s="24">
        <f t="shared" si="585"/>
        <v>0.48697916666666674</v>
      </c>
      <c r="N2741" s="24">
        <f t="shared" si="585"/>
        <v>0.51302083333333337</v>
      </c>
      <c r="O2741">
        <f t="shared" si="586"/>
        <v>0.75645694598829594</v>
      </c>
      <c r="P2741">
        <f t="shared" si="586"/>
        <v>1.2305664559301668</v>
      </c>
      <c r="Q2741" t="s">
        <v>223</v>
      </c>
      <c r="R2741" t="s">
        <v>204</v>
      </c>
      <c r="S2741" t="s">
        <v>135</v>
      </c>
      <c r="T2741" s="78" t="s">
        <v>151</v>
      </c>
      <c r="U2741" s="78" t="s">
        <v>166</v>
      </c>
      <c r="V2741" t="s">
        <v>632</v>
      </c>
      <c r="W2741" s="78" t="s">
        <v>172</v>
      </c>
      <c r="X2741" s="89">
        <v>5</v>
      </c>
      <c r="Y2741" t="str">
        <f t="shared" si="592"/>
        <v>Y</v>
      </c>
      <c r="Z2741" s="23">
        <v>100</v>
      </c>
      <c r="AA2741" s="23">
        <f t="shared" si="578"/>
        <v>0</v>
      </c>
      <c r="AB2741" s="23">
        <f t="shared" si="579"/>
        <v>-100</v>
      </c>
      <c r="AC2741" s="23">
        <f t="shared" si="580"/>
        <v>0</v>
      </c>
      <c r="AD2741" s="23">
        <f t="shared" si="581"/>
        <v>-100</v>
      </c>
      <c r="AE2741" s="23">
        <f t="shared" si="582"/>
        <v>0</v>
      </c>
      <c r="AF2741" s="23">
        <f t="shared" si="583"/>
        <v>-100</v>
      </c>
    </row>
    <row r="2742" spans="1:32" x14ac:dyDescent="0.25">
      <c r="A2742" s="6">
        <v>0.54009176995794528</v>
      </c>
      <c r="B2742" s="6">
        <v>0.45746428559388486</v>
      </c>
      <c r="C2742" s="3">
        <f t="shared" si="584"/>
        <v>1.8515371935363241</v>
      </c>
      <c r="D2742" s="4">
        <f t="shared" si="584"/>
        <v>2.1859629953446302</v>
      </c>
      <c r="E2742" s="141">
        <v>4.3053103354610656E-2</v>
      </c>
      <c r="F2742" s="5">
        <f t="shared" si="587"/>
        <v>1.0430531033546107</v>
      </c>
      <c r="G2742" s="5">
        <f t="shared" si="588"/>
        <v>1.775113067188536</v>
      </c>
      <c r="H2742" s="5">
        <f t="shared" si="589"/>
        <v>2.0957350956669942</v>
      </c>
      <c r="I2742">
        <v>1.85</v>
      </c>
      <c r="J2742">
        <v>1.99</v>
      </c>
      <c r="K2742" s="5">
        <f t="shared" si="590"/>
        <v>1.9296482412060298</v>
      </c>
      <c r="L2742" s="5">
        <f t="shared" si="591"/>
        <v>2.0756756756756753</v>
      </c>
      <c r="M2742" s="24">
        <f t="shared" si="585"/>
        <v>0.51822916666666674</v>
      </c>
      <c r="N2742" s="24">
        <f t="shared" si="585"/>
        <v>0.48177083333333343</v>
      </c>
      <c r="O2742">
        <f t="shared" si="586"/>
        <v>1.0421871339892008</v>
      </c>
      <c r="P2742">
        <f t="shared" si="586"/>
        <v>0.94954749009757711</v>
      </c>
      <c r="Q2742" t="s">
        <v>221</v>
      </c>
      <c r="R2742" t="s">
        <v>222</v>
      </c>
      <c r="S2742" t="s">
        <v>135</v>
      </c>
      <c r="T2742" s="78" t="s">
        <v>155</v>
      </c>
      <c r="U2742" s="78" t="s">
        <v>161</v>
      </c>
      <c r="V2742" t="s">
        <v>632</v>
      </c>
      <c r="W2742" s="78" t="s">
        <v>170</v>
      </c>
      <c r="X2742" s="89">
        <v>2</v>
      </c>
      <c r="Y2742" t="str">
        <f t="shared" si="592"/>
        <v>N</v>
      </c>
      <c r="Z2742" s="23">
        <v>100</v>
      </c>
      <c r="AA2742" s="23">
        <f t="shared" si="578"/>
        <v>0</v>
      </c>
      <c r="AB2742" s="23">
        <f t="shared" si="579"/>
        <v>-100</v>
      </c>
      <c r="AC2742" s="23">
        <f t="shared" si="580"/>
        <v>0</v>
      </c>
      <c r="AD2742" s="23">
        <f t="shared" si="581"/>
        <v>-100</v>
      </c>
      <c r="AE2742" s="23">
        <f t="shared" si="582"/>
        <v>0</v>
      </c>
      <c r="AF2742" s="23">
        <f t="shared" si="583"/>
        <v>-100</v>
      </c>
    </row>
    <row r="2743" spans="1:32" x14ac:dyDescent="0.25">
      <c r="A2743" s="6">
        <v>0.25678158952544677</v>
      </c>
      <c r="B2743" s="6">
        <v>0.74272752468874526</v>
      </c>
      <c r="C2743" s="3">
        <f t="shared" si="584"/>
        <v>3.8943601908847172</v>
      </c>
      <c r="D2743" s="4">
        <f t="shared" si="584"/>
        <v>1.3463887721396481</v>
      </c>
      <c r="E2743" s="141">
        <v>4.9064787205204574E-2</v>
      </c>
      <c r="F2743" s="5">
        <f t="shared" si="587"/>
        <v>1.0490647872052046</v>
      </c>
      <c r="G2743" s="5">
        <f t="shared" si="588"/>
        <v>3.7122208641275769</v>
      </c>
      <c r="H2743" s="5">
        <f t="shared" si="589"/>
        <v>1.2834181344762694</v>
      </c>
      <c r="I2743">
        <v>2.17</v>
      </c>
      <c r="J2743">
        <v>1.7</v>
      </c>
      <c r="K2743" s="5">
        <f t="shared" si="590"/>
        <v>2.276470588235294</v>
      </c>
      <c r="L2743" s="5">
        <f t="shared" si="591"/>
        <v>1.7834101382488476</v>
      </c>
      <c r="M2743" s="24">
        <f t="shared" si="585"/>
        <v>0.43927648578811374</v>
      </c>
      <c r="N2743" s="24">
        <f t="shared" si="585"/>
        <v>0.56072351421188638</v>
      </c>
      <c r="O2743">
        <f t="shared" si="586"/>
        <v>0.58455573615498757</v>
      </c>
      <c r="P2743">
        <f t="shared" si="586"/>
        <v>1.3245877974863798</v>
      </c>
      <c r="Q2743" t="s">
        <v>241</v>
      </c>
      <c r="R2743" t="s">
        <v>448</v>
      </c>
      <c r="S2743" t="s">
        <v>135</v>
      </c>
      <c r="T2743" s="78" t="s">
        <v>154</v>
      </c>
      <c r="U2743" s="78" t="s">
        <v>160</v>
      </c>
      <c r="V2743" t="s">
        <v>632</v>
      </c>
      <c r="W2743" s="78" t="s">
        <v>162</v>
      </c>
      <c r="X2743" s="89">
        <v>3</v>
      </c>
      <c r="Y2743" t="str">
        <f t="shared" si="592"/>
        <v>Y</v>
      </c>
      <c r="Z2743" s="23">
        <v>100</v>
      </c>
      <c r="AA2743" s="23">
        <f t="shared" si="578"/>
        <v>0</v>
      </c>
      <c r="AB2743" s="23">
        <f t="shared" si="579"/>
        <v>-100</v>
      </c>
      <c r="AC2743" s="23">
        <f t="shared" si="580"/>
        <v>0</v>
      </c>
      <c r="AD2743" s="23">
        <f t="shared" si="581"/>
        <v>-100</v>
      </c>
      <c r="AE2743" s="23">
        <f t="shared" si="582"/>
        <v>0</v>
      </c>
      <c r="AF2743" s="23">
        <f t="shared" si="583"/>
        <v>-100</v>
      </c>
    </row>
    <row r="2744" spans="1:32" x14ac:dyDescent="0.25">
      <c r="A2744" s="6">
        <v>0.36307346392198636</v>
      </c>
      <c r="B2744" s="6">
        <v>0.63645167498036403</v>
      </c>
      <c r="C2744" s="3">
        <f t="shared" si="584"/>
        <v>2.7542635289228135</v>
      </c>
      <c r="D2744" s="4">
        <f t="shared" si="584"/>
        <v>1.5712112000189995</v>
      </c>
      <c r="E2744" s="141">
        <v>4.6650717703349276E-2</v>
      </c>
      <c r="F2744" s="5">
        <f t="shared" si="587"/>
        <v>1.0466507177033493</v>
      </c>
      <c r="G2744" s="5">
        <f t="shared" si="588"/>
        <v>2.6315020687765394</v>
      </c>
      <c r="H2744" s="5">
        <f t="shared" si="589"/>
        <v>1.5011800722467241</v>
      </c>
      <c r="I2744">
        <v>2.09</v>
      </c>
      <c r="J2744">
        <v>1.76</v>
      </c>
      <c r="K2744" s="5">
        <f t="shared" si="590"/>
        <v>2.1875</v>
      </c>
      <c r="L2744" s="5">
        <f t="shared" si="591"/>
        <v>1.8421052631578947</v>
      </c>
      <c r="M2744" s="24">
        <f t="shared" si="585"/>
        <v>0.45714285714285713</v>
      </c>
      <c r="N2744" s="24">
        <f t="shared" si="585"/>
        <v>0.54285714285714282</v>
      </c>
      <c r="O2744">
        <f t="shared" si="586"/>
        <v>0.79422320232934518</v>
      </c>
      <c r="P2744">
        <f t="shared" si="586"/>
        <v>1.1724109802269864</v>
      </c>
      <c r="Q2744" t="s">
        <v>401</v>
      </c>
      <c r="R2744" t="s">
        <v>333</v>
      </c>
      <c r="S2744" t="s">
        <v>135</v>
      </c>
      <c r="T2744" s="78" t="s">
        <v>151</v>
      </c>
      <c r="U2744" s="78" t="s">
        <v>166</v>
      </c>
      <c r="V2744" t="s">
        <v>632</v>
      </c>
      <c r="W2744" s="78" t="s">
        <v>170</v>
      </c>
      <c r="X2744" s="89">
        <v>2</v>
      </c>
      <c r="Y2744" t="str">
        <f t="shared" si="592"/>
        <v>N</v>
      </c>
      <c r="Z2744" s="23">
        <v>100</v>
      </c>
      <c r="AA2744" s="23">
        <f t="shared" si="578"/>
        <v>176</v>
      </c>
      <c r="AB2744" s="23">
        <f t="shared" si="579"/>
        <v>76</v>
      </c>
      <c r="AC2744" s="23">
        <f t="shared" si="580"/>
        <v>0</v>
      </c>
      <c r="AD2744" s="23">
        <f t="shared" si="581"/>
        <v>-100</v>
      </c>
      <c r="AE2744" s="23">
        <f t="shared" si="582"/>
        <v>176</v>
      </c>
      <c r="AF2744" s="23">
        <f t="shared" si="583"/>
        <v>76</v>
      </c>
    </row>
    <row r="2745" spans="1:32" x14ac:dyDescent="0.25">
      <c r="A2745" s="6">
        <v>0.36320140892503655</v>
      </c>
      <c r="B2745" s="6">
        <v>0.6365337314789995</v>
      </c>
      <c r="C2745" s="3">
        <f t="shared" si="584"/>
        <v>2.7532932841854598</v>
      </c>
      <c r="D2745" s="4">
        <f t="shared" si="584"/>
        <v>1.5710086528744973</v>
      </c>
      <c r="E2745" s="141">
        <v>4.8063538852042953E-2</v>
      </c>
      <c r="F2745" s="5">
        <f t="shared" si="587"/>
        <v>1.048063538852043</v>
      </c>
      <c r="G2745" s="5">
        <f t="shared" si="588"/>
        <v>2.627028974981017</v>
      </c>
      <c r="H2745" s="5">
        <f t="shared" si="589"/>
        <v>1.4989631779340808</v>
      </c>
      <c r="I2745">
        <v>2.0699999999999998</v>
      </c>
      <c r="J2745">
        <v>1.77</v>
      </c>
      <c r="K2745" s="5">
        <f t="shared" si="590"/>
        <v>2.1694915254237288</v>
      </c>
      <c r="L2745" s="5">
        <f t="shared" si="591"/>
        <v>1.855072463768116</v>
      </c>
      <c r="M2745" s="24">
        <f t="shared" si="585"/>
        <v>0.4609375</v>
      </c>
      <c r="N2745" s="24">
        <f t="shared" si="585"/>
        <v>0.5390625</v>
      </c>
      <c r="O2745">
        <f t="shared" si="586"/>
        <v>0.78796237868482499</v>
      </c>
      <c r="P2745">
        <f t="shared" si="586"/>
        <v>1.1808161975262601</v>
      </c>
      <c r="Q2745" t="s">
        <v>437</v>
      </c>
      <c r="R2745" t="s">
        <v>224</v>
      </c>
      <c r="S2745" t="s">
        <v>135</v>
      </c>
      <c r="T2745" s="78" t="s">
        <v>151</v>
      </c>
      <c r="U2745" s="78" t="s">
        <v>166</v>
      </c>
      <c r="V2745" t="s">
        <v>632</v>
      </c>
      <c r="W2745" s="78" t="s">
        <v>149</v>
      </c>
      <c r="X2745" s="89">
        <v>0</v>
      </c>
      <c r="Y2745" t="str">
        <f t="shared" si="592"/>
        <v>N</v>
      </c>
      <c r="Z2745" s="23">
        <v>100</v>
      </c>
      <c r="AA2745" s="23">
        <f t="shared" si="578"/>
        <v>177</v>
      </c>
      <c r="AB2745" s="23">
        <f t="shared" si="579"/>
        <v>77</v>
      </c>
      <c r="AC2745" s="23">
        <f t="shared" si="580"/>
        <v>0</v>
      </c>
      <c r="AD2745" s="23">
        <f t="shared" si="581"/>
        <v>-100</v>
      </c>
      <c r="AE2745" s="23">
        <f t="shared" si="582"/>
        <v>177</v>
      </c>
      <c r="AF2745" s="23">
        <f t="shared" si="583"/>
        <v>77</v>
      </c>
    </row>
    <row r="2746" spans="1:32" x14ac:dyDescent="0.25">
      <c r="A2746" s="6">
        <v>0.81333812469897282</v>
      </c>
      <c r="B2746" s="6">
        <v>0.16170919226968505</v>
      </c>
      <c r="C2746" s="3">
        <f t="shared" si="584"/>
        <v>1.2295009537025123</v>
      </c>
      <c r="D2746" s="4">
        <f t="shared" si="584"/>
        <v>6.1839403559216581</v>
      </c>
      <c r="E2746" s="141">
        <v>4.4564446626302434E-2</v>
      </c>
      <c r="F2746" s="5">
        <f t="shared" si="587"/>
        <v>1.0445644466263024</v>
      </c>
      <c r="G2746" s="5">
        <f t="shared" si="588"/>
        <v>1.1770465265915486</v>
      </c>
      <c r="H2746" s="5">
        <f t="shared" si="589"/>
        <v>5.9201137621468272</v>
      </c>
      <c r="I2746">
        <v>1.89</v>
      </c>
      <c r="J2746">
        <v>1.94</v>
      </c>
      <c r="K2746" s="5">
        <f t="shared" si="590"/>
        <v>1.9742268041237114</v>
      </c>
      <c r="L2746" s="5">
        <f t="shared" si="591"/>
        <v>2.0264550264550265</v>
      </c>
      <c r="M2746" s="24">
        <f t="shared" si="585"/>
        <v>0.50652741514360311</v>
      </c>
      <c r="N2746" s="24">
        <f t="shared" si="585"/>
        <v>0.49347258485639683</v>
      </c>
      <c r="O2746">
        <f t="shared" si="586"/>
        <v>1.6057139265964258</v>
      </c>
      <c r="P2746">
        <f t="shared" si="586"/>
        <v>0.32769640549888562</v>
      </c>
      <c r="Q2746" t="s">
        <v>435</v>
      </c>
      <c r="R2746" t="s">
        <v>438</v>
      </c>
      <c r="S2746" t="s">
        <v>135</v>
      </c>
      <c r="T2746" s="78" t="s">
        <v>168</v>
      </c>
      <c r="U2746" s="78" t="s">
        <v>160</v>
      </c>
      <c r="V2746" t="s">
        <v>632</v>
      </c>
      <c r="W2746" s="78" t="s">
        <v>155</v>
      </c>
      <c r="X2746" s="89">
        <v>3</v>
      </c>
      <c r="Y2746" t="str">
        <f t="shared" si="592"/>
        <v>Y</v>
      </c>
      <c r="Z2746" s="23">
        <v>100</v>
      </c>
      <c r="AA2746" s="23">
        <f t="shared" si="578"/>
        <v>189</v>
      </c>
      <c r="AB2746" s="23">
        <f t="shared" si="579"/>
        <v>89</v>
      </c>
      <c r="AC2746" s="23">
        <f t="shared" si="580"/>
        <v>189</v>
      </c>
      <c r="AD2746" s="23">
        <f t="shared" si="581"/>
        <v>89</v>
      </c>
      <c r="AE2746" s="23">
        <f t="shared" si="582"/>
        <v>0</v>
      </c>
      <c r="AF2746" s="23">
        <f t="shared" si="583"/>
        <v>-100</v>
      </c>
    </row>
    <row r="2747" spans="1:32" x14ac:dyDescent="0.25">
      <c r="A2747" s="6">
        <v>0.21584942963489437</v>
      </c>
      <c r="B2747" s="6">
        <v>0.78392933358933181</v>
      </c>
      <c r="C2747" s="3">
        <f t="shared" si="584"/>
        <v>4.6328591263432246</v>
      </c>
      <c r="D2747" s="4">
        <f t="shared" si="584"/>
        <v>1.275625183486065</v>
      </c>
      <c r="E2747" s="141">
        <v>4.2373571486739481E-2</v>
      </c>
      <c r="F2747" s="5">
        <f t="shared" si="587"/>
        <v>1.0423735714867395</v>
      </c>
      <c r="G2747" s="5">
        <f t="shared" si="588"/>
        <v>4.4445285769624494</v>
      </c>
      <c r="H2747" s="5">
        <f t="shared" si="589"/>
        <v>1.2237696910011238</v>
      </c>
      <c r="I2747">
        <v>1.87</v>
      </c>
      <c r="J2747">
        <v>1.97</v>
      </c>
      <c r="K2747" s="5">
        <f t="shared" si="590"/>
        <v>1.9492385786802029</v>
      </c>
      <c r="L2747" s="5">
        <f t="shared" si="591"/>
        <v>2.0534759358288768</v>
      </c>
      <c r="M2747" s="24">
        <f t="shared" si="585"/>
        <v>0.51302083333333337</v>
      </c>
      <c r="N2747" s="24">
        <f t="shared" si="585"/>
        <v>0.48697916666666674</v>
      </c>
      <c r="O2747">
        <f t="shared" si="586"/>
        <v>0.42074203543045396</v>
      </c>
      <c r="P2747">
        <f t="shared" si="586"/>
        <v>1.6097800219160607</v>
      </c>
      <c r="Q2747" t="s">
        <v>436</v>
      </c>
      <c r="R2747" t="s">
        <v>225</v>
      </c>
      <c r="S2747" t="s">
        <v>135</v>
      </c>
      <c r="T2747" s="78" t="s">
        <v>154</v>
      </c>
      <c r="U2747" s="78" t="s">
        <v>160</v>
      </c>
      <c r="V2747" t="s">
        <v>632</v>
      </c>
      <c r="W2747" s="78" t="s">
        <v>154</v>
      </c>
      <c r="X2747" s="89">
        <v>1</v>
      </c>
      <c r="Y2747" t="str">
        <f t="shared" si="592"/>
        <v>N</v>
      </c>
      <c r="Z2747" s="23">
        <v>100</v>
      </c>
      <c r="AA2747" s="23">
        <f t="shared" si="578"/>
        <v>197</v>
      </c>
      <c r="AB2747" s="23">
        <f t="shared" si="579"/>
        <v>97</v>
      </c>
      <c r="AC2747" s="23">
        <f t="shared" si="580"/>
        <v>0</v>
      </c>
      <c r="AD2747" s="23">
        <f t="shared" si="581"/>
        <v>-100</v>
      </c>
      <c r="AE2747" s="23">
        <f t="shared" si="582"/>
        <v>197</v>
      </c>
      <c r="AF2747" s="23">
        <f t="shared" si="583"/>
        <v>97</v>
      </c>
    </row>
    <row r="2748" spans="1:32" x14ac:dyDescent="0.25">
      <c r="A2748" s="6">
        <v>0.4611029191046333</v>
      </c>
      <c r="B2748" s="6">
        <v>0.5375193416649906</v>
      </c>
      <c r="C2748" s="3">
        <f t="shared" si="584"/>
        <v>2.1687132277145276</v>
      </c>
      <c r="D2748" s="4">
        <f t="shared" si="584"/>
        <v>1.8603981707941049</v>
      </c>
      <c r="E2748" s="141">
        <v>4.2061386888973207E-2</v>
      </c>
      <c r="F2748" s="5">
        <f t="shared" si="587"/>
        <v>1.0420613868889732</v>
      </c>
      <c r="G2748" s="5">
        <f t="shared" si="588"/>
        <v>2.0811760756140503</v>
      </c>
      <c r="H2748" s="5">
        <f t="shared" si="589"/>
        <v>1.7853057355365971</v>
      </c>
      <c r="I2748">
        <v>2.0299999999999998</v>
      </c>
      <c r="J2748">
        <v>1.82</v>
      </c>
      <c r="K2748" s="5">
        <f t="shared" si="590"/>
        <v>2.1153846153846154</v>
      </c>
      <c r="L2748" s="5">
        <f t="shared" si="591"/>
        <v>1.8965517241379313</v>
      </c>
      <c r="M2748" s="24">
        <f t="shared" si="585"/>
        <v>0.47272727272727272</v>
      </c>
      <c r="N2748" s="24">
        <f t="shared" si="585"/>
        <v>0.52727272727272723</v>
      </c>
      <c r="O2748">
        <f t="shared" si="586"/>
        <v>0.97541002118287801</v>
      </c>
      <c r="P2748">
        <f t="shared" si="586"/>
        <v>1.0194332341922236</v>
      </c>
      <c r="Q2748" t="s">
        <v>328</v>
      </c>
      <c r="R2748" t="s">
        <v>229</v>
      </c>
      <c r="S2748" t="s">
        <v>135</v>
      </c>
      <c r="T2748" s="78" t="s">
        <v>162</v>
      </c>
      <c r="U2748" s="78" t="s">
        <v>160</v>
      </c>
      <c r="V2748" t="s">
        <v>632</v>
      </c>
      <c r="W2748" s="78" t="s">
        <v>162</v>
      </c>
      <c r="X2748" s="89">
        <v>3</v>
      </c>
      <c r="Y2748" t="str">
        <f t="shared" si="592"/>
        <v>Y</v>
      </c>
      <c r="Z2748" s="23">
        <v>100</v>
      </c>
      <c r="AA2748" s="23">
        <f t="shared" si="578"/>
        <v>0</v>
      </c>
      <c r="AB2748" s="23">
        <f t="shared" si="579"/>
        <v>-100</v>
      </c>
      <c r="AC2748" s="23">
        <f t="shared" si="580"/>
        <v>0</v>
      </c>
      <c r="AD2748" s="23">
        <f t="shared" si="581"/>
        <v>-100</v>
      </c>
      <c r="AE2748" s="23">
        <f t="shared" si="582"/>
        <v>0</v>
      </c>
      <c r="AF2748" s="23">
        <f t="shared" si="583"/>
        <v>-100</v>
      </c>
    </row>
    <row r="2749" spans="1:32" x14ac:dyDescent="0.25">
      <c r="A2749" s="6">
        <v>0.59693972087500846</v>
      </c>
      <c r="B2749" s="6">
        <v>0.39585671227670977</v>
      </c>
      <c r="C2749" s="3">
        <f t="shared" si="584"/>
        <v>1.6752110222020009</v>
      </c>
      <c r="D2749" s="4">
        <f t="shared" si="584"/>
        <v>2.5261665875226718</v>
      </c>
      <c r="E2749" s="141">
        <v>4.7535692795798834E-2</v>
      </c>
      <c r="F2749" s="5">
        <f t="shared" si="587"/>
        <v>1.0475356927957988</v>
      </c>
      <c r="G2749" s="5">
        <f t="shared" si="588"/>
        <v>1.5991923079307979</v>
      </c>
      <c r="H2749" s="5">
        <f t="shared" si="589"/>
        <v>2.4115327094779095</v>
      </c>
      <c r="I2749">
        <v>1.81</v>
      </c>
      <c r="J2749">
        <v>2.02</v>
      </c>
      <c r="K2749" s="5">
        <f t="shared" si="590"/>
        <v>1.8960396039603959</v>
      </c>
      <c r="L2749" s="5">
        <f t="shared" si="591"/>
        <v>2.1160220994475138</v>
      </c>
      <c r="M2749" s="24">
        <f t="shared" si="585"/>
        <v>0.52741514360313313</v>
      </c>
      <c r="N2749" s="24">
        <f t="shared" si="585"/>
        <v>0.47258485639686681</v>
      </c>
      <c r="O2749">
        <f t="shared" si="586"/>
        <v>1.1318213519560802</v>
      </c>
      <c r="P2749">
        <f t="shared" si="586"/>
        <v>0.83764155139215368</v>
      </c>
      <c r="Q2749" t="s">
        <v>325</v>
      </c>
      <c r="R2749" t="s">
        <v>231</v>
      </c>
      <c r="S2749" t="s">
        <v>135</v>
      </c>
      <c r="T2749" s="78" t="s">
        <v>162</v>
      </c>
      <c r="U2749" s="78" t="s">
        <v>160</v>
      </c>
      <c r="V2749" t="s">
        <v>632</v>
      </c>
      <c r="W2749" s="78" t="s">
        <v>165</v>
      </c>
      <c r="X2749" s="89">
        <v>4</v>
      </c>
      <c r="Y2749" t="str">
        <f t="shared" si="592"/>
        <v>Y</v>
      </c>
      <c r="Z2749" s="23">
        <v>100</v>
      </c>
      <c r="AA2749" s="23">
        <f t="shared" si="578"/>
        <v>181</v>
      </c>
      <c r="AB2749" s="23">
        <f t="shared" si="579"/>
        <v>81</v>
      </c>
      <c r="AC2749" s="23">
        <f t="shared" si="580"/>
        <v>181</v>
      </c>
      <c r="AD2749" s="23">
        <f t="shared" si="581"/>
        <v>81</v>
      </c>
      <c r="AE2749" s="23">
        <f t="shared" si="582"/>
        <v>0</v>
      </c>
      <c r="AF2749" s="23">
        <f t="shared" si="583"/>
        <v>-100</v>
      </c>
    </row>
    <row r="2750" spans="1:32" x14ac:dyDescent="0.25">
      <c r="A2750" s="6">
        <v>0.45348841636704845</v>
      </c>
      <c r="B2750" s="6">
        <v>0.54395970461180232</v>
      </c>
      <c r="C2750" s="3">
        <f t="shared" si="584"/>
        <v>2.2051279898417762</v>
      </c>
      <c r="D2750" s="4">
        <f t="shared" si="584"/>
        <v>1.8383714667130564</v>
      </c>
      <c r="E2750" s="141">
        <v>4.3960525242639381E-2</v>
      </c>
      <c r="F2750" s="5">
        <f t="shared" si="587"/>
        <v>1.0439605252426394</v>
      </c>
      <c r="G2750" s="5">
        <f t="shared" si="588"/>
        <v>2.1122714283945325</v>
      </c>
      <c r="H2750" s="5">
        <f t="shared" si="589"/>
        <v>1.7609587932319362</v>
      </c>
      <c r="I2750">
        <v>2.0099999999999998</v>
      </c>
      <c r="J2750">
        <v>1.83</v>
      </c>
      <c r="K2750" s="5">
        <f t="shared" si="590"/>
        <v>2.098360655737705</v>
      </c>
      <c r="L2750" s="5">
        <f t="shared" si="591"/>
        <v>1.91044776119403</v>
      </c>
      <c r="M2750" s="24">
        <f t="shared" si="585"/>
        <v>0.4765625</v>
      </c>
      <c r="N2750" s="24">
        <f t="shared" si="585"/>
        <v>0.5234375</v>
      </c>
      <c r="O2750">
        <f t="shared" si="586"/>
        <v>0.95158225073741309</v>
      </c>
      <c r="P2750">
        <f t="shared" si="586"/>
        <v>1.0392065998553837</v>
      </c>
      <c r="Q2750" t="s">
        <v>332</v>
      </c>
      <c r="R2750" t="s">
        <v>402</v>
      </c>
      <c r="S2750" t="s">
        <v>135</v>
      </c>
      <c r="T2750" s="78" t="s">
        <v>162</v>
      </c>
      <c r="U2750" s="78" t="s">
        <v>160</v>
      </c>
      <c r="V2750" t="s">
        <v>632</v>
      </c>
      <c r="W2750" s="78" t="s">
        <v>170</v>
      </c>
      <c r="X2750" s="89">
        <v>2</v>
      </c>
      <c r="Y2750" t="str">
        <f t="shared" si="592"/>
        <v>N</v>
      </c>
      <c r="Z2750" s="23">
        <v>100</v>
      </c>
      <c r="AA2750" s="23">
        <f t="shared" si="578"/>
        <v>183</v>
      </c>
      <c r="AB2750" s="23">
        <f t="shared" si="579"/>
        <v>83</v>
      </c>
      <c r="AC2750" s="23">
        <f t="shared" si="580"/>
        <v>0</v>
      </c>
      <c r="AD2750" s="23">
        <f t="shared" si="581"/>
        <v>-100</v>
      </c>
      <c r="AE2750" s="23">
        <f t="shared" si="582"/>
        <v>183</v>
      </c>
      <c r="AF2750" s="23">
        <f t="shared" si="583"/>
        <v>83</v>
      </c>
    </row>
    <row r="2751" spans="1:32" x14ac:dyDescent="0.25">
      <c r="A2751" s="6">
        <v>0.34893644154217818</v>
      </c>
      <c r="B2751" s="6">
        <v>0.65061549614485981</v>
      </c>
      <c r="C2751" s="3">
        <f t="shared" si="584"/>
        <v>2.8658514300780578</v>
      </c>
      <c r="D2751" s="4">
        <f t="shared" si="584"/>
        <v>1.5370061210121402</v>
      </c>
      <c r="E2751" s="141">
        <v>4.3053103354610656E-2</v>
      </c>
      <c r="F2751" s="5">
        <f t="shared" si="587"/>
        <v>1.0430531033546107</v>
      </c>
      <c r="G2751" s="5">
        <f t="shared" si="588"/>
        <v>2.7475604270396801</v>
      </c>
      <c r="H2751" s="5">
        <f t="shared" si="589"/>
        <v>1.4735645923193217</v>
      </c>
      <c r="I2751">
        <v>1.99</v>
      </c>
      <c r="J2751">
        <v>1.85</v>
      </c>
      <c r="K2751" s="5">
        <f t="shared" si="590"/>
        <v>2.0756756756756753</v>
      </c>
      <c r="L2751" s="5">
        <f t="shared" si="591"/>
        <v>1.9296482412060298</v>
      </c>
      <c r="M2751" s="24">
        <f t="shared" si="585"/>
        <v>0.48177083333333343</v>
      </c>
      <c r="N2751" s="24">
        <f t="shared" si="585"/>
        <v>0.51822916666666674</v>
      </c>
      <c r="O2751">
        <f t="shared" si="586"/>
        <v>0.72427888406592655</v>
      </c>
      <c r="P2751">
        <f t="shared" si="586"/>
        <v>1.2554590478373171</v>
      </c>
      <c r="Q2751" t="s">
        <v>230</v>
      </c>
      <c r="R2751" t="s">
        <v>228</v>
      </c>
      <c r="S2751" t="s">
        <v>135</v>
      </c>
      <c r="T2751" s="78" t="s">
        <v>151</v>
      </c>
      <c r="U2751" s="78" t="s">
        <v>166</v>
      </c>
      <c r="V2751" t="s">
        <v>632</v>
      </c>
      <c r="W2751" s="78" t="s">
        <v>393</v>
      </c>
      <c r="X2751" s="89" t="s">
        <v>393</v>
      </c>
      <c r="Y2751" t="s">
        <v>393</v>
      </c>
      <c r="Z2751" s="23">
        <v>100</v>
      </c>
      <c r="AA2751" s="23">
        <f t="shared" si="578"/>
        <v>0</v>
      </c>
      <c r="AB2751" s="23">
        <f t="shared" si="579"/>
        <v>-100</v>
      </c>
      <c r="AC2751" s="23">
        <f t="shared" si="580"/>
        <v>0</v>
      </c>
      <c r="AD2751" s="23">
        <f t="shared" si="581"/>
        <v>-100</v>
      </c>
      <c r="AE2751" s="23">
        <f t="shared" si="582"/>
        <v>0</v>
      </c>
      <c r="AF2751" s="23">
        <f t="shared" si="583"/>
        <v>-100</v>
      </c>
    </row>
    <row r="2752" spans="1:32" x14ac:dyDescent="0.25">
      <c r="A2752" s="6">
        <v>0.62844446585707681</v>
      </c>
      <c r="B2752" s="6">
        <v>0.36761351418025856</v>
      </c>
      <c r="C2752" s="3">
        <f t="shared" si="584"/>
        <v>1.5912304974094937</v>
      </c>
      <c r="D2752" s="4">
        <f t="shared" si="584"/>
        <v>2.7202481993348373</v>
      </c>
      <c r="E2752" s="141">
        <v>4.1666666666666741E-2</v>
      </c>
      <c r="F2752" s="5">
        <f t="shared" si="587"/>
        <v>1.0416666666666667</v>
      </c>
      <c r="G2752" s="5">
        <f t="shared" si="588"/>
        <v>1.5275812775131139</v>
      </c>
      <c r="H2752" s="5">
        <f t="shared" si="589"/>
        <v>2.6114382713614437</v>
      </c>
      <c r="I2752">
        <v>1.92</v>
      </c>
      <c r="J2752">
        <v>1.92</v>
      </c>
      <c r="K2752" s="5">
        <f t="shared" si="590"/>
        <v>2</v>
      </c>
      <c r="L2752" s="5">
        <f t="shared" si="591"/>
        <v>2</v>
      </c>
      <c r="M2752" s="24">
        <f t="shared" si="585"/>
        <v>0.5</v>
      </c>
      <c r="N2752" s="24">
        <f t="shared" si="585"/>
        <v>0.5</v>
      </c>
      <c r="O2752">
        <f t="shared" si="586"/>
        <v>1.2568889317141538</v>
      </c>
      <c r="P2752">
        <f t="shared" si="586"/>
        <v>0.73522702836051712</v>
      </c>
      <c r="Q2752" t="s">
        <v>206</v>
      </c>
      <c r="R2752" t="s">
        <v>240</v>
      </c>
      <c r="S2752" t="s">
        <v>135</v>
      </c>
      <c r="T2752" s="78" t="s">
        <v>162</v>
      </c>
      <c r="U2752" s="78" t="s">
        <v>160</v>
      </c>
      <c r="V2752" t="s">
        <v>632</v>
      </c>
      <c r="W2752" s="78" t="s">
        <v>154</v>
      </c>
      <c r="X2752" s="89">
        <v>1</v>
      </c>
      <c r="Y2752" t="str">
        <f t="shared" si="592"/>
        <v>N</v>
      </c>
      <c r="Z2752" s="23">
        <v>100</v>
      </c>
      <c r="AA2752" s="23">
        <f t="shared" si="578"/>
        <v>0</v>
      </c>
      <c r="AB2752" s="23">
        <f t="shared" si="579"/>
        <v>-100</v>
      </c>
      <c r="AC2752" s="23">
        <f t="shared" si="580"/>
        <v>0</v>
      </c>
      <c r="AD2752" s="23">
        <f t="shared" si="581"/>
        <v>-100</v>
      </c>
      <c r="AE2752" s="23">
        <f t="shared" si="582"/>
        <v>0</v>
      </c>
      <c r="AF2752" s="23">
        <f t="shared" si="583"/>
        <v>-100</v>
      </c>
    </row>
    <row r="2753" spans="1:32" x14ac:dyDescent="0.25">
      <c r="A2753" s="6">
        <v>0.51312038605226862</v>
      </c>
      <c r="B2753" s="6">
        <v>0.48471414975039523</v>
      </c>
      <c r="C2753" s="3">
        <f t="shared" si="584"/>
        <v>1.9488603984214647</v>
      </c>
      <c r="D2753" s="4">
        <f t="shared" si="584"/>
        <v>2.0630716072863819</v>
      </c>
      <c r="E2753" s="141">
        <v>4.3960525242639381E-2</v>
      </c>
      <c r="F2753" s="5">
        <f t="shared" si="587"/>
        <v>1.0439605252426394</v>
      </c>
      <c r="G2753" s="5">
        <f t="shared" si="588"/>
        <v>1.8667951050816856</v>
      </c>
      <c r="H2753" s="5">
        <f t="shared" si="589"/>
        <v>1.9761969513233066</v>
      </c>
      <c r="I2753">
        <v>2.0099999999999998</v>
      </c>
      <c r="J2753">
        <v>1.83</v>
      </c>
      <c r="K2753" s="5">
        <f t="shared" si="590"/>
        <v>2.098360655737705</v>
      </c>
      <c r="L2753" s="5">
        <f t="shared" si="591"/>
        <v>1.91044776119403</v>
      </c>
      <c r="M2753" s="24">
        <f t="shared" si="585"/>
        <v>0.4765625</v>
      </c>
      <c r="N2753" s="24">
        <f t="shared" si="585"/>
        <v>0.5234375</v>
      </c>
      <c r="O2753">
        <f t="shared" si="586"/>
        <v>1.0767116297490227</v>
      </c>
      <c r="P2753">
        <f t="shared" si="586"/>
        <v>0.92602106220971059</v>
      </c>
      <c r="Q2753" t="s">
        <v>248</v>
      </c>
      <c r="R2753" t="s">
        <v>243</v>
      </c>
      <c r="S2753" t="s">
        <v>136</v>
      </c>
      <c r="T2753" s="78" t="s">
        <v>162</v>
      </c>
      <c r="U2753" s="78" t="s">
        <v>160</v>
      </c>
      <c r="V2753" t="s">
        <v>632</v>
      </c>
      <c r="W2753" s="78" t="s">
        <v>152</v>
      </c>
      <c r="X2753" s="89">
        <v>1</v>
      </c>
      <c r="Y2753" t="str">
        <f t="shared" si="592"/>
        <v>N</v>
      </c>
      <c r="Z2753" s="23">
        <v>100</v>
      </c>
      <c r="AA2753" s="23">
        <f t="shared" si="578"/>
        <v>0</v>
      </c>
      <c r="AB2753" s="23">
        <f t="shared" si="579"/>
        <v>-100</v>
      </c>
      <c r="AC2753" s="23">
        <f t="shared" si="580"/>
        <v>0</v>
      </c>
      <c r="AD2753" s="23">
        <f t="shared" si="581"/>
        <v>-100</v>
      </c>
      <c r="AE2753" s="23">
        <f t="shared" si="582"/>
        <v>0</v>
      </c>
      <c r="AF2753" s="23">
        <f t="shared" si="583"/>
        <v>-100</v>
      </c>
    </row>
    <row r="2754" spans="1:32" x14ac:dyDescent="0.25">
      <c r="A2754" s="6">
        <v>0.2764897665102275</v>
      </c>
      <c r="B2754" s="6">
        <v>0.7234150568663853</v>
      </c>
      <c r="C2754" s="3">
        <f t="shared" si="584"/>
        <v>3.6167703876411261</v>
      </c>
      <c r="D2754" s="4">
        <f t="shared" si="584"/>
        <v>1.3823323008117869</v>
      </c>
      <c r="E2754" s="141">
        <v>4.7758284600389889E-2</v>
      </c>
      <c r="F2754" s="5">
        <f t="shared" si="587"/>
        <v>1.0477582846003899</v>
      </c>
      <c r="G2754" s="5">
        <f t="shared" si="588"/>
        <v>3.4519129467160887</v>
      </c>
      <c r="H2754" s="5">
        <f t="shared" si="589"/>
        <v>1.3193236657050171</v>
      </c>
      <c r="I2754">
        <v>2.16</v>
      </c>
      <c r="J2754">
        <v>1.71</v>
      </c>
      <c r="K2754" s="5">
        <f t="shared" si="590"/>
        <v>2.2631578947368425</v>
      </c>
      <c r="L2754" s="5">
        <f t="shared" si="591"/>
        <v>1.7916666666666667</v>
      </c>
      <c r="M2754" s="24">
        <f t="shared" si="585"/>
        <v>0.44186046511627902</v>
      </c>
      <c r="N2754" s="24">
        <f t="shared" si="585"/>
        <v>0.55813953488372092</v>
      </c>
      <c r="O2754">
        <f t="shared" si="586"/>
        <v>0.62573999789156753</v>
      </c>
      <c r="P2754">
        <f t="shared" si="586"/>
        <v>1.2961186435522736</v>
      </c>
      <c r="Q2754" t="s">
        <v>403</v>
      </c>
      <c r="R2754" t="s">
        <v>331</v>
      </c>
      <c r="S2754" t="s">
        <v>136</v>
      </c>
      <c r="T2754" s="78" t="s">
        <v>151</v>
      </c>
      <c r="U2754" s="78" t="s">
        <v>166</v>
      </c>
      <c r="V2754" t="s">
        <v>632</v>
      </c>
      <c r="W2754" s="78" t="s">
        <v>151</v>
      </c>
      <c r="X2754" s="89">
        <v>2</v>
      </c>
      <c r="Y2754" t="str">
        <f t="shared" si="592"/>
        <v>N</v>
      </c>
      <c r="Z2754" s="23">
        <v>100</v>
      </c>
      <c r="AA2754" s="23">
        <f t="shared" si="578"/>
        <v>171</v>
      </c>
      <c r="AB2754" s="23">
        <f t="shared" si="579"/>
        <v>71</v>
      </c>
      <c r="AC2754" s="23">
        <f t="shared" si="580"/>
        <v>0</v>
      </c>
      <c r="AD2754" s="23">
        <f t="shared" si="581"/>
        <v>-100</v>
      </c>
      <c r="AE2754" s="23">
        <f t="shared" si="582"/>
        <v>171</v>
      </c>
      <c r="AF2754" s="23">
        <f t="shared" si="583"/>
        <v>71</v>
      </c>
    </row>
    <row r="2755" spans="1:32" x14ac:dyDescent="0.25">
      <c r="A2755" s="6">
        <v>9.3173721256329056E-2</v>
      </c>
      <c r="B2755" s="6">
        <v>0.90682139304238363</v>
      </c>
      <c r="C2755" s="3">
        <f t="shared" si="584"/>
        <v>10.732639917310081</v>
      </c>
      <c r="D2755" s="4">
        <f t="shared" si="584"/>
        <v>1.1027529871621162</v>
      </c>
      <c r="E2755" s="141">
        <v>4.7232888483123459E-2</v>
      </c>
      <c r="F2755" s="5">
        <f t="shared" si="587"/>
        <v>1.0472328884831235</v>
      </c>
      <c r="G2755" s="5">
        <f t="shared" si="588"/>
        <v>10.248570337449864</v>
      </c>
      <c r="H2755" s="5">
        <f t="shared" si="589"/>
        <v>1.0530159998693429</v>
      </c>
      <c r="I2755">
        <v>2.23</v>
      </c>
      <c r="J2755">
        <v>1.67</v>
      </c>
      <c r="K2755" s="5">
        <f t="shared" si="590"/>
        <v>2.3353293413173652</v>
      </c>
      <c r="L2755" s="5">
        <f t="shared" si="591"/>
        <v>1.7488789237668161</v>
      </c>
      <c r="M2755" s="24">
        <f t="shared" si="585"/>
        <v>0.42820512820512818</v>
      </c>
      <c r="N2755" s="24">
        <f t="shared" si="585"/>
        <v>0.57179487179487176</v>
      </c>
      <c r="O2755">
        <f t="shared" si="586"/>
        <v>0.21759132508963072</v>
      </c>
      <c r="P2755">
        <f t="shared" si="586"/>
        <v>1.5859208219126886</v>
      </c>
      <c r="Q2755" t="s">
        <v>227</v>
      </c>
      <c r="R2755" t="s">
        <v>251</v>
      </c>
      <c r="S2755" t="s">
        <v>136</v>
      </c>
      <c r="T2755" s="78" t="s">
        <v>154</v>
      </c>
      <c r="U2755" s="78" t="s">
        <v>160</v>
      </c>
      <c r="V2755" t="s">
        <v>632</v>
      </c>
      <c r="W2755" s="78" t="s">
        <v>150</v>
      </c>
      <c r="X2755" s="89">
        <v>4</v>
      </c>
      <c r="Y2755" t="str">
        <f t="shared" si="592"/>
        <v>Y</v>
      </c>
      <c r="Z2755" s="23">
        <v>100</v>
      </c>
      <c r="AA2755" s="23">
        <f t="shared" si="578"/>
        <v>0</v>
      </c>
      <c r="AB2755" s="23">
        <f t="shared" si="579"/>
        <v>-100</v>
      </c>
      <c r="AC2755" s="23">
        <f t="shared" si="580"/>
        <v>0</v>
      </c>
      <c r="AD2755" s="23">
        <f t="shared" si="581"/>
        <v>-100</v>
      </c>
      <c r="AE2755" s="23">
        <f t="shared" si="582"/>
        <v>0</v>
      </c>
      <c r="AF2755" s="23">
        <f t="shared" si="583"/>
        <v>-100</v>
      </c>
    </row>
    <row r="2756" spans="1:32" x14ac:dyDescent="0.25">
      <c r="A2756" s="6">
        <v>0.5891913623451327</v>
      </c>
      <c r="B2756" s="6">
        <v>0.39111479361983575</v>
      </c>
      <c r="C2756" s="3">
        <f t="shared" si="584"/>
        <v>1.697241446343924</v>
      </c>
      <c r="D2756" s="4">
        <f t="shared" si="584"/>
        <v>2.5567941083098016</v>
      </c>
      <c r="E2756" s="141">
        <v>4.2373571486739481E-2</v>
      </c>
      <c r="F2756" s="5">
        <f t="shared" si="587"/>
        <v>1.0423735714867395</v>
      </c>
      <c r="G2756" s="5">
        <f t="shared" si="588"/>
        <v>1.6282468135902037</v>
      </c>
      <c r="H2756" s="5">
        <f t="shared" si="589"/>
        <v>2.4528577644798122</v>
      </c>
      <c r="I2756">
        <v>1.97</v>
      </c>
      <c r="J2756">
        <v>1.87</v>
      </c>
      <c r="K2756" s="5">
        <f t="shared" si="590"/>
        <v>2.0534759358288768</v>
      </c>
      <c r="L2756" s="5">
        <f t="shared" si="591"/>
        <v>1.9492385786802029</v>
      </c>
      <c r="M2756" s="24">
        <f t="shared" si="585"/>
        <v>0.48697916666666674</v>
      </c>
      <c r="N2756" s="24">
        <f t="shared" si="585"/>
        <v>0.51302083333333337</v>
      </c>
      <c r="O2756">
        <f t="shared" si="586"/>
        <v>1.209890284173962</v>
      </c>
      <c r="P2756">
        <f t="shared" si="586"/>
        <v>0.76237604441632956</v>
      </c>
      <c r="Q2756" t="s">
        <v>233</v>
      </c>
      <c r="R2756" t="s">
        <v>239</v>
      </c>
      <c r="S2756" t="s">
        <v>136</v>
      </c>
      <c r="T2756" s="78" t="s">
        <v>176</v>
      </c>
      <c r="U2756" s="78" t="s">
        <v>160</v>
      </c>
      <c r="V2756" t="s">
        <v>632</v>
      </c>
      <c r="W2756" s="78" t="s">
        <v>162</v>
      </c>
      <c r="X2756" s="89">
        <v>3</v>
      </c>
      <c r="Y2756" t="str">
        <f t="shared" si="592"/>
        <v>Y</v>
      </c>
      <c r="Z2756" s="23">
        <v>100</v>
      </c>
      <c r="AA2756" s="23">
        <f t="shared" ref="AA2756:AA2819" si="593">IF(AND(O2756&gt;1,Y2756="Y"),Z2756*I2756,IF(AND(P2756&gt;1,Y2756="N"),Z2756*J2756,0))</f>
        <v>197</v>
      </c>
      <c r="AB2756" s="23">
        <f t="shared" ref="AB2756:AB2819" si="594">AA2756-Z2756</f>
        <v>97</v>
      </c>
      <c r="AC2756" s="23">
        <f t="shared" ref="AC2756:AC2819" si="595">IF(AND(A2756 &gt; 50%,Y2756 = "Y"),Z2756*I2756,0)</f>
        <v>197</v>
      </c>
      <c r="AD2756" s="23">
        <f t="shared" ref="AD2756:AD2819" si="596">AC2756-Z2756</f>
        <v>97</v>
      </c>
      <c r="AE2756" s="23">
        <f t="shared" ref="AE2756:AE2819" si="597">IF(AND(B2756 &gt; 50%,Y2756 = "N"),Z2756*J2756,0)</f>
        <v>0</v>
      </c>
      <c r="AF2756" s="23">
        <f t="shared" ref="AF2756:AF2819" si="598">AE2756-Z2756</f>
        <v>-100</v>
      </c>
    </row>
    <row r="2757" spans="1:32" x14ac:dyDescent="0.25">
      <c r="A2757" s="6">
        <v>0.67923682267997654</v>
      </c>
      <c r="B2757" s="6">
        <v>0.30010627632175807</v>
      </c>
      <c r="C2757" s="3">
        <f t="shared" si="584"/>
        <v>1.4722405597129287</v>
      </c>
      <c r="D2757" s="4">
        <f t="shared" si="584"/>
        <v>3.3321529034862736</v>
      </c>
      <c r="E2757" s="141">
        <v>4.6650717703349276E-2</v>
      </c>
      <c r="F2757" s="5">
        <f t="shared" si="587"/>
        <v>1.0466507177033493</v>
      </c>
      <c r="G2757" s="5">
        <f t="shared" si="588"/>
        <v>1.4066206947657238</v>
      </c>
      <c r="H2757" s="5">
        <f t="shared" si="589"/>
        <v>3.1836340883594567</v>
      </c>
      <c r="I2757">
        <v>2.09</v>
      </c>
      <c r="J2757">
        <v>1.76</v>
      </c>
      <c r="K2757" s="5">
        <f t="shared" si="590"/>
        <v>2.1875</v>
      </c>
      <c r="L2757" s="5">
        <f t="shared" si="591"/>
        <v>1.8421052631578947</v>
      </c>
      <c r="M2757" s="24">
        <f t="shared" si="585"/>
        <v>0.45714285714285713</v>
      </c>
      <c r="N2757" s="24">
        <f t="shared" si="585"/>
        <v>0.54285714285714282</v>
      </c>
      <c r="O2757">
        <f t="shared" si="586"/>
        <v>1.4858305496124486</v>
      </c>
      <c r="P2757">
        <f t="shared" si="586"/>
        <v>0.55282735111902803</v>
      </c>
      <c r="Q2757" t="s">
        <v>246</v>
      </c>
      <c r="R2757" t="s">
        <v>249</v>
      </c>
      <c r="S2757" t="s">
        <v>136</v>
      </c>
      <c r="T2757" s="78" t="s">
        <v>165</v>
      </c>
      <c r="U2757" s="78" t="s">
        <v>160</v>
      </c>
      <c r="V2757" t="s">
        <v>632</v>
      </c>
      <c r="W2757" s="78" t="s">
        <v>153</v>
      </c>
      <c r="X2757" s="89">
        <v>2</v>
      </c>
      <c r="Y2757" t="str">
        <f t="shared" si="592"/>
        <v>N</v>
      </c>
      <c r="Z2757" s="23">
        <v>100</v>
      </c>
      <c r="AA2757" s="23">
        <f t="shared" si="593"/>
        <v>0</v>
      </c>
      <c r="AB2757" s="23">
        <f t="shared" si="594"/>
        <v>-100</v>
      </c>
      <c r="AC2757" s="23">
        <f t="shared" si="595"/>
        <v>0</v>
      </c>
      <c r="AD2757" s="23">
        <f t="shared" si="596"/>
        <v>-100</v>
      </c>
      <c r="AE2757" s="23">
        <f t="shared" si="597"/>
        <v>0</v>
      </c>
      <c r="AF2757" s="23">
        <f t="shared" si="598"/>
        <v>-100</v>
      </c>
    </row>
    <row r="2758" spans="1:32" x14ac:dyDescent="0.25">
      <c r="A2758" s="6">
        <v>0.2204569865258045</v>
      </c>
      <c r="B2758" s="6">
        <v>0.77946453757615397</v>
      </c>
      <c r="C2758" s="3">
        <f t="shared" si="584"/>
        <v>4.5360322471928098</v>
      </c>
      <c r="D2758" s="4">
        <f t="shared" si="584"/>
        <v>1.2829320024097948</v>
      </c>
      <c r="E2758" s="141">
        <v>4.7518250156042274E-2</v>
      </c>
      <c r="F2758" s="5">
        <f t="shared" si="587"/>
        <v>1.0475182501560423</v>
      </c>
      <c r="G2758" s="5">
        <f t="shared" si="588"/>
        <v>4.3302656030261097</v>
      </c>
      <c r="H2758" s="5">
        <f t="shared" si="589"/>
        <v>1.2247347501761277</v>
      </c>
      <c r="I2758">
        <v>2.13</v>
      </c>
      <c r="J2758">
        <v>1.73</v>
      </c>
      <c r="K2758" s="5">
        <f t="shared" si="590"/>
        <v>2.2312138728323698</v>
      </c>
      <c r="L2758" s="5">
        <f t="shared" si="591"/>
        <v>1.812206572769953</v>
      </c>
      <c r="M2758" s="24">
        <f t="shared" si="585"/>
        <v>0.44818652849740936</v>
      </c>
      <c r="N2758" s="24">
        <f t="shared" si="585"/>
        <v>0.55181347150259064</v>
      </c>
      <c r="O2758">
        <f t="shared" si="586"/>
        <v>0.49188668669919389</v>
      </c>
      <c r="P2758">
        <f t="shared" si="586"/>
        <v>1.4125507582365984</v>
      </c>
      <c r="Q2758" t="s">
        <v>127</v>
      </c>
      <c r="R2758" t="s">
        <v>234</v>
      </c>
      <c r="S2758" t="s">
        <v>136</v>
      </c>
      <c r="T2758" s="78" t="s">
        <v>151</v>
      </c>
      <c r="U2758" s="78" t="s">
        <v>166</v>
      </c>
      <c r="V2758" t="s">
        <v>632</v>
      </c>
      <c r="W2758" s="78" t="s">
        <v>178</v>
      </c>
      <c r="X2758" s="89">
        <v>4</v>
      </c>
      <c r="Y2758" t="str">
        <f t="shared" si="592"/>
        <v>Y</v>
      </c>
      <c r="Z2758" s="23">
        <v>100</v>
      </c>
      <c r="AA2758" s="23">
        <f t="shared" si="593"/>
        <v>0</v>
      </c>
      <c r="AB2758" s="23">
        <f t="shared" si="594"/>
        <v>-100</v>
      </c>
      <c r="AC2758" s="23">
        <f t="shared" si="595"/>
        <v>0</v>
      </c>
      <c r="AD2758" s="23">
        <f t="shared" si="596"/>
        <v>-100</v>
      </c>
      <c r="AE2758" s="23">
        <f t="shared" si="597"/>
        <v>0</v>
      </c>
      <c r="AF2758" s="23">
        <f t="shared" si="598"/>
        <v>-100</v>
      </c>
    </row>
    <row r="2759" spans="1:32" x14ac:dyDescent="0.25">
      <c r="A2759" s="6">
        <v>0.29550669932368284</v>
      </c>
      <c r="B2759" s="6">
        <v>0.70333967977317802</v>
      </c>
      <c r="C2759" s="3">
        <f t="shared" si="584"/>
        <v>3.3840180350857341</v>
      </c>
      <c r="D2759" s="4">
        <f t="shared" si="584"/>
        <v>1.4217881185410908</v>
      </c>
      <c r="E2759" s="141">
        <v>4.7232888483123459E-2</v>
      </c>
      <c r="F2759" s="5">
        <f t="shared" si="587"/>
        <v>1.0472328884831235</v>
      </c>
      <c r="G2759" s="5">
        <f t="shared" si="588"/>
        <v>3.2313901447340467</v>
      </c>
      <c r="H2759" s="5">
        <f t="shared" si="589"/>
        <v>1.3576618287843272</v>
      </c>
      <c r="I2759">
        <v>2.23</v>
      </c>
      <c r="J2759">
        <v>1.67</v>
      </c>
      <c r="K2759" s="5">
        <f t="shared" si="590"/>
        <v>2.3353293413173652</v>
      </c>
      <c r="L2759" s="5">
        <f t="shared" si="591"/>
        <v>1.7488789237668161</v>
      </c>
      <c r="M2759" s="24">
        <f t="shared" si="585"/>
        <v>0.42820512820512818</v>
      </c>
      <c r="N2759" s="24">
        <f t="shared" si="585"/>
        <v>0.57179487179487176</v>
      </c>
      <c r="O2759">
        <f t="shared" si="586"/>
        <v>0.69010546548644491</v>
      </c>
      <c r="P2759">
        <f t="shared" si="586"/>
        <v>1.2300559422042125</v>
      </c>
      <c r="Q2759" t="s">
        <v>232</v>
      </c>
      <c r="R2759" t="s">
        <v>406</v>
      </c>
      <c r="S2759" t="s">
        <v>136</v>
      </c>
      <c r="T2759" s="78" t="s">
        <v>170</v>
      </c>
      <c r="U2759" s="78" t="s">
        <v>160</v>
      </c>
      <c r="V2759" t="s">
        <v>632</v>
      </c>
      <c r="W2759" s="78" t="s">
        <v>175</v>
      </c>
      <c r="X2759" s="89">
        <v>5</v>
      </c>
      <c r="Y2759" t="str">
        <f t="shared" si="592"/>
        <v>Y</v>
      </c>
      <c r="Z2759" s="23">
        <v>100</v>
      </c>
      <c r="AA2759" s="23">
        <f t="shared" si="593"/>
        <v>0</v>
      </c>
      <c r="AB2759" s="23">
        <f t="shared" si="594"/>
        <v>-100</v>
      </c>
      <c r="AC2759" s="23">
        <f t="shared" si="595"/>
        <v>0</v>
      </c>
      <c r="AD2759" s="23">
        <f t="shared" si="596"/>
        <v>-100</v>
      </c>
      <c r="AE2759" s="23">
        <f t="shared" si="597"/>
        <v>0</v>
      </c>
      <c r="AF2759" s="23">
        <f t="shared" si="598"/>
        <v>-100</v>
      </c>
    </row>
    <row r="2760" spans="1:32" x14ac:dyDescent="0.25">
      <c r="A2760" s="6">
        <v>0.47320336956759695</v>
      </c>
      <c r="B2760" s="6">
        <v>0.52323502562322077</v>
      </c>
      <c r="C2760" s="3">
        <f t="shared" si="584"/>
        <v>2.1132562959426484</v>
      </c>
      <c r="D2760" s="4">
        <f t="shared" si="584"/>
        <v>1.9111870402959139</v>
      </c>
      <c r="E2760" s="141">
        <v>4.6650717703349276E-2</v>
      </c>
      <c r="F2760" s="5">
        <f t="shared" si="587"/>
        <v>1.0466507177033493</v>
      </c>
      <c r="G2760" s="5">
        <f t="shared" si="588"/>
        <v>2.0190654438949189</v>
      </c>
      <c r="H2760" s="5">
        <f t="shared" si="589"/>
        <v>1.8260027036427247</v>
      </c>
      <c r="I2760">
        <v>2.09</v>
      </c>
      <c r="J2760">
        <v>1.76</v>
      </c>
      <c r="K2760" s="5">
        <f t="shared" si="590"/>
        <v>2.1875</v>
      </c>
      <c r="L2760" s="5">
        <f t="shared" si="591"/>
        <v>1.8421052631578947</v>
      </c>
      <c r="M2760" s="24">
        <f t="shared" si="585"/>
        <v>0.45714285714285713</v>
      </c>
      <c r="N2760" s="24">
        <f t="shared" si="585"/>
        <v>0.54285714285714282</v>
      </c>
      <c r="O2760">
        <f t="shared" si="586"/>
        <v>1.0351323709291183</v>
      </c>
      <c r="P2760">
        <f t="shared" si="586"/>
        <v>0.96385399456909093</v>
      </c>
      <c r="Q2760" t="s">
        <v>236</v>
      </c>
      <c r="R2760" t="s">
        <v>235</v>
      </c>
      <c r="S2760" t="s">
        <v>136</v>
      </c>
      <c r="T2760" s="78" t="s">
        <v>162</v>
      </c>
      <c r="U2760" s="78" t="s">
        <v>160</v>
      </c>
      <c r="V2760" t="s">
        <v>632</v>
      </c>
      <c r="W2760" s="78" t="s">
        <v>165</v>
      </c>
      <c r="X2760" s="89">
        <v>4</v>
      </c>
      <c r="Y2760" t="str">
        <f t="shared" si="592"/>
        <v>Y</v>
      </c>
      <c r="Z2760" s="23">
        <v>100</v>
      </c>
      <c r="AA2760" s="23">
        <f t="shared" si="593"/>
        <v>209</v>
      </c>
      <c r="AB2760" s="23">
        <f t="shared" si="594"/>
        <v>109</v>
      </c>
      <c r="AC2760" s="23">
        <f t="shared" si="595"/>
        <v>0</v>
      </c>
      <c r="AD2760" s="23">
        <f t="shared" si="596"/>
        <v>-100</v>
      </c>
      <c r="AE2760" s="23">
        <f t="shared" si="597"/>
        <v>0</v>
      </c>
      <c r="AF2760" s="23">
        <f t="shared" si="598"/>
        <v>-100</v>
      </c>
    </row>
    <row r="2761" spans="1:32" x14ac:dyDescent="0.25">
      <c r="A2761" s="6">
        <v>0.419430173466878</v>
      </c>
      <c r="B2761" s="6">
        <v>0.58008514667122235</v>
      </c>
      <c r="C2761" s="3">
        <f t="shared" si="584"/>
        <v>2.3841870787080346</v>
      </c>
      <c r="D2761" s="4">
        <f t="shared" si="584"/>
        <v>1.7238848567980569</v>
      </c>
      <c r="E2761" s="141">
        <v>4.3360433604336057E-2</v>
      </c>
      <c r="F2761" s="5">
        <f t="shared" si="587"/>
        <v>1.0433604336043361</v>
      </c>
      <c r="G2761" s="5">
        <f t="shared" si="588"/>
        <v>2.2851039793331553</v>
      </c>
      <c r="H2761" s="5">
        <f t="shared" si="589"/>
        <v>1.6522428887233325</v>
      </c>
      <c r="I2761">
        <v>2.0499999999999998</v>
      </c>
      <c r="J2761">
        <v>1.8</v>
      </c>
      <c r="K2761" s="5">
        <f t="shared" si="590"/>
        <v>2.1388888888888888</v>
      </c>
      <c r="L2761" s="5">
        <f t="shared" si="591"/>
        <v>1.878048780487805</v>
      </c>
      <c r="M2761" s="24">
        <f t="shared" si="585"/>
        <v>0.46753246753246752</v>
      </c>
      <c r="N2761" s="24">
        <f t="shared" si="585"/>
        <v>0.53246753246753242</v>
      </c>
      <c r="O2761">
        <f t="shared" si="586"/>
        <v>0.89711453769304439</v>
      </c>
      <c r="P2761">
        <f t="shared" si="586"/>
        <v>1.0894282022849786</v>
      </c>
      <c r="Q2761" t="s">
        <v>244</v>
      </c>
      <c r="R2761" t="s">
        <v>334</v>
      </c>
      <c r="S2761" t="s">
        <v>136</v>
      </c>
      <c r="T2761" s="78" t="s">
        <v>151</v>
      </c>
      <c r="U2761" s="78" t="s">
        <v>166</v>
      </c>
      <c r="V2761" t="s">
        <v>632</v>
      </c>
      <c r="W2761" s="78" t="s">
        <v>155</v>
      </c>
      <c r="X2761" s="89">
        <v>3</v>
      </c>
      <c r="Y2761" t="str">
        <f t="shared" si="592"/>
        <v>Y</v>
      </c>
      <c r="Z2761" s="23">
        <v>100</v>
      </c>
      <c r="AA2761" s="23">
        <f t="shared" si="593"/>
        <v>0</v>
      </c>
      <c r="AB2761" s="23">
        <f t="shared" si="594"/>
        <v>-100</v>
      </c>
      <c r="AC2761" s="23">
        <f t="shared" si="595"/>
        <v>0</v>
      </c>
      <c r="AD2761" s="23">
        <f t="shared" si="596"/>
        <v>-100</v>
      </c>
      <c r="AE2761" s="23">
        <f t="shared" si="597"/>
        <v>0</v>
      </c>
      <c r="AF2761" s="23">
        <f t="shared" si="598"/>
        <v>-100</v>
      </c>
    </row>
    <row r="2762" spans="1:32" x14ac:dyDescent="0.25">
      <c r="A2762" s="6">
        <v>0.56338800136843681</v>
      </c>
      <c r="B2762" s="6">
        <v>0.428133894273033</v>
      </c>
      <c r="C2762" s="3">
        <f t="shared" si="584"/>
        <v>1.774975678521832</v>
      </c>
      <c r="D2762" s="4">
        <f t="shared" si="584"/>
        <v>2.335717898948388</v>
      </c>
      <c r="E2762" s="141">
        <v>4.5740982181660117E-2</v>
      </c>
      <c r="F2762" s="5">
        <f t="shared" si="587"/>
        <v>1.0457409821816601</v>
      </c>
      <c r="G2762" s="5">
        <f t="shared" si="588"/>
        <v>1.6973377813106434</v>
      </c>
      <c r="H2762" s="5">
        <f t="shared" si="589"/>
        <v>2.2335529913684118</v>
      </c>
      <c r="I2762">
        <v>2.08</v>
      </c>
      <c r="J2762">
        <v>1.77</v>
      </c>
      <c r="K2762" s="5">
        <f t="shared" si="590"/>
        <v>2.1751412429378529</v>
      </c>
      <c r="L2762" s="5">
        <f t="shared" si="591"/>
        <v>1.8509615384615383</v>
      </c>
      <c r="M2762" s="24">
        <f t="shared" si="585"/>
        <v>0.45974025974025978</v>
      </c>
      <c r="N2762" s="24">
        <f t="shared" si="585"/>
        <v>0.54025974025974033</v>
      </c>
      <c r="O2762">
        <f t="shared" si="586"/>
        <v>1.2254484775528145</v>
      </c>
      <c r="P2762">
        <f t="shared" si="586"/>
        <v>0.79245937161114288</v>
      </c>
      <c r="Q2762" t="s">
        <v>245</v>
      </c>
      <c r="R2762" t="s">
        <v>247</v>
      </c>
      <c r="S2762" t="s">
        <v>136</v>
      </c>
      <c r="T2762" s="78" t="s">
        <v>155</v>
      </c>
      <c r="U2762" s="78" t="s">
        <v>161</v>
      </c>
      <c r="V2762" t="s">
        <v>632</v>
      </c>
      <c r="W2762" s="78" t="s">
        <v>168</v>
      </c>
      <c r="X2762" s="89">
        <v>5</v>
      </c>
      <c r="Y2762" t="str">
        <f t="shared" si="592"/>
        <v>Y</v>
      </c>
      <c r="Z2762" s="23">
        <v>100</v>
      </c>
      <c r="AA2762" s="23">
        <f t="shared" si="593"/>
        <v>208</v>
      </c>
      <c r="AB2762" s="23">
        <f t="shared" si="594"/>
        <v>108</v>
      </c>
      <c r="AC2762" s="23">
        <f t="shared" si="595"/>
        <v>208</v>
      </c>
      <c r="AD2762" s="23">
        <f t="shared" si="596"/>
        <v>108</v>
      </c>
      <c r="AE2762" s="23">
        <f t="shared" si="597"/>
        <v>0</v>
      </c>
      <c r="AF2762" s="23">
        <f t="shared" si="598"/>
        <v>-100</v>
      </c>
    </row>
    <row r="2763" spans="1:32" x14ac:dyDescent="0.25">
      <c r="A2763" s="6">
        <v>0.22999296950628553</v>
      </c>
      <c r="B2763" s="6">
        <v>0.76994198568232197</v>
      </c>
      <c r="C2763" s="3">
        <f t="shared" ref="C2763:D2826" si="599">(100%/A2763)</f>
        <v>4.3479589926016011</v>
      </c>
      <c r="D2763" s="4">
        <f t="shared" si="599"/>
        <v>1.2987991544762958</v>
      </c>
      <c r="E2763" s="141">
        <v>4.6397365415770331E-2</v>
      </c>
      <c r="F2763" s="5">
        <f t="shared" si="587"/>
        <v>1.0463973654157703</v>
      </c>
      <c r="G2763" s="5">
        <f t="shared" si="588"/>
        <v>4.1551700494524892</v>
      </c>
      <c r="H2763" s="5">
        <f t="shared" si="589"/>
        <v>1.2412102681090347</v>
      </c>
      <c r="I2763">
        <v>2.31</v>
      </c>
      <c r="J2763">
        <v>1.63</v>
      </c>
      <c r="K2763" s="5">
        <f t="shared" si="590"/>
        <v>2.4171779141104297</v>
      </c>
      <c r="L2763" s="5">
        <f t="shared" si="591"/>
        <v>1.7056277056277056</v>
      </c>
      <c r="M2763" s="24">
        <f t="shared" ref="M2763:N2826" si="600">(1/K2763)</f>
        <v>0.41370558375634514</v>
      </c>
      <c r="N2763" s="24">
        <f t="shared" si="600"/>
        <v>0.58629441624365486</v>
      </c>
      <c r="O2763">
        <f t="shared" ref="O2763:P2826" si="601">(I2763/G2763)</f>
        <v>0.55593392629126692</v>
      </c>
      <c r="P2763">
        <f t="shared" si="601"/>
        <v>1.3132343825057784</v>
      </c>
      <c r="Q2763" t="s">
        <v>242</v>
      </c>
      <c r="R2763" t="s">
        <v>238</v>
      </c>
      <c r="S2763" t="s">
        <v>136</v>
      </c>
      <c r="T2763" s="78" t="s">
        <v>151</v>
      </c>
      <c r="U2763" s="78" t="s">
        <v>166</v>
      </c>
      <c r="V2763" t="s">
        <v>632</v>
      </c>
      <c r="W2763" s="78" t="s">
        <v>154</v>
      </c>
      <c r="X2763" s="89">
        <v>1</v>
      </c>
      <c r="Y2763" t="str">
        <f t="shared" si="592"/>
        <v>N</v>
      </c>
      <c r="Z2763" s="23">
        <v>100</v>
      </c>
      <c r="AA2763" s="23">
        <f t="shared" si="593"/>
        <v>163</v>
      </c>
      <c r="AB2763" s="23">
        <f t="shared" si="594"/>
        <v>63</v>
      </c>
      <c r="AC2763" s="23">
        <f t="shared" si="595"/>
        <v>0</v>
      </c>
      <c r="AD2763" s="23">
        <f t="shared" si="596"/>
        <v>-100</v>
      </c>
      <c r="AE2763" s="23">
        <f t="shared" si="597"/>
        <v>163</v>
      </c>
      <c r="AF2763" s="23">
        <f t="shared" si="598"/>
        <v>63</v>
      </c>
    </row>
    <row r="2764" spans="1:32" x14ac:dyDescent="0.25">
      <c r="A2764" s="6">
        <v>0.66137907515879302</v>
      </c>
      <c r="B2764" s="6">
        <v>0.33471016191862557</v>
      </c>
      <c r="C2764" s="3">
        <f t="shared" si="599"/>
        <v>1.5119921956404596</v>
      </c>
      <c r="D2764" s="4">
        <f t="shared" si="599"/>
        <v>2.9876595149301712</v>
      </c>
      <c r="E2764" s="141">
        <v>4.8951048951048959E-2</v>
      </c>
      <c r="F2764" s="5">
        <f t="shared" si="587"/>
        <v>1.048951048951049</v>
      </c>
      <c r="G2764" s="5">
        <f t="shared" si="588"/>
        <v>1.4414325598439048</v>
      </c>
      <c r="H2764" s="5">
        <f t="shared" si="589"/>
        <v>2.8482354042334297</v>
      </c>
      <c r="I2764">
        <v>2.08</v>
      </c>
      <c r="J2764">
        <v>1.76</v>
      </c>
      <c r="K2764" s="5">
        <f t="shared" si="590"/>
        <v>2.1818181818181821</v>
      </c>
      <c r="L2764" s="5">
        <f t="shared" si="591"/>
        <v>1.8461538461538463</v>
      </c>
      <c r="M2764" s="24">
        <f t="shared" si="600"/>
        <v>0.45833333333333326</v>
      </c>
      <c r="N2764" s="24">
        <f t="shared" si="600"/>
        <v>0.54166666666666663</v>
      </c>
      <c r="O2764">
        <f t="shared" si="601"/>
        <v>1.4430088912555483</v>
      </c>
      <c r="P2764">
        <f t="shared" si="601"/>
        <v>0.6179264527728473</v>
      </c>
      <c r="Q2764" t="s">
        <v>250</v>
      </c>
      <c r="R2764" t="s">
        <v>400</v>
      </c>
      <c r="S2764" t="s">
        <v>136</v>
      </c>
      <c r="T2764" s="78" t="s">
        <v>150</v>
      </c>
      <c r="U2764" s="78" t="s">
        <v>166</v>
      </c>
      <c r="V2764" t="s">
        <v>632</v>
      </c>
      <c r="W2764" s="78" t="s">
        <v>149</v>
      </c>
      <c r="X2764" s="89">
        <v>0</v>
      </c>
      <c r="Y2764" t="str">
        <f t="shared" si="592"/>
        <v>N</v>
      </c>
      <c r="Z2764" s="23">
        <v>100</v>
      </c>
      <c r="AA2764" s="23">
        <f t="shared" si="593"/>
        <v>0</v>
      </c>
      <c r="AB2764" s="23">
        <f t="shared" si="594"/>
        <v>-100</v>
      </c>
      <c r="AC2764" s="23">
        <f t="shared" si="595"/>
        <v>0</v>
      </c>
      <c r="AD2764" s="23">
        <f t="shared" si="596"/>
        <v>-100</v>
      </c>
      <c r="AE2764" s="23">
        <f t="shared" si="597"/>
        <v>0</v>
      </c>
      <c r="AF2764" s="23">
        <f t="shared" si="598"/>
        <v>-100</v>
      </c>
    </row>
    <row r="2765" spans="1:32" x14ac:dyDescent="0.25">
      <c r="A2765" s="6">
        <v>0.48049184160610314</v>
      </c>
      <c r="B2765" s="6">
        <v>0.51824319532549312</v>
      </c>
      <c r="C2765" s="3">
        <f t="shared" si="599"/>
        <v>2.0812007892941051</v>
      </c>
      <c r="D2765" s="4">
        <f t="shared" si="599"/>
        <v>1.9295960063150077</v>
      </c>
      <c r="E2765" s="141">
        <v>5.6503581602456165E-2</v>
      </c>
      <c r="F2765" s="5">
        <f t="shared" si="587"/>
        <v>1.0565035816024562</v>
      </c>
      <c r="G2765" s="5">
        <f t="shared" si="588"/>
        <v>1.9698946842541085</v>
      </c>
      <c r="H2765" s="5">
        <f t="shared" si="589"/>
        <v>1.8263979790662754</v>
      </c>
      <c r="I2765">
        <v>1.73</v>
      </c>
      <c r="J2765">
        <v>2.09</v>
      </c>
      <c r="K2765" s="5">
        <f t="shared" si="590"/>
        <v>1.8277511961722492</v>
      </c>
      <c r="L2765" s="5">
        <f t="shared" si="591"/>
        <v>2.2080924855491331</v>
      </c>
      <c r="M2765" s="24">
        <f t="shared" si="600"/>
        <v>0.54712041884816742</v>
      </c>
      <c r="N2765" s="24">
        <f t="shared" si="600"/>
        <v>0.45287958115183241</v>
      </c>
      <c r="O2765">
        <f t="shared" si="601"/>
        <v>0.87821953824656185</v>
      </c>
      <c r="P2765">
        <f t="shared" si="601"/>
        <v>1.144328905285193</v>
      </c>
      <c r="Q2765" t="s">
        <v>337</v>
      </c>
      <c r="R2765" t="s">
        <v>256</v>
      </c>
      <c r="S2765" t="s">
        <v>137</v>
      </c>
      <c r="T2765" s="78" t="s">
        <v>155</v>
      </c>
      <c r="U2765" s="78" t="s">
        <v>161</v>
      </c>
      <c r="V2765" t="s">
        <v>632</v>
      </c>
      <c r="W2765" s="78" t="s">
        <v>162</v>
      </c>
      <c r="X2765" s="89">
        <v>3</v>
      </c>
      <c r="Y2765" t="str">
        <f t="shared" si="592"/>
        <v>Y</v>
      </c>
      <c r="Z2765" s="23">
        <v>100</v>
      </c>
      <c r="AA2765" s="23">
        <f t="shared" si="593"/>
        <v>0</v>
      </c>
      <c r="AB2765" s="23">
        <f t="shared" si="594"/>
        <v>-100</v>
      </c>
      <c r="AC2765" s="23">
        <f t="shared" si="595"/>
        <v>0</v>
      </c>
      <c r="AD2765" s="23">
        <f t="shared" si="596"/>
        <v>-100</v>
      </c>
      <c r="AE2765" s="23">
        <f t="shared" si="597"/>
        <v>0</v>
      </c>
      <c r="AF2765" s="23">
        <f t="shared" si="598"/>
        <v>-100</v>
      </c>
    </row>
    <row r="2766" spans="1:32" x14ac:dyDescent="0.25">
      <c r="A2766" s="6">
        <v>0.16598074789288386</v>
      </c>
      <c r="B2766" s="6">
        <v>0.83368408948039674</v>
      </c>
      <c r="C2766" s="3">
        <f t="shared" si="599"/>
        <v>6.0247951204880268</v>
      </c>
      <c r="D2766" s="4">
        <f t="shared" si="599"/>
        <v>1.1994951236544067</v>
      </c>
      <c r="E2766" s="141">
        <v>5.1963112264619582E-2</v>
      </c>
      <c r="F2766" s="5">
        <f t="shared" si="587"/>
        <v>1.0519631122646196</v>
      </c>
      <c r="G2766" s="5">
        <f t="shared" si="588"/>
        <v>5.7271923798906927</v>
      </c>
      <c r="H2766" s="5">
        <f t="shared" si="589"/>
        <v>1.1402444721395095</v>
      </c>
      <c r="I2766">
        <v>1.82</v>
      </c>
      <c r="J2766">
        <v>1.99</v>
      </c>
      <c r="K2766" s="5">
        <f t="shared" si="590"/>
        <v>1.9145728643216078</v>
      </c>
      <c r="L2766" s="5">
        <f t="shared" si="591"/>
        <v>2.0934065934065931</v>
      </c>
      <c r="M2766" s="24">
        <f t="shared" si="600"/>
        <v>0.52230971128608927</v>
      </c>
      <c r="N2766" s="24">
        <f t="shared" si="600"/>
        <v>0.47769028871391084</v>
      </c>
      <c r="O2766">
        <f t="shared" si="601"/>
        <v>0.31778223591552129</v>
      </c>
      <c r="P2766">
        <f t="shared" si="601"/>
        <v>1.7452397697364346</v>
      </c>
      <c r="Q2766" t="s">
        <v>338</v>
      </c>
      <c r="R2766" t="s">
        <v>439</v>
      </c>
      <c r="S2766" t="s">
        <v>137</v>
      </c>
      <c r="T2766" s="78" t="s">
        <v>154</v>
      </c>
      <c r="U2766" s="78" t="s">
        <v>160</v>
      </c>
      <c r="V2766" t="s">
        <v>632</v>
      </c>
      <c r="W2766" s="78" t="s">
        <v>164</v>
      </c>
      <c r="X2766" s="89">
        <v>4</v>
      </c>
      <c r="Y2766" t="str">
        <f t="shared" si="592"/>
        <v>Y</v>
      </c>
      <c r="Z2766" s="23">
        <v>100</v>
      </c>
      <c r="AA2766" s="23">
        <f t="shared" si="593"/>
        <v>0</v>
      </c>
      <c r="AB2766" s="23">
        <f t="shared" si="594"/>
        <v>-100</v>
      </c>
      <c r="AC2766" s="23">
        <f t="shared" si="595"/>
        <v>0</v>
      </c>
      <c r="AD2766" s="23">
        <f t="shared" si="596"/>
        <v>-100</v>
      </c>
      <c r="AE2766" s="23">
        <f t="shared" si="597"/>
        <v>0</v>
      </c>
      <c r="AF2766" s="23">
        <f t="shared" si="598"/>
        <v>-100</v>
      </c>
    </row>
    <row r="2767" spans="1:32" x14ac:dyDescent="0.25">
      <c r="A2767" s="6">
        <v>0.66368486896354972</v>
      </c>
      <c r="B2767" s="6">
        <v>0.30026815468660661</v>
      </c>
      <c r="C2767" s="3">
        <f t="shared" si="599"/>
        <v>1.5067391871712552</v>
      </c>
      <c r="D2767" s="4">
        <f t="shared" si="599"/>
        <v>3.3303564976569415</v>
      </c>
      <c r="E2767" s="141">
        <v>5.5900621118012417E-2</v>
      </c>
      <c r="F2767" s="5">
        <f t="shared" si="587"/>
        <v>1.0559006211180124</v>
      </c>
      <c r="G2767" s="5">
        <f t="shared" si="588"/>
        <v>1.4269706419680712</v>
      </c>
      <c r="H2767" s="5">
        <f t="shared" si="589"/>
        <v>3.1540435066045154</v>
      </c>
      <c r="I2767">
        <v>1.61</v>
      </c>
      <c r="J2767">
        <v>2.2999999999999998</v>
      </c>
      <c r="K2767" s="5">
        <f t="shared" si="590"/>
        <v>1.7000000000000002</v>
      </c>
      <c r="L2767" s="5">
        <f t="shared" si="591"/>
        <v>2.4285714285714284</v>
      </c>
      <c r="M2767" s="24">
        <f t="shared" si="600"/>
        <v>0.58823529411764697</v>
      </c>
      <c r="N2767" s="24">
        <f t="shared" si="600"/>
        <v>0.41176470588235298</v>
      </c>
      <c r="O2767">
        <f t="shared" si="601"/>
        <v>1.1282642772380347</v>
      </c>
      <c r="P2767">
        <f t="shared" si="601"/>
        <v>0.72922266138175884</v>
      </c>
      <c r="Q2767" t="s">
        <v>404</v>
      </c>
      <c r="R2767" t="s">
        <v>444</v>
      </c>
      <c r="S2767" t="s">
        <v>137</v>
      </c>
      <c r="T2767" s="78" t="s">
        <v>165</v>
      </c>
      <c r="U2767" s="78" t="s">
        <v>160</v>
      </c>
      <c r="V2767" t="s">
        <v>632</v>
      </c>
      <c r="W2767" s="78" t="s">
        <v>168</v>
      </c>
      <c r="X2767" s="89">
        <v>5</v>
      </c>
      <c r="Y2767" t="str">
        <f t="shared" si="592"/>
        <v>Y</v>
      </c>
      <c r="Z2767" s="23">
        <v>100</v>
      </c>
      <c r="AA2767" s="23">
        <f t="shared" si="593"/>
        <v>161</v>
      </c>
      <c r="AB2767" s="23">
        <f t="shared" si="594"/>
        <v>61</v>
      </c>
      <c r="AC2767" s="23">
        <f t="shared" si="595"/>
        <v>161</v>
      </c>
      <c r="AD2767" s="23">
        <f t="shared" si="596"/>
        <v>61</v>
      </c>
      <c r="AE2767" s="23">
        <f t="shared" si="597"/>
        <v>0</v>
      </c>
      <c r="AF2767" s="23">
        <f t="shared" si="598"/>
        <v>-100</v>
      </c>
    </row>
    <row r="2768" spans="1:32" x14ac:dyDescent="0.25">
      <c r="A2768" s="6">
        <v>0.65940862870314787</v>
      </c>
      <c r="B2768" s="6">
        <v>0.33463367389126675</v>
      </c>
      <c r="C2768" s="3">
        <f t="shared" si="599"/>
        <v>1.5165103343683712</v>
      </c>
      <c r="D2768" s="4">
        <f t="shared" si="599"/>
        <v>2.988342411484064</v>
      </c>
      <c r="E2768" s="141">
        <v>5.1498592482198902E-2</v>
      </c>
      <c r="F2768" s="5">
        <f t="shared" si="587"/>
        <v>1.0514985924821989</v>
      </c>
      <c r="G2768" s="5">
        <f t="shared" si="588"/>
        <v>1.4422371510630858</v>
      </c>
      <c r="H2768" s="5">
        <f t="shared" si="589"/>
        <v>2.8419842240869708</v>
      </c>
      <c r="I2768">
        <v>1.83</v>
      </c>
      <c r="J2768">
        <v>1.98</v>
      </c>
      <c r="K2768" s="5">
        <f t="shared" si="590"/>
        <v>1.9242424242424241</v>
      </c>
      <c r="L2768" s="5">
        <f t="shared" si="591"/>
        <v>2.081967213114754</v>
      </c>
      <c r="M2768" s="24">
        <f t="shared" si="600"/>
        <v>0.51968503937007882</v>
      </c>
      <c r="N2768" s="24">
        <f t="shared" si="600"/>
        <v>0.48031496062992129</v>
      </c>
      <c r="O2768">
        <f t="shared" si="601"/>
        <v>1.268862058262118</v>
      </c>
      <c r="P2768">
        <f t="shared" si="601"/>
        <v>0.69669633744575199</v>
      </c>
      <c r="Q2768" t="s">
        <v>259</v>
      </c>
      <c r="R2768" t="s">
        <v>257</v>
      </c>
      <c r="S2768" t="s">
        <v>137</v>
      </c>
      <c r="T2768" s="78" t="s">
        <v>162</v>
      </c>
      <c r="U2768" s="78" t="s">
        <v>160</v>
      </c>
      <c r="V2768" t="s">
        <v>632</v>
      </c>
      <c r="W2768" s="78" t="s">
        <v>152</v>
      </c>
      <c r="X2768" s="89">
        <v>1</v>
      </c>
      <c r="Y2768" t="str">
        <f t="shared" si="592"/>
        <v>N</v>
      </c>
      <c r="Z2768" s="23">
        <v>100</v>
      </c>
      <c r="AA2768" s="23">
        <f t="shared" si="593"/>
        <v>0</v>
      </c>
      <c r="AB2768" s="23">
        <f t="shared" si="594"/>
        <v>-100</v>
      </c>
      <c r="AC2768" s="23">
        <f t="shared" si="595"/>
        <v>0</v>
      </c>
      <c r="AD2768" s="23">
        <f t="shared" si="596"/>
        <v>-100</v>
      </c>
      <c r="AE2768" s="23">
        <f t="shared" si="597"/>
        <v>0</v>
      </c>
      <c r="AF2768" s="23">
        <f t="shared" si="598"/>
        <v>-100</v>
      </c>
    </row>
    <row r="2769" spans="1:32" x14ac:dyDescent="0.25">
      <c r="A2769" s="6">
        <v>0.12187671578162335</v>
      </c>
      <c r="B2769" s="6">
        <v>0.87808485651370671</v>
      </c>
      <c r="C2769" s="3">
        <f t="shared" si="599"/>
        <v>8.2050126932512946</v>
      </c>
      <c r="D2769" s="4">
        <f t="shared" si="599"/>
        <v>1.1388420977561753</v>
      </c>
      <c r="E2769" s="141">
        <v>5.4408590247412514E-2</v>
      </c>
      <c r="F2769" s="5">
        <f t="shared" si="587"/>
        <v>1.0544085902474125</v>
      </c>
      <c r="G2769" s="5">
        <f t="shared" si="588"/>
        <v>7.7816254240929723</v>
      </c>
      <c r="H2769" s="5">
        <f t="shared" si="589"/>
        <v>1.0800766498772083</v>
      </c>
      <c r="I2769">
        <v>1.78</v>
      </c>
      <c r="J2769">
        <v>2.0299999999999998</v>
      </c>
      <c r="K2769" s="5">
        <f t="shared" si="590"/>
        <v>1.8768472906403944</v>
      </c>
      <c r="L2769" s="5">
        <f t="shared" si="591"/>
        <v>2.1404494382022472</v>
      </c>
      <c r="M2769" s="24">
        <f t="shared" si="600"/>
        <v>0.53280839895013121</v>
      </c>
      <c r="N2769" s="24">
        <f t="shared" si="600"/>
        <v>0.46719160104986879</v>
      </c>
      <c r="O2769">
        <f t="shared" si="601"/>
        <v>0.22874398380688918</v>
      </c>
      <c r="P2769">
        <f t="shared" si="601"/>
        <v>1.8794962378186644</v>
      </c>
      <c r="Q2769" t="s">
        <v>258</v>
      </c>
      <c r="R2769" t="s">
        <v>129</v>
      </c>
      <c r="S2769" t="s">
        <v>137</v>
      </c>
      <c r="T2769" s="78" t="s">
        <v>152</v>
      </c>
      <c r="U2769" s="78" t="s">
        <v>161</v>
      </c>
      <c r="V2769" t="s">
        <v>632</v>
      </c>
      <c r="W2769" s="78" t="s">
        <v>178</v>
      </c>
      <c r="X2769" s="89">
        <v>4</v>
      </c>
      <c r="Y2769" t="str">
        <f t="shared" si="592"/>
        <v>Y</v>
      </c>
      <c r="Z2769" s="23">
        <v>100</v>
      </c>
      <c r="AA2769" s="23">
        <f t="shared" si="593"/>
        <v>0</v>
      </c>
      <c r="AB2769" s="23">
        <f t="shared" si="594"/>
        <v>-100</v>
      </c>
      <c r="AC2769" s="23">
        <f t="shared" si="595"/>
        <v>0</v>
      </c>
      <c r="AD2769" s="23">
        <f t="shared" si="596"/>
        <v>-100</v>
      </c>
      <c r="AE2769" s="23">
        <f t="shared" si="597"/>
        <v>0</v>
      </c>
      <c r="AF2769" s="23">
        <f t="shared" si="598"/>
        <v>-100</v>
      </c>
    </row>
    <row r="2770" spans="1:32" x14ac:dyDescent="0.25">
      <c r="A2770" s="6">
        <v>0.51415047208406839</v>
      </c>
      <c r="B2770" s="6">
        <v>0.48424741333335436</v>
      </c>
      <c r="C2770" s="3">
        <f t="shared" si="599"/>
        <v>1.9449559113435779</v>
      </c>
      <c r="D2770" s="4">
        <f t="shared" si="599"/>
        <v>2.0650600756262651</v>
      </c>
      <c r="E2770" s="141">
        <v>5.2660738524612949E-2</v>
      </c>
      <c r="F2770" s="5">
        <f t="shared" si="587"/>
        <v>1.0526607385246129</v>
      </c>
      <c r="G2770" s="5">
        <f t="shared" si="588"/>
        <v>1.8476569327261003</v>
      </c>
      <c r="H2770" s="5">
        <f t="shared" si="589"/>
        <v>1.961752728158751</v>
      </c>
      <c r="I2770">
        <v>1.91</v>
      </c>
      <c r="J2770">
        <v>1.89</v>
      </c>
      <c r="K2770" s="5">
        <f t="shared" si="590"/>
        <v>2.0105820105820107</v>
      </c>
      <c r="L2770" s="5">
        <f t="shared" si="591"/>
        <v>1.9895287958115184</v>
      </c>
      <c r="M2770" s="24">
        <f t="shared" si="600"/>
        <v>0.49736842105263157</v>
      </c>
      <c r="N2770" s="24">
        <f t="shared" si="600"/>
        <v>0.50263157894736843</v>
      </c>
      <c r="O2770">
        <f t="shared" si="601"/>
        <v>1.0337416899044762</v>
      </c>
      <c r="P2770">
        <f t="shared" si="601"/>
        <v>0.96342417312395112</v>
      </c>
      <c r="Q2770" t="s">
        <v>130</v>
      </c>
      <c r="R2770" t="s">
        <v>449</v>
      </c>
      <c r="S2770" t="s">
        <v>137</v>
      </c>
      <c r="T2770" s="78" t="s">
        <v>155</v>
      </c>
      <c r="U2770" s="78" t="s">
        <v>161</v>
      </c>
      <c r="V2770" t="s">
        <v>632</v>
      </c>
      <c r="W2770" s="78" t="s">
        <v>170</v>
      </c>
      <c r="X2770" s="89">
        <v>2</v>
      </c>
      <c r="Y2770" t="str">
        <f t="shared" si="592"/>
        <v>N</v>
      </c>
      <c r="Z2770" s="23">
        <v>100</v>
      </c>
      <c r="AA2770" s="23">
        <f t="shared" si="593"/>
        <v>0</v>
      </c>
      <c r="AB2770" s="23">
        <f t="shared" si="594"/>
        <v>-100</v>
      </c>
      <c r="AC2770" s="23">
        <f t="shared" si="595"/>
        <v>0</v>
      </c>
      <c r="AD2770" s="23">
        <f t="shared" si="596"/>
        <v>-100</v>
      </c>
      <c r="AE2770" s="23">
        <f t="shared" si="597"/>
        <v>0</v>
      </c>
      <c r="AF2770" s="23">
        <f t="shared" si="598"/>
        <v>-100</v>
      </c>
    </row>
    <row r="2771" spans="1:32" x14ac:dyDescent="0.25">
      <c r="A2771" s="6">
        <v>0.3646487359868632</v>
      </c>
      <c r="B2771" s="6">
        <v>0.63492195889000169</v>
      </c>
      <c r="C2771" s="3">
        <f t="shared" si="599"/>
        <v>2.7423651895944756</v>
      </c>
      <c r="D2771" s="4">
        <f t="shared" si="599"/>
        <v>1.5749967157353382</v>
      </c>
      <c r="E2771" s="141">
        <v>4.999862565624924E-2</v>
      </c>
      <c r="F2771" s="5">
        <f t="shared" si="587"/>
        <v>1.0499986256562492</v>
      </c>
      <c r="G2771" s="5">
        <f t="shared" si="588"/>
        <v>2.6117797895978168</v>
      </c>
      <c r="H2771" s="5">
        <f t="shared" si="589"/>
        <v>1.4999988354755847</v>
      </c>
      <c r="I2771">
        <v>2.0099999999999998</v>
      </c>
      <c r="J2771">
        <v>1.81</v>
      </c>
      <c r="K2771" s="5">
        <f t="shared" si="590"/>
        <v>2.1104972375690609</v>
      </c>
      <c r="L2771" s="5">
        <f t="shared" si="591"/>
        <v>1.9004975124378112</v>
      </c>
      <c r="M2771" s="24">
        <f t="shared" si="600"/>
        <v>0.47382198952879578</v>
      </c>
      <c r="N2771" s="24">
        <f t="shared" si="600"/>
        <v>0.52617801047120416</v>
      </c>
      <c r="O2771">
        <f t="shared" si="601"/>
        <v>0.76959014998332465</v>
      </c>
      <c r="P2771">
        <f t="shared" si="601"/>
        <v>1.2066676034625903</v>
      </c>
      <c r="Q2771" t="s">
        <v>336</v>
      </c>
      <c r="R2771" t="s">
        <v>335</v>
      </c>
      <c r="S2771" t="s">
        <v>137</v>
      </c>
      <c r="T2771" s="78" t="s">
        <v>151</v>
      </c>
      <c r="U2771" s="78" t="s">
        <v>166</v>
      </c>
      <c r="V2771" t="s">
        <v>632</v>
      </c>
      <c r="W2771" s="78" t="s">
        <v>153</v>
      </c>
      <c r="X2771" s="89">
        <v>2</v>
      </c>
      <c r="Y2771" t="str">
        <f t="shared" si="592"/>
        <v>N</v>
      </c>
      <c r="Z2771" s="23">
        <v>100</v>
      </c>
      <c r="AA2771" s="23">
        <f t="shared" si="593"/>
        <v>181</v>
      </c>
      <c r="AB2771" s="23">
        <f t="shared" si="594"/>
        <v>81</v>
      </c>
      <c r="AC2771" s="23">
        <f t="shared" si="595"/>
        <v>0</v>
      </c>
      <c r="AD2771" s="23">
        <f t="shared" si="596"/>
        <v>-100</v>
      </c>
      <c r="AE2771" s="23">
        <f t="shared" si="597"/>
        <v>181</v>
      </c>
      <c r="AF2771" s="23">
        <f t="shared" si="598"/>
        <v>81</v>
      </c>
    </row>
    <row r="2772" spans="1:32" x14ac:dyDescent="0.25">
      <c r="A2772" s="6">
        <v>0.41991328398246275</v>
      </c>
      <c r="B2772" s="6">
        <v>0.5795729232357888</v>
      </c>
      <c r="C2772" s="3">
        <f t="shared" si="599"/>
        <v>2.3814440698707782</v>
      </c>
      <c r="D2772" s="4">
        <f t="shared" si="599"/>
        <v>1.7254084169718329</v>
      </c>
      <c r="E2772" s="141">
        <v>5.452035886818507E-2</v>
      </c>
      <c r="F2772" s="5">
        <f t="shared" ref="F2772:F2835" si="602">(E2772/100%) + 1</f>
        <v>1.0545203588681851</v>
      </c>
      <c r="G2772" s="5">
        <f t="shared" ref="G2772:G2835" si="603">C2772/F2772</f>
        <v>2.258319670970391</v>
      </c>
      <c r="H2772" s="5">
        <f t="shared" ref="H2772:H2835" si="604">D2772/F2772</f>
        <v>1.6362020917488125</v>
      </c>
      <c r="I2772">
        <v>1.75</v>
      </c>
      <c r="J2772">
        <v>2.0699999999999998</v>
      </c>
      <c r="K2772" s="5">
        <f t="shared" ref="K2772:K2835" si="605">(I2772*F2772)</f>
        <v>1.8454106280193239</v>
      </c>
      <c r="L2772" s="5">
        <f t="shared" ref="L2772:L2835" si="606">(J2772*F2772)</f>
        <v>2.1828571428571428</v>
      </c>
      <c r="M2772" s="24">
        <f t="shared" si="600"/>
        <v>0.54188481675392663</v>
      </c>
      <c r="N2772" s="24">
        <f t="shared" si="600"/>
        <v>0.45811518324607331</v>
      </c>
      <c r="O2772">
        <f t="shared" si="601"/>
        <v>0.77491243710773328</v>
      </c>
      <c r="P2772">
        <f t="shared" si="601"/>
        <v>1.2651248952918364</v>
      </c>
      <c r="Q2772" t="s">
        <v>255</v>
      </c>
      <c r="R2772" t="s">
        <v>254</v>
      </c>
      <c r="S2772" t="s">
        <v>137</v>
      </c>
      <c r="T2772" s="78" t="s">
        <v>151</v>
      </c>
      <c r="U2772" s="78" t="s">
        <v>166</v>
      </c>
      <c r="V2772" t="s">
        <v>632</v>
      </c>
      <c r="W2772" s="78" t="s">
        <v>167</v>
      </c>
      <c r="X2772" s="89">
        <v>5</v>
      </c>
      <c r="Y2772" t="str">
        <f t="shared" ref="Y2772:Y2835" si="607">IF(X2772 &gt;= 3,"Y","N")</f>
        <v>Y</v>
      </c>
      <c r="Z2772" s="23">
        <v>100</v>
      </c>
      <c r="AA2772" s="23">
        <f t="shared" si="593"/>
        <v>0</v>
      </c>
      <c r="AB2772" s="23">
        <f t="shared" si="594"/>
        <v>-100</v>
      </c>
      <c r="AC2772" s="23">
        <f t="shared" si="595"/>
        <v>0</v>
      </c>
      <c r="AD2772" s="23">
        <f t="shared" si="596"/>
        <v>-100</v>
      </c>
      <c r="AE2772" s="23">
        <f t="shared" si="597"/>
        <v>0</v>
      </c>
      <c r="AF2772" s="23">
        <f t="shared" si="598"/>
        <v>-100</v>
      </c>
    </row>
    <row r="2773" spans="1:32" x14ac:dyDescent="0.25">
      <c r="A2773" s="6">
        <v>0.49603781891049981</v>
      </c>
      <c r="B2773" s="6">
        <v>0.5027059861886769</v>
      </c>
      <c r="C2773" s="3">
        <f t="shared" si="599"/>
        <v>2.0159753185682607</v>
      </c>
      <c r="D2773" s="4">
        <f t="shared" si="599"/>
        <v>1.9892343188144919</v>
      </c>
      <c r="E2773" s="141">
        <v>5.2660738524612949E-2</v>
      </c>
      <c r="F2773" s="5">
        <f t="shared" si="602"/>
        <v>1.0526607385246129</v>
      </c>
      <c r="G2773" s="5">
        <f t="shared" si="603"/>
        <v>1.91512350065778</v>
      </c>
      <c r="H2773" s="5">
        <f t="shared" si="604"/>
        <v>1.8897202546022194</v>
      </c>
      <c r="I2773">
        <v>1.89</v>
      </c>
      <c r="J2773">
        <v>1.91</v>
      </c>
      <c r="K2773" s="5">
        <f t="shared" si="605"/>
        <v>1.9895287958115184</v>
      </c>
      <c r="L2773" s="5">
        <f t="shared" si="606"/>
        <v>2.0105820105820107</v>
      </c>
      <c r="M2773" s="24">
        <f t="shared" si="600"/>
        <v>0.50263157894736843</v>
      </c>
      <c r="N2773" s="24">
        <f t="shared" si="600"/>
        <v>0.49736842105263157</v>
      </c>
      <c r="O2773">
        <f t="shared" si="601"/>
        <v>0.98688152453397859</v>
      </c>
      <c r="P2773">
        <f t="shared" si="601"/>
        <v>1.0107316124428425</v>
      </c>
      <c r="Q2773" t="s">
        <v>253</v>
      </c>
      <c r="R2773" t="s">
        <v>128</v>
      </c>
      <c r="S2773" t="s">
        <v>137</v>
      </c>
      <c r="T2773" s="78" t="s">
        <v>155</v>
      </c>
      <c r="U2773" s="78" t="s">
        <v>161</v>
      </c>
      <c r="V2773" t="s">
        <v>632</v>
      </c>
      <c r="W2773" s="78" t="s">
        <v>155</v>
      </c>
      <c r="X2773" s="89">
        <v>3</v>
      </c>
      <c r="Y2773" t="str">
        <f t="shared" si="607"/>
        <v>Y</v>
      </c>
      <c r="Z2773" s="23">
        <v>100</v>
      </c>
      <c r="AA2773" s="23">
        <f t="shared" si="593"/>
        <v>0</v>
      </c>
      <c r="AB2773" s="23">
        <f t="shared" si="594"/>
        <v>-100</v>
      </c>
      <c r="AC2773" s="23">
        <f t="shared" si="595"/>
        <v>0</v>
      </c>
      <c r="AD2773" s="23">
        <f t="shared" si="596"/>
        <v>-100</v>
      </c>
      <c r="AE2773" s="23">
        <f t="shared" si="597"/>
        <v>0</v>
      </c>
      <c r="AF2773" s="23">
        <f t="shared" si="598"/>
        <v>-100</v>
      </c>
    </row>
    <row r="2774" spans="1:32" x14ac:dyDescent="0.25">
      <c r="A2774" s="6">
        <v>0.27528428146953826</v>
      </c>
      <c r="B2774" s="6">
        <v>0.72401972762587674</v>
      </c>
      <c r="C2774" s="3">
        <f t="shared" si="599"/>
        <v>3.6326084245048169</v>
      </c>
      <c r="D2774" s="4">
        <f t="shared" si="599"/>
        <v>1.3811778351386728</v>
      </c>
      <c r="E2774" s="141">
        <v>5.6067588325652729E-2</v>
      </c>
      <c r="F2774" s="5">
        <f t="shared" si="602"/>
        <v>1.0560675883256527</v>
      </c>
      <c r="G2774" s="5">
        <f t="shared" si="603"/>
        <v>3.4397499408765615</v>
      </c>
      <c r="H2774" s="5">
        <f t="shared" si="604"/>
        <v>1.307849848254947</v>
      </c>
      <c r="I2774">
        <v>1.68</v>
      </c>
      <c r="J2774">
        <v>2.17</v>
      </c>
      <c r="K2774" s="5">
        <f t="shared" si="605"/>
        <v>1.7741935483870965</v>
      </c>
      <c r="L2774" s="5">
        <f t="shared" si="606"/>
        <v>2.2916666666666665</v>
      </c>
      <c r="M2774" s="24">
        <f t="shared" si="600"/>
        <v>0.56363636363636371</v>
      </c>
      <c r="N2774" s="24">
        <f t="shared" si="600"/>
        <v>0.4363636363636364</v>
      </c>
      <c r="O2774">
        <f t="shared" si="601"/>
        <v>0.48840759615563234</v>
      </c>
      <c r="P2774">
        <f t="shared" si="601"/>
        <v>1.6592118758093009</v>
      </c>
      <c r="Q2774" t="s">
        <v>440</v>
      </c>
      <c r="R2774" t="s">
        <v>405</v>
      </c>
      <c r="S2774" t="s">
        <v>137</v>
      </c>
      <c r="T2774" s="78" t="s">
        <v>154</v>
      </c>
      <c r="U2774" s="78" t="s">
        <v>160</v>
      </c>
      <c r="V2774" t="s">
        <v>632</v>
      </c>
      <c r="W2774" s="78" t="s">
        <v>149</v>
      </c>
      <c r="X2774" s="89">
        <v>0</v>
      </c>
      <c r="Y2774" t="str">
        <f t="shared" si="607"/>
        <v>N</v>
      </c>
      <c r="Z2774" s="23">
        <v>100</v>
      </c>
      <c r="AA2774" s="23">
        <f t="shared" si="593"/>
        <v>217</v>
      </c>
      <c r="AB2774" s="23">
        <f t="shared" si="594"/>
        <v>117</v>
      </c>
      <c r="AC2774" s="23">
        <f t="shared" si="595"/>
        <v>0</v>
      </c>
      <c r="AD2774" s="23">
        <f t="shared" si="596"/>
        <v>-100</v>
      </c>
      <c r="AE2774" s="23">
        <f t="shared" si="597"/>
        <v>217</v>
      </c>
      <c r="AF2774" s="23">
        <f t="shared" si="598"/>
        <v>117</v>
      </c>
    </row>
    <row r="2775" spans="1:32" x14ac:dyDescent="0.25">
      <c r="A2775" s="6">
        <v>0.56137046246079869</v>
      </c>
      <c r="B2775" s="6">
        <v>0.42694370655217589</v>
      </c>
      <c r="C2775" s="3">
        <f t="shared" si="599"/>
        <v>1.7813548572121951</v>
      </c>
      <c r="D2775" s="4">
        <f t="shared" si="599"/>
        <v>2.3422291619557862</v>
      </c>
      <c r="E2775" s="141">
        <v>3.5385983987348046E-2</v>
      </c>
      <c r="F2775" s="5">
        <f t="shared" si="602"/>
        <v>1.035385983987348</v>
      </c>
      <c r="G2775" s="5">
        <f t="shared" si="603"/>
        <v>1.7204741852425562</v>
      </c>
      <c r="H2775" s="5">
        <f t="shared" si="604"/>
        <v>2.2621797070650778</v>
      </c>
      <c r="I2775">
        <v>1.51</v>
      </c>
      <c r="J2775">
        <v>2.68</v>
      </c>
      <c r="K2775" s="5">
        <f t="shared" si="605"/>
        <v>1.5634328358208955</v>
      </c>
      <c r="L2775" s="5">
        <f t="shared" si="606"/>
        <v>2.7748344370860929</v>
      </c>
      <c r="M2775" s="24">
        <f t="shared" si="600"/>
        <v>0.63961813842482096</v>
      </c>
      <c r="N2775" s="24">
        <f t="shared" si="600"/>
        <v>0.36038186157517899</v>
      </c>
      <c r="O2775">
        <f t="shared" si="601"/>
        <v>0.87766501407117414</v>
      </c>
      <c r="P2775">
        <f t="shared" si="601"/>
        <v>1.1846980996381569</v>
      </c>
      <c r="Q2775" t="s">
        <v>95</v>
      </c>
      <c r="R2775" t="s">
        <v>86</v>
      </c>
      <c r="S2775" t="s">
        <v>138</v>
      </c>
      <c r="T2775" s="78" t="s">
        <v>162</v>
      </c>
      <c r="U2775" s="78" t="s">
        <v>160</v>
      </c>
      <c r="V2775" t="s">
        <v>632</v>
      </c>
      <c r="W2775" s="78" t="s">
        <v>165</v>
      </c>
      <c r="X2775" s="89">
        <v>4</v>
      </c>
      <c r="Y2775" t="str">
        <f t="shared" si="607"/>
        <v>Y</v>
      </c>
      <c r="Z2775" s="23">
        <v>100</v>
      </c>
      <c r="AA2775" s="23">
        <f t="shared" si="593"/>
        <v>0</v>
      </c>
      <c r="AB2775" s="23">
        <f t="shared" si="594"/>
        <v>-100</v>
      </c>
      <c r="AC2775" s="23">
        <f t="shared" si="595"/>
        <v>151</v>
      </c>
      <c r="AD2775" s="23">
        <f t="shared" si="596"/>
        <v>51</v>
      </c>
      <c r="AE2775" s="23">
        <f t="shared" si="597"/>
        <v>0</v>
      </c>
      <c r="AF2775" s="23">
        <f t="shared" si="598"/>
        <v>-100</v>
      </c>
    </row>
    <row r="2776" spans="1:32" x14ac:dyDescent="0.25">
      <c r="A2776" s="6">
        <v>0.5089422490365958</v>
      </c>
      <c r="B2776" s="6">
        <v>0.48061663655389014</v>
      </c>
      <c r="C2776" s="3">
        <f t="shared" si="599"/>
        <v>1.9648594745139627</v>
      </c>
      <c r="D2776" s="4">
        <f t="shared" si="599"/>
        <v>2.0806603932193948</v>
      </c>
      <c r="E2776" s="141">
        <v>3.1919317945518833E-2</v>
      </c>
      <c r="F2776" s="5">
        <f t="shared" si="602"/>
        <v>1.0319193179455188</v>
      </c>
      <c r="G2776" s="5">
        <f t="shared" si="603"/>
        <v>1.9040824610453695</v>
      </c>
      <c r="H2776" s="5">
        <f t="shared" si="604"/>
        <v>2.0163014269001649</v>
      </c>
      <c r="I2776">
        <v>1.68</v>
      </c>
      <c r="J2776">
        <v>2.29</v>
      </c>
      <c r="K2776" s="5">
        <f t="shared" si="605"/>
        <v>1.7336244541484715</v>
      </c>
      <c r="L2776" s="5">
        <f t="shared" si="606"/>
        <v>2.3630952380952381</v>
      </c>
      <c r="M2776" s="24">
        <f t="shared" si="600"/>
        <v>0.57682619647355171</v>
      </c>
      <c r="N2776" s="24">
        <f t="shared" si="600"/>
        <v>0.42317380352644834</v>
      </c>
      <c r="O2776">
        <f t="shared" si="601"/>
        <v>0.88231472867916394</v>
      </c>
      <c r="P2776">
        <f t="shared" si="601"/>
        <v>1.1357428851898477</v>
      </c>
      <c r="Q2776" t="s">
        <v>93</v>
      </c>
      <c r="R2776" t="s">
        <v>83</v>
      </c>
      <c r="S2776" t="s">
        <v>138</v>
      </c>
      <c r="T2776" s="78" t="s">
        <v>170</v>
      </c>
      <c r="U2776" s="78" t="s">
        <v>160</v>
      </c>
      <c r="V2776" t="s">
        <v>632</v>
      </c>
      <c r="W2776" s="78" t="s">
        <v>170</v>
      </c>
      <c r="X2776" s="89">
        <v>2</v>
      </c>
      <c r="Y2776" t="str">
        <f t="shared" si="607"/>
        <v>N</v>
      </c>
      <c r="Z2776" s="23">
        <v>100</v>
      </c>
      <c r="AA2776" s="23">
        <f t="shared" si="593"/>
        <v>229</v>
      </c>
      <c r="AB2776" s="23">
        <f t="shared" si="594"/>
        <v>129</v>
      </c>
      <c r="AC2776" s="23">
        <f t="shared" si="595"/>
        <v>0</v>
      </c>
      <c r="AD2776" s="23">
        <f t="shared" si="596"/>
        <v>-100</v>
      </c>
      <c r="AE2776" s="23">
        <f t="shared" si="597"/>
        <v>0</v>
      </c>
      <c r="AF2776" s="23">
        <f t="shared" si="598"/>
        <v>-100</v>
      </c>
    </row>
    <row r="2777" spans="1:32" x14ac:dyDescent="0.25">
      <c r="A2777" s="6">
        <v>0.43549265092509082</v>
      </c>
      <c r="B2777" s="6">
        <v>0.56394794246662105</v>
      </c>
      <c r="C2777" s="3">
        <f t="shared" si="599"/>
        <v>2.2962500007193238</v>
      </c>
      <c r="D2777" s="4">
        <f t="shared" si="599"/>
        <v>1.7732133140270974</v>
      </c>
      <c r="E2777" s="141">
        <v>4.6950890447922333E-2</v>
      </c>
      <c r="F2777" s="5">
        <f t="shared" si="602"/>
        <v>1.0469508904479223</v>
      </c>
      <c r="G2777" s="5">
        <f t="shared" si="603"/>
        <v>2.1932738408932511</v>
      </c>
      <c r="H2777" s="5">
        <f t="shared" si="604"/>
        <v>1.6936929231403151</v>
      </c>
      <c r="I2777">
        <v>2.1800000000000002</v>
      </c>
      <c r="J2777">
        <v>1.7</v>
      </c>
      <c r="K2777" s="5">
        <f t="shared" si="605"/>
        <v>2.2823529411764709</v>
      </c>
      <c r="L2777" s="5">
        <f t="shared" si="606"/>
        <v>1.7798165137614679</v>
      </c>
      <c r="M2777" s="24">
        <f t="shared" si="600"/>
        <v>0.43814432989690716</v>
      </c>
      <c r="N2777" s="24">
        <f t="shared" si="600"/>
        <v>0.56185567010309279</v>
      </c>
      <c r="O2777">
        <f t="shared" si="601"/>
        <v>0.99394793269961912</v>
      </c>
      <c r="P2777">
        <f t="shared" si="601"/>
        <v>1.0037238609038945</v>
      </c>
      <c r="Q2777" t="s">
        <v>34</v>
      </c>
      <c r="R2777" t="s">
        <v>15</v>
      </c>
      <c r="S2777" t="s">
        <v>139</v>
      </c>
      <c r="T2777" s="78" t="s">
        <v>151</v>
      </c>
      <c r="U2777" s="78" t="s">
        <v>166</v>
      </c>
      <c r="V2777" t="s">
        <v>632</v>
      </c>
      <c r="W2777" s="78" t="s">
        <v>175</v>
      </c>
      <c r="X2777" s="89">
        <v>5</v>
      </c>
      <c r="Y2777" t="str">
        <f t="shared" si="607"/>
        <v>Y</v>
      </c>
      <c r="Z2777" s="23">
        <v>100</v>
      </c>
      <c r="AA2777" s="23">
        <f t="shared" si="593"/>
        <v>0</v>
      </c>
      <c r="AB2777" s="23">
        <f t="shared" si="594"/>
        <v>-100</v>
      </c>
      <c r="AC2777" s="23">
        <f t="shared" si="595"/>
        <v>0</v>
      </c>
      <c r="AD2777" s="23">
        <f t="shared" si="596"/>
        <v>-100</v>
      </c>
      <c r="AE2777" s="23">
        <f t="shared" si="597"/>
        <v>0</v>
      </c>
      <c r="AF2777" s="23">
        <f t="shared" si="598"/>
        <v>-100</v>
      </c>
    </row>
    <row r="2778" spans="1:32" x14ac:dyDescent="0.25">
      <c r="A2778" s="6">
        <v>9.5057695971180217E-2</v>
      </c>
      <c r="B2778" s="6">
        <v>0.90493320468204508</v>
      </c>
      <c r="C2778" s="3">
        <f t="shared" si="599"/>
        <v>10.519926764300935</v>
      </c>
      <c r="D2778" s="4">
        <f t="shared" si="599"/>
        <v>1.1050539363856775</v>
      </c>
      <c r="E2778" s="141">
        <v>4.5230966638152292E-2</v>
      </c>
      <c r="F2778" s="5">
        <f t="shared" si="602"/>
        <v>1.0452309666381523</v>
      </c>
      <c r="G2778" s="5">
        <f t="shared" si="603"/>
        <v>10.064691058797171</v>
      </c>
      <c r="H2778" s="5">
        <f t="shared" si="604"/>
        <v>1.0572342110566604</v>
      </c>
      <c r="I2778">
        <v>2.2400000000000002</v>
      </c>
      <c r="J2778">
        <v>1.67</v>
      </c>
      <c r="K2778" s="5">
        <f t="shared" si="605"/>
        <v>2.3413173652694614</v>
      </c>
      <c r="L2778" s="5">
        <f t="shared" si="606"/>
        <v>1.7455357142857142</v>
      </c>
      <c r="M2778" s="24">
        <f t="shared" si="600"/>
        <v>0.42710997442455234</v>
      </c>
      <c r="N2778" s="24">
        <f t="shared" si="600"/>
        <v>0.57289002557544755</v>
      </c>
      <c r="O2778">
        <f t="shared" si="601"/>
        <v>0.22256023427982916</v>
      </c>
      <c r="P2778">
        <f t="shared" si="601"/>
        <v>1.5795932278155342</v>
      </c>
      <c r="Q2778" t="s">
        <v>520</v>
      </c>
      <c r="R2778" t="s">
        <v>18</v>
      </c>
      <c r="S2778" t="s">
        <v>139</v>
      </c>
      <c r="T2778" s="78" t="s">
        <v>154</v>
      </c>
      <c r="U2778" s="78" t="s">
        <v>160</v>
      </c>
      <c r="V2778" t="s">
        <v>632</v>
      </c>
      <c r="W2778" s="78" t="s">
        <v>170</v>
      </c>
      <c r="X2778" s="89">
        <v>2</v>
      </c>
      <c r="Y2778" t="str">
        <f t="shared" si="607"/>
        <v>N</v>
      </c>
      <c r="Z2778" s="23">
        <v>100</v>
      </c>
      <c r="AA2778" s="23">
        <f t="shared" si="593"/>
        <v>167</v>
      </c>
      <c r="AB2778" s="23">
        <f t="shared" si="594"/>
        <v>67</v>
      </c>
      <c r="AC2778" s="23">
        <f t="shared" si="595"/>
        <v>0</v>
      </c>
      <c r="AD2778" s="23">
        <f t="shared" si="596"/>
        <v>-100</v>
      </c>
      <c r="AE2778" s="23">
        <f t="shared" si="597"/>
        <v>167</v>
      </c>
      <c r="AF2778" s="23">
        <f t="shared" si="598"/>
        <v>67</v>
      </c>
    </row>
    <row r="2779" spans="1:32" x14ac:dyDescent="0.25">
      <c r="A2779" s="6">
        <v>0.44118137590982398</v>
      </c>
      <c r="B2779" s="6">
        <v>0.55825905069027582</v>
      </c>
      <c r="C2779" s="3">
        <f t="shared" si="599"/>
        <v>2.2666414644946316</v>
      </c>
      <c r="D2779" s="4">
        <f t="shared" si="599"/>
        <v>1.7912830947631222</v>
      </c>
      <c r="E2779" s="141">
        <v>4.6397365415770331E-2</v>
      </c>
      <c r="F2779" s="5">
        <f t="shared" si="602"/>
        <v>1.0463973654157703</v>
      </c>
      <c r="G2779" s="5">
        <f t="shared" si="603"/>
        <v>2.1661383518430548</v>
      </c>
      <c r="H2779" s="5">
        <f t="shared" si="604"/>
        <v>1.7118574204851735</v>
      </c>
      <c r="I2779">
        <v>2.31</v>
      </c>
      <c r="J2779">
        <v>1.63</v>
      </c>
      <c r="K2779" s="5">
        <f t="shared" si="605"/>
        <v>2.4171779141104297</v>
      </c>
      <c r="L2779" s="5">
        <f t="shared" si="606"/>
        <v>1.7056277056277056</v>
      </c>
      <c r="M2779" s="24">
        <f t="shared" si="600"/>
        <v>0.41370558375634514</v>
      </c>
      <c r="N2779" s="24">
        <f t="shared" si="600"/>
        <v>0.58629441624365486</v>
      </c>
      <c r="O2779">
        <f t="shared" si="601"/>
        <v>1.0664138779660777</v>
      </c>
      <c r="P2779">
        <f t="shared" si="601"/>
        <v>0.95218210377475621</v>
      </c>
      <c r="Q2779" t="s">
        <v>13</v>
      </c>
      <c r="R2779" t="s">
        <v>33</v>
      </c>
      <c r="S2779" t="s">
        <v>139</v>
      </c>
      <c r="T2779" s="78" t="s">
        <v>151</v>
      </c>
      <c r="U2779" s="78" t="s">
        <v>166</v>
      </c>
      <c r="V2779" t="s">
        <v>632</v>
      </c>
      <c r="W2779" s="78" t="s">
        <v>152</v>
      </c>
      <c r="X2779" s="89">
        <v>1</v>
      </c>
      <c r="Y2779" t="str">
        <f t="shared" si="607"/>
        <v>N</v>
      </c>
      <c r="Z2779" s="23">
        <v>100</v>
      </c>
      <c r="AA2779" s="23">
        <f t="shared" si="593"/>
        <v>0</v>
      </c>
      <c r="AB2779" s="23">
        <f t="shared" si="594"/>
        <v>-100</v>
      </c>
      <c r="AC2779" s="23">
        <f t="shared" si="595"/>
        <v>0</v>
      </c>
      <c r="AD2779" s="23">
        <f t="shared" si="596"/>
        <v>-100</v>
      </c>
      <c r="AE2779" s="23">
        <f t="shared" si="597"/>
        <v>163</v>
      </c>
      <c r="AF2779" s="23">
        <f t="shared" si="598"/>
        <v>63</v>
      </c>
    </row>
    <row r="2780" spans="1:32" x14ac:dyDescent="0.25">
      <c r="A2780" s="6">
        <v>0.1717573142637282</v>
      </c>
      <c r="B2780" s="6">
        <v>0.82820631682308266</v>
      </c>
      <c r="C2780" s="3">
        <f t="shared" si="599"/>
        <v>5.8221683558962152</v>
      </c>
      <c r="D2780" s="4">
        <f t="shared" si="599"/>
        <v>1.2074286076878777</v>
      </c>
      <c r="E2780" s="141">
        <v>5.066600273870292E-2</v>
      </c>
      <c r="F2780" s="5">
        <f t="shared" si="602"/>
        <v>1.0506660027387029</v>
      </c>
      <c r="G2780" s="5">
        <f t="shared" si="603"/>
        <v>5.5414073937102239</v>
      </c>
      <c r="H2780" s="5">
        <f t="shared" si="604"/>
        <v>1.1492030812270997</v>
      </c>
      <c r="I2780">
        <v>2.77</v>
      </c>
      <c r="J2780">
        <v>1.45</v>
      </c>
      <c r="K2780" s="5">
        <f t="shared" si="605"/>
        <v>2.9103448275862069</v>
      </c>
      <c r="L2780" s="5">
        <f t="shared" si="606"/>
        <v>1.5234657039711192</v>
      </c>
      <c r="M2780" s="24">
        <f t="shared" si="600"/>
        <v>0.34360189573459715</v>
      </c>
      <c r="N2780" s="24">
        <f t="shared" si="600"/>
        <v>0.65639810426540279</v>
      </c>
      <c r="O2780">
        <f t="shared" si="601"/>
        <v>0.49987301116754007</v>
      </c>
      <c r="P2780">
        <f t="shared" si="601"/>
        <v>1.2617439194922053</v>
      </c>
      <c r="Q2780" t="s">
        <v>12</v>
      </c>
      <c r="R2780" t="s">
        <v>7</v>
      </c>
      <c r="S2780" t="s">
        <v>139</v>
      </c>
      <c r="T2780" s="78" t="s">
        <v>151</v>
      </c>
      <c r="U2780" s="78" t="s">
        <v>166</v>
      </c>
      <c r="V2780" t="s">
        <v>632</v>
      </c>
      <c r="W2780" s="78" t="s">
        <v>152</v>
      </c>
      <c r="X2780" s="89">
        <v>1</v>
      </c>
      <c r="Y2780" t="str">
        <f t="shared" si="607"/>
        <v>N</v>
      </c>
      <c r="Z2780" s="23">
        <v>100</v>
      </c>
      <c r="AA2780" s="23">
        <f t="shared" si="593"/>
        <v>145</v>
      </c>
      <c r="AB2780" s="23">
        <f t="shared" si="594"/>
        <v>45</v>
      </c>
      <c r="AC2780" s="23">
        <f t="shared" si="595"/>
        <v>0</v>
      </c>
      <c r="AD2780" s="23">
        <f t="shared" si="596"/>
        <v>-100</v>
      </c>
      <c r="AE2780" s="23">
        <f t="shared" si="597"/>
        <v>145</v>
      </c>
      <c r="AF2780" s="23">
        <f t="shared" si="598"/>
        <v>45</v>
      </c>
    </row>
    <row r="2781" spans="1:32" x14ac:dyDescent="0.25">
      <c r="A2781" s="6">
        <v>0.174027430765861</v>
      </c>
      <c r="B2781" s="6">
        <v>0.82589224384759286</v>
      </c>
      <c r="C2781" s="3">
        <f t="shared" si="599"/>
        <v>5.7462205561456248</v>
      </c>
      <c r="D2781" s="4">
        <f t="shared" si="599"/>
        <v>1.2108117099408628</v>
      </c>
      <c r="E2781" s="141">
        <v>4.851973684210531E-2</v>
      </c>
      <c r="F2781" s="5">
        <f t="shared" si="602"/>
        <v>1.0485197368421053</v>
      </c>
      <c r="G2781" s="5">
        <f t="shared" si="603"/>
        <v>5.4803170166847686</v>
      </c>
      <c r="H2781" s="5">
        <f t="shared" si="604"/>
        <v>1.1547819915985014</v>
      </c>
      <c r="I2781">
        <v>2.56</v>
      </c>
      <c r="J2781">
        <v>1.52</v>
      </c>
      <c r="K2781" s="5">
        <f t="shared" si="605"/>
        <v>2.6842105263157898</v>
      </c>
      <c r="L2781" s="5">
        <f t="shared" si="606"/>
        <v>1.59375</v>
      </c>
      <c r="M2781" s="24">
        <f t="shared" si="600"/>
        <v>0.37254901960784309</v>
      </c>
      <c r="N2781" s="24">
        <f t="shared" si="600"/>
        <v>0.62745098039215685</v>
      </c>
      <c r="O2781">
        <f t="shared" si="601"/>
        <v>0.46712626152941639</v>
      </c>
      <c r="P2781">
        <f t="shared" si="601"/>
        <v>1.3162657636321011</v>
      </c>
      <c r="Q2781" t="s">
        <v>35</v>
      </c>
      <c r="R2781" t="s">
        <v>20</v>
      </c>
      <c r="S2781" t="s">
        <v>139</v>
      </c>
      <c r="T2781" s="78" t="s">
        <v>154</v>
      </c>
      <c r="U2781" s="78" t="s">
        <v>160</v>
      </c>
      <c r="V2781" t="s">
        <v>632</v>
      </c>
      <c r="W2781" s="78" t="s">
        <v>151</v>
      </c>
      <c r="X2781" s="89">
        <v>2</v>
      </c>
      <c r="Y2781" t="str">
        <f t="shared" si="607"/>
        <v>N</v>
      </c>
      <c r="Z2781" s="23">
        <v>100</v>
      </c>
      <c r="AA2781" s="23">
        <f t="shared" si="593"/>
        <v>152</v>
      </c>
      <c r="AB2781" s="23">
        <f t="shared" si="594"/>
        <v>52</v>
      </c>
      <c r="AC2781" s="23">
        <f t="shared" si="595"/>
        <v>0</v>
      </c>
      <c r="AD2781" s="23">
        <f t="shared" si="596"/>
        <v>-100</v>
      </c>
      <c r="AE2781" s="23">
        <f t="shared" si="597"/>
        <v>152</v>
      </c>
      <c r="AF2781" s="23">
        <f t="shared" si="598"/>
        <v>52</v>
      </c>
    </row>
    <row r="2782" spans="1:32" x14ac:dyDescent="0.25">
      <c r="A2782" s="6">
        <v>0.4413821237650844</v>
      </c>
      <c r="B2782" s="6">
        <v>0.55686242734974223</v>
      </c>
      <c r="C2782" s="3">
        <f t="shared" si="599"/>
        <v>2.2656105586465194</v>
      </c>
      <c r="D2782" s="4">
        <f t="shared" si="599"/>
        <v>1.7957756725647094</v>
      </c>
      <c r="E2782" s="141">
        <v>5.0420168067226934E-2</v>
      </c>
      <c r="F2782" s="5">
        <f t="shared" si="602"/>
        <v>1.0504201680672269</v>
      </c>
      <c r="G2782" s="5">
        <f t="shared" si="603"/>
        <v>2.1568612518314865</v>
      </c>
      <c r="H2782" s="5">
        <f t="shared" si="604"/>
        <v>1.7095784402816032</v>
      </c>
      <c r="I2782">
        <v>2.52</v>
      </c>
      <c r="J2782">
        <v>1.53</v>
      </c>
      <c r="K2782" s="5">
        <f t="shared" si="605"/>
        <v>2.6470588235294117</v>
      </c>
      <c r="L2782" s="5">
        <f t="shared" si="606"/>
        <v>1.6071428571428572</v>
      </c>
      <c r="M2782" s="24">
        <f t="shared" si="600"/>
        <v>0.37777777777777777</v>
      </c>
      <c r="N2782" s="24">
        <f t="shared" si="600"/>
        <v>0.62222222222222223</v>
      </c>
      <c r="O2782">
        <f t="shared" si="601"/>
        <v>1.1683644452605175</v>
      </c>
      <c r="P2782">
        <f t="shared" si="601"/>
        <v>0.89495747252637159</v>
      </c>
      <c r="Q2782" t="s">
        <v>8</v>
      </c>
      <c r="R2782" t="s">
        <v>14</v>
      </c>
      <c r="S2782" t="s">
        <v>139</v>
      </c>
      <c r="T2782" s="78" t="s">
        <v>155</v>
      </c>
      <c r="U2782" s="78" t="s">
        <v>161</v>
      </c>
      <c r="V2782" t="s">
        <v>632</v>
      </c>
      <c r="W2782" s="78" t="s">
        <v>153</v>
      </c>
      <c r="X2782" s="89">
        <v>2</v>
      </c>
      <c r="Y2782" t="str">
        <f t="shared" si="607"/>
        <v>N</v>
      </c>
      <c r="Z2782" s="23">
        <v>100</v>
      </c>
      <c r="AA2782" s="23">
        <f t="shared" si="593"/>
        <v>0</v>
      </c>
      <c r="AB2782" s="23">
        <f t="shared" si="594"/>
        <v>-100</v>
      </c>
      <c r="AC2782" s="23">
        <f t="shared" si="595"/>
        <v>0</v>
      </c>
      <c r="AD2782" s="23">
        <f t="shared" si="596"/>
        <v>-100</v>
      </c>
      <c r="AE2782" s="23">
        <f t="shared" si="597"/>
        <v>153</v>
      </c>
      <c r="AF2782" s="23">
        <f t="shared" si="598"/>
        <v>53</v>
      </c>
    </row>
    <row r="2783" spans="1:32" x14ac:dyDescent="0.25">
      <c r="A2783" s="6">
        <v>0.33468067115638106</v>
      </c>
      <c r="B2783" s="6">
        <v>0.66510212301205918</v>
      </c>
      <c r="C2783" s="3">
        <f t="shared" si="599"/>
        <v>2.9879227758950724</v>
      </c>
      <c r="D2783" s="4">
        <f t="shared" si="599"/>
        <v>1.503528503970613</v>
      </c>
      <c r="E2783" s="141">
        <v>4.6261430876815446E-2</v>
      </c>
      <c r="F2783" s="5">
        <f t="shared" si="602"/>
        <v>1.0462614308768154</v>
      </c>
      <c r="G2783" s="5">
        <f t="shared" si="603"/>
        <v>2.8558089667809461</v>
      </c>
      <c r="H2783" s="5">
        <f t="shared" si="604"/>
        <v>1.4370485804017326</v>
      </c>
      <c r="I2783">
        <v>2.2000000000000002</v>
      </c>
      <c r="J2783">
        <v>1.69</v>
      </c>
      <c r="K2783" s="5">
        <f t="shared" si="605"/>
        <v>2.3017751479289941</v>
      </c>
      <c r="L2783" s="5">
        <f t="shared" si="606"/>
        <v>1.7681818181818181</v>
      </c>
      <c r="M2783" s="24">
        <f t="shared" si="600"/>
        <v>0.43444730077120824</v>
      </c>
      <c r="N2783" s="24">
        <f t="shared" si="600"/>
        <v>0.56555269922879181</v>
      </c>
      <c r="O2783">
        <f t="shared" si="601"/>
        <v>0.77035965135995399</v>
      </c>
      <c r="P2783">
        <f t="shared" si="601"/>
        <v>1.1760214811440499</v>
      </c>
      <c r="Q2783" t="s">
        <v>89</v>
      </c>
      <c r="R2783" t="s">
        <v>521</v>
      </c>
      <c r="S2783" t="s">
        <v>139</v>
      </c>
      <c r="T2783" s="78" t="s">
        <v>151</v>
      </c>
      <c r="U2783" s="78" t="s">
        <v>166</v>
      </c>
      <c r="V2783" t="s">
        <v>632</v>
      </c>
      <c r="W2783" s="78" t="s">
        <v>162</v>
      </c>
      <c r="X2783" s="89">
        <v>3</v>
      </c>
      <c r="Y2783" t="str">
        <f t="shared" si="607"/>
        <v>Y</v>
      </c>
      <c r="Z2783" s="23">
        <v>100</v>
      </c>
      <c r="AA2783" s="23">
        <f t="shared" si="593"/>
        <v>0</v>
      </c>
      <c r="AB2783" s="23">
        <f t="shared" si="594"/>
        <v>-100</v>
      </c>
      <c r="AC2783" s="23">
        <f t="shared" si="595"/>
        <v>0</v>
      </c>
      <c r="AD2783" s="23">
        <f t="shared" si="596"/>
        <v>-100</v>
      </c>
      <c r="AE2783" s="23">
        <f t="shared" si="597"/>
        <v>0</v>
      </c>
      <c r="AF2783" s="23">
        <f t="shared" si="598"/>
        <v>-100</v>
      </c>
    </row>
    <row r="2784" spans="1:32" x14ac:dyDescent="0.25">
      <c r="A2784" s="6">
        <v>0.2593952207881608</v>
      </c>
      <c r="B2784" s="6">
        <v>0.74032501405407369</v>
      </c>
      <c r="C2784" s="3">
        <f t="shared" si="599"/>
        <v>3.8551211427933971</v>
      </c>
      <c r="D2784" s="4">
        <f t="shared" si="599"/>
        <v>1.3507580873485918</v>
      </c>
      <c r="E2784" s="141">
        <v>4.8468439772787697E-2</v>
      </c>
      <c r="F2784" s="5">
        <f t="shared" si="602"/>
        <v>1.0484684397727877</v>
      </c>
      <c r="G2784" s="5">
        <f t="shared" si="603"/>
        <v>3.6769071881923652</v>
      </c>
      <c r="H2784" s="5">
        <f t="shared" si="604"/>
        <v>1.2883154476650847</v>
      </c>
      <c r="I2784">
        <v>2.34</v>
      </c>
      <c r="J2784">
        <v>1.61</v>
      </c>
      <c r="K2784" s="5">
        <f t="shared" si="605"/>
        <v>2.4534161490683233</v>
      </c>
      <c r="L2784" s="5">
        <f t="shared" si="606"/>
        <v>1.6880341880341883</v>
      </c>
      <c r="M2784" s="24">
        <f t="shared" si="600"/>
        <v>0.40759493670886071</v>
      </c>
      <c r="N2784" s="24">
        <f t="shared" si="600"/>
        <v>0.59240506329113918</v>
      </c>
      <c r="O2784">
        <f t="shared" si="601"/>
        <v>0.63640442367281691</v>
      </c>
      <c r="P2784">
        <f t="shared" si="601"/>
        <v>1.2496939339801674</v>
      </c>
      <c r="Q2784" t="s">
        <v>10</v>
      </c>
      <c r="R2784" t="s">
        <v>11</v>
      </c>
      <c r="S2784" t="s">
        <v>139</v>
      </c>
      <c r="T2784" s="78" t="s">
        <v>151</v>
      </c>
      <c r="U2784" s="78" t="s">
        <v>166</v>
      </c>
      <c r="V2784" t="s">
        <v>632</v>
      </c>
      <c r="W2784" s="78" t="s">
        <v>170</v>
      </c>
      <c r="X2784" s="89">
        <v>2</v>
      </c>
      <c r="Y2784" t="str">
        <f t="shared" si="607"/>
        <v>N</v>
      </c>
      <c r="Z2784" s="23">
        <v>100</v>
      </c>
      <c r="AA2784" s="23">
        <f t="shared" si="593"/>
        <v>161</v>
      </c>
      <c r="AB2784" s="23">
        <f t="shared" si="594"/>
        <v>61</v>
      </c>
      <c r="AC2784" s="23">
        <f t="shared" si="595"/>
        <v>0</v>
      </c>
      <c r="AD2784" s="23">
        <f t="shared" si="596"/>
        <v>-100</v>
      </c>
      <c r="AE2784" s="23">
        <f t="shared" si="597"/>
        <v>161</v>
      </c>
      <c r="AF2784" s="23">
        <f t="shared" si="598"/>
        <v>61</v>
      </c>
    </row>
    <row r="2785" spans="1:32" x14ac:dyDescent="0.25">
      <c r="A2785" s="6">
        <v>0.28310930869444717</v>
      </c>
      <c r="B2785" s="6">
        <v>0.71675330867894882</v>
      </c>
      <c r="C2785" s="3">
        <f t="shared" si="599"/>
        <v>3.5322045912636351</v>
      </c>
      <c r="D2785" s="4">
        <f t="shared" si="599"/>
        <v>1.3951801657436425</v>
      </c>
      <c r="E2785" s="141">
        <v>4.772678302090072E-2</v>
      </c>
      <c r="F2785" s="5">
        <f t="shared" si="602"/>
        <v>1.0477267830209007</v>
      </c>
      <c r="G2785" s="5">
        <f t="shared" si="603"/>
        <v>3.371303137903245</v>
      </c>
      <c r="H2785" s="5">
        <f t="shared" si="604"/>
        <v>1.3316259432835464</v>
      </c>
      <c r="I2785">
        <v>2.21</v>
      </c>
      <c r="J2785">
        <v>1.68</v>
      </c>
      <c r="K2785" s="5">
        <f t="shared" si="605"/>
        <v>2.3154761904761907</v>
      </c>
      <c r="L2785" s="5">
        <f t="shared" si="606"/>
        <v>1.7601809954751131</v>
      </c>
      <c r="M2785" s="24">
        <f t="shared" si="600"/>
        <v>0.43187660668380456</v>
      </c>
      <c r="N2785" s="24">
        <f t="shared" si="600"/>
        <v>0.56812339331619544</v>
      </c>
      <c r="O2785">
        <f t="shared" si="601"/>
        <v>0.6555328635841664</v>
      </c>
      <c r="P2785">
        <f t="shared" si="601"/>
        <v>1.2616155523805932</v>
      </c>
      <c r="Q2785" t="s">
        <v>19</v>
      </c>
      <c r="R2785" t="s">
        <v>16</v>
      </c>
      <c r="S2785" t="s">
        <v>139</v>
      </c>
      <c r="T2785" s="78" t="s">
        <v>151</v>
      </c>
      <c r="U2785" s="78" t="s">
        <v>166</v>
      </c>
      <c r="V2785" t="s">
        <v>632</v>
      </c>
      <c r="W2785" s="78" t="s">
        <v>154</v>
      </c>
      <c r="X2785" s="89">
        <v>1</v>
      </c>
      <c r="Y2785" t="str">
        <f t="shared" si="607"/>
        <v>N</v>
      </c>
      <c r="Z2785" s="23">
        <v>100</v>
      </c>
      <c r="AA2785" s="23">
        <f t="shared" si="593"/>
        <v>168</v>
      </c>
      <c r="AB2785" s="23">
        <f t="shared" si="594"/>
        <v>68</v>
      </c>
      <c r="AC2785" s="23">
        <f t="shared" si="595"/>
        <v>0</v>
      </c>
      <c r="AD2785" s="23">
        <f t="shared" si="596"/>
        <v>-100</v>
      </c>
      <c r="AE2785" s="23">
        <f t="shared" si="597"/>
        <v>168</v>
      </c>
      <c r="AF2785" s="23">
        <f t="shared" si="598"/>
        <v>68</v>
      </c>
    </row>
    <row r="2786" spans="1:32" x14ac:dyDescent="0.25">
      <c r="A2786" s="6">
        <v>0</v>
      </c>
      <c r="B2786" s="6">
        <v>1</v>
      </c>
      <c r="C2786" s="3" t="e">
        <f t="shared" si="599"/>
        <v>#DIV/0!</v>
      </c>
      <c r="D2786" s="4">
        <f t="shared" si="599"/>
        <v>1</v>
      </c>
      <c r="E2786" s="141">
        <v>5.6503581602456165E-2</v>
      </c>
      <c r="F2786" s="5">
        <f t="shared" si="602"/>
        <v>1.0565035816024562</v>
      </c>
      <c r="G2786" s="5" t="e">
        <f t="shared" si="603"/>
        <v>#DIV/0!</v>
      </c>
      <c r="H2786" s="5">
        <f t="shared" si="604"/>
        <v>0.94651832460732965</v>
      </c>
      <c r="I2786">
        <v>2.09</v>
      </c>
      <c r="J2786">
        <v>1.73</v>
      </c>
      <c r="K2786" s="5">
        <f t="shared" si="605"/>
        <v>2.2080924855491331</v>
      </c>
      <c r="L2786" s="5">
        <f t="shared" si="606"/>
        <v>1.8277511961722492</v>
      </c>
      <c r="M2786" s="24">
        <f t="shared" si="600"/>
        <v>0.45287958115183241</v>
      </c>
      <c r="N2786" s="24">
        <f t="shared" si="600"/>
        <v>0.54712041884816742</v>
      </c>
      <c r="O2786" t="e">
        <f t="shared" si="601"/>
        <v>#DIV/0!</v>
      </c>
      <c r="P2786">
        <f t="shared" si="601"/>
        <v>1.8277511961722492</v>
      </c>
      <c r="Q2786" t="s">
        <v>386</v>
      </c>
      <c r="R2786" t="s">
        <v>577</v>
      </c>
      <c r="S2786" t="s">
        <v>370</v>
      </c>
      <c r="T2786" s="78" t="s">
        <v>149</v>
      </c>
      <c r="U2786" s="78" t="s">
        <v>166</v>
      </c>
      <c r="V2786" t="s">
        <v>632</v>
      </c>
      <c r="W2786" s="78" t="s">
        <v>153</v>
      </c>
      <c r="X2786" s="89">
        <v>2</v>
      </c>
      <c r="Y2786" t="str">
        <f t="shared" si="607"/>
        <v>N</v>
      </c>
      <c r="Z2786" s="23">
        <v>100</v>
      </c>
      <c r="AA2786" s="23" t="e">
        <f t="shared" si="593"/>
        <v>#DIV/0!</v>
      </c>
      <c r="AB2786" s="23" t="e">
        <f t="shared" si="594"/>
        <v>#DIV/0!</v>
      </c>
      <c r="AC2786" s="23">
        <f t="shared" si="595"/>
        <v>0</v>
      </c>
      <c r="AD2786" s="23">
        <f t="shared" si="596"/>
        <v>-100</v>
      </c>
      <c r="AE2786" s="23">
        <f t="shared" si="597"/>
        <v>173</v>
      </c>
      <c r="AF2786" s="23">
        <f t="shared" si="598"/>
        <v>73</v>
      </c>
    </row>
    <row r="2787" spans="1:32" x14ac:dyDescent="0.25">
      <c r="A2787" s="6">
        <v>0</v>
      </c>
      <c r="B2787" s="6">
        <v>1</v>
      </c>
      <c r="C2787" s="3" t="e">
        <f t="shared" si="599"/>
        <v>#DIV/0!</v>
      </c>
      <c r="D2787" s="4">
        <f t="shared" si="599"/>
        <v>1</v>
      </c>
      <c r="E2787" s="141">
        <v>5.845307083697171E-2</v>
      </c>
      <c r="F2787" s="5">
        <f t="shared" si="602"/>
        <v>1.0584530708369717</v>
      </c>
      <c r="G2787" s="5" t="e">
        <f t="shared" si="603"/>
        <v>#DIV/0!</v>
      </c>
      <c r="H2787" s="5">
        <f t="shared" si="604"/>
        <v>0.94477500000000003</v>
      </c>
      <c r="I2787">
        <v>2.4700000000000002</v>
      </c>
      <c r="J2787">
        <v>1.53</v>
      </c>
      <c r="K2787" s="5">
        <f t="shared" si="605"/>
        <v>2.6143790849673203</v>
      </c>
      <c r="L2787" s="5">
        <f t="shared" si="606"/>
        <v>1.6194331983805668</v>
      </c>
      <c r="M2787" s="24">
        <f t="shared" si="600"/>
        <v>0.38250000000000001</v>
      </c>
      <c r="N2787" s="24">
        <f t="shared" si="600"/>
        <v>0.61750000000000005</v>
      </c>
      <c r="O2787" t="e">
        <f t="shared" si="601"/>
        <v>#DIV/0!</v>
      </c>
      <c r="P2787">
        <f t="shared" si="601"/>
        <v>1.6194331983805668</v>
      </c>
      <c r="Q2787" t="s">
        <v>387</v>
      </c>
      <c r="R2787" t="s">
        <v>573</v>
      </c>
      <c r="S2787" t="s">
        <v>370</v>
      </c>
      <c r="T2787" s="78" t="s">
        <v>149</v>
      </c>
      <c r="U2787" s="78" t="s">
        <v>166</v>
      </c>
      <c r="V2787" t="s">
        <v>632</v>
      </c>
      <c r="W2787" s="78" t="s">
        <v>451</v>
      </c>
      <c r="X2787" s="89">
        <v>5</v>
      </c>
      <c r="Y2787" t="str">
        <f t="shared" si="607"/>
        <v>Y</v>
      </c>
      <c r="Z2787" s="23">
        <v>100</v>
      </c>
      <c r="AA2787" s="23" t="e">
        <f t="shared" si="593"/>
        <v>#DIV/0!</v>
      </c>
      <c r="AB2787" s="23" t="e">
        <f t="shared" si="594"/>
        <v>#DIV/0!</v>
      </c>
      <c r="AC2787" s="23">
        <f t="shared" si="595"/>
        <v>0</v>
      </c>
      <c r="AD2787" s="23">
        <f t="shared" si="596"/>
        <v>-100</v>
      </c>
      <c r="AE2787" s="23">
        <f t="shared" si="597"/>
        <v>0</v>
      </c>
      <c r="AF2787" s="23">
        <f t="shared" si="598"/>
        <v>-100</v>
      </c>
    </row>
    <row r="2788" spans="1:32" x14ac:dyDescent="0.25">
      <c r="A2788" s="6">
        <v>0</v>
      </c>
      <c r="B2788" s="6">
        <v>1</v>
      </c>
      <c r="C2788" s="3" t="e">
        <f t="shared" si="599"/>
        <v>#DIV/0!</v>
      </c>
      <c r="D2788" s="4">
        <f t="shared" si="599"/>
        <v>1</v>
      </c>
      <c r="E2788" s="141">
        <v>5.7355064988652726E-2</v>
      </c>
      <c r="F2788" s="5">
        <f t="shared" si="602"/>
        <v>1.0573550649886527</v>
      </c>
      <c r="G2788" s="5" t="e">
        <f t="shared" si="603"/>
        <v>#DIV/0!</v>
      </c>
      <c r="H2788" s="5">
        <f t="shared" si="604"/>
        <v>0.94575609756097567</v>
      </c>
      <c r="I2788">
        <v>2.62</v>
      </c>
      <c r="J2788">
        <v>1.48</v>
      </c>
      <c r="K2788" s="5">
        <f t="shared" si="605"/>
        <v>2.7702702702702702</v>
      </c>
      <c r="L2788" s="5">
        <f t="shared" si="606"/>
        <v>1.5648854961832059</v>
      </c>
      <c r="M2788" s="24">
        <f t="shared" si="600"/>
        <v>0.36097560975609755</v>
      </c>
      <c r="N2788" s="24">
        <f t="shared" si="600"/>
        <v>0.63902439024390256</v>
      </c>
      <c r="O2788" t="e">
        <f t="shared" si="601"/>
        <v>#DIV/0!</v>
      </c>
      <c r="P2788">
        <f t="shared" si="601"/>
        <v>1.5648854961832059</v>
      </c>
      <c r="Q2788" t="s">
        <v>574</v>
      </c>
      <c r="R2788" t="s">
        <v>569</v>
      </c>
      <c r="S2788" t="s">
        <v>370</v>
      </c>
      <c r="T2788" s="78" t="s">
        <v>149</v>
      </c>
      <c r="U2788" s="78" t="s">
        <v>166</v>
      </c>
      <c r="V2788" t="s">
        <v>632</v>
      </c>
      <c r="W2788" s="78" t="s">
        <v>151</v>
      </c>
      <c r="X2788" s="89">
        <v>2</v>
      </c>
      <c r="Y2788" t="str">
        <f t="shared" si="607"/>
        <v>N</v>
      </c>
      <c r="Z2788" s="23">
        <v>100</v>
      </c>
      <c r="AA2788" s="23" t="e">
        <f t="shared" si="593"/>
        <v>#DIV/0!</v>
      </c>
      <c r="AB2788" s="23" t="e">
        <f t="shared" si="594"/>
        <v>#DIV/0!</v>
      </c>
      <c r="AC2788" s="23">
        <f t="shared" si="595"/>
        <v>0</v>
      </c>
      <c r="AD2788" s="23">
        <f t="shared" si="596"/>
        <v>-100</v>
      </c>
      <c r="AE2788" s="23">
        <f t="shared" si="597"/>
        <v>148</v>
      </c>
      <c r="AF2788" s="23">
        <f t="shared" si="598"/>
        <v>48</v>
      </c>
    </row>
    <row r="2789" spans="1:32" x14ac:dyDescent="0.25">
      <c r="A2789" s="6">
        <v>0.61985313626495286</v>
      </c>
      <c r="B2789" s="6">
        <v>0.36928705158713349</v>
      </c>
      <c r="C2789" s="3">
        <f t="shared" si="599"/>
        <v>1.613285375993573</v>
      </c>
      <c r="D2789" s="4">
        <f t="shared" si="599"/>
        <v>2.7079205612603219</v>
      </c>
      <c r="E2789" s="141">
        <v>3.8913278323028599E-2</v>
      </c>
      <c r="F2789" s="5">
        <f t="shared" si="602"/>
        <v>1.0389132783230286</v>
      </c>
      <c r="G2789" s="5">
        <f t="shared" si="603"/>
        <v>1.5528585587024861</v>
      </c>
      <c r="H2789" s="5">
        <f t="shared" si="604"/>
        <v>2.6064933597069206</v>
      </c>
      <c r="I2789">
        <v>1.39</v>
      </c>
      <c r="J2789">
        <v>3.13</v>
      </c>
      <c r="K2789" s="5">
        <f t="shared" si="605"/>
        <v>1.4440894568690097</v>
      </c>
      <c r="L2789" s="5">
        <f t="shared" si="606"/>
        <v>3.2517985611510793</v>
      </c>
      <c r="M2789" s="24">
        <f t="shared" si="600"/>
        <v>0.6924778761061946</v>
      </c>
      <c r="N2789" s="24">
        <f t="shared" si="600"/>
        <v>0.30752212389380529</v>
      </c>
      <c r="O2789">
        <f t="shared" si="601"/>
        <v>0.89512337888740812</v>
      </c>
      <c r="P2789">
        <f t="shared" si="601"/>
        <v>1.2008471030027652</v>
      </c>
      <c r="Q2789" t="s">
        <v>106</v>
      </c>
      <c r="R2789" t="s">
        <v>103</v>
      </c>
      <c r="S2789" t="s">
        <v>140</v>
      </c>
      <c r="T2789" s="78" t="s">
        <v>162</v>
      </c>
      <c r="U2789" s="78" t="s">
        <v>160</v>
      </c>
      <c r="V2789" t="s">
        <v>632</v>
      </c>
      <c r="W2789" s="78" t="s">
        <v>360</v>
      </c>
      <c r="X2789" s="89">
        <v>7</v>
      </c>
      <c r="Y2789" t="str">
        <f t="shared" si="607"/>
        <v>Y</v>
      </c>
      <c r="Z2789" s="23">
        <v>100</v>
      </c>
      <c r="AA2789" s="23">
        <f t="shared" si="593"/>
        <v>0</v>
      </c>
      <c r="AB2789" s="23">
        <f t="shared" si="594"/>
        <v>-100</v>
      </c>
      <c r="AC2789" s="23">
        <f t="shared" si="595"/>
        <v>139</v>
      </c>
      <c r="AD2789" s="23">
        <f t="shared" si="596"/>
        <v>39</v>
      </c>
      <c r="AE2789" s="23">
        <f t="shared" si="597"/>
        <v>0</v>
      </c>
      <c r="AF2789" s="23">
        <f t="shared" si="598"/>
        <v>-100</v>
      </c>
    </row>
    <row r="2790" spans="1:32" x14ac:dyDescent="0.25">
      <c r="A2790" s="6">
        <v>0.67068966472042713</v>
      </c>
      <c r="B2790" s="6">
        <v>0.3098788197028382</v>
      </c>
      <c r="C2790" s="3">
        <f t="shared" si="599"/>
        <v>1.4910025494680075</v>
      </c>
      <c r="D2790" s="4">
        <f t="shared" si="599"/>
        <v>3.2270679259684845</v>
      </c>
      <c r="E2790" s="141">
        <v>2.5667999158426325E-2</v>
      </c>
      <c r="F2790" s="5">
        <f t="shared" si="602"/>
        <v>1.0256679991584263</v>
      </c>
      <c r="G2790" s="5">
        <f t="shared" si="603"/>
        <v>1.4536892548967055</v>
      </c>
      <c r="H2790" s="5">
        <f t="shared" si="604"/>
        <v>3.1463084824878371</v>
      </c>
      <c r="I2790">
        <v>1.94</v>
      </c>
      <c r="J2790">
        <v>1.96</v>
      </c>
      <c r="K2790" s="5">
        <f t="shared" si="605"/>
        <v>1.989795918367347</v>
      </c>
      <c r="L2790" s="5">
        <f t="shared" si="606"/>
        <v>2.0103092783505154</v>
      </c>
      <c r="M2790" s="24">
        <f t="shared" si="600"/>
        <v>0.50256410256410255</v>
      </c>
      <c r="N2790" s="24">
        <f t="shared" si="600"/>
        <v>0.49743589743589745</v>
      </c>
      <c r="O2790">
        <f t="shared" si="601"/>
        <v>1.3345355573518702</v>
      </c>
      <c r="P2790">
        <f t="shared" si="601"/>
        <v>0.62295226641292212</v>
      </c>
      <c r="Q2790" t="s">
        <v>108</v>
      </c>
      <c r="R2790" t="s">
        <v>41</v>
      </c>
      <c r="S2790" t="s">
        <v>140</v>
      </c>
      <c r="T2790" s="78" t="s">
        <v>165</v>
      </c>
      <c r="U2790" s="78" t="s">
        <v>160</v>
      </c>
      <c r="V2790" t="s">
        <v>632</v>
      </c>
      <c r="W2790" s="78" t="s">
        <v>153</v>
      </c>
      <c r="X2790" s="89">
        <v>2</v>
      </c>
      <c r="Y2790" t="str">
        <f t="shared" si="607"/>
        <v>N</v>
      </c>
      <c r="Z2790" s="23">
        <v>100</v>
      </c>
      <c r="AA2790" s="23">
        <f t="shared" si="593"/>
        <v>0</v>
      </c>
      <c r="AB2790" s="23">
        <f t="shared" si="594"/>
        <v>-100</v>
      </c>
      <c r="AC2790" s="23">
        <f t="shared" si="595"/>
        <v>0</v>
      </c>
      <c r="AD2790" s="23">
        <f t="shared" si="596"/>
        <v>-100</v>
      </c>
      <c r="AE2790" s="23">
        <f t="shared" si="597"/>
        <v>0</v>
      </c>
      <c r="AF2790" s="23">
        <f t="shared" si="598"/>
        <v>-100</v>
      </c>
    </row>
    <row r="2791" spans="1:32" x14ac:dyDescent="0.25">
      <c r="A2791" s="6">
        <v>0.558212772103995</v>
      </c>
      <c r="B2791" s="6">
        <v>0.44012163531122322</v>
      </c>
      <c r="C2791" s="3">
        <f t="shared" si="599"/>
        <v>1.7914316009482134</v>
      </c>
      <c r="D2791" s="4">
        <f t="shared" si="599"/>
        <v>2.2720991647976359</v>
      </c>
      <c r="E2791" s="141">
        <v>2.5439286650930981E-2</v>
      </c>
      <c r="F2791" s="5">
        <f t="shared" si="602"/>
        <v>1.025439286650931</v>
      </c>
      <c r="G2791" s="5">
        <f t="shared" si="603"/>
        <v>1.7469894359119023</v>
      </c>
      <c r="H2791" s="5">
        <f t="shared" si="604"/>
        <v>2.2157325103256742</v>
      </c>
      <c r="I2791">
        <v>1.86</v>
      </c>
      <c r="J2791">
        <v>2.0499999999999998</v>
      </c>
      <c r="K2791" s="5">
        <f t="shared" si="605"/>
        <v>1.9073170731707316</v>
      </c>
      <c r="L2791" s="5">
        <f t="shared" si="606"/>
        <v>2.1021505376344085</v>
      </c>
      <c r="M2791" s="24">
        <f t="shared" si="600"/>
        <v>0.52429667519181589</v>
      </c>
      <c r="N2791" s="24">
        <f t="shared" si="600"/>
        <v>0.47570332480818417</v>
      </c>
      <c r="O2791">
        <f t="shared" si="601"/>
        <v>1.0646887506959124</v>
      </c>
      <c r="P2791">
        <f t="shared" si="601"/>
        <v>0.92520193229402292</v>
      </c>
      <c r="Q2791" t="s">
        <v>36</v>
      </c>
      <c r="R2791" t="s">
        <v>105</v>
      </c>
      <c r="S2791" t="s">
        <v>140</v>
      </c>
      <c r="T2791" s="78" t="s">
        <v>155</v>
      </c>
      <c r="U2791" s="78" t="s">
        <v>161</v>
      </c>
      <c r="V2791" t="s">
        <v>632</v>
      </c>
      <c r="W2791" s="78" t="s">
        <v>391</v>
      </c>
      <c r="X2791" s="89">
        <v>7</v>
      </c>
      <c r="Y2791" t="str">
        <f t="shared" si="607"/>
        <v>Y</v>
      </c>
      <c r="Z2791" s="23">
        <v>100</v>
      </c>
      <c r="AA2791" s="23">
        <f t="shared" si="593"/>
        <v>186</v>
      </c>
      <c r="AB2791" s="23">
        <f t="shared" si="594"/>
        <v>86</v>
      </c>
      <c r="AC2791" s="23">
        <f t="shared" si="595"/>
        <v>186</v>
      </c>
      <c r="AD2791" s="23">
        <f t="shared" si="596"/>
        <v>86</v>
      </c>
      <c r="AE2791" s="23">
        <f t="shared" si="597"/>
        <v>0</v>
      </c>
      <c r="AF2791" s="23">
        <f t="shared" si="598"/>
        <v>-100</v>
      </c>
    </row>
    <row r="2792" spans="1:32" x14ac:dyDescent="0.25">
      <c r="A2792" s="6">
        <v>0.30474183739936345</v>
      </c>
      <c r="B2792" s="6">
        <v>0.69512346483229503</v>
      </c>
      <c r="C2792" s="3">
        <f t="shared" si="599"/>
        <v>3.2814660715243456</v>
      </c>
      <c r="D2792" s="4">
        <f t="shared" si="599"/>
        <v>1.4385933587226252</v>
      </c>
      <c r="E2792" s="141">
        <v>2.8828352287754377E-2</v>
      </c>
      <c r="F2792" s="5">
        <f t="shared" si="602"/>
        <v>1.0288283522877544</v>
      </c>
      <c r="G2792" s="5">
        <f t="shared" si="603"/>
        <v>3.18951753635824</v>
      </c>
      <c r="H2792" s="5">
        <f t="shared" si="604"/>
        <v>1.3982831592108604</v>
      </c>
      <c r="I2792">
        <v>1.99</v>
      </c>
      <c r="J2792">
        <v>1.9</v>
      </c>
      <c r="K2792" s="5">
        <f t="shared" si="605"/>
        <v>2.0473684210526311</v>
      </c>
      <c r="L2792" s="5">
        <f t="shared" si="606"/>
        <v>1.9547738693467331</v>
      </c>
      <c r="M2792" s="24">
        <f t="shared" si="600"/>
        <v>0.48843187660668391</v>
      </c>
      <c r="N2792" s="24">
        <f t="shared" si="600"/>
        <v>0.51156812339331637</v>
      </c>
      <c r="O2792">
        <f t="shared" si="601"/>
        <v>0.62391881446501229</v>
      </c>
      <c r="P2792">
        <f t="shared" si="601"/>
        <v>1.3588091850239332</v>
      </c>
      <c r="Q2792" t="s">
        <v>434</v>
      </c>
      <c r="R2792" t="s">
        <v>46</v>
      </c>
      <c r="S2792" t="s">
        <v>141</v>
      </c>
      <c r="T2792" s="78" t="s">
        <v>151</v>
      </c>
      <c r="U2792" s="78" t="s">
        <v>166</v>
      </c>
      <c r="V2792" t="s">
        <v>632</v>
      </c>
      <c r="W2792" s="78" t="s">
        <v>149</v>
      </c>
      <c r="X2792" s="89">
        <v>0</v>
      </c>
      <c r="Y2792" t="str">
        <f t="shared" si="607"/>
        <v>N</v>
      </c>
      <c r="Z2792" s="23">
        <v>100</v>
      </c>
      <c r="AA2792" s="23">
        <f t="shared" si="593"/>
        <v>190</v>
      </c>
      <c r="AB2792" s="23">
        <f t="shared" si="594"/>
        <v>90</v>
      </c>
      <c r="AC2792" s="23">
        <f t="shared" si="595"/>
        <v>0</v>
      </c>
      <c r="AD2792" s="23">
        <f t="shared" si="596"/>
        <v>-100</v>
      </c>
      <c r="AE2792" s="23">
        <f t="shared" si="597"/>
        <v>190</v>
      </c>
      <c r="AF2792" s="23">
        <f t="shared" si="598"/>
        <v>90</v>
      </c>
    </row>
    <row r="2793" spans="1:32" x14ac:dyDescent="0.25">
      <c r="A2793" s="6">
        <v>0.74721720563201643</v>
      </c>
      <c r="B2793" s="6">
        <v>0.20048950371659047</v>
      </c>
      <c r="C2793" s="3">
        <f t="shared" si="599"/>
        <v>1.3382989476991138</v>
      </c>
      <c r="D2793" s="4">
        <f t="shared" si="599"/>
        <v>4.9877922856928603</v>
      </c>
      <c r="E2793" s="141">
        <v>3.3884036620014824E-2</v>
      </c>
      <c r="F2793" s="5">
        <f t="shared" si="602"/>
        <v>1.0338840366200148</v>
      </c>
      <c r="G2793" s="5">
        <f t="shared" si="603"/>
        <v>1.2944381577592547</v>
      </c>
      <c r="H2793" s="5">
        <f t="shared" si="604"/>
        <v>4.8243246911897453</v>
      </c>
      <c r="I2793">
        <v>2.21</v>
      </c>
      <c r="J2793">
        <v>1.72</v>
      </c>
      <c r="K2793" s="5">
        <f t="shared" si="605"/>
        <v>2.2848837209302326</v>
      </c>
      <c r="L2793" s="5">
        <f t="shared" si="606"/>
        <v>1.7782805429864255</v>
      </c>
      <c r="M2793" s="24">
        <f t="shared" si="600"/>
        <v>0.43765903307888038</v>
      </c>
      <c r="N2793" s="24">
        <f t="shared" si="600"/>
        <v>0.56234096692111957</v>
      </c>
      <c r="O2793">
        <f t="shared" si="601"/>
        <v>1.7073044291475725</v>
      </c>
      <c r="P2793">
        <f t="shared" si="601"/>
        <v>0.35652658353221744</v>
      </c>
      <c r="Q2793" t="s">
        <v>21</v>
      </c>
      <c r="R2793" t="s">
        <v>50</v>
      </c>
      <c r="S2793" t="s">
        <v>141</v>
      </c>
      <c r="T2793" s="78" t="s">
        <v>178</v>
      </c>
      <c r="U2793" s="78" t="s">
        <v>161</v>
      </c>
      <c r="V2793" t="s">
        <v>632</v>
      </c>
      <c r="W2793" s="78" t="s">
        <v>152</v>
      </c>
      <c r="X2793" s="89">
        <v>1</v>
      </c>
      <c r="Y2793" t="str">
        <f t="shared" si="607"/>
        <v>N</v>
      </c>
      <c r="Z2793" s="23">
        <v>100</v>
      </c>
      <c r="AA2793" s="23">
        <f t="shared" si="593"/>
        <v>0</v>
      </c>
      <c r="AB2793" s="23">
        <f t="shared" si="594"/>
        <v>-100</v>
      </c>
      <c r="AC2793" s="23">
        <f t="shared" si="595"/>
        <v>0</v>
      </c>
      <c r="AD2793" s="23">
        <f t="shared" si="596"/>
        <v>-100</v>
      </c>
      <c r="AE2793" s="23">
        <f t="shared" si="597"/>
        <v>0</v>
      </c>
      <c r="AF2793" s="23">
        <f t="shared" si="598"/>
        <v>-100</v>
      </c>
    </row>
    <row r="2794" spans="1:32" x14ac:dyDescent="0.25">
      <c r="A2794" s="6">
        <v>0.75267715037508975</v>
      </c>
      <c r="B2794" s="6">
        <v>0.18870569543877896</v>
      </c>
      <c r="C2794" s="3">
        <f t="shared" si="599"/>
        <v>1.328590883224845</v>
      </c>
      <c r="D2794" s="4">
        <f t="shared" si="599"/>
        <v>5.2992571192660476</v>
      </c>
      <c r="E2794" s="141">
        <v>3.3255418614534626E-2</v>
      </c>
      <c r="F2794" s="5">
        <f t="shared" si="602"/>
        <v>1.0332554186145346</v>
      </c>
      <c r="G2794" s="5">
        <f t="shared" si="603"/>
        <v>1.2858300661092279</v>
      </c>
      <c r="H2794" s="5">
        <f t="shared" si="604"/>
        <v>5.1287000520855566</v>
      </c>
      <c r="I2794">
        <v>2.08</v>
      </c>
      <c r="J2794">
        <v>1.81</v>
      </c>
      <c r="K2794" s="5">
        <f t="shared" si="605"/>
        <v>2.1491712707182322</v>
      </c>
      <c r="L2794" s="5">
        <f t="shared" si="606"/>
        <v>1.8701923076923077</v>
      </c>
      <c r="M2794" s="24">
        <f t="shared" si="600"/>
        <v>0.46529562982005135</v>
      </c>
      <c r="N2794" s="24">
        <f t="shared" si="600"/>
        <v>0.53470437017994854</v>
      </c>
      <c r="O2794">
        <f t="shared" si="601"/>
        <v>1.6176321077122096</v>
      </c>
      <c r="P2794">
        <f t="shared" si="601"/>
        <v>0.35291594002733184</v>
      </c>
      <c r="Q2794" t="s">
        <v>442</v>
      </c>
      <c r="R2794" t="s">
        <v>559</v>
      </c>
      <c r="S2794" t="s">
        <v>141</v>
      </c>
      <c r="T2794" s="78" t="s">
        <v>165</v>
      </c>
      <c r="U2794" s="78" t="s">
        <v>160</v>
      </c>
      <c r="V2794" t="s">
        <v>632</v>
      </c>
      <c r="W2794" s="78" t="s">
        <v>172</v>
      </c>
      <c r="X2794" s="89">
        <v>5</v>
      </c>
      <c r="Y2794" t="str">
        <f t="shared" si="607"/>
        <v>Y</v>
      </c>
      <c r="Z2794" s="23">
        <v>100</v>
      </c>
      <c r="AA2794" s="23">
        <f t="shared" si="593"/>
        <v>208</v>
      </c>
      <c r="AB2794" s="23">
        <f t="shared" si="594"/>
        <v>108</v>
      </c>
      <c r="AC2794" s="23">
        <f t="shared" si="595"/>
        <v>208</v>
      </c>
      <c r="AD2794" s="23">
        <f t="shared" si="596"/>
        <v>108</v>
      </c>
      <c r="AE2794" s="23">
        <f t="shared" si="597"/>
        <v>0</v>
      </c>
      <c r="AF2794" s="23">
        <f t="shared" si="598"/>
        <v>-100</v>
      </c>
    </row>
    <row r="2795" spans="1:32" x14ac:dyDescent="0.25">
      <c r="A2795" s="6">
        <v>0.45340321386224169</v>
      </c>
      <c r="B2795" s="6">
        <v>0.5435356815144825</v>
      </c>
      <c r="C2795" s="3">
        <f t="shared" si="599"/>
        <v>2.2055423724981176</v>
      </c>
      <c r="D2795" s="4">
        <f t="shared" si="599"/>
        <v>1.8398056172018855</v>
      </c>
      <c r="E2795" s="141">
        <v>3.0927835051546504E-2</v>
      </c>
      <c r="F2795" s="5">
        <f t="shared" si="602"/>
        <v>1.0309278350515465</v>
      </c>
      <c r="G2795" s="5">
        <f t="shared" si="603"/>
        <v>2.1393761013231738</v>
      </c>
      <c r="H2795" s="5">
        <f t="shared" si="604"/>
        <v>1.7846114486858287</v>
      </c>
      <c r="I2795">
        <v>1.94</v>
      </c>
      <c r="J2795">
        <v>1.94</v>
      </c>
      <c r="K2795" s="5">
        <f t="shared" si="605"/>
        <v>2</v>
      </c>
      <c r="L2795" s="5">
        <f t="shared" si="606"/>
        <v>2</v>
      </c>
      <c r="M2795" s="24">
        <f t="shared" si="600"/>
        <v>0.5</v>
      </c>
      <c r="N2795" s="24">
        <f t="shared" si="600"/>
        <v>0.5</v>
      </c>
      <c r="O2795">
        <f t="shared" si="601"/>
        <v>0.9068064277244835</v>
      </c>
      <c r="P2795">
        <f t="shared" si="601"/>
        <v>1.0870713630289652</v>
      </c>
      <c r="Q2795" t="s">
        <v>558</v>
      </c>
      <c r="R2795" t="s">
        <v>407</v>
      </c>
      <c r="S2795" t="s">
        <v>141</v>
      </c>
      <c r="T2795" s="78" t="s">
        <v>162</v>
      </c>
      <c r="U2795" s="78" t="s">
        <v>160</v>
      </c>
      <c r="V2795" t="s">
        <v>632</v>
      </c>
      <c r="W2795" s="78" t="s">
        <v>151</v>
      </c>
      <c r="X2795" s="89">
        <v>2</v>
      </c>
      <c r="Y2795" t="str">
        <f t="shared" si="607"/>
        <v>N</v>
      </c>
      <c r="Z2795" s="23">
        <v>100</v>
      </c>
      <c r="AA2795" s="23">
        <f t="shared" si="593"/>
        <v>194</v>
      </c>
      <c r="AB2795" s="23">
        <f t="shared" si="594"/>
        <v>94</v>
      </c>
      <c r="AC2795" s="23">
        <f t="shared" si="595"/>
        <v>0</v>
      </c>
      <c r="AD2795" s="23">
        <f t="shared" si="596"/>
        <v>-100</v>
      </c>
      <c r="AE2795" s="23">
        <f t="shared" si="597"/>
        <v>194</v>
      </c>
      <c r="AF2795" s="23">
        <f t="shared" si="598"/>
        <v>94</v>
      </c>
    </row>
    <row r="2796" spans="1:32" x14ac:dyDescent="0.25">
      <c r="A2796" s="6">
        <v>0.4435938700976057</v>
      </c>
      <c r="B2796" s="6">
        <v>0.55557276269924971</v>
      </c>
      <c r="C2796" s="3">
        <f t="shared" si="599"/>
        <v>2.254314289284399</v>
      </c>
      <c r="D2796" s="4">
        <f t="shared" si="599"/>
        <v>1.7999442505811498</v>
      </c>
      <c r="E2796" s="141">
        <v>2.8345418589321048E-2</v>
      </c>
      <c r="F2796" s="5">
        <f t="shared" si="602"/>
        <v>1.028345418589321</v>
      </c>
      <c r="G2796" s="5">
        <f t="shared" si="603"/>
        <v>2.192176139002842</v>
      </c>
      <c r="H2796" s="5">
        <f t="shared" si="604"/>
        <v>1.7503304026484643</v>
      </c>
      <c r="I2796">
        <v>2.0499999999999998</v>
      </c>
      <c r="J2796">
        <v>1.85</v>
      </c>
      <c r="K2796" s="5">
        <f t="shared" si="605"/>
        <v>2.1081081081081079</v>
      </c>
      <c r="L2796" s="5">
        <f t="shared" si="606"/>
        <v>1.902439024390244</v>
      </c>
      <c r="M2796" s="24">
        <f t="shared" si="600"/>
        <v>0.47435897435897439</v>
      </c>
      <c r="N2796" s="24">
        <f t="shared" si="600"/>
        <v>0.52564102564102555</v>
      </c>
      <c r="O2796">
        <f t="shared" si="601"/>
        <v>0.93514383425981729</v>
      </c>
      <c r="P2796">
        <f t="shared" si="601"/>
        <v>1.0569433046473531</v>
      </c>
      <c r="Q2796" t="s">
        <v>555</v>
      </c>
      <c r="R2796" t="s">
        <v>39</v>
      </c>
      <c r="S2796" t="s">
        <v>141</v>
      </c>
      <c r="T2796" s="78" t="s">
        <v>151</v>
      </c>
      <c r="U2796" s="78" t="s">
        <v>166</v>
      </c>
      <c r="V2796" t="s">
        <v>632</v>
      </c>
      <c r="W2796" s="78" t="s">
        <v>170</v>
      </c>
      <c r="X2796" s="89">
        <v>2</v>
      </c>
      <c r="Y2796" t="str">
        <f t="shared" si="607"/>
        <v>N</v>
      </c>
      <c r="Z2796" s="23">
        <v>100</v>
      </c>
      <c r="AA2796" s="23">
        <f t="shared" si="593"/>
        <v>185</v>
      </c>
      <c r="AB2796" s="23">
        <f t="shared" si="594"/>
        <v>85</v>
      </c>
      <c r="AC2796" s="23">
        <f t="shared" si="595"/>
        <v>0</v>
      </c>
      <c r="AD2796" s="23">
        <f t="shared" si="596"/>
        <v>-100</v>
      </c>
      <c r="AE2796" s="23">
        <f t="shared" si="597"/>
        <v>185</v>
      </c>
      <c r="AF2796" s="23">
        <f t="shared" si="598"/>
        <v>85</v>
      </c>
    </row>
    <row r="2797" spans="1:32" x14ac:dyDescent="0.25">
      <c r="A2797" s="6">
        <v>0.42791420236741162</v>
      </c>
      <c r="B2797" s="6">
        <v>0.56583507088534346</v>
      </c>
      <c r="C2797" s="3">
        <f t="shared" si="599"/>
        <v>2.3369170606340135</v>
      </c>
      <c r="D2797" s="4">
        <f t="shared" si="599"/>
        <v>1.7672994330933447</v>
      </c>
      <c r="E2797" s="141">
        <v>2.8828352287754377E-2</v>
      </c>
      <c r="F2797" s="5">
        <f t="shared" si="602"/>
        <v>1.0288283522877544</v>
      </c>
      <c r="G2797" s="5">
        <f t="shared" si="603"/>
        <v>2.2714353229452975</v>
      </c>
      <c r="H2797" s="5">
        <f t="shared" si="604"/>
        <v>1.7177787034771048</v>
      </c>
      <c r="I2797">
        <v>1.99</v>
      </c>
      <c r="J2797">
        <v>1.9</v>
      </c>
      <c r="K2797" s="5">
        <f t="shared" si="605"/>
        <v>2.0473684210526311</v>
      </c>
      <c r="L2797" s="5">
        <f t="shared" si="606"/>
        <v>1.9547738693467331</v>
      </c>
      <c r="M2797" s="24">
        <f t="shared" si="600"/>
        <v>0.48843187660668391</v>
      </c>
      <c r="N2797" s="24">
        <f t="shared" si="600"/>
        <v>0.51156812339331637</v>
      </c>
      <c r="O2797">
        <f t="shared" si="601"/>
        <v>0.87609802484696353</v>
      </c>
      <c r="P2797">
        <f t="shared" si="601"/>
        <v>1.1060796109266258</v>
      </c>
      <c r="Q2797" t="s">
        <v>49</v>
      </c>
      <c r="R2797" t="s">
        <v>42</v>
      </c>
      <c r="S2797" t="s">
        <v>141</v>
      </c>
      <c r="T2797" s="78" t="s">
        <v>153</v>
      </c>
      <c r="U2797" s="78" t="s">
        <v>161</v>
      </c>
      <c r="V2797" t="s">
        <v>632</v>
      </c>
      <c r="W2797" s="78" t="s">
        <v>172</v>
      </c>
      <c r="X2797" s="89">
        <v>5</v>
      </c>
      <c r="Y2797" t="str">
        <f t="shared" si="607"/>
        <v>Y</v>
      </c>
      <c r="Z2797" s="23">
        <v>100</v>
      </c>
      <c r="AA2797" s="23">
        <f t="shared" si="593"/>
        <v>0</v>
      </c>
      <c r="AB2797" s="23">
        <f t="shared" si="594"/>
        <v>-100</v>
      </c>
      <c r="AC2797" s="23">
        <f t="shared" si="595"/>
        <v>0</v>
      </c>
      <c r="AD2797" s="23">
        <f t="shared" si="596"/>
        <v>-100</v>
      </c>
      <c r="AE2797" s="23">
        <f t="shared" si="597"/>
        <v>0</v>
      </c>
      <c r="AF2797" s="23">
        <f t="shared" si="598"/>
        <v>-100</v>
      </c>
    </row>
    <row r="2798" spans="1:32" x14ac:dyDescent="0.25">
      <c r="A2798" s="6">
        <v>0.63389258456332842</v>
      </c>
      <c r="B2798" s="6">
        <v>0.36020233090338771</v>
      </c>
      <c r="C2798" s="3">
        <f t="shared" si="599"/>
        <v>1.5775543433575157</v>
      </c>
      <c r="D2798" s="4">
        <f t="shared" si="599"/>
        <v>2.7762174594817286</v>
      </c>
      <c r="E2798" s="141">
        <v>3.1650641025640969E-2</v>
      </c>
      <c r="F2798" s="5">
        <f t="shared" si="602"/>
        <v>1.031650641025641</v>
      </c>
      <c r="G2798" s="5">
        <f t="shared" si="603"/>
        <v>1.5291555887457706</v>
      </c>
      <c r="H2798" s="5">
        <f t="shared" si="604"/>
        <v>2.6910441859675318</v>
      </c>
      <c r="I2798">
        <v>1.56</v>
      </c>
      <c r="J2798">
        <v>2.56</v>
      </c>
      <c r="K2798" s="5">
        <f t="shared" si="605"/>
        <v>1.609375</v>
      </c>
      <c r="L2798" s="5">
        <f t="shared" si="606"/>
        <v>2.641025641025641</v>
      </c>
      <c r="M2798" s="24">
        <f t="shared" si="600"/>
        <v>0.62135922330097082</v>
      </c>
      <c r="N2798" s="24">
        <f t="shared" si="600"/>
        <v>0.37864077669902912</v>
      </c>
      <c r="O2798">
        <f t="shared" si="601"/>
        <v>1.0201708782816066</v>
      </c>
      <c r="P2798">
        <f t="shared" si="601"/>
        <v>0.95130359187304969</v>
      </c>
      <c r="Q2798" t="s">
        <v>431</v>
      </c>
      <c r="R2798" t="s">
        <v>412</v>
      </c>
      <c r="S2798" t="s">
        <v>409</v>
      </c>
      <c r="T2798" s="78" t="s">
        <v>162</v>
      </c>
      <c r="U2798" s="78" t="s">
        <v>160</v>
      </c>
      <c r="V2798" t="s">
        <v>632</v>
      </c>
      <c r="W2798" s="78" t="s">
        <v>170</v>
      </c>
      <c r="X2798" s="89">
        <v>2</v>
      </c>
      <c r="Y2798" t="str">
        <f t="shared" si="607"/>
        <v>N</v>
      </c>
      <c r="Z2798" s="23">
        <v>100</v>
      </c>
      <c r="AA2798" s="23">
        <f t="shared" si="593"/>
        <v>0</v>
      </c>
      <c r="AB2798" s="23">
        <f t="shared" si="594"/>
        <v>-100</v>
      </c>
      <c r="AC2798" s="23">
        <f t="shared" si="595"/>
        <v>0</v>
      </c>
      <c r="AD2798" s="23">
        <f t="shared" si="596"/>
        <v>-100</v>
      </c>
      <c r="AE2798" s="23">
        <f t="shared" si="597"/>
        <v>0</v>
      </c>
      <c r="AF2798" s="23">
        <f t="shared" si="598"/>
        <v>-100</v>
      </c>
    </row>
    <row r="2799" spans="1:32" x14ac:dyDescent="0.25">
      <c r="A2799" s="6">
        <v>0.52752599012342605</v>
      </c>
      <c r="B2799" s="6">
        <v>0.47101177033781655</v>
      </c>
      <c r="C2799" s="3">
        <f t="shared" si="599"/>
        <v>1.8956411982014925</v>
      </c>
      <c r="D2799" s="4">
        <f t="shared" si="599"/>
        <v>2.1230891943162806</v>
      </c>
      <c r="E2799" s="141">
        <v>3.1746031746031633E-2</v>
      </c>
      <c r="F2799" s="5">
        <f t="shared" si="602"/>
        <v>1.0317460317460316</v>
      </c>
      <c r="G2799" s="5">
        <f t="shared" si="603"/>
        <v>1.8373137767183698</v>
      </c>
      <c r="H2799" s="5">
        <f t="shared" si="604"/>
        <v>2.057763372952703</v>
      </c>
      <c r="I2799">
        <v>2.1</v>
      </c>
      <c r="J2799">
        <v>1.8</v>
      </c>
      <c r="K2799" s="5">
        <f t="shared" si="605"/>
        <v>2.1666666666666665</v>
      </c>
      <c r="L2799" s="5">
        <f t="shared" si="606"/>
        <v>1.857142857142857</v>
      </c>
      <c r="M2799" s="24">
        <f t="shared" si="600"/>
        <v>0.46153846153846156</v>
      </c>
      <c r="N2799" s="24">
        <f t="shared" si="600"/>
        <v>0.53846153846153855</v>
      </c>
      <c r="O2799">
        <f t="shared" si="601"/>
        <v>1.1429729786007563</v>
      </c>
      <c r="P2799">
        <f t="shared" si="601"/>
        <v>0.87473614491308782</v>
      </c>
      <c r="Q2799" t="s">
        <v>425</v>
      </c>
      <c r="R2799" t="s">
        <v>410</v>
      </c>
      <c r="S2799" t="s">
        <v>409</v>
      </c>
      <c r="T2799" s="78" t="s">
        <v>155</v>
      </c>
      <c r="U2799" s="78" t="s">
        <v>161</v>
      </c>
      <c r="V2799" t="s">
        <v>632</v>
      </c>
      <c r="W2799" s="78" t="s">
        <v>152</v>
      </c>
      <c r="X2799" s="89">
        <v>1</v>
      </c>
      <c r="Y2799" t="str">
        <f t="shared" si="607"/>
        <v>N</v>
      </c>
      <c r="Z2799" s="23">
        <v>100</v>
      </c>
      <c r="AA2799" s="23">
        <f t="shared" si="593"/>
        <v>0</v>
      </c>
      <c r="AB2799" s="23">
        <f t="shared" si="594"/>
        <v>-100</v>
      </c>
      <c r="AC2799" s="23">
        <f t="shared" si="595"/>
        <v>0</v>
      </c>
      <c r="AD2799" s="23">
        <f t="shared" si="596"/>
        <v>-100</v>
      </c>
      <c r="AE2799" s="23">
        <f t="shared" si="597"/>
        <v>0</v>
      </c>
      <c r="AF2799" s="23">
        <f t="shared" si="598"/>
        <v>-100</v>
      </c>
    </row>
    <row r="2800" spans="1:32" x14ac:dyDescent="0.25">
      <c r="A2800" s="6">
        <v>0.79605167239232744</v>
      </c>
      <c r="B2800" s="6">
        <v>9.3396046196469157E-2</v>
      </c>
      <c r="C2800" s="3">
        <f t="shared" si="599"/>
        <v>1.256199860738636</v>
      </c>
      <c r="D2800" s="4">
        <f t="shared" si="599"/>
        <v>10.707091367619425</v>
      </c>
      <c r="E2800" s="141">
        <v>3.3484911120297722E-2</v>
      </c>
      <c r="F2800" s="5">
        <f t="shared" si="602"/>
        <v>1.0334849111202977</v>
      </c>
      <c r="G2800" s="5">
        <f t="shared" si="603"/>
        <v>1.2154989852507041</v>
      </c>
      <c r="H2800" s="5">
        <f t="shared" si="604"/>
        <v>10.360181607308554</v>
      </c>
      <c r="I2800">
        <v>1.64</v>
      </c>
      <c r="J2800">
        <v>2.36</v>
      </c>
      <c r="K2800" s="5">
        <f t="shared" si="605"/>
        <v>1.6949152542372881</v>
      </c>
      <c r="L2800" s="5">
        <f t="shared" si="606"/>
        <v>2.4390243902439024</v>
      </c>
      <c r="M2800" s="24">
        <f t="shared" si="600"/>
        <v>0.59000000000000008</v>
      </c>
      <c r="N2800" s="24">
        <f t="shared" si="600"/>
        <v>0.41000000000000003</v>
      </c>
      <c r="O2800">
        <f t="shared" si="601"/>
        <v>1.34924012269886</v>
      </c>
      <c r="P2800">
        <f t="shared" si="601"/>
        <v>0.22779523462553455</v>
      </c>
      <c r="Q2800" t="s">
        <v>414</v>
      </c>
      <c r="R2800" t="s">
        <v>540</v>
      </c>
      <c r="S2800" t="s">
        <v>409</v>
      </c>
      <c r="T2800" s="78" t="s">
        <v>175</v>
      </c>
      <c r="U2800" s="78" t="s">
        <v>160</v>
      </c>
      <c r="V2800" t="s">
        <v>632</v>
      </c>
      <c r="W2800" s="78" t="s">
        <v>151</v>
      </c>
      <c r="X2800" s="89">
        <v>2</v>
      </c>
      <c r="Y2800" t="str">
        <f t="shared" si="607"/>
        <v>N</v>
      </c>
      <c r="Z2800" s="23">
        <v>100</v>
      </c>
      <c r="AA2800" s="23">
        <f t="shared" si="593"/>
        <v>0</v>
      </c>
      <c r="AB2800" s="23">
        <f t="shared" si="594"/>
        <v>-100</v>
      </c>
      <c r="AC2800" s="23">
        <f t="shared" si="595"/>
        <v>0</v>
      </c>
      <c r="AD2800" s="23">
        <f t="shared" si="596"/>
        <v>-100</v>
      </c>
      <c r="AE2800" s="23">
        <f t="shared" si="597"/>
        <v>0</v>
      </c>
      <c r="AF2800" s="23">
        <f t="shared" si="598"/>
        <v>-100</v>
      </c>
    </row>
    <row r="2801" spans="1:32" x14ac:dyDescent="0.25">
      <c r="A2801" s="6">
        <v>0.35428826156710852</v>
      </c>
      <c r="B2801" s="6">
        <v>0.64524969623155615</v>
      </c>
      <c r="C2801" s="3">
        <f t="shared" si="599"/>
        <v>2.8225603512144084</v>
      </c>
      <c r="D2801" s="4">
        <f t="shared" si="599"/>
        <v>1.549787633904034</v>
      </c>
      <c r="E2801" s="141">
        <v>3.3225814910969431E-2</v>
      </c>
      <c r="F2801" s="5">
        <f t="shared" si="602"/>
        <v>1.0332258149109694</v>
      </c>
      <c r="G2801" s="5">
        <f t="shared" si="603"/>
        <v>2.731794260732463</v>
      </c>
      <c r="H2801" s="5">
        <f t="shared" si="604"/>
        <v>1.4999505544076785</v>
      </c>
      <c r="I2801">
        <v>1.71</v>
      </c>
      <c r="J2801">
        <v>2.23</v>
      </c>
      <c r="K2801" s="5">
        <f t="shared" si="605"/>
        <v>1.7668161434977576</v>
      </c>
      <c r="L2801" s="5">
        <f t="shared" si="606"/>
        <v>2.3040935672514617</v>
      </c>
      <c r="M2801" s="24">
        <f t="shared" si="600"/>
        <v>0.56598984771573613</v>
      </c>
      <c r="N2801" s="24">
        <f t="shared" si="600"/>
        <v>0.43401015228426398</v>
      </c>
      <c r="O2801">
        <f t="shared" si="601"/>
        <v>0.62596221998852353</v>
      </c>
      <c r="P2801">
        <f t="shared" si="601"/>
        <v>1.486715674358088</v>
      </c>
      <c r="Q2801" t="s">
        <v>411</v>
      </c>
      <c r="R2801" t="s">
        <v>428</v>
      </c>
      <c r="S2801" t="s">
        <v>409</v>
      </c>
      <c r="T2801" s="78" t="s">
        <v>151</v>
      </c>
      <c r="U2801" s="78" t="s">
        <v>166</v>
      </c>
      <c r="V2801" t="s">
        <v>632</v>
      </c>
      <c r="W2801" s="78" t="s">
        <v>165</v>
      </c>
      <c r="X2801" s="89">
        <v>4</v>
      </c>
      <c r="Y2801" t="str">
        <f t="shared" si="607"/>
        <v>Y</v>
      </c>
      <c r="Z2801" s="23">
        <v>100</v>
      </c>
      <c r="AA2801" s="23">
        <f t="shared" si="593"/>
        <v>0</v>
      </c>
      <c r="AB2801" s="23">
        <f t="shared" si="594"/>
        <v>-100</v>
      </c>
      <c r="AC2801" s="23">
        <f t="shared" si="595"/>
        <v>0</v>
      </c>
      <c r="AD2801" s="23">
        <f t="shared" si="596"/>
        <v>-100</v>
      </c>
      <c r="AE2801" s="23">
        <f t="shared" si="597"/>
        <v>0</v>
      </c>
      <c r="AF2801" s="23">
        <f t="shared" si="598"/>
        <v>-100</v>
      </c>
    </row>
    <row r="2802" spans="1:32" x14ac:dyDescent="0.25">
      <c r="A2802" s="6">
        <v>0.24377727645059719</v>
      </c>
      <c r="B2802" s="6">
        <v>0.75608419875102706</v>
      </c>
      <c r="C2802" s="3">
        <f t="shared" si="599"/>
        <v>4.1021050631134424</v>
      </c>
      <c r="D2802" s="4">
        <f t="shared" si="599"/>
        <v>1.3226040190390127</v>
      </c>
      <c r="E2802" s="141">
        <v>3.5245155416829377E-2</v>
      </c>
      <c r="F2802" s="5">
        <f t="shared" si="602"/>
        <v>1.0352451554168294</v>
      </c>
      <c r="G2802" s="5">
        <f t="shared" si="603"/>
        <v>3.9624479686280472</v>
      </c>
      <c r="H2802" s="5">
        <f t="shared" si="604"/>
        <v>1.2775756661295186</v>
      </c>
      <c r="I2802">
        <v>2.33</v>
      </c>
      <c r="J2802">
        <v>1.65</v>
      </c>
      <c r="K2802" s="5">
        <f t="shared" si="605"/>
        <v>2.4121212121212126</v>
      </c>
      <c r="L2802" s="5">
        <f t="shared" si="606"/>
        <v>1.7081545064377683</v>
      </c>
      <c r="M2802" s="24">
        <f t="shared" si="600"/>
        <v>0.41457286432160795</v>
      </c>
      <c r="N2802" s="24">
        <f t="shared" si="600"/>
        <v>0.58542713567839189</v>
      </c>
      <c r="O2802">
        <f t="shared" si="601"/>
        <v>0.5880203395596223</v>
      </c>
      <c r="P2802">
        <f t="shared" si="601"/>
        <v>1.291508631342956</v>
      </c>
      <c r="Q2802" t="s">
        <v>60</v>
      </c>
      <c r="R2802" t="s">
        <v>111</v>
      </c>
      <c r="S2802" t="s">
        <v>143</v>
      </c>
      <c r="T2802" s="78" t="s">
        <v>151</v>
      </c>
      <c r="U2802" s="78" t="s">
        <v>166</v>
      </c>
      <c r="V2802" t="s">
        <v>632</v>
      </c>
      <c r="W2802" s="78" t="s">
        <v>154</v>
      </c>
      <c r="X2802" s="89">
        <v>1</v>
      </c>
      <c r="Y2802" t="str">
        <f t="shared" si="607"/>
        <v>N</v>
      </c>
      <c r="Z2802" s="23">
        <v>100</v>
      </c>
      <c r="AA2802" s="23">
        <f t="shared" si="593"/>
        <v>165</v>
      </c>
      <c r="AB2802" s="23">
        <f t="shared" si="594"/>
        <v>65</v>
      </c>
      <c r="AC2802" s="23">
        <f t="shared" si="595"/>
        <v>0</v>
      </c>
      <c r="AD2802" s="23">
        <f t="shared" si="596"/>
        <v>-100</v>
      </c>
      <c r="AE2802" s="23">
        <f t="shared" si="597"/>
        <v>165</v>
      </c>
      <c r="AF2802" s="23">
        <f t="shared" si="598"/>
        <v>65</v>
      </c>
    </row>
    <row r="2803" spans="1:32" x14ac:dyDescent="0.25">
      <c r="A2803" s="6">
        <v>0.63357224142957791</v>
      </c>
      <c r="B2803" s="6">
        <v>0.3600462410213735</v>
      </c>
      <c r="C2803" s="3">
        <f t="shared" si="599"/>
        <v>1.5783519772640653</v>
      </c>
      <c r="D2803" s="4">
        <f t="shared" si="599"/>
        <v>2.7774210255972003</v>
      </c>
      <c r="E2803" s="141">
        <v>2.8345418589321048E-2</v>
      </c>
      <c r="F2803" s="5">
        <f t="shared" si="602"/>
        <v>1.028345418589321</v>
      </c>
      <c r="G2803" s="5">
        <f t="shared" si="603"/>
        <v>1.5348461214805045</v>
      </c>
      <c r="H2803" s="5">
        <f t="shared" si="604"/>
        <v>2.700863907583944</v>
      </c>
      <c r="I2803">
        <v>2.0499999999999998</v>
      </c>
      <c r="J2803">
        <v>1.85</v>
      </c>
      <c r="K2803" s="5">
        <f t="shared" si="605"/>
        <v>2.1081081081081079</v>
      </c>
      <c r="L2803" s="5">
        <f t="shared" si="606"/>
        <v>1.902439024390244</v>
      </c>
      <c r="M2803" s="24">
        <f t="shared" si="600"/>
        <v>0.47435897435897439</v>
      </c>
      <c r="N2803" s="24">
        <f t="shared" si="600"/>
        <v>0.52564102564102555</v>
      </c>
      <c r="O2803">
        <f t="shared" si="601"/>
        <v>1.3356387792299209</v>
      </c>
      <c r="P2803">
        <f t="shared" si="601"/>
        <v>0.68496601950407654</v>
      </c>
      <c r="Q2803" t="s">
        <v>54</v>
      </c>
      <c r="R2803" t="s">
        <v>266</v>
      </c>
      <c r="S2803" t="s">
        <v>143</v>
      </c>
      <c r="T2803" s="78" t="s">
        <v>155</v>
      </c>
      <c r="U2803" s="78" t="s">
        <v>161</v>
      </c>
      <c r="V2803" t="s">
        <v>632</v>
      </c>
      <c r="W2803" s="78" t="s">
        <v>170</v>
      </c>
      <c r="X2803" s="89">
        <v>2</v>
      </c>
      <c r="Y2803" t="str">
        <f t="shared" si="607"/>
        <v>N</v>
      </c>
      <c r="Z2803" s="23">
        <v>100</v>
      </c>
      <c r="AA2803" s="23">
        <f t="shared" si="593"/>
        <v>0</v>
      </c>
      <c r="AB2803" s="23">
        <f t="shared" si="594"/>
        <v>-100</v>
      </c>
      <c r="AC2803" s="23">
        <f t="shared" si="595"/>
        <v>0</v>
      </c>
      <c r="AD2803" s="23">
        <f t="shared" si="596"/>
        <v>-100</v>
      </c>
      <c r="AE2803" s="23">
        <f t="shared" si="597"/>
        <v>0</v>
      </c>
      <c r="AF2803" s="23">
        <f t="shared" si="598"/>
        <v>-100</v>
      </c>
    </row>
    <row r="2804" spans="1:32" x14ac:dyDescent="0.25">
      <c r="A2804" s="6">
        <v>0.20231570090371986</v>
      </c>
      <c r="B2804" s="6">
        <v>0.79764595218042789</v>
      </c>
      <c r="C2804" s="3">
        <f t="shared" si="599"/>
        <v>4.9427701139017906</v>
      </c>
      <c r="D2804" s="4">
        <f t="shared" si="599"/>
        <v>1.2536890549828799</v>
      </c>
      <c r="E2804" s="141">
        <v>3.3411033411033575E-2</v>
      </c>
      <c r="F2804" s="5">
        <f t="shared" si="602"/>
        <v>1.0334110334110336</v>
      </c>
      <c r="G2804" s="5">
        <f t="shared" si="603"/>
        <v>4.782966268113988</v>
      </c>
      <c r="H2804" s="5">
        <f t="shared" si="604"/>
        <v>1.2131562509495986</v>
      </c>
      <c r="I2804">
        <v>2.34</v>
      </c>
      <c r="J2804">
        <v>1.65</v>
      </c>
      <c r="K2804" s="5">
        <f t="shared" si="605"/>
        <v>2.4181818181818184</v>
      </c>
      <c r="L2804" s="5">
        <f t="shared" si="606"/>
        <v>1.7051282051282053</v>
      </c>
      <c r="M2804" s="24">
        <f t="shared" si="600"/>
        <v>0.41353383458646614</v>
      </c>
      <c r="N2804" s="24">
        <f t="shared" si="600"/>
        <v>0.5864661654135338</v>
      </c>
      <c r="O2804">
        <f t="shared" si="601"/>
        <v>0.48923614945808619</v>
      </c>
      <c r="P2804">
        <f t="shared" si="601"/>
        <v>1.3600886107691912</v>
      </c>
      <c r="Q2804" t="s">
        <v>57</v>
      </c>
      <c r="R2804" t="s">
        <v>132</v>
      </c>
      <c r="S2804" t="s">
        <v>143</v>
      </c>
      <c r="T2804" s="78" t="s">
        <v>151</v>
      </c>
      <c r="U2804" s="78" t="s">
        <v>166</v>
      </c>
      <c r="V2804" t="s">
        <v>632</v>
      </c>
      <c r="W2804" s="78" t="s">
        <v>151</v>
      </c>
      <c r="X2804" s="89">
        <v>2</v>
      </c>
      <c r="Y2804" t="str">
        <f t="shared" si="607"/>
        <v>N</v>
      </c>
      <c r="Z2804" s="23">
        <v>100</v>
      </c>
      <c r="AA2804" s="23">
        <f t="shared" si="593"/>
        <v>165</v>
      </c>
      <c r="AB2804" s="23">
        <f t="shared" si="594"/>
        <v>65</v>
      </c>
      <c r="AC2804" s="23">
        <f t="shared" si="595"/>
        <v>0</v>
      </c>
      <c r="AD2804" s="23">
        <f t="shared" si="596"/>
        <v>-100</v>
      </c>
      <c r="AE2804" s="23">
        <f t="shared" si="597"/>
        <v>165</v>
      </c>
      <c r="AF2804" s="23">
        <f t="shared" si="598"/>
        <v>65</v>
      </c>
    </row>
    <row r="2805" spans="1:32" x14ac:dyDescent="0.25">
      <c r="A2805" s="6">
        <v>0.2318913250214486</v>
      </c>
      <c r="B2805" s="6">
        <v>0.76804863871113938</v>
      </c>
      <c r="C2805" s="3">
        <f t="shared" si="599"/>
        <v>4.3123648541294326</v>
      </c>
      <c r="D2805" s="4">
        <f t="shared" si="599"/>
        <v>1.3020008754629104</v>
      </c>
      <c r="E2805" s="141">
        <v>5.6503581602456165E-2</v>
      </c>
      <c r="F2805" s="5">
        <f t="shared" si="602"/>
        <v>1.0565035816024562</v>
      </c>
      <c r="G2805" s="5">
        <f t="shared" si="603"/>
        <v>4.0817323568261221</v>
      </c>
      <c r="H2805" s="5">
        <f t="shared" si="604"/>
        <v>1.2323676872804306</v>
      </c>
      <c r="I2805">
        <v>2.09</v>
      </c>
      <c r="J2805">
        <v>1.73</v>
      </c>
      <c r="K2805" s="5">
        <f t="shared" si="605"/>
        <v>2.2080924855491331</v>
      </c>
      <c r="L2805" s="5">
        <f t="shared" si="606"/>
        <v>1.8277511961722492</v>
      </c>
      <c r="M2805" s="24">
        <f t="shared" si="600"/>
        <v>0.45287958115183241</v>
      </c>
      <c r="N2805" s="24">
        <f t="shared" si="600"/>
        <v>0.54712041884816742</v>
      </c>
      <c r="O2805">
        <f t="shared" si="601"/>
        <v>0.51203749224389228</v>
      </c>
      <c r="P2805">
        <f t="shared" si="601"/>
        <v>1.4038018181227525</v>
      </c>
      <c r="Q2805" t="s">
        <v>264</v>
      </c>
      <c r="R2805" t="s">
        <v>267</v>
      </c>
      <c r="S2805" t="s">
        <v>262</v>
      </c>
      <c r="T2805" s="78" t="s">
        <v>151</v>
      </c>
      <c r="U2805" s="78" t="s">
        <v>166</v>
      </c>
      <c r="V2805" t="s">
        <v>632</v>
      </c>
      <c r="W2805" s="78" t="s">
        <v>176</v>
      </c>
      <c r="X2805" s="89">
        <v>3</v>
      </c>
      <c r="Y2805" t="str">
        <f t="shared" si="607"/>
        <v>Y</v>
      </c>
      <c r="Z2805" s="23">
        <v>100</v>
      </c>
      <c r="AA2805" s="23">
        <f t="shared" si="593"/>
        <v>0</v>
      </c>
      <c r="AB2805" s="23">
        <f t="shared" si="594"/>
        <v>-100</v>
      </c>
      <c r="AC2805" s="23">
        <f t="shared" si="595"/>
        <v>0</v>
      </c>
      <c r="AD2805" s="23">
        <f t="shared" si="596"/>
        <v>-100</v>
      </c>
      <c r="AE2805" s="23">
        <f t="shared" si="597"/>
        <v>0</v>
      </c>
      <c r="AF2805" s="23">
        <f t="shared" si="598"/>
        <v>-100</v>
      </c>
    </row>
    <row r="2806" spans="1:32" x14ac:dyDescent="0.25">
      <c r="A2806" s="6">
        <v>0.39957661661661148</v>
      </c>
      <c r="B2806" s="6">
        <v>0.60004822844849504</v>
      </c>
      <c r="C2806" s="3">
        <f t="shared" si="599"/>
        <v>2.5026489499496587</v>
      </c>
      <c r="D2806" s="4">
        <f t="shared" si="599"/>
        <v>1.6665327095217559</v>
      </c>
      <c r="E2806" s="141">
        <v>5.3708722827590094E-2</v>
      </c>
      <c r="F2806" s="5">
        <f t="shared" si="602"/>
        <v>1.0537087228275901</v>
      </c>
      <c r="G2806" s="5">
        <f t="shared" si="603"/>
        <v>2.375086108458786</v>
      </c>
      <c r="H2806" s="5">
        <f t="shared" si="604"/>
        <v>1.5815876564537441</v>
      </c>
      <c r="I2806">
        <v>2.02</v>
      </c>
      <c r="J2806">
        <v>1.79</v>
      </c>
      <c r="K2806" s="5">
        <f t="shared" si="605"/>
        <v>2.1284916201117321</v>
      </c>
      <c r="L2806" s="5">
        <f t="shared" si="606"/>
        <v>1.8861386138613863</v>
      </c>
      <c r="M2806" s="24">
        <f t="shared" si="600"/>
        <v>0.46981627296587919</v>
      </c>
      <c r="N2806" s="24">
        <f t="shared" si="600"/>
        <v>0.53018372703412076</v>
      </c>
      <c r="O2806">
        <f t="shared" si="601"/>
        <v>0.8504954800610558</v>
      </c>
      <c r="P2806">
        <f t="shared" si="601"/>
        <v>1.1317741338558247</v>
      </c>
      <c r="Q2806" t="s">
        <v>110</v>
      </c>
      <c r="R2806" t="s">
        <v>265</v>
      </c>
      <c r="S2806" t="s">
        <v>262</v>
      </c>
      <c r="T2806" s="78" t="s">
        <v>151</v>
      </c>
      <c r="U2806" s="78" t="s">
        <v>166</v>
      </c>
      <c r="V2806" t="s">
        <v>632</v>
      </c>
      <c r="W2806" s="78" t="s">
        <v>152</v>
      </c>
      <c r="X2806" s="89">
        <v>1</v>
      </c>
      <c r="Y2806" t="str">
        <f t="shared" si="607"/>
        <v>N</v>
      </c>
      <c r="Z2806" s="23">
        <v>100</v>
      </c>
      <c r="AA2806" s="23">
        <f t="shared" si="593"/>
        <v>179</v>
      </c>
      <c r="AB2806" s="23">
        <f t="shared" si="594"/>
        <v>79</v>
      </c>
      <c r="AC2806" s="23">
        <f t="shared" si="595"/>
        <v>0</v>
      </c>
      <c r="AD2806" s="23">
        <f t="shared" si="596"/>
        <v>-100</v>
      </c>
      <c r="AE2806" s="23">
        <f t="shared" si="597"/>
        <v>179</v>
      </c>
      <c r="AF2806" s="23">
        <f t="shared" si="598"/>
        <v>79</v>
      </c>
    </row>
    <row r="2807" spans="1:32" x14ac:dyDescent="0.25">
      <c r="A2807" s="6">
        <v>0.63373956910927798</v>
      </c>
      <c r="B2807" s="6">
        <v>0.34751207910418458</v>
      </c>
      <c r="C2807" s="3">
        <f t="shared" si="599"/>
        <v>1.5779352414517871</v>
      </c>
      <c r="D2807" s="4">
        <f t="shared" si="599"/>
        <v>2.877597816391869</v>
      </c>
      <c r="E2807" s="141">
        <v>5.2748226950354749E-2</v>
      </c>
      <c r="F2807" s="5">
        <f t="shared" si="602"/>
        <v>1.0527482269503547</v>
      </c>
      <c r="G2807" s="5">
        <f t="shared" si="603"/>
        <v>1.4988723809327289</v>
      </c>
      <c r="H2807" s="5">
        <f t="shared" si="604"/>
        <v>2.7334150205389709</v>
      </c>
      <c r="I2807">
        <v>1.88</v>
      </c>
      <c r="J2807">
        <v>1.92</v>
      </c>
      <c r="K2807" s="5">
        <f t="shared" si="605"/>
        <v>1.9791666666666667</v>
      </c>
      <c r="L2807" s="5">
        <f t="shared" si="606"/>
        <v>2.021276595744681</v>
      </c>
      <c r="M2807" s="24">
        <f t="shared" si="600"/>
        <v>0.50526315789473686</v>
      </c>
      <c r="N2807" s="24">
        <f t="shared" si="600"/>
        <v>0.49473684210526314</v>
      </c>
      <c r="O2807">
        <f t="shared" si="601"/>
        <v>1.2542762305287793</v>
      </c>
      <c r="P2807">
        <f t="shared" si="601"/>
        <v>0.7024180322318625</v>
      </c>
      <c r="Q2807" t="s">
        <v>273</v>
      </c>
      <c r="R2807" t="s">
        <v>56</v>
      </c>
      <c r="S2807" t="s">
        <v>262</v>
      </c>
      <c r="T2807" s="78" t="s">
        <v>165</v>
      </c>
      <c r="U2807" s="78" t="s">
        <v>160</v>
      </c>
      <c r="V2807" t="s">
        <v>632</v>
      </c>
      <c r="W2807" s="78" t="s">
        <v>154</v>
      </c>
      <c r="X2807" s="89">
        <v>1</v>
      </c>
      <c r="Y2807" t="str">
        <f t="shared" si="607"/>
        <v>N</v>
      </c>
      <c r="Z2807" s="23">
        <v>100</v>
      </c>
      <c r="AA2807" s="23">
        <f t="shared" si="593"/>
        <v>0</v>
      </c>
      <c r="AB2807" s="23">
        <f t="shared" si="594"/>
        <v>-100</v>
      </c>
      <c r="AC2807" s="23">
        <f t="shared" si="595"/>
        <v>0</v>
      </c>
      <c r="AD2807" s="23">
        <f t="shared" si="596"/>
        <v>-100</v>
      </c>
      <c r="AE2807" s="23">
        <f t="shared" si="597"/>
        <v>0</v>
      </c>
      <c r="AF2807" s="23">
        <f t="shared" si="598"/>
        <v>-100</v>
      </c>
    </row>
    <row r="2808" spans="1:32" x14ac:dyDescent="0.25">
      <c r="A2808" s="6">
        <v>0.36906485858146049</v>
      </c>
      <c r="B2808" s="6">
        <v>0.63011679949456556</v>
      </c>
      <c r="C2808" s="3">
        <f t="shared" si="599"/>
        <v>2.7095508465466067</v>
      </c>
      <c r="D2808" s="4">
        <f t="shared" si="599"/>
        <v>1.5870073624479275</v>
      </c>
      <c r="E2808" s="141">
        <v>5.9005695957529136E-2</v>
      </c>
      <c r="F2808" s="5">
        <f t="shared" si="602"/>
        <v>1.0590056959575291</v>
      </c>
      <c r="G2808" s="5">
        <f t="shared" si="603"/>
        <v>2.5585800500314511</v>
      </c>
      <c r="H2808" s="5">
        <f t="shared" si="604"/>
        <v>1.4985824613653198</v>
      </c>
      <c r="I2808">
        <v>2.14</v>
      </c>
      <c r="J2808">
        <v>1.69</v>
      </c>
      <c r="K2808" s="5">
        <f t="shared" si="605"/>
        <v>2.2662721893491127</v>
      </c>
      <c r="L2808" s="5">
        <f t="shared" si="606"/>
        <v>1.7897196261682242</v>
      </c>
      <c r="M2808" s="24">
        <f t="shared" si="600"/>
        <v>0.44125326370757173</v>
      </c>
      <c r="N2808" s="24">
        <f t="shared" si="600"/>
        <v>0.55874673629242821</v>
      </c>
      <c r="O2808">
        <f t="shared" si="601"/>
        <v>0.8364014250692271</v>
      </c>
      <c r="P2808">
        <f t="shared" si="601"/>
        <v>1.1277324028337317</v>
      </c>
      <c r="Q2808" t="s">
        <v>261</v>
      </c>
      <c r="R2808" t="s">
        <v>268</v>
      </c>
      <c r="S2808" t="s">
        <v>262</v>
      </c>
      <c r="T2808" s="78" t="s">
        <v>151</v>
      </c>
      <c r="U2808" s="78" t="s">
        <v>166</v>
      </c>
      <c r="V2808" t="s">
        <v>632</v>
      </c>
      <c r="W2808" s="78" t="s">
        <v>162</v>
      </c>
      <c r="X2808" s="89">
        <v>3</v>
      </c>
      <c r="Y2808" t="str">
        <f t="shared" si="607"/>
        <v>Y</v>
      </c>
      <c r="Z2808" s="23">
        <v>100</v>
      </c>
      <c r="AA2808" s="23">
        <f t="shared" si="593"/>
        <v>0</v>
      </c>
      <c r="AB2808" s="23">
        <f t="shared" si="594"/>
        <v>-100</v>
      </c>
      <c r="AC2808" s="23">
        <f t="shared" si="595"/>
        <v>0</v>
      </c>
      <c r="AD2808" s="23">
        <f t="shared" si="596"/>
        <v>-100</v>
      </c>
      <c r="AE2808" s="23">
        <f t="shared" si="597"/>
        <v>0</v>
      </c>
      <c r="AF2808" s="23">
        <f t="shared" si="598"/>
        <v>-100</v>
      </c>
    </row>
    <row r="2809" spans="1:32" x14ac:dyDescent="0.25">
      <c r="A2809" s="6">
        <v>0.54698997223747292</v>
      </c>
      <c r="B2809" s="6">
        <v>0.45101767684086291</v>
      </c>
      <c r="C2809" s="3">
        <f t="shared" si="599"/>
        <v>1.8281870797548279</v>
      </c>
      <c r="D2809" s="4">
        <f t="shared" si="599"/>
        <v>2.217207997266236</v>
      </c>
      <c r="E2809" s="141">
        <v>5.7536692895808983E-2</v>
      </c>
      <c r="F2809" s="5">
        <f t="shared" si="602"/>
        <v>1.057536692895809</v>
      </c>
      <c r="G2809" s="5">
        <f t="shared" si="603"/>
        <v>1.7287221257058976</v>
      </c>
      <c r="H2809" s="5">
        <f t="shared" si="604"/>
        <v>2.0965778418476875</v>
      </c>
      <c r="I2809">
        <v>1.81</v>
      </c>
      <c r="J2809">
        <v>1.98</v>
      </c>
      <c r="K2809" s="5">
        <f t="shared" si="605"/>
        <v>1.9141414141414144</v>
      </c>
      <c r="L2809" s="5">
        <f t="shared" si="606"/>
        <v>2.0939226519337018</v>
      </c>
      <c r="M2809" s="24">
        <f t="shared" si="600"/>
        <v>0.52242744063324531</v>
      </c>
      <c r="N2809" s="24">
        <f t="shared" si="600"/>
        <v>0.47757255936675458</v>
      </c>
      <c r="O2809">
        <f t="shared" si="601"/>
        <v>1.0470161589798095</v>
      </c>
      <c r="P2809">
        <f t="shared" si="601"/>
        <v>0.94439612995959699</v>
      </c>
      <c r="Q2809" t="s">
        <v>493</v>
      </c>
      <c r="R2809" t="s">
        <v>278</v>
      </c>
      <c r="S2809" t="s">
        <v>144</v>
      </c>
      <c r="T2809" s="78" t="s">
        <v>162</v>
      </c>
      <c r="U2809" s="78" t="s">
        <v>160</v>
      </c>
      <c r="V2809" t="s">
        <v>632</v>
      </c>
      <c r="W2809" s="78" t="s">
        <v>153</v>
      </c>
      <c r="X2809" s="89">
        <v>2</v>
      </c>
      <c r="Y2809" t="str">
        <f t="shared" si="607"/>
        <v>N</v>
      </c>
      <c r="Z2809" s="23">
        <v>100</v>
      </c>
      <c r="AA2809" s="23">
        <f t="shared" si="593"/>
        <v>0</v>
      </c>
      <c r="AB2809" s="23">
        <f t="shared" si="594"/>
        <v>-100</v>
      </c>
      <c r="AC2809" s="23">
        <f t="shared" si="595"/>
        <v>0</v>
      </c>
      <c r="AD2809" s="23">
        <f t="shared" si="596"/>
        <v>-100</v>
      </c>
      <c r="AE2809" s="23">
        <f t="shared" si="597"/>
        <v>0</v>
      </c>
      <c r="AF2809" s="23">
        <f t="shared" si="598"/>
        <v>-100</v>
      </c>
    </row>
    <row r="2810" spans="1:32" x14ac:dyDescent="0.25">
      <c r="A2810" s="6">
        <v>0.708193061482987</v>
      </c>
      <c r="B2810" s="6">
        <v>0.28137742088130008</v>
      </c>
      <c r="C2810" s="3">
        <f t="shared" si="599"/>
        <v>1.4120443342186333</v>
      </c>
      <c r="D2810" s="4">
        <f t="shared" si="599"/>
        <v>3.5539454333894582</v>
      </c>
      <c r="E2810" s="141">
        <v>5.7536692895808983E-2</v>
      </c>
      <c r="F2810" s="5">
        <f t="shared" si="602"/>
        <v>1.057536692895809</v>
      </c>
      <c r="G2810" s="5">
        <f t="shared" si="603"/>
        <v>1.3352201807315931</v>
      </c>
      <c r="H2810" s="5">
        <f t="shared" si="604"/>
        <v>3.3605882966177147</v>
      </c>
      <c r="I2810">
        <v>1.81</v>
      </c>
      <c r="J2810">
        <v>1.98</v>
      </c>
      <c r="K2810" s="5">
        <f t="shared" si="605"/>
        <v>1.9141414141414144</v>
      </c>
      <c r="L2810" s="5">
        <f t="shared" si="606"/>
        <v>2.0939226519337018</v>
      </c>
      <c r="M2810" s="24">
        <f t="shared" si="600"/>
        <v>0.52242744063324531</v>
      </c>
      <c r="N2810" s="24">
        <f t="shared" si="600"/>
        <v>0.47757255936675458</v>
      </c>
      <c r="O2810">
        <f t="shared" si="601"/>
        <v>1.3555816681921822</v>
      </c>
      <c r="P2810">
        <f t="shared" si="601"/>
        <v>0.58918255532603725</v>
      </c>
      <c r="Q2810" t="s">
        <v>260</v>
      </c>
      <c r="R2810" t="s">
        <v>494</v>
      </c>
      <c r="S2810" t="s">
        <v>144</v>
      </c>
      <c r="T2810" s="78" t="s">
        <v>162</v>
      </c>
      <c r="U2810" s="78" t="s">
        <v>160</v>
      </c>
      <c r="V2810" t="s">
        <v>632</v>
      </c>
      <c r="W2810" s="78" t="s">
        <v>155</v>
      </c>
      <c r="X2810" s="89">
        <v>3</v>
      </c>
      <c r="Y2810" t="str">
        <f t="shared" si="607"/>
        <v>Y</v>
      </c>
      <c r="Z2810" s="23">
        <v>100</v>
      </c>
      <c r="AA2810" s="23">
        <f t="shared" si="593"/>
        <v>181</v>
      </c>
      <c r="AB2810" s="23">
        <f t="shared" si="594"/>
        <v>81</v>
      </c>
      <c r="AC2810" s="23">
        <f t="shared" si="595"/>
        <v>181</v>
      </c>
      <c r="AD2810" s="23">
        <f t="shared" si="596"/>
        <v>81</v>
      </c>
      <c r="AE2810" s="23">
        <f t="shared" si="597"/>
        <v>0</v>
      </c>
      <c r="AF2810" s="23">
        <f t="shared" si="598"/>
        <v>-100</v>
      </c>
    </row>
    <row r="2811" spans="1:32" x14ac:dyDescent="0.25">
      <c r="A2811" s="6">
        <v>0.67800305817980122</v>
      </c>
      <c r="B2811" s="6">
        <v>0.31296886641712718</v>
      </c>
      <c r="C2811" s="3">
        <f t="shared" si="599"/>
        <v>1.4749196009301888</v>
      </c>
      <c r="D2811" s="4">
        <f t="shared" si="599"/>
        <v>3.1952060006735392</v>
      </c>
      <c r="E2811" s="141">
        <v>6.5694255992763573E-2</v>
      </c>
      <c r="F2811" s="5">
        <f t="shared" si="602"/>
        <v>1.0656942559927636</v>
      </c>
      <c r="G2811" s="5">
        <f t="shared" si="603"/>
        <v>1.3839988276526884</v>
      </c>
      <c r="H2811" s="5">
        <f t="shared" si="604"/>
        <v>2.9982389251943529</v>
      </c>
      <c r="I2811">
        <v>1.76</v>
      </c>
      <c r="J2811">
        <v>2.0099999999999998</v>
      </c>
      <c r="K2811" s="5">
        <f t="shared" si="605"/>
        <v>1.8756218905472639</v>
      </c>
      <c r="L2811" s="5">
        <f t="shared" si="606"/>
        <v>2.1420454545454546</v>
      </c>
      <c r="M2811" s="24">
        <f t="shared" si="600"/>
        <v>0.53315649867373993</v>
      </c>
      <c r="N2811" s="24">
        <f t="shared" si="600"/>
        <v>0.46684350132625996</v>
      </c>
      <c r="O2811">
        <f t="shared" si="601"/>
        <v>1.2716773777800252</v>
      </c>
      <c r="P2811">
        <f t="shared" si="601"/>
        <v>0.67039353772305088</v>
      </c>
      <c r="Q2811" t="s">
        <v>274</v>
      </c>
      <c r="R2811" t="s">
        <v>276</v>
      </c>
      <c r="S2811" t="s">
        <v>144</v>
      </c>
      <c r="T2811" s="78" t="s">
        <v>162</v>
      </c>
      <c r="U2811" s="78" t="s">
        <v>160</v>
      </c>
      <c r="V2811" t="s">
        <v>632</v>
      </c>
      <c r="W2811" s="78" t="s">
        <v>165</v>
      </c>
      <c r="X2811" s="89">
        <v>4</v>
      </c>
      <c r="Y2811" t="str">
        <f t="shared" si="607"/>
        <v>Y</v>
      </c>
      <c r="Z2811" s="23">
        <v>100</v>
      </c>
      <c r="AA2811" s="23">
        <f t="shared" si="593"/>
        <v>176</v>
      </c>
      <c r="AB2811" s="23">
        <f t="shared" si="594"/>
        <v>76</v>
      </c>
      <c r="AC2811" s="23">
        <f t="shared" si="595"/>
        <v>176</v>
      </c>
      <c r="AD2811" s="23">
        <f t="shared" si="596"/>
        <v>76</v>
      </c>
      <c r="AE2811" s="23">
        <f t="shared" si="597"/>
        <v>0</v>
      </c>
      <c r="AF2811" s="23">
        <f t="shared" si="598"/>
        <v>-100</v>
      </c>
    </row>
    <row r="2812" spans="1:32" x14ac:dyDescent="0.25">
      <c r="A2812" s="6">
        <v>0.26224882466479243</v>
      </c>
      <c r="B2812" s="6">
        <v>0.73675302315535418</v>
      </c>
      <c r="C2812" s="3">
        <f t="shared" si="599"/>
        <v>3.8131724757134919</v>
      </c>
      <c r="D2812" s="4">
        <f t="shared" si="599"/>
        <v>1.3573069516799752</v>
      </c>
      <c r="E2812" s="141">
        <v>6.4039408866995107E-2</v>
      </c>
      <c r="F2812" s="5">
        <f t="shared" si="602"/>
        <v>1.0640394088669951</v>
      </c>
      <c r="G2812" s="5">
        <f t="shared" si="603"/>
        <v>3.5836759841196244</v>
      </c>
      <c r="H2812" s="5">
        <f t="shared" si="604"/>
        <v>1.2756171814399766</v>
      </c>
      <c r="I2812">
        <v>1.75</v>
      </c>
      <c r="J2812">
        <v>2.0299999999999998</v>
      </c>
      <c r="K2812" s="5">
        <f t="shared" si="605"/>
        <v>1.8620689655172415</v>
      </c>
      <c r="L2812" s="5">
        <f t="shared" si="606"/>
        <v>2.1599999999999997</v>
      </c>
      <c r="M2812" s="24">
        <f t="shared" si="600"/>
        <v>0.53703703703703698</v>
      </c>
      <c r="N2812" s="24">
        <f t="shared" si="600"/>
        <v>0.46296296296296302</v>
      </c>
      <c r="O2812">
        <f t="shared" si="601"/>
        <v>0.48832539765168242</v>
      </c>
      <c r="P2812">
        <f t="shared" si="601"/>
        <v>1.591386530015565</v>
      </c>
      <c r="Q2812" t="s">
        <v>272</v>
      </c>
      <c r="R2812" t="s">
        <v>61</v>
      </c>
      <c r="S2812" t="s">
        <v>144</v>
      </c>
      <c r="T2812" s="78" t="s">
        <v>153</v>
      </c>
      <c r="U2812" s="78" t="s">
        <v>161</v>
      </c>
      <c r="V2812" t="s">
        <v>632</v>
      </c>
      <c r="W2812" s="78" t="s">
        <v>152</v>
      </c>
      <c r="X2812" s="89">
        <v>1</v>
      </c>
      <c r="Y2812" t="str">
        <f t="shared" si="607"/>
        <v>N</v>
      </c>
      <c r="Z2812" s="23">
        <v>100</v>
      </c>
      <c r="AA2812" s="23">
        <f t="shared" si="593"/>
        <v>202.99999999999997</v>
      </c>
      <c r="AB2812" s="23">
        <f t="shared" si="594"/>
        <v>102.99999999999997</v>
      </c>
      <c r="AC2812" s="23">
        <f t="shared" si="595"/>
        <v>0</v>
      </c>
      <c r="AD2812" s="23">
        <f t="shared" si="596"/>
        <v>-100</v>
      </c>
      <c r="AE2812" s="23">
        <f t="shared" si="597"/>
        <v>202.99999999999997</v>
      </c>
      <c r="AF2812" s="23">
        <f t="shared" si="598"/>
        <v>102.99999999999997</v>
      </c>
    </row>
    <row r="2813" spans="1:32" x14ac:dyDescent="0.25">
      <c r="A2813" s="6">
        <v>0.35328010484280048</v>
      </c>
      <c r="B2813" s="6">
        <v>0.64643944389028274</v>
      </c>
      <c r="C2813" s="3">
        <f t="shared" si="599"/>
        <v>2.830615101988184</v>
      </c>
      <c r="D2813" s="4">
        <f t="shared" si="599"/>
        <v>1.5469353076321957</v>
      </c>
      <c r="E2813" s="141">
        <v>5.8675255566447149E-2</v>
      </c>
      <c r="F2813" s="5">
        <f t="shared" si="602"/>
        <v>1.0586752555664471</v>
      </c>
      <c r="G2813" s="5">
        <f t="shared" si="603"/>
        <v>2.6737331274203209</v>
      </c>
      <c r="H2813" s="5">
        <f t="shared" si="604"/>
        <v>1.461199078280623</v>
      </c>
      <c r="I2813">
        <v>1.85</v>
      </c>
      <c r="J2813">
        <v>1.93</v>
      </c>
      <c r="K2813" s="5">
        <f t="shared" si="605"/>
        <v>1.9585492227979273</v>
      </c>
      <c r="L2813" s="5">
        <f t="shared" si="606"/>
        <v>2.0432432432432428</v>
      </c>
      <c r="M2813" s="24">
        <f t="shared" si="600"/>
        <v>0.51058201058201058</v>
      </c>
      <c r="N2813" s="24">
        <f t="shared" si="600"/>
        <v>0.48941798941798953</v>
      </c>
      <c r="O2813">
        <f t="shared" si="601"/>
        <v>0.69191647476983709</v>
      </c>
      <c r="P2813">
        <f t="shared" si="601"/>
        <v>1.3208330258947396</v>
      </c>
      <c r="Q2813" t="s">
        <v>62</v>
      </c>
      <c r="R2813" t="s">
        <v>340</v>
      </c>
      <c r="S2813" t="s">
        <v>144</v>
      </c>
      <c r="T2813" s="78" t="s">
        <v>151</v>
      </c>
      <c r="U2813" s="78" t="s">
        <v>166</v>
      </c>
      <c r="V2813" t="s">
        <v>632</v>
      </c>
      <c r="W2813" s="78" t="s">
        <v>162</v>
      </c>
      <c r="X2813" s="89">
        <v>3</v>
      </c>
      <c r="Y2813" t="str">
        <f t="shared" si="607"/>
        <v>Y</v>
      </c>
      <c r="Z2813" s="23">
        <v>100</v>
      </c>
      <c r="AA2813" s="23">
        <f t="shared" si="593"/>
        <v>0</v>
      </c>
      <c r="AB2813" s="23">
        <f t="shared" si="594"/>
        <v>-100</v>
      </c>
      <c r="AC2813" s="23">
        <f t="shared" si="595"/>
        <v>0</v>
      </c>
      <c r="AD2813" s="23">
        <f t="shared" si="596"/>
        <v>-100</v>
      </c>
      <c r="AE2813" s="23">
        <f t="shared" si="597"/>
        <v>0</v>
      </c>
      <c r="AF2813" s="23">
        <f t="shared" si="598"/>
        <v>-100</v>
      </c>
    </row>
    <row r="2814" spans="1:32" x14ac:dyDescent="0.25">
      <c r="A2814" s="6">
        <v>0.66649684673039844</v>
      </c>
      <c r="B2814" s="6">
        <v>0.32897835244661061</v>
      </c>
      <c r="C2814" s="3">
        <f t="shared" si="599"/>
        <v>1.5003821922123892</v>
      </c>
      <c r="D2814" s="4">
        <f t="shared" si="599"/>
        <v>3.039713684997825</v>
      </c>
      <c r="E2814" s="141">
        <v>6.4039408866995107E-2</v>
      </c>
      <c r="F2814" s="5">
        <f t="shared" si="602"/>
        <v>1.0640394088669951</v>
      </c>
      <c r="G2814" s="5">
        <f t="shared" si="603"/>
        <v>1.4100814121255325</v>
      </c>
      <c r="H2814" s="5">
        <f t="shared" si="604"/>
        <v>2.8567679539562891</v>
      </c>
      <c r="I2814">
        <v>1.75</v>
      </c>
      <c r="J2814">
        <v>2.0299999999999998</v>
      </c>
      <c r="K2814" s="5">
        <f t="shared" si="605"/>
        <v>1.8620689655172415</v>
      </c>
      <c r="L2814" s="5">
        <f t="shared" si="606"/>
        <v>2.1599999999999997</v>
      </c>
      <c r="M2814" s="24">
        <f t="shared" si="600"/>
        <v>0.53703703703703698</v>
      </c>
      <c r="N2814" s="24">
        <f t="shared" si="600"/>
        <v>0.46296296296296302</v>
      </c>
      <c r="O2814">
        <f t="shared" si="601"/>
        <v>1.2410630939117764</v>
      </c>
      <c r="P2814">
        <f t="shared" si="601"/>
        <v>0.71059324128467893</v>
      </c>
      <c r="Q2814" t="s">
        <v>63</v>
      </c>
      <c r="R2814" t="s">
        <v>339</v>
      </c>
      <c r="S2814" t="s">
        <v>145</v>
      </c>
      <c r="T2814" s="78" t="s">
        <v>150</v>
      </c>
      <c r="U2814" s="78" t="s">
        <v>166</v>
      </c>
      <c r="V2814" t="s">
        <v>632</v>
      </c>
      <c r="W2814" s="78" t="s">
        <v>151</v>
      </c>
      <c r="X2814" s="89">
        <v>2</v>
      </c>
      <c r="Y2814" t="str">
        <f t="shared" si="607"/>
        <v>N</v>
      </c>
      <c r="Z2814" s="23">
        <v>100</v>
      </c>
      <c r="AA2814" s="23">
        <f t="shared" si="593"/>
        <v>0</v>
      </c>
      <c r="AB2814" s="23">
        <f t="shared" si="594"/>
        <v>-100</v>
      </c>
      <c r="AC2814" s="23">
        <f t="shared" si="595"/>
        <v>0</v>
      </c>
      <c r="AD2814" s="23">
        <f t="shared" si="596"/>
        <v>-100</v>
      </c>
      <c r="AE2814" s="23">
        <f t="shared" si="597"/>
        <v>0</v>
      </c>
      <c r="AF2814" s="23">
        <f t="shared" si="598"/>
        <v>-100</v>
      </c>
    </row>
    <row r="2815" spans="1:32" x14ac:dyDescent="0.25">
      <c r="A2815" s="6">
        <v>0.59408959903414094</v>
      </c>
      <c r="B2815" s="6">
        <v>0.37789376636401906</v>
      </c>
      <c r="C2815" s="3">
        <f t="shared" si="599"/>
        <v>1.68324778219612</v>
      </c>
      <c r="D2815" s="4">
        <f t="shared" si="599"/>
        <v>2.6462463501891054</v>
      </c>
      <c r="E2815" s="141">
        <v>6.3231323132313388E-2</v>
      </c>
      <c r="F2815" s="5">
        <f t="shared" si="602"/>
        <v>1.0632313231323134</v>
      </c>
      <c r="G2815" s="5">
        <f t="shared" si="603"/>
        <v>1.5831435225565198</v>
      </c>
      <c r="H2815" s="5">
        <f t="shared" si="604"/>
        <v>2.4888716995217739</v>
      </c>
      <c r="I2815">
        <v>1.76</v>
      </c>
      <c r="J2815">
        <v>2.02</v>
      </c>
      <c r="K2815" s="5">
        <f t="shared" si="605"/>
        <v>1.8712871287128716</v>
      </c>
      <c r="L2815" s="5">
        <f t="shared" si="606"/>
        <v>2.1477272727272729</v>
      </c>
      <c r="M2815" s="24">
        <f t="shared" si="600"/>
        <v>0.53439153439153431</v>
      </c>
      <c r="N2815" s="24">
        <f t="shared" si="600"/>
        <v>0.46560846560846558</v>
      </c>
      <c r="O2815">
        <f t="shared" si="601"/>
        <v>1.1117122199747789</v>
      </c>
      <c r="P2815">
        <f t="shared" si="601"/>
        <v>0.81161274821363205</v>
      </c>
      <c r="Q2815" t="s">
        <v>277</v>
      </c>
      <c r="R2815" t="s">
        <v>342</v>
      </c>
      <c r="S2815" t="s">
        <v>145</v>
      </c>
      <c r="T2815" s="78" t="s">
        <v>176</v>
      </c>
      <c r="U2815" s="78" t="s">
        <v>160</v>
      </c>
      <c r="V2815" t="s">
        <v>632</v>
      </c>
      <c r="W2815" s="78" t="s">
        <v>176</v>
      </c>
      <c r="X2815" s="89">
        <v>3</v>
      </c>
      <c r="Y2815" t="str">
        <f t="shared" si="607"/>
        <v>Y</v>
      </c>
      <c r="Z2815" s="23">
        <v>100</v>
      </c>
      <c r="AA2815" s="23">
        <f t="shared" si="593"/>
        <v>176</v>
      </c>
      <c r="AB2815" s="23">
        <f t="shared" si="594"/>
        <v>76</v>
      </c>
      <c r="AC2815" s="23">
        <f t="shared" si="595"/>
        <v>176</v>
      </c>
      <c r="AD2815" s="23">
        <f t="shared" si="596"/>
        <v>76</v>
      </c>
      <c r="AE2815" s="23">
        <f t="shared" si="597"/>
        <v>0</v>
      </c>
      <c r="AF2815" s="23">
        <f t="shared" si="598"/>
        <v>-100</v>
      </c>
    </row>
    <row r="2816" spans="1:32" x14ac:dyDescent="0.25">
      <c r="A2816" s="6">
        <v>0.2707711641532754</v>
      </c>
      <c r="B2816" s="6">
        <v>0.72895009423297685</v>
      </c>
      <c r="C2816" s="3">
        <f t="shared" si="599"/>
        <v>3.6931554478006756</v>
      </c>
      <c r="D2816" s="4">
        <f t="shared" si="599"/>
        <v>1.3718360254171171</v>
      </c>
      <c r="E2816" s="141">
        <v>6.3918674279348275E-2</v>
      </c>
      <c r="F2816" s="5">
        <f t="shared" si="602"/>
        <v>1.0639186742793483</v>
      </c>
      <c r="G2816" s="5">
        <f t="shared" si="603"/>
        <v>3.471276082546682</v>
      </c>
      <c r="H2816" s="5">
        <f t="shared" si="604"/>
        <v>1.2894181280785757</v>
      </c>
      <c r="I2816">
        <v>1.67</v>
      </c>
      <c r="J2816">
        <v>2.15</v>
      </c>
      <c r="K2816" s="5">
        <f t="shared" si="605"/>
        <v>1.7767441860465116</v>
      </c>
      <c r="L2816" s="5">
        <f t="shared" si="606"/>
        <v>2.2874251497005988</v>
      </c>
      <c r="M2816" s="24">
        <f t="shared" si="600"/>
        <v>0.56282722513089001</v>
      </c>
      <c r="N2816" s="24">
        <f t="shared" si="600"/>
        <v>0.43717277486910994</v>
      </c>
      <c r="O2816">
        <f t="shared" si="601"/>
        <v>0.48109109165837766</v>
      </c>
      <c r="P2816">
        <f t="shared" si="601"/>
        <v>1.6674187784251326</v>
      </c>
      <c r="Q2816" t="s">
        <v>527</v>
      </c>
      <c r="R2816" t="s">
        <v>344</v>
      </c>
      <c r="S2816" t="s">
        <v>145</v>
      </c>
      <c r="T2816" s="78" t="s">
        <v>151</v>
      </c>
      <c r="U2816" s="78" t="s">
        <v>166</v>
      </c>
      <c r="V2816" t="s">
        <v>632</v>
      </c>
      <c r="W2816" s="78" t="s">
        <v>170</v>
      </c>
      <c r="X2816" s="89">
        <v>2</v>
      </c>
      <c r="Y2816" t="str">
        <f t="shared" si="607"/>
        <v>N</v>
      </c>
      <c r="Z2816" s="23">
        <v>100</v>
      </c>
      <c r="AA2816" s="23">
        <f t="shared" si="593"/>
        <v>215</v>
      </c>
      <c r="AB2816" s="23">
        <f t="shared" si="594"/>
        <v>115</v>
      </c>
      <c r="AC2816" s="23">
        <f t="shared" si="595"/>
        <v>0</v>
      </c>
      <c r="AD2816" s="23">
        <f t="shared" si="596"/>
        <v>-100</v>
      </c>
      <c r="AE2816" s="23">
        <f t="shared" si="597"/>
        <v>215</v>
      </c>
      <c r="AF2816" s="23">
        <f t="shared" si="598"/>
        <v>115</v>
      </c>
    </row>
    <row r="2817" spans="1:32" x14ac:dyDescent="0.25">
      <c r="A2817" s="6">
        <v>0.43163366328771213</v>
      </c>
      <c r="B2817" s="6">
        <v>0.56713333797837207</v>
      </c>
      <c r="C2817" s="3">
        <f t="shared" si="599"/>
        <v>2.3167794476063244</v>
      </c>
      <c r="D2817" s="4">
        <f t="shared" si="599"/>
        <v>1.7632537765539285</v>
      </c>
      <c r="E2817" s="141">
        <v>8.163265306122458E-2</v>
      </c>
      <c r="F2817" s="5">
        <f t="shared" si="602"/>
        <v>1.0816326530612246</v>
      </c>
      <c r="G2817" s="5">
        <f t="shared" si="603"/>
        <v>2.1419281685416958</v>
      </c>
      <c r="H2817" s="5">
        <f t="shared" si="604"/>
        <v>1.630178019832877</v>
      </c>
      <c r="I2817">
        <v>1.75</v>
      </c>
      <c r="J2817">
        <v>1.96</v>
      </c>
      <c r="K2817" s="5">
        <f t="shared" si="605"/>
        <v>1.892857142857143</v>
      </c>
      <c r="L2817" s="5">
        <f t="shared" si="606"/>
        <v>2.12</v>
      </c>
      <c r="M2817" s="24">
        <f t="shared" si="600"/>
        <v>0.52830188679245282</v>
      </c>
      <c r="N2817" s="24">
        <f t="shared" si="600"/>
        <v>0.47169811320754712</v>
      </c>
      <c r="O2817">
        <f t="shared" si="601"/>
        <v>0.81702086265174101</v>
      </c>
      <c r="P2817">
        <f t="shared" si="601"/>
        <v>1.2023226765141488</v>
      </c>
      <c r="Q2817" t="s">
        <v>345</v>
      </c>
      <c r="R2817" t="s">
        <v>343</v>
      </c>
      <c r="S2817" t="s">
        <v>145</v>
      </c>
      <c r="T2817" s="78" t="s">
        <v>162</v>
      </c>
      <c r="U2817" s="78" t="s">
        <v>160</v>
      </c>
      <c r="V2817" t="s">
        <v>632</v>
      </c>
      <c r="W2817" s="78" t="s">
        <v>155</v>
      </c>
      <c r="X2817" s="89">
        <v>3</v>
      </c>
      <c r="Y2817" t="str">
        <f t="shared" si="607"/>
        <v>Y</v>
      </c>
      <c r="Z2817" s="23">
        <v>100</v>
      </c>
      <c r="AA2817" s="23">
        <f t="shared" si="593"/>
        <v>0</v>
      </c>
      <c r="AB2817" s="23">
        <f t="shared" si="594"/>
        <v>-100</v>
      </c>
      <c r="AC2817" s="23">
        <f t="shared" si="595"/>
        <v>0</v>
      </c>
      <c r="AD2817" s="23">
        <f t="shared" si="596"/>
        <v>-100</v>
      </c>
      <c r="AE2817" s="23">
        <f t="shared" si="597"/>
        <v>0</v>
      </c>
      <c r="AF2817" s="23">
        <f t="shared" si="598"/>
        <v>-100</v>
      </c>
    </row>
    <row r="2818" spans="1:32" x14ac:dyDescent="0.25">
      <c r="A2818" s="6">
        <v>0.39777553439901014</v>
      </c>
      <c r="B2818" s="6">
        <v>0.60184440889230184</v>
      </c>
      <c r="C2818" s="3">
        <f t="shared" si="599"/>
        <v>2.513980658742315</v>
      </c>
      <c r="D2818" s="4">
        <f t="shared" si="599"/>
        <v>1.6615590096458748</v>
      </c>
      <c r="E2818" s="141">
        <v>5.8675255566447149E-2</v>
      </c>
      <c r="F2818" s="5">
        <f t="shared" si="602"/>
        <v>1.0586752555664471</v>
      </c>
      <c r="G2818" s="5">
        <f t="shared" si="603"/>
        <v>2.3746476037141369</v>
      </c>
      <c r="H2818" s="5">
        <f t="shared" si="604"/>
        <v>1.5694699587144436</v>
      </c>
      <c r="I2818">
        <v>1.85</v>
      </c>
      <c r="J2818">
        <v>1.93</v>
      </c>
      <c r="K2818" s="5">
        <f t="shared" si="605"/>
        <v>1.9585492227979273</v>
      </c>
      <c r="L2818" s="5">
        <f t="shared" si="606"/>
        <v>2.0432432432432428</v>
      </c>
      <c r="M2818" s="24">
        <f t="shared" si="600"/>
        <v>0.51058201058201058</v>
      </c>
      <c r="N2818" s="24">
        <f t="shared" si="600"/>
        <v>0.48941798941798953</v>
      </c>
      <c r="O2818">
        <f t="shared" si="601"/>
        <v>0.77906296374521156</v>
      </c>
      <c r="P2818">
        <f t="shared" si="601"/>
        <v>1.2297145219529193</v>
      </c>
      <c r="Q2818" t="s">
        <v>346</v>
      </c>
      <c r="R2818" t="s">
        <v>341</v>
      </c>
      <c r="S2818" t="s">
        <v>145</v>
      </c>
      <c r="T2818" s="78" t="s">
        <v>151</v>
      </c>
      <c r="U2818" s="78" t="s">
        <v>166</v>
      </c>
      <c r="V2818" t="s">
        <v>632</v>
      </c>
      <c r="W2818" s="78" t="s">
        <v>154</v>
      </c>
      <c r="X2818" s="89">
        <v>1</v>
      </c>
      <c r="Y2818" t="str">
        <f t="shared" si="607"/>
        <v>N</v>
      </c>
      <c r="Z2818" s="23">
        <v>100</v>
      </c>
      <c r="AA2818" s="23">
        <f t="shared" si="593"/>
        <v>193</v>
      </c>
      <c r="AB2818" s="23">
        <f t="shared" si="594"/>
        <v>93</v>
      </c>
      <c r="AC2818" s="23">
        <f t="shared" si="595"/>
        <v>0</v>
      </c>
      <c r="AD2818" s="23">
        <f t="shared" si="596"/>
        <v>-100</v>
      </c>
      <c r="AE2818" s="23">
        <f t="shared" si="597"/>
        <v>193</v>
      </c>
      <c r="AF2818" s="23">
        <f t="shared" si="598"/>
        <v>93</v>
      </c>
    </row>
    <row r="2819" spans="1:32" x14ac:dyDescent="0.25">
      <c r="A2819" s="6">
        <v>0.1227182974721035</v>
      </c>
      <c r="B2819" s="6">
        <v>0.87727457487591398</v>
      </c>
      <c r="C2819" s="3">
        <f t="shared" si="599"/>
        <v>8.1487440797271606</v>
      </c>
      <c r="D2819" s="4">
        <f t="shared" si="599"/>
        <v>1.1398939723534618</v>
      </c>
      <c r="E2819" s="141">
        <v>2.79347143753923E-2</v>
      </c>
      <c r="F2819" s="5">
        <f t="shared" si="602"/>
        <v>1.0279347143753923</v>
      </c>
      <c r="G2819" s="5">
        <f t="shared" si="603"/>
        <v>7.9272972940490796</v>
      </c>
      <c r="H2819" s="5">
        <f t="shared" si="604"/>
        <v>1.1089167010437035</v>
      </c>
      <c r="I2819">
        <v>2.16</v>
      </c>
      <c r="J2819">
        <v>1.77</v>
      </c>
      <c r="K2819" s="5">
        <f t="shared" si="605"/>
        <v>2.2203389830508473</v>
      </c>
      <c r="L2819" s="5">
        <f t="shared" si="606"/>
        <v>1.8194444444444444</v>
      </c>
      <c r="M2819" s="24">
        <f t="shared" si="600"/>
        <v>0.45038167938931301</v>
      </c>
      <c r="N2819" s="24">
        <f t="shared" si="600"/>
        <v>0.54961832061068705</v>
      </c>
      <c r="O2819">
        <f t="shared" si="601"/>
        <v>0.27247621981094167</v>
      </c>
      <c r="P2819">
        <f t="shared" si="601"/>
        <v>1.5961523515103435</v>
      </c>
      <c r="Q2819" t="s">
        <v>112</v>
      </c>
      <c r="R2819" t="s">
        <v>71</v>
      </c>
      <c r="S2819" t="s">
        <v>146</v>
      </c>
      <c r="T2819" s="78" t="s">
        <v>151</v>
      </c>
      <c r="U2819" s="78" t="s">
        <v>166</v>
      </c>
      <c r="V2819" t="s">
        <v>632</v>
      </c>
      <c r="W2819" s="78" t="s">
        <v>151</v>
      </c>
      <c r="X2819" s="89">
        <v>2</v>
      </c>
      <c r="Y2819" t="str">
        <f t="shared" si="607"/>
        <v>N</v>
      </c>
      <c r="Z2819" s="23">
        <v>100</v>
      </c>
      <c r="AA2819" s="23">
        <f t="shared" si="593"/>
        <v>177</v>
      </c>
      <c r="AB2819" s="23">
        <f t="shared" si="594"/>
        <v>77</v>
      </c>
      <c r="AC2819" s="23">
        <f t="shared" si="595"/>
        <v>0</v>
      </c>
      <c r="AD2819" s="23">
        <f t="shared" si="596"/>
        <v>-100</v>
      </c>
      <c r="AE2819" s="23">
        <f t="shared" si="597"/>
        <v>177</v>
      </c>
      <c r="AF2819" s="23">
        <f t="shared" si="598"/>
        <v>77</v>
      </c>
    </row>
    <row r="2820" spans="1:32" x14ac:dyDescent="0.25">
      <c r="A2820" s="6">
        <v>0.55683491410361863</v>
      </c>
      <c r="B2820" s="6">
        <v>0.42459269091816698</v>
      </c>
      <c r="C2820" s="3">
        <f t="shared" si="599"/>
        <v>1.7958644019471721</v>
      </c>
      <c r="D2820" s="4">
        <f t="shared" si="599"/>
        <v>2.3551983380531931</v>
      </c>
      <c r="E2820" s="141">
        <v>2.3632327980154022E-2</v>
      </c>
      <c r="F2820" s="5">
        <f t="shared" si="602"/>
        <v>1.023632327980154</v>
      </c>
      <c r="G2820" s="5">
        <f t="shared" si="603"/>
        <v>1.7544037569532387</v>
      </c>
      <c r="H2820" s="5">
        <f t="shared" si="604"/>
        <v>2.3008244988710977</v>
      </c>
      <c r="I2820">
        <v>2.0699999999999998</v>
      </c>
      <c r="J2820">
        <v>1.85</v>
      </c>
      <c r="K2820" s="5">
        <f t="shared" si="605"/>
        <v>2.1189189189189186</v>
      </c>
      <c r="L2820" s="5">
        <f t="shared" si="606"/>
        <v>1.893719806763285</v>
      </c>
      <c r="M2820" s="24">
        <f t="shared" si="600"/>
        <v>0.47193877551020413</v>
      </c>
      <c r="N2820" s="24">
        <f t="shared" si="600"/>
        <v>0.52806122448979598</v>
      </c>
      <c r="O2820">
        <f t="shared" si="601"/>
        <v>1.1798880342087485</v>
      </c>
      <c r="P2820">
        <f t="shared" si="601"/>
        <v>0.80405958859865445</v>
      </c>
      <c r="Q2820" t="s">
        <v>72</v>
      </c>
      <c r="R2820" t="s">
        <v>113</v>
      </c>
      <c r="S2820" t="s">
        <v>146</v>
      </c>
      <c r="T2820" s="78" t="s">
        <v>176</v>
      </c>
      <c r="U2820" s="78" t="s">
        <v>160</v>
      </c>
      <c r="V2820" t="s">
        <v>632</v>
      </c>
      <c r="W2820" s="78" t="s">
        <v>150</v>
      </c>
      <c r="X2820" s="89">
        <v>4</v>
      </c>
      <c r="Y2820" t="str">
        <f t="shared" si="607"/>
        <v>Y</v>
      </c>
      <c r="Z2820" s="23">
        <v>100</v>
      </c>
      <c r="AA2820" s="23">
        <f t="shared" ref="AA2820:AA2883" si="608">IF(AND(O2820&gt;1,Y2820="Y"),Z2820*I2820,IF(AND(P2820&gt;1,Y2820="N"),Z2820*J2820,0))</f>
        <v>206.99999999999997</v>
      </c>
      <c r="AB2820" s="23">
        <f t="shared" ref="AB2820:AB2883" si="609">AA2820-Z2820</f>
        <v>106.99999999999997</v>
      </c>
      <c r="AC2820" s="23">
        <f t="shared" ref="AC2820:AC2883" si="610">IF(AND(A2820 &gt; 50%,Y2820 = "Y"),Z2820*I2820,0)</f>
        <v>206.99999999999997</v>
      </c>
      <c r="AD2820" s="23">
        <f t="shared" ref="AD2820:AD2883" si="611">AC2820-Z2820</f>
        <v>106.99999999999997</v>
      </c>
      <c r="AE2820" s="23">
        <f t="shared" ref="AE2820:AE2883" si="612">IF(AND(B2820 &gt; 50%,Y2820 = "N"),Z2820*J2820,0)</f>
        <v>0</v>
      </c>
      <c r="AF2820" s="23">
        <f t="shared" ref="AF2820:AF2883" si="613">AE2820-Z2820</f>
        <v>-100</v>
      </c>
    </row>
    <row r="2821" spans="1:32" x14ac:dyDescent="0.25">
      <c r="A2821" s="6">
        <v>0.38543038177767469</v>
      </c>
      <c r="B2821" s="6">
        <v>0.61388232086058214</v>
      </c>
      <c r="C2821" s="3">
        <f t="shared" si="599"/>
        <v>2.5945022688346957</v>
      </c>
      <c r="D2821" s="4">
        <f t="shared" si="599"/>
        <v>1.6289767045223451</v>
      </c>
      <c r="E2821" s="141">
        <v>3.0955087366835166E-2</v>
      </c>
      <c r="F2821" s="5">
        <f t="shared" si="602"/>
        <v>1.0309550873668352</v>
      </c>
      <c r="G2821" s="5">
        <f t="shared" si="603"/>
        <v>2.5166006750704533</v>
      </c>
      <c r="H2821" s="5">
        <f t="shared" si="604"/>
        <v>1.5800656347532251</v>
      </c>
      <c r="I2821">
        <v>2.09</v>
      </c>
      <c r="J2821">
        <v>1.81</v>
      </c>
      <c r="K2821" s="5">
        <f t="shared" si="605"/>
        <v>2.1546961325966851</v>
      </c>
      <c r="L2821" s="5">
        <f t="shared" si="606"/>
        <v>1.8660287081339717</v>
      </c>
      <c r="M2821" s="24">
        <f t="shared" si="600"/>
        <v>0.46410256410256412</v>
      </c>
      <c r="N2821" s="24">
        <f t="shared" si="600"/>
        <v>0.53589743589743577</v>
      </c>
      <c r="O2821">
        <f t="shared" si="601"/>
        <v>0.83048535300161974</v>
      </c>
      <c r="P2821">
        <f t="shared" si="601"/>
        <v>1.1455220341417565</v>
      </c>
      <c r="Q2821" t="s">
        <v>64</v>
      </c>
      <c r="R2821" t="s">
        <v>70</v>
      </c>
      <c r="S2821" t="s">
        <v>146</v>
      </c>
      <c r="T2821" s="78" t="s">
        <v>151</v>
      </c>
      <c r="U2821" s="78" t="s">
        <v>166</v>
      </c>
      <c r="V2821" t="s">
        <v>632</v>
      </c>
      <c r="W2821" s="78" t="s">
        <v>154</v>
      </c>
      <c r="X2821" s="89">
        <v>1</v>
      </c>
      <c r="Y2821" t="str">
        <f t="shared" si="607"/>
        <v>N</v>
      </c>
      <c r="Z2821" s="23">
        <v>100</v>
      </c>
      <c r="AA2821" s="23">
        <f t="shared" si="608"/>
        <v>181</v>
      </c>
      <c r="AB2821" s="23">
        <f t="shared" si="609"/>
        <v>81</v>
      </c>
      <c r="AC2821" s="23">
        <f t="shared" si="610"/>
        <v>0</v>
      </c>
      <c r="AD2821" s="23">
        <f t="shared" si="611"/>
        <v>-100</v>
      </c>
      <c r="AE2821" s="23">
        <f t="shared" si="612"/>
        <v>181</v>
      </c>
      <c r="AF2821" s="23">
        <f t="shared" si="613"/>
        <v>81</v>
      </c>
    </row>
    <row r="2822" spans="1:32" x14ac:dyDescent="0.25">
      <c r="A2822" s="6">
        <v>0.57766670442654722</v>
      </c>
      <c r="B2822" s="6">
        <v>0.4117221543053719</v>
      </c>
      <c r="C2822" s="3">
        <f t="shared" si="599"/>
        <v>1.7311020218703885</v>
      </c>
      <c r="D2822" s="4">
        <f t="shared" si="599"/>
        <v>2.4288224219732073</v>
      </c>
      <c r="E2822" s="141">
        <v>2.8225806451612989E-2</v>
      </c>
      <c r="F2822" s="5">
        <f t="shared" si="602"/>
        <v>1.028225806451613</v>
      </c>
      <c r="G2822" s="5">
        <f t="shared" si="603"/>
        <v>1.6835815742112012</v>
      </c>
      <c r="H2822" s="5">
        <f t="shared" si="604"/>
        <v>2.3621488652915898</v>
      </c>
      <c r="I2822">
        <v>1.6</v>
      </c>
      <c r="J2822">
        <v>2.48</v>
      </c>
      <c r="K2822" s="5">
        <f t="shared" si="605"/>
        <v>1.645161290322581</v>
      </c>
      <c r="L2822" s="5">
        <f t="shared" si="606"/>
        <v>2.5500000000000003</v>
      </c>
      <c r="M2822" s="24">
        <f t="shared" si="600"/>
        <v>0.6078431372549018</v>
      </c>
      <c r="N2822" s="24">
        <f t="shared" si="600"/>
        <v>0.39215686274509798</v>
      </c>
      <c r="O2822">
        <f t="shared" si="601"/>
        <v>0.95035490083077134</v>
      </c>
      <c r="P2822">
        <f t="shared" si="601"/>
        <v>1.0498914934786985</v>
      </c>
      <c r="Q2822" t="s">
        <v>66</v>
      </c>
      <c r="R2822" t="s">
        <v>378</v>
      </c>
      <c r="S2822" t="s">
        <v>146</v>
      </c>
      <c r="T2822" s="78" t="s">
        <v>162</v>
      </c>
      <c r="U2822" s="78" t="s">
        <v>160</v>
      </c>
      <c r="V2822" t="s">
        <v>632</v>
      </c>
      <c r="W2822" s="78" t="s">
        <v>154</v>
      </c>
      <c r="X2822" s="89">
        <v>1</v>
      </c>
      <c r="Y2822" t="str">
        <f t="shared" si="607"/>
        <v>N</v>
      </c>
      <c r="Z2822" s="23">
        <v>100</v>
      </c>
      <c r="AA2822" s="23">
        <f t="shared" si="608"/>
        <v>248</v>
      </c>
      <c r="AB2822" s="23">
        <f t="shared" si="609"/>
        <v>148</v>
      </c>
      <c r="AC2822" s="23">
        <f t="shared" si="610"/>
        <v>0</v>
      </c>
      <c r="AD2822" s="23">
        <f t="shared" si="611"/>
        <v>-100</v>
      </c>
      <c r="AE2822" s="23">
        <f t="shared" si="612"/>
        <v>0</v>
      </c>
      <c r="AF2822" s="23">
        <f t="shared" si="613"/>
        <v>-100</v>
      </c>
    </row>
    <row r="2823" spans="1:32" x14ac:dyDescent="0.25">
      <c r="A2823" s="6">
        <v>0.22601249386204653</v>
      </c>
      <c r="B2823" s="6">
        <v>0.77377328233591602</v>
      </c>
      <c r="C2823" s="3">
        <f t="shared" si="599"/>
        <v>4.4245341614184381</v>
      </c>
      <c r="D2823" s="4">
        <f t="shared" si="599"/>
        <v>1.2923682205479314</v>
      </c>
      <c r="E2823" s="141">
        <v>4.2510121457489891E-2</v>
      </c>
      <c r="F2823" s="5">
        <f t="shared" si="602"/>
        <v>1.0425101214574899</v>
      </c>
      <c r="G2823" s="5">
        <f t="shared" si="603"/>
        <v>4.2441162635741909</v>
      </c>
      <c r="H2823" s="5">
        <f t="shared" si="604"/>
        <v>1.239669710583841</v>
      </c>
      <c r="I2823">
        <v>2.6</v>
      </c>
      <c r="J2823">
        <v>1.52</v>
      </c>
      <c r="K2823" s="5">
        <f t="shared" si="605"/>
        <v>2.7105263157894739</v>
      </c>
      <c r="L2823" s="5">
        <f t="shared" si="606"/>
        <v>1.5846153846153848</v>
      </c>
      <c r="M2823" s="24">
        <f t="shared" si="600"/>
        <v>0.3689320388349514</v>
      </c>
      <c r="N2823" s="24">
        <f t="shared" si="600"/>
        <v>0.63106796116504849</v>
      </c>
      <c r="O2823">
        <f t="shared" si="601"/>
        <v>0.61261281231028408</v>
      </c>
      <c r="P2823">
        <f t="shared" si="601"/>
        <v>1.2261330473938363</v>
      </c>
      <c r="Q2823" t="s">
        <v>382</v>
      </c>
      <c r="R2823" t="s">
        <v>543</v>
      </c>
      <c r="S2823" t="s">
        <v>349</v>
      </c>
      <c r="T2823" s="78" t="s">
        <v>154</v>
      </c>
      <c r="U2823" s="78" t="s">
        <v>160</v>
      </c>
      <c r="V2823" t="s">
        <v>632</v>
      </c>
      <c r="W2823" s="78" t="s">
        <v>170</v>
      </c>
      <c r="X2823" s="89">
        <v>2</v>
      </c>
      <c r="Y2823" t="str">
        <f t="shared" si="607"/>
        <v>N</v>
      </c>
      <c r="Z2823" s="23">
        <v>100</v>
      </c>
      <c r="AA2823" s="23">
        <f t="shared" si="608"/>
        <v>152</v>
      </c>
      <c r="AB2823" s="23">
        <f t="shared" si="609"/>
        <v>52</v>
      </c>
      <c r="AC2823" s="23">
        <f t="shared" si="610"/>
        <v>0</v>
      </c>
      <c r="AD2823" s="23">
        <f t="shared" si="611"/>
        <v>-100</v>
      </c>
      <c r="AE2823" s="23">
        <f t="shared" si="612"/>
        <v>152</v>
      </c>
      <c r="AF2823" s="23">
        <f t="shared" si="613"/>
        <v>52</v>
      </c>
    </row>
    <row r="2824" spans="1:32" x14ac:dyDescent="0.25">
      <c r="A2824" s="6">
        <v>0.11060502248003325</v>
      </c>
      <c r="B2824" s="6">
        <v>0.88931172300859829</v>
      </c>
      <c r="C2824" s="3">
        <f t="shared" si="599"/>
        <v>9.0411807490977463</v>
      </c>
      <c r="D2824" s="4">
        <f t="shared" si="599"/>
        <v>1.1244651050105763</v>
      </c>
      <c r="E2824" s="141">
        <v>4.4607566346696714E-2</v>
      </c>
      <c r="F2824" s="5">
        <f t="shared" si="602"/>
        <v>1.0446075663466967</v>
      </c>
      <c r="G2824" s="5">
        <f t="shared" si="603"/>
        <v>8.6550978954876268</v>
      </c>
      <c r="H2824" s="5">
        <f t="shared" si="604"/>
        <v>1.0764474059317464</v>
      </c>
      <c r="I2824">
        <v>2.5299999999999998</v>
      </c>
      <c r="J2824">
        <v>1.54</v>
      </c>
      <c r="K2824" s="5">
        <f t="shared" si="605"/>
        <v>2.6428571428571423</v>
      </c>
      <c r="L2824" s="5">
        <f t="shared" si="606"/>
        <v>1.6086956521739131</v>
      </c>
      <c r="M2824" s="24">
        <f t="shared" si="600"/>
        <v>0.37837837837837845</v>
      </c>
      <c r="N2824" s="24">
        <f t="shared" si="600"/>
        <v>0.6216216216216216</v>
      </c>
      <c r="O2824">
        <f t="shared" si="601"/>
        <v>0.29231327369723065</v>
      </c>
      <c r="P2824">
        <f t="shared" si="601"/>
        <v>1.4306319022312233</v>
      </c>
      <c r="Q2824" t="s">
        <v>379</v>
      </c>
      <c r="R2824" t="s">
        <v>377</v>
      </c>
      <c r="S2824" t="s">
        <v>349</v>
      </c>
      <c r="T2824" s="78" t="s">
        <v>154</v>
      </c>
      <c r="U2824" s="78" t="s">
        <v>160</v>
      </c>
      <c r="V2824" t="s">
        <v>632</v>
      </c>
      <c r="W2824" s="78" t="s">
        <v>162</v>
      </c>
      <c r="X2824" s="89">
        <v>3</v>
      </c>
      <c r="Y2824" t="str">
        <f t="shared" si="607"/>
        <v>Y</v>
      </c>
      <c r="Z2824" s="23">
        <v>100</v>
      </c>
      <c r="AA2824" s="23">
        <f t="shared" si="608"/>
        <v>0</v>
      </c>
      <c r="AB2824" s="23">
        <f t="shared" si="609"/>
        <v>-100</v>
      </c>
      <c r="AC2824" s="23">
        <f t="shared" si="610"/>
        <v>0</v>
      </c>
      <c r="AD2824" s="23">
        <f t="shared" si="611"/>
        <v>-100</v>
      </c>
      <c r="AE2824" s="23">
        <f t="shared" si="612"/>
        <v>0</v>
      </c>
      <c r="AF2824" s="23">
        <f t="shared" si="613"/>
        <v>-100</v>
      </c>
    </row>
    <row r="2825" spans="1:32" x14ac:dyDescent="0.25">
      <c r="A2825" s="6">
        <v>0.52550791574429134</v>
      </c>
      <c r="B2825" s="6">
        <v>0.46564669637864531</v>
      </c>
      <c r="C2825" s="3">
        <f t="shared" si="599"/>
        <v>1.9029209076397497</v>
      </c>
      <c r="D2825" s="4">
        <f t="shared" si="599"/>
        <v>2.1475509388921767</v>
      </c>
      <c r="E2825" s="141">
        <v>3.8527765820060234E-2</v>
      </c>
      <c r="F2825" s="5">
        <f t="shared" si="602"/>
        <v>1.0385277658200602</v>
      </c>
      <c r="G2825" s="5">
        <f t="shared" si="603"/>
        <v>1.8323254998744616</v>
      </c>
      <c r="H2825" s="5">
        <f t="shared" si="604"/>
        <v>2.0678801372213584</v>
      </c>
      <c r="I2825">
        <v>2.02</v>
      </c>
      <c r="J2825">
        <v>1.84</v>
      </c>
      <c r="K2825" s="5">
        <f t="shared" si="605"/>
        <v>2.0978260869565215</v>
      </c>
      <c r="L2825" s="5">
        <f t="shared" si="606"/>
        <v>1.9108910891089108</v>
      </c>
      <c r="M2825" s="24">
        <f t="shared" si="600"/>
        <v>0.47668393782383423</v>
      </c>
      <c r="N2825" s="24">
        <f t="shared" si="600"/>
        <v>0.52331606217616577</v>
      </c>
      <c r="O2825">
        <f t="shared" si="601"/>
        <v>1.1024242145505243</v>
      </c>
      <c r="P2825">
        <f t="shared" si="601"/>
        <v>0.88980012278295573</v>
      </c>
      <c r="Q2825" t="s">
        <v>380</v>
      </c>
      <c r="R2825" t="s">
        <v>73</v>
      </c>
      <c r="S2825" t="s">
        <v>349</v>
      </c>
      <c r="T2825" s="78" t="s">
        <v>162</v>
      </c>
      <c r="U2825" s="78" t="s">
        <v>160</v>
      </c>
      <c r="V2825" t="s">
        <v>632</v>
      </c>
      <c r="W2825" s="78" t="s">
        <v>165</v>
      </c>
      <c r="X2825" s="89">
        <v>4</v>
      </c>
      <c r="Y2825" t="str">
        <f t="shared" si="607"/>
        <v>Y</v>
      </c>
      <c r="Z2825" s="23">
        <v>100</v>
      </c>
      <c r="AA2825" s="23">
        <f t="shared" si="608"/>
        <v>202</v>
      </c>
      <c r="AB2825" s="23">
        <f t="shared" si="609"/>
        <v>102</v>
      </c>
      <c r="AC2825" s="23">
        <f t="shared" si="610"/>
        <v>202</v>
      </c>
      <c r="AD2825" s="23">
        <f t="shared" si="611"/>
        <v>102</v>
      </c>
      <c r="AE2825" s="23">
        <f t="shared" si="612"/>
        <v>0</v>
      </c>
      <c r="AF2825" s="23">
        <f t="shared" si="613"/>
        <v>-100</v>
      </c>
    </row>
    <row r="2826" spans="1:32" x14ac:dyDescent="0.25">
      <c r="A2826" s="6">
        <v>0.38052905397490128</v>
      </c>
      <c r="B2826" s="6">
        <v>0.61693841879933398</v>
      </c>
      <c r="C2826" s="3">
        <f t="shared" si="599"/>
        <v>2.6279202325138553</v>
      </c>
      <c r="D2826" s="4">
        <f t="shared" si="599"/>
        <v>1.6209073215867611</v>
      </c>
      <c r="E2826" s="141">
        <v>3.0955227846419575E-2</v>
      </c>
      <c r="F2826" s="5">
        <f t="shared" si="602"/>
        <v>1.0309552278464196</v>
      </c>
      <c r="G2826" s="5">
        <f t="shared" si="603"/>
        <v>2.5490148956355396</v>
      </c>
      <c r="H2826" s="5">
        <f t="shared" si="604"/>
        <v>1.5722383259772617</v>
      </c>
      <c r="I2826">
        <v>1.93</v>
      </c>
      <c r="J2826">
        <v>1.95</v>
      </c>
      <c r="K2826" s="5">
        <f t="shared" si="605"/>
        <v>1.9897435897435898</v>
      </c>
      <c r="L2826" s="5">
        <f t="shared" si="606"/>
        <v>2.0103626943005182</v>
      </c>
      <c r="M2826" s="24">
        <f t="shared" si="600"/>
        <v>0.50257731958762886</v>
      </c>
      <c r="N2826" s="24">
        <f t="shared" si="600"/>
        <v>0.49742268041237114</v>
      </c>
      <c r="O2826">
        <f t="shared" si="601"/>
        <v>0.75715524585775229</v>
      </c>
      <c r="P2826">
        <f t="shared" si="601"/>
        <v>1.2402699818349305</v>
      </c>
      <c r="Q2826" t="s">
        <v>75</v>
      </c>
      <c r="R2826" t="s">
        <v>122</v>
      </c>
      <c r="S2826" t="s">
        <v>147</v>
      </c>
      <c r="T2826" s="78" t="s">
        <v>170</v>
      </c>
      <c r="U2826" s="78" t="s">
        <v>160</v>
      </c>
      <c r="V2826" t="s">
        <v>632</v>
      </c>
      <c r="W2826" s="78" t="s">
        <v>165</v>
      </c>
      <c r="X2826" s="89">
        <v>4</v>
      </c>
      <c r="Y2826" t="str">
        <f t="shared" si="607"/>
        <v>Y</v>
      </c>
      <c r="Z2826" s="23">
        <v>100</v>
      </c>
      <c r="AA2826" s="23">
        <f t="shared" si="608"/>
        <v>0</v>
      </c>
      <c r="AB2826" s="23">
        <f t="shared" si="609"/>
        <v>-100</v>
      </c>
      <c r="AC2826" s="23">
        <f t="shared" si="610"/>
        <v>0</v>
      </c>
      <c r="AD2826" s="23">
        <f t="shared" si="611"/>
        <v>-100</v>
      </c>
      <c r="AE2826" s="23">
        <f t="shared" si="612"/>
        <v>0</v>
      </c>
      <c r="AF2826" s="23">
        <f t="shared" si="613"/>
        <v>-100</v>
      </c>
    </row>
    <row r="2827" spans="1:32" x14ac:dyDescent="0.25">
      <c r="A2827" s="6">
        <v>0.27408221974197861</v>
      </c>
      <c r="B2827" s="6">
        <v>0.72554119247127946</v>
      </c>
      <c r="C2827" s="3">
        <f t="shared" ref="C2827:D2887" si="614">(100%/A2827)</f>
        <v>3.6485402115518526</v>
      </c>
      <c r="D2827" s="4">
        <f t="shared" si="614"/>
        <v>1.3782814957671545</v>
      </c>
      <c r="E2827" s="141">
        <v>3.1845799287659737E-2</v>
      </c>
      <c r="F2827" s="5">
        <f t="shared" si="602"/>
        <v>1.0318457992876597</v>
      </c>
      <c r="G2827" s="5">
        <f t="shared" si="603"/>
        <v>3.5359355187283232</v>
      </c>
      <c r="H2827" s="5">
        <f t="shared" si="604"/>
        <v>1.3357436709231734</v>
      </c>
      <c r="I2827">
        <v>2.2200000000000002</v>
      </c>
      <c r="J2827">
        <v>1.72</v>
      </c>
      <c r="K2827" s="5">
        <f t="shared" si="605"/>
        <v>2.2906976744186047</v>
      </c>
      <c r="L2827" s="5">
        <f t="shared" si="606"/>
        <v>1.7747747747747746</v>
      </c>
      <c r="M2827" s="24">
        <f t="shared" ref="M2827:N2887" si="615">(1/K2827)</f>
        <v>0.43654822335025378</v>
      </c>
      <c r="N2827" s="24">
        <f t="shared" si="615"/>
        <v>0.56345177664974622</v>
      </c>
      <c r="O2827">
        <f t="shared" ref="O2827:P2887" si="616">(I2827/G2827)</f>
        <v>0.62783950336243943</v>
      </c>
      <c r="P2827">
        <f t="shared" si="616"/>
        <v>1.2876722064580364</v>
      </c>
      <c r="Q2827" t="s">
        <v>133</v>
      </c>
      <c r="R2827" t="s">
        <v>125</v>
      </c>
      <c r="S2827" t="s">
        <v>147</v>
      </c>
      <c r="T2827" s="78" t="s">
        <v>151</v>
      </c>
      <c r="U2827" s="78" t="s">
        <v>166</v>
      </c>
      <c r="V2827" t="s">
        <v>632</v>
      </c>
      <c r="W2827" s="78" t="s">
        <v>162</v>
      </c>
      <c r="X2827" s="89">
        <v>3</v>
      </c>
      <c r="Y2827" t="str">
        <f t="shared" si="607"/>
        <v>Y</v>
      </c>
      <c r="Z2827" s="23">
        <v>100</v>
      </c>
      <c r="AA2827" s="23">
        <f t="shared" si="608"/>
        <v>0</v>
      </c>
      <c r="AB2827" s="23">
        <f t="shared" si="609"/>
        <v>-100</v>
      </c>
      <c r="AC2827" s="23">
        <f t="shared" si="610"/>
        <v>0</v>
      </c>
      <c r="AD2827" s="23">
        <f t="shared" si="611"/>
        <v>-100</v>
      </c>
      <c r="AE2827" s="23">
        <f t="shared" si="612"/>
        <v>0</v>
      </c>
      <c r="AF2827" s="23">
        <f t="shared" si="613"/>
        <v>-100</v>
      </c>
    </row>
    <row r="2828" spans="1:32" x14ac:dyDescent="0.25">
      <c r="A2828" s="6">
        <v>6.390584495324067E-2</v>
      </c>
      <c r="B2828" s="6">
        <v>0.93609272816149591</v>
      </c>
      <c r="C2828" s="3">
        <f t="shared" si="614"/>
        <v>15.648020939738625</v>
      </c>
      <c r="D2828" s="4">
        <f t="shared" si="614"/>
        <v>1.0682702363942289</v>
      </c>
      <c r="E2828" s="141">
        <v>3.3298097251585723E-2</v>
      </c>
      <c r="F2828" s="5">
        <f t="shared" si="602"/>
        <v>1.0332980972515857</v>
      </c>
      <c r="G2828" s="5">
        <f t="shared" si="603"/>
        <v>15.143762464442698</v>
      </c>
      <c r="H2828" s="5">
        <f t="shared" si="604"/>
        <v>1.0338451597227012</v>
      </c>
      <c r="I2828">
        <v>2.15</v>
      </c>
      <c r="J2828">
        <v>1.76</v>
      </c>
      <c r="K2828" s="5">
        <f t="shared" si="605"/>
        <v>2.2215909090909092</v>
      </c>
      <c r="L2828" s="5">
        <f t="shared" si="606"/>
        <v>1.8186046511627909</v>
      </c>
      <c r="M2828" s="24">
        <f t="shared" si="615"/>
        <v>0.45012787723785164</v>
      </c>
      <c r="N2828" s="24">
        <f t="shared" si="615"/>
        <v>0.54987212276214825</v>
      </c>
      <c r="O2828">
        <f t="shared" si="616"/>
        <v>0.14197264418589264</v>
      </c>
      <c r="P2828">
        <f t="shared" si="616"/>
        <v>1.7023825893541626</v>
      </c>
      <c r="Q2828" t="s">
        <v>550</v>
      </c>
      <c r="R2828" t="s">
        <v>78</v>
      </c>
      <c r="S2828" t="s">
        <v>147</v>
      </c>
      <c r="T2828" s="78" t="s">
        <v>154</v>
      </c>
      <c r="U2828" s="78" t="s">
        <v>160</v>
      </c>
      <c r="V2828" t="s">
        <v>632</v>
      </c>
      <c r="W2828" s="78" t="s">
        <v>154</v>
      </c>
      <c r="X2828" s="89">
        <v>1</v>
      </c>
      <c r="Y2828" t="str">
        <f t="shared" si="607"/>
        <v>N</v>
      </c>
      <c r="Z2828" s="23">
        <v>100</v>
      </c>
      <c r="AA2828" s="23">
        <f t="shared" si="608"/>
        <v>176</v>
      </c>
      <c r="AB2828" s="23">
        <f t="shared" si="609"/>
        <v>76</v>
      </c>
      <c r="AC2828" s="23">
        <f t="shared" si="610"/>
        <v>0</v>
      </c>
      <c r="AD2828" s="23">
        <f t="shared" si="611"/>
        <v>-100</v>
      </c>
      <c r="AE2828" s="23">
        <f t="shared" si="612"/>
        <v>176</v>
      </c>
      <c r="AF2828" s="23">
        <f t="shared" si="613"/>
        <v>76</v>
      </c>
    </row>
    <row r="2829" spans="1:32" x14ac:dyDescent="0.25">
      <c r="A2829" s="6">
        <v>0.7267944493904972</v>
      </c>
      <c r="B2829" s="6">
        <v>0.25920032664569098</v>
      </c>
      <c r="C2829" s="3">
        <f t="shared" si="614"/>
        <v>1.3759048391723656</v>
      </c>
      <c r="D2829" s="4">
        <f t="shared" si="614"/>
        <v>3.8580198294538848</v>
      </c>
      <c r="E2829" s="141">
        <v>3.128132088410629E-2</v>
      </c>
      <c r="F2829" s="5">
        <f t="shared" si="602"/>
        <v>1.0312813208841063</v>
      </c>
      <c r="G2829" s="5">
        <f t="shared" si="603"/>
        <v>1.3341702320302062</v>
      </c>
      <c r="H2829" s="5">
        <f t="shared" si="604"/>
        <v>3.7409965169799122</v>
      </c>
      <c r="I2829">
        <v>1.78</v>
      </c>
      <c r="J2829">
        <v>2.13</v>
      </c>
      <c r="K2829" s="5">
        <f t="shared" si="605"/>
        <v>1.8356807511737092</v>
      </c>
      <c r="L2829" s="5">
        <f t="shared" si="606"/>
        <v>2.1966292134831464</v>
      </c>
      <c r="M2829" s="24">
        <f t="shared" si="615"/>
        <v>0.54475703324808178</v>
      </c>
      <c r="N2829" s="24">
        <f t="shared" si="615"/>
        <v>0.45524296675191805</v>
      </c>
      <c r="O2829">
        <f t="shared" si="616"/>
        <v>1.3341625808060302</v>
      </c>
      <c r="P2829">
        <f t="shared" si="616"/>
        <v>0.56936700965429876</v>
      </c>
      <c r="Q2829" t="s">
        <v>120</v>
      </c>
      <c r="R2829" t="s">
        <v>121</v>
      </c>
      <c r="S2829" t="s">
        <v>147</v>
      </c>
      <c r="T2829" s="78" t="s">
        <v>162</v>
      </c>
      <c r="U2829" s="78" t="s">
        <v>160</v>
      </c>
      <c r="V2829" t="s">
        <v>632</v>
      </c>
      <c r="W2829" s="78" t="s">
        <v>170</v>
      </c>
      <c r="X2829" s="89">
        <v>2</v>
      </c>
      <c r="Y2829" t="str">
        <f t="shared" si="607"/>
        <v>N</v>
      </c>
      <c r="Z2829" s="23">
        <v>100</v>
      </c>
      <c r="AA2829" s="23">
        <f t="shared" si="608"/>
        <v>0</v>
      </c>
      <c r="AB2829" s="23">
        <f t="shared" si="609"/>
        <v>-100</v>
      </c>
      <c r="AC2829" s="23">
        <f t="shared" si="610"/>
        <v>0</v>
      </c>
      <c r="AD2829" s="23">
        <f t="shared" si="611"/>
        <v>-100</v>
      </c>
      <c r="AE2829" s="23">
        <f t="shared" si="612"/>
        <v>0</v>
      </c>
      <c r="AF2829" s="23">
        <f t="shared" si="613"/>
        <v>-100</v>
      </c>
    </row>
    <row r="2830" spans="1:32" x14ac:dyDescent="0.25">
      <c r="A2830" s="6">
        <v>0.60907759967308939</v>
      </c>
      <c r="B2830" s="6">
        <v>0.38344348025554642</v>
      </c>
      <c r="C2830" s="3">
        <f t="shared" si="614"/>
        <v>1.6418269208007825</v>
      </c>
      <c r="D2830" s="4">
        <f t="shared" si="614"/>
        <v>2.607946285417472</v>
      </c>
      <c r="E2830" s="141">
        <v>4.85384821668009E-2</v>
      </c>
      <c r="F2830" s="5">
        <f t="shared" si="602"/>
        <v>1.0485384821668009</v>
      </c>
      <c r="G2830" s="5">
        <f t="shared" si="603"/>
        <v>1.5658241912189559</v>
      </c>
      <c r="H2830" s="5">
        <f t="shared" si="604"/>
        <v>2.4872203832024939</v>
      </c>
      <c r="I2830">
        <v>1.65</v>
      </c>
      <c r="J2830">
        <v>2.2599999999999998</v>
      </c>
      <c r="K2830" s="5">
        <f t="shared" si="605"/>
        <v>1.7300884955752214</v>
      </c>
      <c r="L2830" s="5">
        <f t="shared" si="606"/>
        <v>2.3696969696969696</v>
      </c>
      <c r="M2830" s="24">
        <f t="shared" si="615"/>
        <v>0.57800511508951402</v>
      </c>
      <c r="N2830" s="24">
        <f t="shared" si="615"/>
        <v>0.42199488491048592</v>
      </c>
      <c r="O2830">
        <f t="shared" si="616"/>
        <v>1.053758148106982</v>
      </c>
      <c r="P2830">
        <f t="shared" si="616"/>
        <v>0.90864485321162825</v>
      </c>
      <c r="Q2830" t="s">
        <v>422</v>
      </c>
      <c r="R2830" t="s">
        <v>396</v>
      </c>
      <c r="S2830" t="s">
        <v>186</v>
      </c>
      <c r="T2830" s="78" t="s">
        <v>162</v>
      </c>
      <c r="U2830" s="78" t="s">
        <v>160</v>
      </c>
      <c r="V2830" t="s">
        <v>633</v>
      </c>
      <c r="W2830" s="78" t="s">
        <v>151</v>
      </c>
      <c r="X2830" s="89">
        <v>2</v>
      </c>
      <c r="Y2830" t="str">
        <f t="shared" si="607"/>
        <v>N</v>
      </c>
      <c r="Z2830" s="23">
        <v>100</v>
      </c>
      <c r="AA2830" s="23">
        <f t="shared" si="608"/>
        <v>0</v>
      </c>
      <c r="AB2830" s="23">
        <f t="shared" si="609"/>
        <v>-100</v>
      </c>
      <c r="AC2830" s="23">
        <f t="shared" si="610"/>
        <v>0</v>
      </c>
      <c r="AD2830" s="23">
        <f t="shared" si="611"/>
        <v>-100</v>
      </c>
      <c r="AE2830" s="23">
        <f t="shared" si="612"/>
        <v>0</v>
      </c>
      <c r="AF2830" s="23">
        <f t="shared" si="613"/>
        <v>-100</v>
      </c>
    </row>
    <row r="2831" spans="1:32" x14ac:dyDescent="0.25">
      <c r="A2831" s="6">
        <v>0.58780536010101181</v>
      </c>
      <c r="B2831" s="6">
        <v>0.40552224636545209</v>
      </c>
      <c r="C2831" s="3">
        <f t="shared" si="614"/>
        <v>1.701243418107236</v>
      </c>
      <c r="D2831" s="4">
        <f t="shared" si="614"/>
        <v>2.4659559591678017</v>
      </c>
      <c r="E2831" s="141">
        <v>4.4564446626302434E-2</v>
      </c>
      <c r="F2831" s="5">
        <f t="shared" si="602"/>
        <v>1.0445644466263024</v>
      </c>
      <c r="G2831" s="5">
        <f t="shared" si="603"/>
        <v>1.6286629547864206</v>
      </c>
      <c r="H2831" s="5">
        <f t="shared" si="604"/>
        <v>2.3607504229463867</v>
      </c>
      <c r="I2831">
        <v>1.89</v>
      </c>
      <c r="J2831">
        <v>1.94</v>
      </c>
      <c r="K2831" s="5">
        <f t="shared" si="605"/>
        <v>1.9742268041237114</v>
      </c>
      <c r="L2831" s="5">
        <f t="shared" si="606"/>
        <v>2.0264550264550265</v>
      </c>
      <c r="M2831" s="24">
        <f t="shared" si="615"/>
        <v>0.50652741514360311</v>
      </c>
      <c r="N2831" s="24">
        <f t="shared" si="615"/>
        <v>0.49347258485639683</v>
      </c>
      <c r="O2831">
        <f t="shared" si="616"/>
        <v>1.1604610975190077</v>
      </c>
      <c r="P2831">
        <f t="shared" si="616"/>
        <v>0.821772594486604</v>
      </c>
      <c r="Q2831" t="s">
        <v>423</v>
      </c>
      <c r="R2831" t="s">
        <v>418</v>
      </c>
      <c r="S2831" t="s">
        <v>186</v>
      </c>
      <c r="T2831" s="78" t="s">
        <v>155</v>
      </c>
      <c r="U2831" s="78" t="s">
        <v>161</v>
      </c>
      <c r="V2831" t="s">
        <v>633</v>
      </c>
      <c r="W2831" s="78" t="s">
        <v>162</v>
      </c>
      <c r="X2831" s="89">
        <v>3</v>
      </c>
      <c r="Y2831" t="str">
        <f t="shared" si="607"/>
        <v>Y</v>
      </c>
      <c r="Z2831" s="23">
        <v>100</v>
      </c>
      <c r="AA2831" s="23">
        <f t="shared" si="608"/>
        <v>189</v>
      </c>
      <c r="AB2831" s="23">
        <f t="shared" si="609"/>
        <v>89</v>
      </c>
      <c r="AC2831" s="23">
        <f t="shared" si="610"/>
        <v>189</v>
      </c>
      <c r="AD2831" s="23">
        <f t="shared" si="611"/>
        <v>89</v>
      </c>
      <c r="AE2831" s="23">
        <f t="shared" si="612"/>
        <v>0</v>
      </c>
      <c r="AF2831" s="23">
        <f t="shared" si="613"/>
        <v>-100</v>
      </c>
    </row>
    <row r="2832" spans="1:32" x14ac:dyDescent="0.25">
      <c r="A2832" s="6">
        <v>0.67024462648914696</v>
      </c>
      <c r="B2832" s="6">
        <v>0.31089787459292484</v>
      </c>
      <c r="C2832" s="3">
        <f t="shared" si="614"/>
        <v>1.491992565816106</v>
      </c>
      <c r="D2832" s="4">
        <f t="shared" si="614"/>
        <v>3.2164903066942907</v>
      </c>
      <c r="E2832" s="141">
        <v>4.6397365415770331E-2</v>
      </c>
      <c r="F2832" s="5">
        <f t="shared" si="602"/>
        <v>1.0463973654157703</v>
      </c>
      <c r="G2832" s="5">
        <f t="shared" si="603"/>
        <v>1.4258374639764932</v>
      </c>
      <c r="H2832" s="5">
        <f t="shared" si="604"/>
        <v>3.0738707999482267</v>
      </c>
      <c r="I2832">
        <v>1.63</v>
      </c>
      <c r="J2832">
        <v>2.31</v>
      </c>
      <c r="K2832" s="5">
        <f t="shared" si="605"/>
        <v>1.7056277056277056</v>
      </c>
      <c r="L2832" s="5">
        <f t="shared" si="606"/>
        <v>2.4171779141104297</v>
      </c>
      <c r="M2832" s="24">
        <f t="shared" si="615"/>
        <v>0.58629441624365486</v>
      </c>
      <c r="N2832" s="24">
        <f t="shared" si="615"/>
        <v>0.41370558375634514</v>
      </c>
      <c r="O2832">
        <f t="shared" si="616"/>
        <v>1.1431878044879824</v>
      </c>
      <c r="P2832">
        <f t="shared" si="616"/>
        <v>0.75149547600989197</v>
      </c>
      <c r="Q2832" t="s">
        <v>397</v>
      </c>
      <c r="R2832" t="s">
        <v>523</v>
      </c>
      <c r="S2832" t="s">
        <v>186</v>
      </c>
      <c r="T2832" s="78" t="s">
        <v>178</v>
      </c>
      <c r="U2832" s="78" t="s">
        <v>161</v>
      </c>
      <c r="V2832" t="s">
        <v>633</v>
      </c>
      <c r="W2832" s="78" t="s">
        <v>634</v>
      </c>
      <c r="X2832" s="89">
        <v>8</v>
      </c>
      <c r="Y2832" t="str">
        <f t="shared" si="607"/>
        <v>Y</v>
      </c>
      <c r="Z2832" s="23">
        <v>100</v>
      </c>
      <c r="AA2832" s="23">
        <f t="shared" si="608"/>
        <v>163</v>
      </c>
      <c r="AB2832" s="23">
        <f t="shared" si="609"/>
        <v>63</v>
      </c>
      <c r="AC2832" s="23">
        <f t="shared" si="610"/>
        <v>163</v>
      </c>
      <c r="AD2832" s="23">
        <f t="shared" si="611"/>
        <v>63</v>
      </c>
      <c r="AE2832" s="23">
        <f t="shared" si="612"/>
        <v>0</v>
      </c>
      <c r="AF2832" s="23">
        <f t="shared" si="613"/>
        <v>-100</v>
      </c>
    </row>
    <row r="2833" spans="1:32" x14ac:dyDescent="0.25">
      <c r="A2833" s="6">
        <v>0.43825685421486155</v>
      </c>
      <c r="B2833" s="6">
        <v>0.55823961768306907</v>
      </c>
      <c r="C2833" s="3">
        <f t="shared" si="614"/>
        <v>2.2817669373169371</v>
      </c>
      <c r="D2833" s="4">
        <f t="shared" si="614"/>
        <v>1.7913454515292622</v>
      </c>
      <c r="E2833" s="141">
        <v>4.846530890409162E-2</v>
      </c>
      <c r="F2833" s="5">
        <f t="shared" si="602"/>
        <v>1.0484653089040916</v>
      </c>
      <c r="G2833" s="5">
        <f t="shared" si="603"/>
        <v>2.1762922606394617</v>
      </c>
      <c r="H2833" s="5">
        <f t="shared" si="604"/>
        <v>1.7085405080323222</v>
      </c>
      <c r="I2833">
        <v>1.57</v>
      </c>
      <c r="J2833">
        <v>2.4300000000000002</v>
      </c>
      <c r="K2833" s="5">
        <f t="shared" si="605"/>
        <v>1.6460905349794239</v>
      </c>
      <c r="L2833" s="5">
        <f t="shared" si="606"/>
        <v>2.547770700636943</v>
      </c>
      <c r="M2833" s="24">
        <f t="shared" si="615"/>
        <v>0.60749999999999993</v>
      </c>
      <c r="N2833" s="24">
        <f t="shared" si="615"/>
        <v>0.39249999999999996</v>
      </c>
      <c r="O2833">
        <f t="shared" si="616"/>
        <v>0.72141045961294081</v>
      </c>
      <c r="P2833">
        <f t="shared" si="616"/>
        <v>1.4222665418676919</v>
      </c>
      <c r="Q2833" t="s">
        <v>419</v>
      </c>
      <c r="R2833" t="s">
        <v>280</v>
      </c>
      <c r="S2833" t="s">
        <v>186</v>
      </c>
      <c r="T2833" s="78" t="s">
        <v>155</v>
      </c>
      <c r="U2833" s="78" t="s">
        <v>161</v>
      </c>
      <c r="V2833" t="s">
        <v>633</v>
      </c>
      <c r="W2833" s="78" t="s">
        <v>170</v>
      </c>
      <c r="X2833" s="89">
        <v>2</v>
      </c>
      <c r="Y2833" t="str">
        <f t="shared" si="607"/>
        <v>N</v>
      </c>
      <c r="Z2833" s="23">
        <v>100</v>
      </c>
      <c r="AA2833" s="23">
        <f t="shared" si="608"/>
        <v>243.00000000000003</v>
      </c>
      <c r="AB2833" s="23">
        <f t="shared" si="609"/>
        <v>143.00000000000003</v>
      </c>
      <c r="AC2833" s="23">
        <f t="shared" si="610"/>
        <v>0</v>
      </c>
      <c r="AD2833" s="23">
        <f t="shared" si="611"/>
        <v>-100</v>
      </c>
      <c r="AE2833" s="23">
        <f t="shared" si="612"/>
        <v>243.00000000000003</v>
      </c>
      <c r="AF2833" s="23">
        <f t="shared" si="613"/>
        <v>143.00000000000003</v>
      </c>
    </row>
    <row r="2834" spans="1:32" x14ac:dyDescent="0.25">
      <c r="A2834" s="6">
        <v>0.48248788191623104</v>
      </c>
      <c r="B2834" s="6">
        <v>0.51253076948594523</v>
      </c>
      <c r="C2834" s="3">
        <f t="shared" si="614"/>
        <v>2.0725909136379488</v>
      </c>
      <c r="D2834" s="4">
        <f t="shared" si="614"/>
        <v>1.9511023718692508</v>
      </c>
      <c r="E2834" s="141">
        <v>3.0088030482196881E-2</v>
      </c>
      <c r="F2834" s="5">
        <f t="shared" si="602"/>
        <v>1.0300880304821969</v>
      </c>
      <c r="G2834" s="5">
        <f t="shared" si="603"/>
        <v>2.012052224961534</v>
      </c>
      <c r="H2834" s="5">
        <f t="shared" si="604"/>
        <v>1.8941122643235799</v>
      </c>
      <c r="I2834">
        <v>1.77</v>
      </c>
      <c r="J2834">
        <v>2.15</v>
      </c>
      <c r="K2834" s="5">
        <f t="shared" si="605"/>
        <v>1.8232558139534885</v>
      </c>
      <c r="L2834" s="5">
        <f t="shared" si="606"/>
        <v>2.2146892655367232</v>
      </c>
      <c r="M2834" s="24">
        <f t="shared" si="615"/>
        <v>0.54846938775510201</v>
      </c>
      <c r="N2834" s="24">
        <f t="shared" si="615"/>
        <v>0.45153061224489793</v>
      </c>
      <c r="O2834">
        <f t="shared" si="616"/>
        <v>0.8796988358658725</v>
      </c>
      <c r="P2834">
        <f t="shared" si="616"/>
        <v>1.1350963934377998</v>
      </c>
      <c r="Q2834" t="s">
        <v>311</v>
      </c>
      <c r="R2834" t="s">
        <v>306</v>
      </c>
      <c r="S2834" t="s">
        <v>305</v>
      </c>
      <c r="T2834" s="78" t="s">
        <v>162</v>
      </c>
      <c r="U2834" s="78" t="s">
        <v>160</v>
      </c>
      <c r="V2834" t="s">
        <v>633</v>
      </c>
      <c r="W2834" s="78" t="s">
        <v>153</v>
      </c>
      <c r="X2834" s="89">
        <v>2</v>
      </c>
      <c r="Y2834" t="str">
        <f t="shared" si="607"/>
        <v>N</v>
      </c>
      <c r="Z2834" s="23">
        <v>100</v>
      </c>
      <c r="AA2834" s="23">
        <f t="shared" si="608"/>
        <v>215</v>
      </c>
      <c r="AB2834" s="23">
        <f t="shared" si="609"/>
        <v>115</v>
      </c>
      <c r="AC2834" s="23">
        <f t="shared" si="610"/>
        <v>0</v>
      </c>
      <c r="AD2834" s="23">
        <f t="shared" si="611"/>
        <v>-100</v>
      </c>
      <c r="AE2834" s="23">
        <f t="shared" si="612"/>
        <v>215</v>
      </c>
      <c r="AF2834" s="23">
        <f t="shared" si="613"/>
        <v>115</v>
      </c>
    </row>
    <row r="2835" spans="1:32" x14ac:dyDescent="0.25">
      <c r="A2835" s="6">
        <v>0.4533424829672365</v>
      </c>
      <c r="B2835" s="6">
        <v>0.53877006215633316</v>
      </c>
      <c r="C2835" s="3">
        <f t="shared" si="614"/>
        <v>2.205837832480992</v>
      </c>
      <c r="D2835" s="4">
        <f t="shared" si="614"/>
        <v>1.8560793745622659</v>
      </c>
      <c r="E2835" s="141">
        <v>2.908747243515708E-2</v>
      </c>
      <c r="F2835" s="5">
        <f t="shared" si="602"/>
        <v>1.0290874724351571</v>
      </c>
      <c r="G2835" s="5">
        <f t="shared" si="603"/>
        <v>2.1434891508894371</v>
      </c>
      <c r="H2835" s="5">
        <f t="shared" si="604"/>
        <v>1.8036167228526996</v>
      </c>
      <c r="I2835">
        <v>1.78</v>
      </c>
      <c r="J2835">
        <v>2.14</v>
      </c>
      <c r="K2835" s="5">
        <f t="shared" si="605"/>
        <v>1.8317757009345796</v>
      </c>
      <c r="L2835" s="5">
        <f t="shared" si="606"/>
        <v>2.2022471910112364</v>
      </c>
      <c r="M2835" s="24">
        <f t="shared" si="615"/>
        <v>0.54591836734693866</v>
      </c>
      <c r="N2835" s="24">
        <f t="shared" si="615"/>
        <v>0.45408163265306112</v>
      </c>
      <c r="O2835">
        <f t="shared" si="616"/>
        <v>0.83042174450073236</v>
      </c>
      <c r="P2835">
        <f t="shared" si="616"/>
        <v>1.186504855984734</v>
      </c>
      <c r="Q2835" t="s">
        <v>358</v>
      </c>
      <c r="R2835" t="s">
        <v>308</v>
      </c>
      <c r="S2835" t="s">
        <v>305</v>
      </c>
      <c r="T2835" s="78" t="s">
        <v>170</v>
      </c>
      <c r="U2835" s="78" t="s">
        <v>160</v>
      </c>
      <c r="V2835" t="s">
        <v>633</v>
      </c>
      <c r="W2835" s="78" t="s">
        <v>151</v>
      </c>
      <c r="X2835" s="89">
        <v>2</v>
      </c>
      <c r="Y2835" t="str">
        <f t="shared" si="607"/>
        <v>N</v>
      </c>
      <c r="Z2835" s="23">
        <v>100</v>
      </c>
      <c r="AA2835" s="23">
        <f t="shared" si="608"/>
        <v>214</v>
      </c>
      <c r="AB2835" s="23">
        <f t="shared" si="609"/>
        <v>114</v>
      </c>
      <c r="AC2835" s="23">
        <f t="shared" si="610"/>
        <v>0</v>
      </c>
      <c r="AD2835" s="23">
        <f t="shared" si="611"/>
        <v>-100</v>
      </c>
      <c r="AE2835" s="23">
        <f t="shared" si="612"/>
        <v>214</v>
      </c>
      <c r="AF2835" s="23">
        <f t="shared" si="613"/>
        <v>114</v>
      </c>
    </row>
    <row r="2836" spans="1:32" x14ac:dyDescent="0.25">
      <c r="A2836" s="6">
        <v>0.26539387995912816</v>
      </c>
      <c r="B2836" s="6">
        <v>0.73440855978571296</v>
      </c>
      <c r="C2836" s="3">
        <f t="shared" si="614"/>
        <v>3.7679844017277428</v>
      </c>
      <c r="D2836" s="4">
        <f t="shared" si="614"/>
        <v>1.3616399028515977</v>
      </c>
      <c r="E2836" s="141">
        <v>3.3255418614534626E-2</v>
      </c>
      <c r="F2836" s="5">
        <f t="shared" ref="F2836:F2887" si="617">(E2836/100%) + 1</f>
        <v>1.0332554186145346</v>
      </c>
      <c r="G2836" s="5">
        <f t="shared" ref="G2836:G2887" si="618">C2836/F2836</f>
        <v>3.6467114847364028</v>
      </c>
      <c r="H2836" s="5">
        <f t="shared" ref="H2836:H2887" si="619">D2836/F2836</f>
        <v>1.3178154000657314</v>
      </c>
      <c r="I2836">
        <v>1.81</v>
      </c>
      <c r="J2836">
        <v>2.08</v>
      </c>
      <c r="K2836" s="5">
        <f t="shared" ref="K2836:K2887" si="620">(I2836*F2836)</f>
        <v>1.8701923076923077</v>
      </c>
      <c r="L2836" s="5">
        <f t="shared" ref="L2836:L2887" si="621">(J2836*F2836)</f>
        <v>2.1491712707182322</v>
      </c>
      <c r="M2836" s="24">
        <f t="shared" si="615"/>
        <v>0.53470437017994854</v>
      </c>
      <c r="N2836" s="24">
        <f t="shared" si="615"/>
        <v>0.46529562982005135</v>
      </c>
      <c r="O2836">
        <f t="shared" si="616"/>
        <v>0.49633759280817719</v>
      </c>
      <c r="P2836">
        <f t="shared" si="616"/>
        <v>1.5783697776610075</v>
      </c>
      <c r="Q2836" t="s">
        <v>517</v>
      </c>
      <c r="R2836" t="s">
        <v>384</v>
      </c>
      <c r="S2836" t="s">
        <v>320</v>
      </c>
      <c r="T2836" s="78" t="s">
        <v>151</v>
      </c>
      <c r="U2836" s="78" t="s">
        <v>166</v>
      </c>
      <c r="V2836" t="s">
        <v>633</v>
      </c>
      <c r="W2836" s="78" t="s">
        <v>154</v>
      </c>
      <c r="X2836" s="89">
        <v>1</v>
      </c>
      <c r="Y2836" t="str">
        <f t="shared" ref="Y2836:Y2887" si="622">IF(X2836 &gt;= 3,"Y","N")</f>
        <v>N</v>
      </c>
      <c r="Z2836" s="23">
        <v>100</v>
      </c>
      <c r="AA2836" s="23">
        <f t="shared" si="608"/>
        <v>208</v>
      </c>
      <c r="AB2836" s="23">
        <f t="shared" si="609"/>
        <v>108</v>
      </c>
      <c r="AC2836" s="23">
        <f t="shared" si="610"/>
        <v>0</v>
      </c>
      <c r="AD2836" s="23">
        <f t="shared" si="611"/>
        <v>-100</v>
      </c>
      <c r="AE2836" s="23">
        <f t="shared" si="612"/>
        <v>208</v>
      </c>
      <c r="AF2836" s="23">
        <f t="shared" si="613"/>
        <v>108</v>
      </c>
    </row>
    <row r="2837" spans="1:32" x14ac:dyDescent="0.25">
      <c r="A2837" s="6">
        <v>0.36529101145449672</v>
      </c>
      <c r="B2837" s="6">
        <v>0.63432392716673169</v>
      </c>
      <c r="C2837" s="3">
        <f t="shared" si="614"/>
        <v>2.7375434068805911</v>
      </c>
      <c r="D2837" s="4">
        <f t="shared" si="614"/>
        <v>1.5764816006020699</v>
      </c>
      <c r="E2837" s="141">
        <v>3.1884980635577431E-2</v>
      </c>
      <c r="F2837" s="5">
        <f t="shared" si="617"/>
        <v>1.0318849806355774</v>
      </c>
      <c r="G2837" s="5">
        <f t="shared" si="618"/>
        <v>2.6529540193466459</v>
      </c>
      <c r="H2837" s="5">
        <f t="shared" si="619"/>
        <v>1.5277687244086589</v>
      </c>
      <c r="I2837">
        <v>1.83</v>
      </c>
      <c r="J2837">
        <v>2.06</v>
      </c>
      <c r="K2837" s="5">
        <f t="shared" si="620"/>
        <v>1.8883495145631068</v>
      </c>
      <c r="L2837" s="5">
        <f t="shared" si="621"/>
        <v>2.1256830601092895</v>
      </c>
      <c r="M2837" s="24">
        <f t="shared" si="615"/>
        <v>0.5295629820051414</v>
      </c>
      <c r="N2837" s="24">
        <f t="shared" si="615"/>
        <v>0.47043701799485865</v>
      </c>
      <c r="O2837">
        <f t="shared" si="616"/>
        <v>0.68979710415436524</v>
      </c>
      <c r="P2837">
        <f t="shared" si="616"/>
        <v>1.3483716266003205</v>
      </c>
      <c r="Q2837" t="s">
        <v>321</v>
      </c>
      <c r="R2837" t="s">
        <v>368</v>
      </c>
      <c r="S2837" t="s">
        <v>320</v>
      </c>
      <c r="T2837" s="78" t="s">
        <v>151</v>
      </c>
      <c r="U2837" s="78" t="s">
        <v>166</v>
      </c>
      <c r="V2837" t="s">
        <v>633</v>
      </c>
      <c r="W2837" s="78" t="s">
        <v>162</v>
      </c>
      <c r="X2837" s="89">
        <v>3</v>
      </c>
      <c r="Y2837" t="str">
        <f t="shared" si="622"/>
        <v>Y</v>
      </c>
      <c r="Z2837" s="23">
        <v>100</v>
      </c>
      <c r="AA2837" s="23">
        <f t="shared" si="608"/>
        <v>0</v>
      </c>
      <c r="AB2837" s="23">
        <f t="shared" si="609"/>
        <v>-100</v>
      </c>
      <c r="AC2837" s="23">
        <f t="shared" si="610"/>
        <v>0</v>
      </c>
      <c r="AD2837" s="23">
        <f t="shared" si="611"/>
        <v>-100</v>
      </c>
      <c r="AE2837" s="23">
        <f t="shared" si="612"/>
        <v>0</v>
      </c>
      <c r="AF2837" s="23">
        <f t="shared" si="613"/>
        <v>-100</v>
      </c>
    </row>
    <row r="2838" spans="1:32" x14ac:dyDescent="0.25">
      <c r="A2838" s="6">
        <v>0.40703848354917788</v>
      </c>
      <c r="B2838" s="6">
        <v>0.59017227586249144</v>
      </c>
      <c r="C2838" s="3">
        <f t="shared" si="614"/>
        <v>2.4567701591271804</v>
      </c>
      <c r="D2838" s="4">
        <f t="shared" si="614"/>
        <v>1.6944204953351576</v>
      </c>
      <c r="E2838" s="141">
        <v>2.844754653130277E-2</v>
      </c>
      <c r="F2838" s="5">
        <f t="shared" si="617"/>
        <v>1.0284475465313028</v>
      </c>
      <c r="G2838" s="5">
        <f t="shared" si="618"/>
        <v>2.3888142544685471</v>
      </c>
      <c r="H2838" s="5">
        <f t="shared" si="619"/>
        <v>1.6475516919166326</v>
      </c>
      <c r="I2838">
        <v>1.92</v>
      </c>
      <c r="J2838">
        <v>1.97</v>
      </c>
      <c r="K2838" s="5">
        <f t="shared" si="620"/>
        <v>1.9746192893401013</v>
      </c>
      <c r="L2838" s="5">
        <f t="shared" si="621"/>
        <v>2.0260416666666665</v>
      </c>
      <c r="M2838" s="24">
        <f t="shared" si="615"/>
        <v>0.50642673521850901</v>
      </c>
      <c r="N2838" s="24">
        <f t="shared" si="615"/>
        <v>0.49357326478149105</v>
      </c>
      <c r="O2838">
        <f t="shared" si="616"/>
        <v>0.80374604111995018</v>
      </c>
      <c r="P2838">
        <f t="shared" si="616"/>
        <v>1.1957136214089017</v>
      </c>
      <c r="Q2838" t="s">
        <v>518</v>
      </c>
      <c r="R2838" t="s">
        <v>323</v>
      </c>
      <c r="S2838" t="s">
        <v>320</v>
      </c>
      <c r="T2838" s="78" t="s">
        <v>153</v>
      </c>
      <c r="U2838" s="78" t="s">
        <v>161</v>
      </c>
      <c r="V2838" t="s">
        <v>633</v>
      </c>
      <c r="W2838" s="78" t="s">
        <v>151</v>
      </c>
      <c r="X2838" s="89">
        <v>2</v>
      </c>
      <c r="Y2838" t="str">
        <f t="shared" si="622"/>
        <v>N</v>
      </c>
      <c r="Z2838" s="23">
        <v>100</v>
      </c>
      <c r="AA2838" s="23">
        <f t="shared" si="608"/>
        <v>197</v>
      </c>
      <c r="AB2838" s="23">
        <f t="shared" si="609"/>
        <v>97</v>
      </c>
      <c r="AC2838" s="23">
        <f t="shared" si="610"/>
        <v>0</v>
      </c>
      <c r="AD2838" s="23">
        <f t="shared" si="611"/>
        <v>-100</v>
      </c>
      <c r="AE2838" s="23">
        <f t="shared" si="612"/>
        <v>197</v>
      </c>
      <c r="AF2838" s="23">
        <f t="shared" si="613"/>
        <v>97</v>
      </c>
    </row>
    <row r="2839" spans="1:32" x14ac:dyDescent="0.25">
      <c r="A2839" s="6">
        <v>0.56072043796682436</v>
      </c>
      <c r="B2839" s="6">
        <v>0.41922775852469324</v>
      </c>
      <c r="C2839" s="3">
        <f t="shared" si="614"/>
        <v>1.7834199224590528</v>
      </c>
      <c r="D2839" s="4">
        <f t="shared" si="614"/>
        <v>2.3853382312256843</v>
      </c>
      <c r="E2839" s="141">
        <v>3.2382650029708859E-2</v>
      </c>
      <c r="F2839" s="5">
        <f t="shared" si="617"/>
        <v>1.0323826500297089</v>
      </c>
      <c r="G2839" s="5">
        <f t="shared" si="618"/>
        <v>1.7274795565459486</v>
      </c>
      <c r="H2839" s="5">
        <f t="shared" si="619"/>
        <v>2.3105175500160153</v>
      </c>
      <c r="I2839">
        <v>1.53</v>
      </c>
      <c r="J2839">
        <v>2.64</v>
      </c>
      <c r="K2839" s="5">
        <f t="shared" si="620"/>
        <v>1.5795454545454546</v>
      </c>
      <c r="L2839" s="5">
        <f t="shared" si="621"/>
        <v>2.7254901960784315</v>
      </c>
      <c r="M2839" s="24">
        <f t="shared" si="615"/>
        <v>0.63309352517985606</v>
      </c>
      <c r="N2839" s="24">
        <f t="shared" si="615"/>
        <v>0.36690647482014388</v>
      </c>
      <c r="O2839">
        <f t="shared" si="616"/>
        <v>0.88568341906123393</v>
      </c>
      <c r="P2839">
        <f t="shared" si="616"/>
        <v>1.1426011457829874</v>
      </c>
      <c r="Q2839" t="s">
        <v>196</v>
      </c>
      <c r="R2839" t="s">
        <v>199</v>
      </c>
      <c r="S2839" t="s">
        <v>189</v>
      </c>
      <c r="T2839" s="78" t="s">
        <v>176</v>
      </c>
      <c r="U2839" s="78" t="s">
        <v>160</v>
      </c>
      <c r="V2839" t="s">
        <v>633</v>
      </c>
      <c r="W2839" s="78" t="s">
        <v>176</v>
      </c>
      <c r="X2839" s="89">
        <v>3</v>
      </c>
      <c r="Y2839" t="str">
        <f t="shared" si="622"/>
        <v>Y</v>
      </c>
      <c r="Z2839" s="23">
        <v>100</v>
      </c>
      <c r="AA2839" s="23">
        <f t="shared" si="608"/>
        <v>0</v>
      </c>
      <c r="AB2839" s="23">
        <f t="shared" si="609"/>
        <v>-100</v>
      </c>
      <c r="AC2839" s="23">
        <f t="shared" si="610"/>
        <v>153</v>
      </c>
      <c r="AD2839" s="23">
        <f t="shared" si="611"/>
        <v>53</v>
      </c>
      <c r="AE2839" s="23">
        <f t="shared" si="612"/>
        <v>0</v>
      </c>
      <c r="AF2839" s="23">
        <f t="shared" si="613"/>
        <v>-100</v>
      </c>
    </row>
    <row r="2840" spans="1:32" x14ac:dyDescent="0.25">
      <c r="A2840" s="6">
        <v>0.3191512813669099</v>
      </c>
      <c r="B2840" s="6">
        <v>0.68068915659128459</v>
      </c>
      <c r="C2840" s="3">
        <f t="shared" si="614"/>
        <v>3.1333103088825061</v>
      </c>
      <c r="D2840" s="4">
        <f t="shared" si="614"/>
        <v>1.4690993536723012</v>
      </c>
      <c r="E2840" s="141">
        <v>2.8676664035780064E-2</v>
      </c>
      <c r="F2840" s="5">
        <f t="shared" si="617"/>
        <v>1.0286766640357801</v>
      </c>
      <c r="G2840" s="5">
        <f t="shared" si="618"/>
        <v>3.0459622721387225</v>
      </c>
      <c r="H2840" s="5">
        <f t="shared" si="619"/>
        <v>1.4281449215622548</v>
      </c>
      <c r="I2840">
        <v>1.81</v>
      </c>
      <c r="J2840">
        <v>2.1</v>
      </c>
      <c r="K2840" s="5">
        <f t="shared" si="620"/>
        <v>1.861904761904762</v>
      </c>
      <c r="L2840" s="5">
        <f t="shared" si="621"/>
        <v>2.160220994475138</v>
      </c>
      <c r="M2840" s="24">
        <f t="shared" si="615"/>
        <v>0.53708439897698212</v>
      </c>
      <c r="N2840" s="24">
        <f t="shared" si="615"/>
        <v>0.46291560102301793</v>
      </c>
      <c r="O2840">
        <f t="shared" si="616"/>
        <v>0.59422929054505602</v>
      </c>
      <c r="P2840">
        <f t="shared" si="616"/>
        <v>1.4704390067800681</v>
      </c>
      <c r="Q2840" t="s">
        <v>288</v>
      </c>
      <c r="R2840" t="s">
        <v>281</v>
      </c>
      <c r="S2840" t="s">
        <v>189</v>
      </c>
      <c r="T2840" s="78" t="s">
        <v>151</v>
      </c>
      <c r="U2840" s="78" t="s">
        <v>166</v>
      </c>
      <c r="V2840" t="s">
        <v>633</v>
      </c>
      <c r="W2840" s="78" t="s">
        <v>162</v>
      </c>
      <c r="X2840" s="89">
        <v>3</v>
      </c>
      <c r="Y2840" t="str">
        <f t="shared" si="622"/>
        <v>Y</v>
      </c>
      <c r="Z2840" s="23">
        <v>100</v>
      </c>
      <c r="AA2840" s="23">
        <f t="shared" si="608"/>
        <v>0</v>
      </c>
      <c r="AB2840" s="23">
        <f t="shared" si="609"/>
        <v>-100</v>
      </c>
      <c r="AC2840" s="23">
        <f t="shared" si="610"/>
        <v>0</v>
      </c>
      <c r="AD2840" s="23">
        <f t="shared" si="611"/>
        <v>-100</v>
      </c>
      <c r="AE2840" s="23">
        <f t="shared" si="612"/>
        <v>0</v>
      </c>
      <c r="AF2840" s="23">
        <f t="shared" si="613"/>
        <v>-100</v>
      </c>
    </row>
    <row r="2841" spans="1:32" x14ac:dyDescent="0.25">
      <c r="A2841" s="6">
        <v>5.7392352176922526E-2</v>
      </c>
      <c r="B2841" s="6">
        <v>0.94259053294912476</v>
      </c>
      <c r="C2841" s="3">
        <f t="shared" si="614"/>
        <v>17.423924304710763</v>
      </c>
      <c r="D2841" s="4">
        <f t="shared" si="614"/>
        <v>1.0609060509776771</v>
      </c>
      <c r="E2841" s="141">
        <v>3.3585003905233002E-2</v>
      </c>
      <c r="F2841" s="5">
        <f t="shared" si="617"/>
        <v>1.033585003905233</v>
      </c>
      <c r="G2841" s="5">
        <f t="shared" si="618"/>
        <v>16.857756487252907</v>
      </c>
      <c r="H2841" s="5">
        <f t="shared" si="619"/>
        <v>1.0264332850894855</v>
      </c>
      <c r="I2841">
        <v>2.2999999999999998</v>
      </c>
      <c r="J2841">
        <v>1.67</v>
      </c>
      <c r="K2841" s="5">
        <f t="shared" si="620"/>
        <v>2.3772455089820359</v>
      </c>
      <c r="L2841" s="5">
        <f t="shared" si="621"/>
        <v>1.7260869565217389</v>
      </c>
      <c r="M2841" s="24">
        <f t="shared" si="615"/>
        <v>0.42065491183879095</v>
      </c>
      <c r="N2841" s="24">
        <f t="shared" si="615"/>
        <v>0.57934508816120911</v>
      </c>
      <c r="O2841">
        <f t="shared" si="616"/>
        <v>0.13643571146250444</v>
      </c>
      <c r="P2841">
        <f t="shared" si="616"/>
        <v>1.626993224264359</v>
      </c>
      <c r="Q2841" t="s">
        <v>211</v>
      </c>
      <c r="R2841" t="s">
        <v>327</v>
      </c>
      <c r="S2841" t="s">
        <v>202</v>
      </c>
      <c r="T2841" s="78" t="s">
        <v>152</v>
      </c>
      <c r="U2841" s="78" t="s">
        <v>161</v>
      </c>
      <c r="V2841" t="s">
        <v>633</v>
      </c>
      <c r="W2841" s="78" t="s">
        <v>168</v>
      </c>
      <c r="X2841" s="89">
        <v>5</v>
      </c>
      <c r="Y2841" t="str">
        <f t="shared" si="622"/>
        <v>Y</v>
      </c>
      <c r="Z2841" s="23">
        <v>100</v>
      </c>
      <c r="AA2841" s="23">
        <f t="shared" si="608"/>
        <v>0</v>
      </c>
      <c r="AB2841" s="23">
        <f t="shared" si="609"/>
        <v>-100</v>
      </c>
      <c r="AC2841" s="23">
        <f t="shared" si="610"/>
        <v>0</v>
      </c>
      <c r="AD2841" s="23">
        <f t="shared" si="611"/>
        <v>-100</v>
      </c>
      <c r="AE2841" s="23">
        <f t="shared" si="612"/>
        <v>0</v>
      </c>
      <c r="AF2841" s="23">
        <f t="shared" si="613"/>
        <v>-100</v>
      </c>
    </row>
    <row r="2842" spans="1:32" x14ac:dyDescent="0.25">
      <c r="A2842" s="6">
        <v>0.47253495491356223</v>
      </c>
      <c r="B2842" s="6">
        <v>0.52641452828239554</v>
      </c>
      <c r="C2842" s="3">
        <f t="shared" si="614"/>
        <v>2.116245559406126</v>
      </c>
      <c r="D2842" s="4">
        <f t="shared" si="614"/>
        <v>1.8996436197588169</v>
      </c>
      <c r="E2842" s="141">
        <v>2.3071301806034006E-2</v>
      </c>
      <c r="F2842" s="5">
        <f t="shared" si="617"/>
        <v>1.023071301806034</v>
      </c>
      <c r="G2842" s="5">
        <f t="shared" si="618"/>
        <v>2.0685220626072738</v>
      </c>
      <c r="H2842" s="5">
        <f t="shared" si="619"/>
        <v>1.8568047177213987</v>
      </c>
      <c r="I2842">
        <v>1.86</v>
      </c>
      <c r="J2842">
        <v>2.06</v>
      </c>
      <c r="K2842" s="5">
        <f t="shared" si="620"/>
        <v>1.9029126213592233</v>
      </c>
      <c r="L2842" s="5">
        <f t="shared" si="621"/>
        <v>2.10752688172043</v>
      </c>
      <c r="M2842" s="24">
        <f t="shared" si="615"/>
        <v>0.52551020408163263</v>
      </c>
      <c r="N2842" s="24">
        <f t="shared" si="615"/>
        <v>0.47448979591836737</v>
      </c>
      <c r="O2842">
        <f t="shared" si="616"/>
        <v>0.89919272973842901</v>
      </c>
      <c r="P2842">
        <f t="shared" si="616"/>
        <v>1.1094327692833283</v>
      </c>
      <c r="Q2842" t="s">
        <v>82</v>
      </c>
      <c r="R2842" t="s">
        <v>27</v>
      </c>
      <c r="S2842" t="s">
        <v>138</v>
      </c>
      <c r="T2842" s="78" t="s">
        <v>155</v>
      </c>
      <c r="U2842" s="78" t="s">
        <v>161</v>
      </c>
      <c r="V2842" t="s">
        <v>633</v>
      </c>
      <c r="W2842" s="78" t="s">
        <v>164</v>
      </c>
      <c r="X2842" s="89">
        <v>4</v>
      </c>
      <c r="Y2842" t="str">
        <f t="shared" si="622"/>
        <v>Y</v>
      </c>
      <c r="Z2842" s="23">
        <v>100</v>
      </c>
      <c r="AA2842" s="23">
        <f t="shared" si="608"/>
        <v>0</v>
      </c>
      <c r="AB2842" s="23">
        <f t="shared" si="609"/>
        <v>-100</v>
      </c>
      <c r="AC2842" s="23">
        <f t="shared" si="610"/>
        <v>0</v>
      </c>
      <c r="AD2842" s="23">
        <f t="shared" si="611"/>
        <v>-100</v>
      </c>
      <c r="AE2842" s="23">
        <f t="shared" si="612"/>
        <v>0</v>
      </c>
      <c r="AF2842" s="23">
        <f t="shared" si="613"/>
        <v>-100</v>
      </c>
    </row>
    <row r="2843" spans="1:32" x14ac:dyDescent="0.25">
      <c r="A2843" s="6">
        <v>0.52791432713695607</v>
      </c>
      <c r="B2843" s="6">
        <v>0.46566375416731293</v>
      </c>
      <c r="C2843" s="3">
        <f t="shared" si="614"/>
        <v>1.8942467529216562</v>
      </c>
      <c r="D2843" s="4">
        <f t="shared" si="614"/>
        <v>2.1474722716784611</v>
      </c>
      <c r="E2843" s="141">
        <v>2.9836877968201669E-2</v>
      </c>
      <c r="F2843" s="5">
        <f t="shared" si="617"/>
        <v>1.0298368779682017</v>
      </c>
      <c r="G2843" s="5">
        <f t="shared" si="618"/>
        <v>1.8393658194284872</v>
      </c>
      <c r="H2843" s="5">
        <f t="shared" si="619"/>
        <v>2.085254779295997</v>
      </c>
      <c r="I2843">
        <v>2.3199999999999998</v>
      </c>
      <c r="J2843">
        <v>1.67</v>
      </c>
      <c r="K2843" s="5">
        <f t="shared" si="620"/>
        <v>2.3892215568862278</v>
      </c>
      <c r="L2843" s="5">
        <f t="shared" si="621"/>
        <v>1.7198275862068968</v>
      </c>
      <c r="M2843" s="24">
        <f t="shared" si="615"/>
        <v>0.41854636591478689</v>
      </c>
      <c r="N2843" s="24">
        <f t="shared" si="615"/>
        <v>0.581453634085213</v>
      </c>
      <c r="O2843">
        <f t="shared" si="616"/>
        <v>1.2613042905847034</v>
      </c>
      <c r="P2843">
        <f t="shared" si="616"/>
        <v>0.8008613703136116</v>
      </c>
      <c r="Q2843" t="s">
        <v>87</v>
      </c>
      <c r="R2843" t="s">
        <v>92</v>
      </c>
      <c r="S2843" t="s">
        <v>138</v>
      </c>
      <c r="T2843" s="78" t="s">
        <v>162</v>
      </c>
      <c r="U2843" s="78" t="s">
        <v>160</v>
      </c>
      <c r="V2843" t="s">
        <v>633</v>
      </c>
      <c r="W2843" s="78" t="s">
        <v>154</v>
      </c>
      <c r="X2843" s="89">
        <v>1</v>
      </c>
      <c r="Y2843" t="str">
        <f t="shared" si="622"/>
        <v>N</v>
      </c>
      <c r="Z2843" s="23">
        <v>100</v>
      </c>
      <c r="AA2843" s="23">
        <f t="shared" si="608"/>
        <v>0</v>
      </c>
      <c r="AB2843" s="23">
        <f t="shared" si="609"/>
        <v>-100</v>
      </c>
      <c r="AC2843" s="23">
        <f t="shared" si="610"/>
        <v>0</v>
      </c>
      <c r="AD2843" s="23">
        <f t="shared" si="611"/>
        <v>-100</v>
      </c>
      <c r="AE2843" s="23">
        <f t="shared" si="612"/>
        <v>0</v>
      </c>
      <c r="AF2843" s="23">
        <f t="shared" si="613"/>
        <v>-100</v>
      </c>
    </row>
    <row r="2844" spans="1:32" x14ac:dyDescent="0.25">
      <c r="A2844" s="6">
        <v>0.57603041039043434</v>
      </c>
      <c r="B2844" s="6">
        <v>0.42199166670079291</v>
      </c>
      <c r="C2844" s="3">
        <f t="shared" si="614"/>
        <v>1.7360194565460501</v>
      </c>
      <c r="D2844" s="4">
        <f t="shared" si="614"/>
        <v>2.3697150415745898</v>
      </c>
      <c r="E2844" s="141">
        <v>2.8142785952212312E-2</v>
      </c>
      <c r="F2844" s="5">
        <f t="shared" si="617"/>
        <v>1.0281427859522123</v>
      </c>
      <c r="G2844" s="5">
        <f t="shared" si="618"/>
        <v>1.6885003525441646</v>
      </c>
      <c r="H2844" s="5">
        <f t="shared" si="619"/>
        <v>2.304850137502918</v>
      </c>
      <c r="I2844">
        <v>2.13</v>
      </c>
      <c r="J2844">
        <v>1.79</v>
      </c>
      <c r="K2844" s="5">
        <f t="shared" si="620"/>
        <v>2.1899441340782122</v>
      </c>
      <c r="L2844" s="5">
        <f t="shared" si="621"/>
        <v>1.84037558685446</v>
      </c>
      <c r="M2844" s="24">
        <f t="shared" si="615"/>
        <v>0.45663265306122452</v>
      </c>
      <c r="N2844" s="24">
        <f t="shared" si="615"/>
        <v>0.54336734693877553</v>
      </c>
      <c r="O2844">
        <f t="shared" si="616"/>
        <v>1.2614744182851969</v>
      </c>
      <c r="P2844">
        <f t="shared" si="616"/>
        <v>0.77662316125216357</v>
      </c>
      <c r="Q2844" t="s">
        <v>26</v>
      </c>
      <c r="R2844" t="s">
        <v>91</v>
      </c>
      <c r="S2844" t="s">
        <v>138</v>
      </c>
      <c r="T2844" s="78" t="s">
        <v>155</v>
      </c>
      <c r="U2844" s="78" t="s">
        <v>161</v>
      </c>
      <c r="V2844" t="s">
        <v>633</v>
      </c>
      <c r="W2844" s="78" t="s">
        <v>169</v>
      </c>
      <c r="X2844" s="89">
        <v>6</v>
      </c>
      <c r="Y2844" t="str">
        <f t="shared" si="622"/>
        <v>Y</v>
      </c>
      <c r="Z2844" s="23">
        <v>100</v>
      </c>
      <c r="AA2844" s="23">
        <f t="shared" si="608"/>
        <v>213</v>
      </c>
      <c r="AB2844" s="23">
        <f t="shared" si="609"/>
        <v>113</v>
      </c>
      <c r="AC2844" s="23">
        <f t="shared" si="610"/>
        <v>213</v>
      </c>
      <c r="AD2844" s="23">
        <f t="shared" si="611"/>
        <v>113</v>
      </c>
      <c r="AE2844" s="23">
        <f t="shared" si="612"/>
        <v>0</v>
      </c>
      <c r="AF2844" s="23">
        <f t="shared" si="613"/>
        <v>-100</v>
      </c>
    </row>
    <row r="2845" spans="1:32" x14ac:dyDescent="0.25">
      <c r="A2845" s="6">
        <v>0.44311281787622386</v>
      </c>
      <c r="B2845" s="6">
        <v>0.55377897808540555</v>
      </c>
      <c r="C2845" s="3">
        <f t="shared" si="614"/>
        <v>2.2567616183906765</v>
      </c>
      <c r="D2845" s="4">
        <f t="shared" si="614"/>
        <v>1.8057745771739584</v>
      </c>
      <c r="E2845" s="141">
        <v>2.8806584362139898E-2</v>
      </c>
      <c r="F2845" s="5">
        <f t="shared" si="617"/>
        <v>1.0288065843621399</v>
      </c>
      <c r="G2845" s="5">
        <f t="shared" si="618"/>
        <v>2.1935722930757375</v>
      </c>
      <c r="H2845" s="5">
        <f t="shared" si="619"/>
        <v>1.7552128890130876</v>
      </c>
      <c r="I2845">
        <v>2.4300000000000002</v>
      </c>
      <c r="J2845">
        <v>1.62</v>
      </c>
      <c r="K2845" s="5">
        <f t="shared" si="620"/>
        <v>2.5</v>
      </c>
      <c r="L2845" s="5">
        <f t="shared" si="621"/>
        <v>1.6666666666666667</v>
      </c>
      <c r="M2845" s="24">
        <f t="shared" si="615"/>
        <v>0.4</v>
      </c>
      <c r="N2845" s="24">
        <f t="shared" si="615"/>
        <v>0.6</v>
      </c>
      <c r="O2845">
        <f t="shared" si="616"/>
        <v>1.1077820446905597</v>
      </c>
      <c r="P2845">
        <f t="shared" si="616"/>
        <v>0.92296496347567603</v>
      </c>
      <c r="Q2845" t="s">
        <v>90</v>
      </c>
      <c r="R2845" t="s">
        <v>29</v>
      </c>
      <c r="S2845" t="s">
        <v>138</v>
      </c>
      <c r="T2845" s="78" t="s">
        <v>162</v>
      </c>
      <c r="U2845" s="78" t="s">
        <v>160</v>
      </c>
      <c r="V2845" t="s">
        <v>633</v>
      </c>
      <c r="W2845" s="78" t="s">
        <v>151</v>
      </c>
      <c r="X2845" s="89">
        <v>2</v>
      </c>
      <c r="Y2845" t="str">
        <f t="shared" si="622"/>
        <v>N</v>
      </c>
      <c r="Z2845" s="23">
        <v>100</v>
      </c>
      <c r="AA2845" s="23">
        <f t="shared" si="608"/>
        <v>0</v>
      </c>
      <c r="AB2845" s="23">
        <f t="shared" si="609"/>
        <v>-100</v>
      </c>
      <c r="AC2845" s="23">
        <f t="shared" si="610"/>
        <v>0</v>
      </c>
      <c r="AD2845" s="23">
        <f t="shared" si="611"/>
        <v>-100</v>
      </c>
      <c r="AE2845" s="23">
        <f t="shared" si="612"/>
        <v>162</v>
      </c>
      <c r="AF2845" s="23">
        <f t="shared" si="613"/>
        <v>62</v>
      </c>
    </row>
    <row r="2846" spans="1:32" x14ac:dyDescent="0.25">
      <c r="A2846" s="6">
        <v>0.49550814779294405</v>
      </c>
      <c r="B2846" s="6">
        <v>0.50131321650373728</v>
      </c>
      <c r="C2846" s="3">
        <f t="shared" si="614"/>
        <v>2.0181302859582155</v>
      </c>
      <c r="D2846" s="4">
        <f t="shared" si="614"/>
        <v>1.9947608941455965</v>
      </c>
      <c r="E2846" s="141">
        <v>2.3185220076411994E-2</v>
      </c>
      <c r="F2846" s="5">
        <f t="shared" si="617"/>
        <v>1.023185220076412</v>
      </c>
      <c r="G2846" s="5">
        <f t="shared" si="618"/>
        <v>1.9723997633659138</v>
      </c>
      <c r="H2846" s="5">
        <f t="shared" si="619"/>
        <v>1.9495599183856729</v>
      </c>
      <c r="I2846">
        <v>1.93</v>
      </c>
      <c r="J2846">
        <v>1.98</v>
      </c>
      <c r="K2846" s="5">
        <f t="shared" si="620"/>
        <v>1.9747474747474751</v>
      </c>
      <c r="L2846" s="5">
        <f t="shared" si="621"/>
        <v>2.0259067357512959</v>
      </c>
      <c r="M2846" s="24">
        <f t="shared" si="615"/>
        <v>0.50639386189258306</v>
      </c>
      <c r="N2846" s="24">
        <f t="shared" si="615"/>
        <v>0.49360613810741677</v>
      </c>
      <c r="O2846">
        <f t="shared" si="616"/>
        <v>0.97850346357091511</v>
      </c>
      <c r="P2846">
        <f t="shared" si="616"/>
        <v>1.0156138220360691</v>
      </c>
      <c r="Q2846" t="s">
        <v>17</v>
      </c>
      <c r="R2846" t="s">
        <v>88</v>
      </c>
      <c r="S2846" t="s">
        <v>138</v>
      </c>
      <c r="T2846" s="78" t="s">
        <v>162</v>
      </c>
      <c r="U2846" s="78" t="s">
        <v>160</v>
      </c>
      <c r="V2846" t="s">
        <v>633</v>
      </c>
      <c r="W2846" s="78" t="s">
        <v>152</v>
      </c>
      <c r="X2846" s="89">
        <v>1</v>
      </c>
      <c r="Y2846" t="str">
        <f t="shared" si="622"/>
        <v>N</v>
      </c>
      <c r="Z2846" s="23">
        <v>100</v>
      </c>
      <c r="AA2846" s="23">
        <f t="shared" si="608"/>
        <v>198</v>
      </c>
      <c r="AB2846" s="23">
        <f t="shared" si="609"/>
        <v>98</v>
      </c>
      <c r="AC2846" s="23">
        <f t="shared" si="610"/>
        <v>0</v>
      </c>
      <c r="AD2846" s="23">
        <f t="shared" si="611"/>
        <v>-100</v>
      </c>
      <c r="AE2846" s="23">
        <f t="shared" si="612"/>
        <v>198</v>
      </c>
      <c r="AF2846" s="23">
        <f t="shared" si="613"/>
        <v>98</v>
      </c>
    </row>
    <row r="2847" spans="1:32" x14ac:dyDescent="0.25">
      <c r="A2847" s="6">
        <v>0.22429775757935105</v>
      </c>
      <c r="B2847" s="6">
        <v>0.77533313146115024</v>
      </c>
      <c r="C2847" s="3">
        <f t="shared" si="614"/>
        <v>4.4583593290995092</v>
      </c>
      <c r="D2847" s="4">
        <f t="shared" si="614"/>
        <v>1.2897681776031613</v>
      </c>
      <c r="E2847" s="141">
        <v>2.4525731055444977E-2</v>
      </c>
      <c r="F2847" s="5">
        <f t="shared" si="617"/>
        <v>1.024525731055445</v>
      </c>
      <c r="G2847" s="5">
        <f t="shared" si="618"/>
        <v>4.3516323640857717</v>
      </c>
      <c r="H2847" s="5">
        <f t="shared" si="619"/>
        <v>1.2588929086968554</v>
      </c>
      <c r="I2847">
        <v>2.0299999999999998</v>
      </c>
      <c r="J2847">
        <v>1.88</v>
      </c>
      <c r="K2847" s="5">
        <f t="shared" si="620"/>
        <v>2.0797872340425529</v>
      </c>
      <c r="L2847" s="5">
        <f t="shared" si="621"/>
        <v>1.9261083743842364</v>
      </c>
      <c r="M2847" s="24">
        <f t="shared" si="615"/>
        <v>0.4808184143222507</v>
      </c>
      <c r="N2847" s="24">
        <f t="shared" si="615"/>
        <v>0.51918158567774941</v>
      </c>
      <c r="O2847">
        <f t="shared" si="616"/>
        <v>0.46649161283790563</v>
      </c>
      <c r="P2847">
        <f t="shared" si="616"/>
        <v>1.4933756374448754</v>
      </c>
      <c r="Q2847" t="s">
        <v>32</v>
      </c>
      <c r="R2847" t="s">
        <v>30</v>
      </c>
      <c r="S2847" t="s">
        <v>138</v>
      </c>
      <c r="T2847" s="78" t="s">
        <v>152</v>
      </c>
      <c r="U2847" s="78" t="s">
        <v>161</v>
      </c>
      <c r="V2847" t="s">
        <v>633</v>
      </c>
      <c r="W2847" s="78" t="s">
        <v>155</v>
      </c>
      <c r="X2847" s="89">
        <v>3</v>
      </c>
      <c r="Y2847" t="str">
        <f t="shared" si="622"/>
        <v>Y</v>
      </c>
      <c r="Z2847" s="23">
        <v>100</v>
      </c>
      <c r="AA2847" s="23">
        <f t="shared" si="608"/>
        <v>0</v>
      </c>
      <c r="AB2847" s="23">
        <f t="shared" si="609"/>
        <v>-100</v>
      </c>
      <c r="AC2847" s="23">
        <f t="shared" si="610"/>
        <v>0</v>
      </c>
      <c r="AD2847" s="23">
        <f t="shared" si="611"/>
        <v>-100</v>
      </c>
      <c r="AE2847" s="23">
        <f t="shared" si="612"/>
        <v>0</v>
      </c>
      <c r="AF2847" s="23">
        <f t="shared" si="613"/>
        <v>-100</v>
      </c>
    </row>
    <row r="2848" spans="1:32" x14ac:dyDescent="0.25">
      <c r="A2848" s="6">
        <v>0.2870476496385308</v>
      </c>
      <c r="B2848" s="6">
        <v>0.71280729083427885</v>
      </c>
      <c r="C2848" s="3">
        <f t="shared" si="614"/>
        <v>3.4837421635720256</v>
      </c>
      <c r="D2848" s="4">
        <f t="shared" si="614"/>
        <v>1.4029037200637877</v>
      </c>
      <c r="E2848" s="141">
        <v>3.1317766907055233E-2</v>
      </c>
      <c r="F2848" s="5">
        <f t="shared" si="617"/>
        <v>1.0313177669070552</v>
      </c>
      <c r="G2848" s="5">
        <f t="shared" si="618"/>
        <v>3.3779522426146555</v>
      </c>
      <c r="H2848" s="5">
        <f t="shared" si="619"/>
        <v>1.3603020960951027</v>
      </c>
      <c r="I2848">
        <v>1.58</v>
      </c>
      <c r="J2848">
        <v>2.5099999999999998</v>
      </c>
      <c r="K2848" s="5">
        <f t="shared" si="620"/>
        <v>1.6294820717131473</v>
      </c>
      <c r="L2848" s="5">
        <f t="shared" si="621"/>
        <v>2.5886075949367084</v>
      </c>
      <c r="M2848" s="24">
        <f t="shared" si="615"/>
        <v>0.61369193154034229</v>
      </c>
      <c r="N2848" s="24">
        <f t="shared" si="615"/>
        <v>0.38630806845965776</v>
      </c>
      <c r="O2848">
        <f t="shared" si="616"/>
        <v>0.46773899881338277</v>
      </c>
      <c r="P2848">
        <f t="shared" si="616"/>
        <v>1.8451783667798733</v>
      </c>
      <c r="Q2848" t="s">
        <v>31</v>
      </c>
      <c r="R2848" t="s">
        <v>28</v>
      </c>
      <c r="S2848" t="s">
        <v>138</v>
      </c>
      <c r="T2848" s="78" t="s">
        <v>151</v>
      </c>
      <c r="U2848" s="78" t="s">
        <v>166</v>
      </c>
      <c r="V2848" t="s">
        <v>633</v>
      </c>
      <c r="W2848" s="78" t="s">
        <v>393</v>
      </c>
      <c r="X2848" s="89" t="s">
        <v>393</v>
      </c>
      <c r="Y2848" t="s">
        <v>393</v>
      </c>
      <c r="Z2848" s="23">
        <v>100</v>
      </c>
      <c r="AA2848" s="23">
        <f t="shared" si="608"/>
        <v>0</v>
      </c>
      <c r="AB2848" s="23">
        <f t="shared" si="609"/>
        <v>-100</v>
      </c>
      <c r="AC2848" s="23">
        <f t="shared" si="610"/>
        <v>0</v>
      </c>
      <c r="AD2848" s="23">
        <f t="shared" si="611"/>
        <v>-100</v>
      </c>
      <c r="AE2848" s="23">
        <f t="shared" si="612"/>
        <v>0</v>
      </c>
      <c r="AF2848" s="23">
        <f t="shared" si="613"/>
        <v>-100</v>
      </c>
    </row>
    <row r="2849" spans="1:32" x14ac:dyDescent="0.25">
      <c r="A2849" s="6">
        <v>0</v>
      </c>
      <c r="B2849" s="6">
        <v>1</v>
      </c>
      <c r="C2849" s="3" t="e">
        <f t="shared" si="614"/>
        <v>#DIV/0!</v>
      </c>
      <c r="D2849" s="4">
        <f t="shared" si="614"/>
        <v>1</v>
      </c>
      <c r="E2849" s="141">
        <v>5.4720133667502058E-2</v>
      </c>
      <c r="F2849" s="5">
        <f t="shared" si="617"/>
        <v>1.0547201336675021</v>
      </c>
      <c r="G2849" s="5" t="e">
        <f t="shared" si="618"/>
        <v>#DIV/0!</v>
      </c>
      <c r="H2849" s="5">
        <f t="shared" si="619"/>
        <v>0.94811881188118818</v>
      </c>
      <c r="I2849">
        <v>2.52</v>
      </c>
      <c r="J2849">
        <v>1.52</v>
      </c>
      <c r="K2849" s="5">
        <f t="shared" si="620"/>
        <v>2.6578947368421053</v>
      </c>
      <c r="L2849" s="5">
        <f t="shared" si="621"/>
        <v>1.6031746031746033</v>
      </c>
      <c r="M2849" s="24">
        <f t="shared" si="615"/>
        <v>0.37623762376237624</v>
      </c>
      <c r="N2849" s="24">
        <f t="shared" si="615"/>
        <v>0.62376237623762376</v>
      </c>
      <c r="O2849" t="e">
        <f t="shared" si="616"/>
        <v>#DIV/0!</v>
      </c>
      <c r="P2849">
        <f t="shared" si="616"/>
        <v>1.603174603174603</v>
      </c>
      <c r="Q2849" t="s">
        <v>371</v>
      </c>
      <c r="R2849" t="s">
        <v>570</v>
      </c>
      <c r="S2849" t="s">
        <v>370</v>
      </c>
      <c r="T2849" s="78" t="s">
        <v>149</v>
      </c>
      <c r="U2849" s="78" t="s">
        <v>166</v>
      </c>
      <c r="V2849" t="s">
        <v>633</v>
      </c>
      <c r="W2849" s="78" t="s">
        <v>154</v>
      </c>
      <c r="X2849" s="89">
        <v>1</v>
      </c>
      <c r="Y2849" t="str">
        <f t="shared" si="622"/>
        <v>N</v>
      </c>
      <c r="Z2849" s="23">
        <v>100</v>
      </c>
      <c r="AA2849" s="23" t="e">
        <f t="shared" si="608"/>
        <v>#DIV/0!</v>
      </c>
      <c r="AB2849" s="23" t="e">
        <f t="shared" si="609"/>
        <v>#DIV/0!</v>
      </c>
      <c r="AC2849" s="23">
        <f t="shared" si="610"/>
        <v>0</v>
      </c>
      <c r="AD2849" s="23">
        <f t="shared" si="611"/>
        <v>-100</v>
      </c>
      <c r="AE2849" s="23">
        <f t="shared" si="612"/>
        <v>152</v>
      </c>
      <c r="AF2849" s="23">
        <f t="shared" si="613"/>
        <v>52</v>
      </c>
    </row>
    <row r="2850" spans="1:32" x14ac:dyDescent="0.25">
      <c r="A2850" s="6">
        <v>0.20442482556433736</v>
      </c>
      <c r="B2850" s="6">
        <v>0.7953356083155606</v>
      </c>
      <c r="C2850" s="3">
        <f t="shared" si="614"/>
        <v>4.8917737717979666</v>
      </c>
      <c r="D2850" s="4">
        <f t="shared" si="614"/>
        <v>1.257330854477769</v>
      </c>
      <c r="E2850" s="141">
        <v>5.0744622173193532E-2</v>
      </c>
      <c r="F2850" s="5">
        <f t="shared" si="617"/>
        <v>1.0507446221731935</v>
      </c>
      <c r="G2850" s="5">
        <f t="shared" si="618"/>
        <v>4.655530629012973</v>
      </c>
      <c r="H2850" s="5">
        <f t="shared" si="619"/>
        <v>1.1966093643927536</v>
      </c>
      <c r="I2850">
        <v>1.96</v>
      </c>
      <c r="J2850">
        <v>1.85</v>
      </c>
      <c r="K2850" s="5">
        <f t="shared" si="620"/>
        <v>2.0594594594594593</v>
      </c>
      <c r="L2850" s="5">
        <f t="shared" si="621"/>
        <v>1.943877551020408</v>
      </c>
      <c r="M2850" s="24">
        <f t="shared" si="615"/>
        <v>0.48556430446194232</v>
      </c>
      <c r="N2850" s="24">
        <f t="shared" si="615"/>
        <v>0.51443569553805779</v>
      </c>
      <c r="O2850">
        <f t="shared" si="616"/>
        <v>0.42100464075682453</v>
      </c>
      <c r="P2850">
        <f t="shared" si="616"/>
        <v>1.5460350345317784</v>
      </c>
      <c r="Q2850" t="s">
        <v>374</v>
      </c>
      <c r="R2850" t="s">
        <v>373</v>
      </c>
      <c r="S2850" t="s">
        <v>370</v>
      </c>
      <c r="T2850" s="78" t="s">
        <v>154</v>
      </c>
      <c r="U2850" s="78" t="s">
        <v>160</v>
      </c>
      <c r="V2850" t="s">
        <v>633</v>
      </c>
      <c r="W2850" s="78" t="s">
        <v>172</v>
      </c>
      <c r="X2850" s="89">
        <v>5</v>
      </c>
      <c r="Y2850" t="str">
        <f t="shared" si="622"/>
        <v>Y</v>
      </c>
      <c r="Z2850" s="23">
        <v>100</v>
      </c>
      <c r="AA2850" s="23">
        <f t="shared" si="608"/>
        <v>0</v>
      </c>
      <c r="AB2850" s="23">
        <f t="shared" si="609"/>
        <v>-100</v>
      </c>
      <c r="AC2850" s="23">
        <f t="shared" si="610"/>
        <v>0</v>
      </c>
      <c r="AD2850" s="23">
        <f t="shared" si="611"/>
        <v>-100</v>
      </c>
      <c r="AE2850" s="23">
        <f t="shared" si="612"/>
        <v>0</v>
      </c>
      <c r="AF2850" s="23">
        <f t="shared" si="613"/>
        <v>-100</v>
      </c>
    </row>
    <row r="2851" spans="1:32" x14ac:dyDescent="0.25">
      <c r="A2851" s="6">
        <v>0</v>
      </c>
      <c r="B2851" s="6">
        <v>1</v>
      </c>
      <c r="C2851" s="3" t="e">
        <f t="shared" si="614"/>
        <v>#DIV/0!</v>
      </c>
      <c r="D2851" s="4">
        <f t="shared" si="614"/>
        <v>1</v>
      </c>
      <c r="E2851" s="141">
        <v>5.0049608642928067E-2</v>
      </c>
      <c r="F2851" s="5">
        <f t="shared" si="617"/>
        <v>1.0500496086429281</v>
      </c>
      <c r="G2851" s="5" t="e">
        <f t="shared" si="618"/>
        <v>#DIV/0!</v>
      </c>
      <c r="H2851" s="5">
        <f t="shared" si="619"/>
        <v>0.95233595800524928</v>
      </c>
      <c r="I2851">
        <v>1.93</v>
      </c>
      <c r="J2851">
        <v>1.88</v>
      </c>
      <c r="K2851" s="5">
        <f t="shared" si="620"/>
        <v>2.0265957446808511</v>
      </c>
      <c r="L2851" s="5">
        <f t="shared" si="621"/>
        <v>1.9740932642487046</v>
      </c>
      <c r="M2851" s="24">
        <f t="shared" si="615"/>
        <v>0.49343832020997375</v>
      </c>
      <c r="N2851" s="24">
        <f t="shared" si="615"/>
        <v>0.50656167979002631</v>
      </c>
      <c r="O2851" t="e">
        <f t="shared" si="616"/>
        <v>#DIV/0!</v>
      </c>
      <c r="P2851">
        <f t="shared" si="616"/>
        <v>1.9740932642487046</v>
      </c>
      <c r="Q2851" t="s">
        <v>575</v>
      </c>
      <c r="R2851" t="s">
        <v>372</v>
      </c>
      <c r="S2851" t="s">
        <v>370</v>
      </c>
      <c r="T2851" s="78" t="s">
        <v>149</v>
      </c>
      <c r="U2851" s="78" t="s">
        <v>166</v>
      </c>
      <c r="V2851" t="s">
        <v>633</v>
      </c>
      <c r="W2851" s="78" t="s">
        <v>170</v>
      </c>
      <c r="X2851" s="89">
        <v>2</v>
      </c>
      <c r="Y2851" t="str">
        <f t="shared" si="622"/>
        <v>N</v>
      </c>
      <c r="Z2851" s="23">
        <v>100</v>
      </c>
      <c r="AA2851" s="23" t="e">
        <f t="shared" si="608"/>
        <v>#DIV/0!</v>
      </c>
      <c r="AB2851" s="23" t="e">
        <f t="shared" si="609"/>
        <v>#DIV/0!</v>
      </c>
      <c r="AC2851" s="23">
        <f t="shared" si="610"/>
        <v>0</v>
      </c>
      <c r="AD2851" s="23">
        <f t="shared" si="611"/>
        <v>-100</v>
      </c>
      <c r="AE2851" s="23">
        <f t="shared" si="612"/>
        <v>188</v>
      </c>
      <c r="AF2851" s="23">
        <f t="shared" si="613"/>
        <v>88</v>
      </c>
    </row>
    <row r="2852" spans="1:32" x14ac:dyDescent="0.25">
      <c r="A2852" s="6">
        <v>0.29276886896858118</v>
      </c>
      <c r="B2852" s="6">
        <v>0.70619627366614612</v>
      </c>
      <c r="C2852" s="3">
        <f t="shared" si="614"/>
        <v>3.4156637060592536</v>
      </c>
      <c r="D2852" s="4">
        <f t="shared" si="614"/>
        <v>1.4160369252709331</v>
      </c>
      <c r="E2852" s="141">
        <v>2.6422764227642226E-2</v>
      </c>
      <c r="F2852" s="5">
        <f t="shared" si="617"/>
        <v>1.0264227642276422</v>
      </c>
      <c r="G2852" s="5">
        <f t="shared" si="618"/>
        <v>3.3277357294676295</v>
      </c>
      <c r="H2852" s="5">
        <f t="shared" si="619"/>
        <v>1.3795844895708893</v>
      </c>
      <c r="I2852">
        <v>1.64</v>
      </c>
      <c r="J2852">
        <v>2.4</v>
      </c>
      <c r="K2852" s="5">
        <f t="shared" si="620"/>
        <v>1.6833333333333331</v>
      </c>
      <c r="L2852" s="5">
        <f t="shared" si="621"/>
        <v>2.4634146341463414</v>
      </c>
      <c r="M2852" s="24">
        <f t="shared" si="615"/>
        <v>0.59405940594059414</v>
      </c>
      <c r="N2852" s="24">
        <f t="shared" si="615"/>
        <v>0.40594059405940597</v>
      </c>
      <c r="O2852">
        <f t="shared" si="616"/>
        <v>0.49282759609711158</v>
      </c>
      <c r="P2852">
        <f t="shared" si="616"/>
        <v>1.7396542351287989</v>
      </c>
      <c r="Q2852" t="s">
        <v>104</v>
      </c>
      <c r="R2852" t="s">
        <v>100</v>
      </c>
      <c r="S2852" t="s">
        <v>140</v>
      </c>
      <c r="T2852" s="78" t="s">
        <v>170</v>
      </c>
      <c r="U2852" s="78" t="s">
        <v>160</v>
      </c>
      <c r="V2852" t="s">
        <v>633</v>
      </c>
      <c r="W2852" s="78" t="s">
        <v>150</v>
      </c>
      <c r="X2852" s="89">
        <v>4</v>
      </c>
      <c r="Y2852" t="str">
        <f t="shared" si="622"/>
        <v>Y</v>
      </c>
      <c r="Z2852" s="23">
        <v>100</v>
      </c>
      <c r="AA2852" s="23">
        <f t="shared" si="608"/>
        <v>0</v>
      </c>
      <c r="AB2852" s="23">
        <f t="shared" si="609"/>
        <v>-100</v>
      </c>
      <c r="AC2852" s="23">
        <f t="shared" si="610"/>
        <v>0</v>
      </c>
      <c r="AD2852" s="23">
        <f t="shared" si="611"/>
        <v>-100</v>
      </c>
      <c r="AE2852" s="23">
        <f t="shared" si="612"/>
        <v>0</v>
      </c>
      <c r="AF2852" s="23">
        <f t="shared" si="613"/>
        <v>-100</v>
      </c>
    </row>
    <row r="2853" spans="1:32" x14ac:dyDescent="0.25">
      <c r="A2853" s="6">
        <v>0</v>
      </c>
      <c r="B2853" s="6">
        <v>1</v>
      </c>
      <c r="C2853" s="3" t="e">
        <f t="shared" si="614"/>
        <v>#DIV/0!</v>
      </c>
      <c r="D2853" s="4">
        <f t="shared" si="614"/>
        <v>1</v>
      </c>
      <c r="E2853" s="141">
        <v>2.8049575994781417E-2</v>
      </c>
      <c r="F2853" s="5">
        <f t="shared" si="617"/>
        <v>1.0280495759947814</v>
      </c>
      <c r="G2853" s="5" t="e">
        <f t="shared" si="618"/>
        <v>#DIV/0!</v>
      </c>
      <c r="H2853" s="5">
        <f t="shared" si="619"/>
        <v>0.97271573604060924</v>
      </c>
      <c r="I2853">
        <v>1.75</v>
      </c>
      <c r="J2853">
        <v>2.19</v>
      </c>
      <c r="K2853" s="5">
        <f t="shared" si="620"/>
        <v>1.7990867579908674</v>
      </c>
      <c r="L2853" s="5">
        <f t="shared" si="621"/>
        <v>2.2514285714285713</v>
      </c>
      <c r="M2853" s="24">
        <f t="shared" si="615"/>
        <v>0.55583756345177671</v>
      </c>
      <c r="N2853" s="24">
        <f t="shared" si="615"/>
        <v>0.44416243654822335</v>
      </c>
      <c r="O2853" t="e">
        <f t="shared" si="616"/>
        <v>#DIV/0!</v>
      </c>
      <c r="P2853">
        <f t="shared" si="616"/>
        <v>2.2514285714285713</v>
      </c>
      <c r="Q2853" t="s">
        <v>97</v>
      </c>
      <c r="R2853" t="s">
        <v>52</v>
      </c>
      <c r="S2853" t="s">
        <v>140</v>
      </c>
      <c r="T2853" s="78" t="s">
        <v>149</v>
      </c>
      <c r="U2853" s="78" t="s">
        <v>166</v>
      </c>
      <c r="V2853" t="s">
        <v>633</v>
      </c>
      <c r="W2853" s="78" t="s">
        <v>152</v>
      </c>
      <c r="X2853" s="89">
        <v>1</v>
      </c>
      <c r="Y2853" t="str">
        <f t="shared" si="622"/>
        <v>N</v>
      </c>
      <c r="Z2853" s="23">
        <v>100</v>
      </c>
      <c r="AA2853" s="23" t="e">
        <f t="shared" si="608"/>
        <v>#DIV/0!</v>
      </c>
      <c r="AB2853" s="23" t="e">
        <f t="shared" si="609"/>
        <v>#DIV/0!</v>
      </c>
      <c r="AC2853" s="23">
        <f t="shared" si="610"/>
        <v>0</v>
      </c>
      <c r="AD2853" s="23">
        <f t="shared" si="611"/>
        <v>-100</v>
      </c>
      <c r="AE2853" s="23">
        <f t="shared" si="612"/>
        <v>219</v>
      </c>
      <c r="AF2853" s="23">
        <f t="shared" si="613"/>
        <v>119</v>
      </c>
    </row>
    <row r="2854" spans="1:32" x14ac:dyDescent="0.25">
      <c r="A2854" s="6">
        <v>0.40753119191507248</v>
      </c>
      <c r="B2854" s="6">
        <v>0.59176177422346588</v>
      </c>
      <c r="C2854" s="3">
        <f t="shared" si="614"/>
        <v>2.4537999049859112</v>
      </c>
      <c r="D2854" s="4">
        <f t="shared" si="614"/>
        <v>1.6898692067635512</v>
      </c>
      <c r="E2854" s="141">
        <v>2.8338796658559762E-2</v>
      </c>
      <c r="F2854" s="5">
        <f t="shared" si="617"/>
        <v>1.0283387966585598</v>
      </c>
      <c r="G2854" s="5">
        <f t="shared" si="618"/>
        <v>2.3861784782983819</v>
      </c>
      <c r="H2854" s="5">
        <f t="shared" si="619"/>
        <v>1.6433000605000416</v>
      </c>
      <c r="I2854">
        <v>1.96</v>
      </c>
      <c r="J2854">
        <v>1.93</v>
      </c>
      <c r="K2854" s="5">
        <f t="shared" si="620"/>
        <v>2.0155440414507773</v>
      </c>
      <c r="L2854" s="5">
        <f t="shared" si="621"/>
        <v>1.9846938775510203</v>
      </c>
      <c r="M2854" s="24">
        <f t="shared" si="615"/>
        <v>0.49614395886889456</v>
      </c>
      <c r="N2854" s="24">
        <f t="shared" si="615"/>
        <v>0.50385604113110538</v>
      </c>
      <c r="O2854">
        <f t="shared" si="616"/>
        <v>0.82139706556975745</v>
      </c>
      <c r="P2854">
        <f t="shared" si="616"/>
        <v>1.174465970270042</v>
      </c>
      <c r="Q2854" t="s">
        <v>289</v>
      </c>
      <c r="R2854" t="s">
        <v>38</v>
      </c>
      <c r="S2854" t="s">
        <v>140</v>
      </c>
      <c r="T2854" s="78" t="s">
        <v>151</v>
      </c>
      <c r="U2854" s="78" t="s">
        <v>166</v>
      </c>
      <c r="V2854" t="s">
        <v>633</v>
      </c>
      <c r="W2854" s="78" t="s">
        <v>153</v>
      </c>
      <c r="X2854" s="89">
        <v>2</v>
      </c>
      <c r="Y2854" t="str">
        <f t="shared" si="622"/>
        <v>N</v>
      </c>
      <c r="Z2854" s="23">
        <v>100</v>
      </c>
      <c r="AA2854" s="23">
        <f t="shared" si="608"/>
        <v>193</v>
      </c>
      <c r="AB2854" s="23">
        <f t="shared" si="609"/>
        <v>93</v>
      </c>
      <c r="AC2854" s="23">
        <f t="shared" si="610"/>
        <v>0</v>
      </c>
      <c r="AD2854" s="23">
        <f t="shared" si="611"/>
        <v>-100</v>
      </c>
      <c r="AE2854" s="23">
        <f t="shared" si="612"/>
        <v>193</v>
      </c>
      <c r="AF2854" s="23">
        <f t="shared" si="613"/>
        <v>93</v>
      </c>
    </row>
    <row r="2855" spans="1:32" x14ac:dyDescent="0.25">
      <c r="A2855" s="6">
        <v>0.22381066343009726</v>
      </c>
      <c r="B2855" s="6">
        <v>0.77608702935665186</v>
      </c>
      <c r="C2855" s="3">
        <f t="shared" si="614"/>
        <v>4.4680623553592644</v>
      </c>
      <c r="D2855" s="4">
        <f t="shared" si="614"/>
        <v>1.2885152852367137</v>
      </c>
      <c r="E2855" s="141">
        <v>2.7217318200924545E-2</v>
      </c>
      <c r="F2855" s="5">
        <f t="shared" si="617"/>
        <v>1.0272173182009245</v>
      </c>
      <c r="G2855" s="5">
        <f t="shared" si="618"/>
        <v>4.3496758438464216</v>
      </c>
      <c r="H2855" s="5">
        <f t="shared" si="619"/>
        <v>1.2543745733312093</v>
      </c>
      <c r="I2855">
        <v>1.83</v>
      </c>
      <c r="J2855">
        <v>2.08</v>
      </c>
      <c r="K2855" s="5">
        <f t="shared" si="620"/>
        <v>1.8798076923076921</v>
      </c>
      <c r="L2855" s="5">
        <f t="shared" si="621"/>
        <v>2.136612021857923</v>
      </c>
      <c r="M2855" s="24">
        <f t="shared" si="615"/>
        <v>0.53196930946291565</v>
      </c>
      <c r="N2855" s="24">
        <f t="shared" si="615"/>
        <v>0.46803069053708451</v>
      </c>
      <c r="O2855">
        <f t="shared" si="616"/>
        <v>0.42072100673638468</v>
      </c>
      <c r="P2855">
        <f t="shared" si="616"/>
        <v>1.658196876931425</v>
      </c>
      <c r="Q2855" t="s">
        <v>102</v>
      </c>
      <c r="R2855" t="s">
        <v>109</v>
      </c>
      <c r="S2855" t="s">
        <v>140</v>
      </c>
      <c r="T2855" s="78" t="s">
        <v>151</v>
      </c>
      <c r="U2855" s="78" t="s">
        <v>166</v>
      </c>
      <c r="V2855" t="s">
        <v>633</v>
      </c>
      <c r="W2855" s="78" t="s">
        <v>168</v>
      </c>
      <c r="X2855" s="89">
        <v>5</v>
      </c>
      <c r="Y2855" t="str">
        <f t="shared" si="622"/>
        <v>Y</v>
      </c>
      <c r="Z2855" s="23">
        <v>100</v>
      </c>
      <c r="AA2855" s="23">
        <f t="shared" si="608"/>
        <v>0</v>
      </c>
      <c r="AB2855" s="23">
        <f t="shared" si="609"/>
        <v>-100</v>
      </c>
      <c r="AC2855" s="23">
        <f t="shared" si="610"/>
        <v>0</v>
      </c>
      <c r="AD2855" s="23">
        <f t="shared" si="611"/>
        <v>-100</v>
      </c>
      <c r="AE2855" s="23">
        <f t="shared" si="612"/>
        <v>0</v>
      </c>
      <c r="AF2855" s="23">
        <f t="shared" si="613"/>
        <v>-100</v>
      </c>
    </row>
    <row r="2856" spans="1:32" x14ac:dyDescent="0.25">
      <c r="A2856" s="6">
        <v>0.70131096034756357</v>
      </c>
      <c r="B2856" s="6">
        <v>0.29116342892003133</v>
      </c>
      <c r="C2856" s="3">
        <f t="shared" si="614"/>
        <v>1.4259010004697612</v>
      </c>
      <c r="D2856" s="4">
        <f t="shared" si="614"/>
        <v>3.4344972639907061</v>
      </c>
      <c r="E2856" s="141">
        <v>3.0163599182004175E-2</v>
      </c>
      <c r="F2856" s="5">
        <f t="shared" si="617"/>
        <v>1.0301635991820042</v>
      </c>
      <c r="G2856" s="5">
        <f t="shared" si="618"/>
        <v>1.3841500530614654</v>
      </c>
      <c r="H2856" s="5">
        <f t="shared" si="619"/>
        <v>3.333933820528943</v>
      </c>
      <c r="I2856">
        <v>1.63</v>
      </c>
      <c r="J2856">
        <v>2.4</v>
      </c>
      <c r="K2856" s="5">
        <f t="shared" si="620"/>
        <v>1.6791666666666667</v>
      </c>
      <c r="L2856" s="5">
        <f t="shared" si="621"/>
        <v>2.4723926380368098</v>
      </c>
      <c r="M2856" s="24">
        <f t="shared" si="615"/>
        <v>0.59553349875930517</v>
      </c>
      <c r="N2856" s="24">
        <f t="shared" si="615"/>
        <v>0.40446650124069478</v>
      </c>
      <c r="O2856">
        <f t="shared" si="616"/>
        <v>1.1776179875836172</v>
      </c>
      <c r="P2856">
        <f t="shared" si="616"/>
        <v>0.71987031812743951</v>
      </c>
      <c r="Q2856" t="s">
        <v>99</v>
      </c>
      <c r="R2856" t="s">
        <v>107</v>
      </c>
      <c r="S2856" t="s">
        <v>140</v>
      </c>
      <c r="T2856" s="78" t="s">
        <v>150</v>
      </c>
      <c r="U2856" s="78" t="s">
        <v>166</v>
      </c>
      <c r="V2856" t="s">
        <v>633</v>
      </c>
      <c r="W2856" s="78" t="s">
        <v>153</v>
      </c>
      <c r="X2856" s="89">
        <v>2</v>
      </c>
      <c r="Y2856" t="str">
        <f t="shared" si="622"/>
        <v>N</v>
      </c>
      <c r="Z2856" s="23">
        <v>100</v>
      </c>
      <c r="AA2856" s="23">
        <f t="shared" si="608"/>
        <v>0</v>
      </c>
      <c r="AB2856" s="23">
        <f t="shared" si="609"/>
        <v>-100</v>
      </c>
      <c r="AC2856" s="23">
        <f t="shared" si="610"/>
        <v>0</v>
      </c>
      <c r="AD2856" s="23">
        <f t="shared" si="611"/>
        <v>-100</v>
      </c>
      <c r="AE2856" s="23">
        <f t="shared" si="612"/>
        <v>0</v>
      </c>
      <c r="AF2856" s="23">
        <f t="shared" si="613"/>
        <v>-100</v>
      </c>
    </row>
    <row r="2857" spans="1:32" x14ac:dyDescent="0.25">
      <c r="A2857" s="6">
        <v>0.20871567145172318</v>
      </c>
      <c r="B2857" s="6">
        <v>0.79076768203117331</v>
      </c>
      <c r="C2857" s="3">
        <f t="shared" si="614"/>
        <v>4.7912070667453657</v>
      </c>
      <c r="D2857" s="4">
        <f t="shared" si="614"/>
        <v>1.2645939164223183</v>
      </c>
      <c r="E2857" s="141">
        <v>2.9808863239265015E-2</v>
      </c>
      <c r="F2857" s="5">
        <f t="shared" si="617"/>
        <v>1.029808863239265</v>
      </c>
      <c r="G2857" s="5">
        <f t="shared" si="618"/>
        <v>4.6525207130909889</v>
      </c>
      <c r="H2857" s="5">
        <f t="shared" si="619"/>
        <v>1.2279889614122534</v>
      </c>
      <c r="I2857">
        <v>1.87</v>
      </c>
      <c r="J2857">
        <v>2.02</v>
      </c>
      <c r="K2857" s="5">
        <f t="shared" si="620"/>
        <v>1.9257425742574257</v>
      </c>
      <c r="L2857" s="5">
        <f t="shared" si="621"/>
        <v>2.0802139037433154</v>
      </c>
      <c r="M2857" s="24">
        <f t="shared" si="615"/>
        <v>0.51928020565552702</v>
      </c>
      <c r="N2857" s="24">
        <f t="shared" si="615"/>
        <v>0.48071979434447304</v>
      </c>
      <c r="O2857">
        <f t="shared" si="616"/>
        <v>0.40193265442930842</v>
      </c>
      <c r="P2857">
        <f t="shared" si="616"/>
        <v>1.6449659267921197</v>
      </c>
      <c r="Q2857" t="s">
        <v>40</v>
      </c>
      <c r="R2857" t="s">
        <v>45</v>
      </c>
      <c r="S2857" t="s">
        <v>141</v>
      </c>
      <c r="T2857" s="78" t="s">
        <v>154</v>
      </c>
      <c r="U2857" s="78" t="s">
        <v>160</v>
      </c>
      <c r="V2857" t="s">
        <v>633</v>
      </c>
      <c r="W2857" s="78" t="s">
        <v>151</v>
      </c>
      <c r="X2857" s="89">
        <v>2</v>
      </c>
      <c r="Y2857" t="str">
        <f t="shared" si="622"/>
        <v>N</v>
      </c>
      <c r="Z2857" s="23">
        <v>100</v>
      </c>
      <c r="AA2857" s="23">
        <f t="shared" si="608"/>
        <v>202</v>
      </c>
      <c r="AB2857" s="23">
        <f t="shared" si="609"/>
        <v>102</v>
      </c>
      <c r="AC2857" s="23">
        <f t="shared" si="610"/>
        <v>0</v>
      </c>
      <c r="AD2857" s="23">
        <f t="shared" si="611"/>
        <v>-100</v>
      </c>
      <c r="AE2857" s="23">
        <f t="shared" si="612"/>
        <v>202</v>
      </c>
      <c r="AF2857" s="23">
        <f t="shared" si="613"/>
        <v>102</v>
      </c>
    </row>
    <row r="2858" spans="1:32" x14ac:dyDescent="0.25">
      <c r="A2858" s="6">
        <v>0.17445274186177301</v>
      </c>
      <c r="B2858" s="6">
        <v>0.82551659907349295</v>
      </c>
      <c r="C2858" s="3">
        <f t="shared" si="614"/>
        <v>5.7322114248702745</v>
      </c>
      <c r="D2858" s="4">
        <f t="shared" si="614"/>
        <v>1.2113626801960566</v>
      </c>
      <c r="E2858" s="141">
        <v>3.1697025831017633E-2</v>
      </c>
      <c r="F2858" s="5">
        <f t="shared" si="617"/>
        <v>1.0316970258310176</v>
      </c>
      <c r="G2858" s="5">
        <f t="shared" si="618"/>
        <v>5.5560995925650341</v>
      </c>
      <c r="H2858" s="5">
        <f t="shared" si="619"/>
        <v>1.1741457519665919</v>
      </c>
      <c r="I2858">
        <v>2.37</v>
      </c>
      <c r="J2858">
        <v>1.64</v>
      </c>
      <c r="K2858" s="5">
        <f t="shared" si="620"/>
        <v>2.4451219512195119</v>
      </c>
      <c r="L2858" s="5">
        <f t="shared" si="621"/>
        <v>1.6919831223628687</v>
      </c>
      <c r="M2858" s="24">
        <f t="shared" si="615"/>
        <v>0.40897755610972575</v>
      </c>
      <c r="N2858" s="24">
        <f t="shared" si="615"/>
        <v>0.59102244389027447</v>
      </c>
      <c r="O2858">
        <f t="shared" si="616"/>
        <v>0.42655822857665221</v>
      </c>
      <c r="P2858">
        <f t="shared" si="616"/>
        <v>1.3967601528627454</v>
      </c>
      <c r="Q2858" t="s">
        <v>48</v>
      </c>
      <c r="R2858" t="s">
        <v>44</v>
      </c>
      <c r="S2858" t="s">
        <v>141</v>
      </c>
      <c r="T2858" s="78" t="s">
        <v>151</v>
      </c>
      <c r="U2858" s="78" t="s">
        <v>166</v>
      </c>
      <c r="V2858" t="s">
        <v>633</v>
      </c>
      <c r="W2858" s="78" t="s">
        <v>155</v>
      </c>
      <c r="X2858" s="89">
        <v>3</v>
      </c>
      <c r="Y2858" t="str">
        <f t="shared" si="622"/>
        <v>Y</v>
      </c>
      <c r="Z2858" s="23">
        <v>100</v>
      </c>
      <c r="AA2858" s="23">
        <f t="shared" si="608"/>
        <v>0</v>
      </c>
      <c r="AB2858" s="23">
        <f t="shared" si="609"/>
        <v>-100</v>
      </c>
      <c r="AC2858" s="23">
        <f t="shared" si="610"/>
        <v>0</v>
      </c>
      <c r="AD2858" s="23">
        <f t="shared" si="611"/>
        <v>-100</v>
      </c>
      <c r="AE2858" s="23">
        <f t="shared" si="612"/>
        <v>0</v>
      </c>
      <c r="AF2858" s="23">
        <f t="shared" si="613"/>
        <v>-100</v>
      </c>
    </row>
    <row r="2859" spans="1:32" x14ac:dyDescent="0.25">
      <c r="A2859" s="6">
        <v>0.32018321725251514</v>
      </c>
      <c r="B2859" s="6">
        <v>0.67885800911463257</v>
      </c>
      <c r="C2859" s="3">
        <f t="shared" si="614"/>
        <v>3.123211792863402</v>
      </c>
      <c r="D2859" s="4">
        <f t="shared" si="614"/>
        <v>1.4730620933591123</v>
      </c>
      <c r="E2859" s="141">
        <v>3.4849694067571102E-2</v>
      </c>
      <c r="F2859" s="5">
        <f t="shared" si="617"/>
        <v>1.0348496940675711</v>
      </c>
      <c r="G2859" s="5">
        <f t="shared" si="618"/>
        <v>3.0180342234893391</v>
      </c>
      <c r="H2859" s="5">
        <f t="shared" si="619"/>
        <v>1.4234551179786383</v>
      </c>
      <c r="I2859">
        <v>2.1</v>
      </c>
      <c r="J2859">
        <v>1.79</v>
      </c>
      <c r="K2859" s="5">
        <f t="shared" si="620"/>
        <v>2.1731843575418992</v>
      </c>
      <c r="L2859" s="5">
        <f t="shared" si="621"/>
        <v>1.8523809523809522</v>
      </c>
      <c r="M2859" s="24">
        <f t="shared" si="615"/>
        <v>0.46015424164524427</v>
      </c>
      <c r="N2859" s="24">
        <f t="shared" si="615"/>
        <v>0.53984575835475579</v>
      </c>
      <c r="O2859">
        <f t="shared" si="616"/>
        <v>0.6958171592806055</v>
      </c>
      <c r="P2859">
        <f t="shared" si="616"/>
        <v>1.2575036454552004</v>
      </c>
      <c r="Q2859" t="s">
        <v>51</v>
      </c>
      <c r="R2859" t="s">
        <v>560</v>
      </c>
      <c r="S2859" t="s">
        <v>141</v>
      </c>
      <c r="T2859" s="78" t="s">
        <v>170</v>
      </c>
      <c r="U2859" s="78" t="s">
        <v>160</v>
      </c>
      <c r="V2859" t="s">
        <v>633</v>
      </c>
      <c r="W2859" s="78" t="s">
        <v>168</v>
      </c>
      <c r="X2859" s="89">
        <v>5</v>
      </c>
      <c r="Y2859" t="str">
        <f t="shared" si="622"/>
        <v>Y</v>
      </c>
      <c r="Z2859" s="23">
        <v>100</v>
      </c>
      <c r="AA2859" s="23">
        <f t="shared" si="608"/>
        <v>0</v>
      </c>
      <c r="AB2859" s="23">
        <f t="shared" si="609"/>
        <v>-100</v>
      </c>
      <c r="AC2859" s="23">
        <f t="shared" si="610"/>
        <v>0</v>
      </c>
      <c r="AD2859" s="23">
        <f t="shared" si="611"/>
        <v>-100</v>
      </c>
      <c r="AE2859" s="23">
        <f t="shared" si="612"/>
        <v>0</v>
      </c>
      <c r="AF2859" s="23">
        <f t="shared" si="613"/>
        <v>-100</v>
      </c>
    </row>
    <row r="2860" spans="1:32" x14ac:dyDescent="0.25">
      <c r="A2860" s="6">
        <v>9.412963879823491E-2</v>
      </c>
      <c r="B2860" s="6">
        <v>0.90586486894805873</v>
      </c>
      <c r="C2860" s="3">
        <f t="shared" si="614"/>
        <v>10.623646417505977</v>
      </c>
      <c r="D2860" s="4">
        <f t="shared" si="614"/>
        <v>1.1039174100671949</v>
      </c>
      <c r="E2860" s="141">
        <v>3.3495866016535869E-2</v>
      </c>
      <c r="F2860" s="5">
        <f t="shared" si="617"/>
        <v>1.0334958660165359</v>
      </c>
      <c r="G2860" s="5">
        <f t="shared" si="618"/>
        <v>10.279331313102707</v>
      </c>
      <c r="H2860" s="5">
        <f t="shared" si="619"/>
        <v>1.068139163751171</v>
      </c>
      <c r="I2860">
        <v>1.78</v>
      </c>
      <c r="J2860">
        <v>2.12</v>
      </c>
      <c r="K2860" s="5">
        <f t="shared" si="620"/>
        <v>1.8396226415094339</v>
      </c>
      <c r="L2860" s="5">
        <f t="shared" si="621"/>
        <v>2.191011235955056</v>
      </c>
      <c r="M2860" s="24">
        <f t="shared" si="615"/>
        <v>0.54358974358974366</v>
      </c>
      <c r="N2860" s="24">
        <f t="shared" si="615"/>
        <v>0.45641025641025645</v>
      </c>
      <c r="O2860">
        <f t="shared" si="616"/>
        <v>0.1731630147703378</v>
      </c>
      <c r="P2860">
        <f t="shared" si="616"/>
        <v>1.9847601061221514</v>
      </c>
      <c r="Q2860" t="s">
        <v>47</v>
      </c>
      <c r="R2860" t="s">
        <v>98</v>
      </c>
      <c r="S2860" t="s">
        <v>141</v>
      </c>
      <c r="T2860" s="78" t="s">
        <v>154</v>
      </c>
      <c r="U2860" s="78" t="s">
        <v>160</v>
      </c>
      <c r="V2860" t="s">
        <v>633</v>
      </c>
      <c r="W2860" s="78" t="s">
        <v>154</v>
      </c>
      <c r="X2860" s="89">
        <v>1</v>
      </c>
      <c r="Y2860" t="str">
        <f t="shared" si="622"/>
        <v>N</v>
      </c>
      <c r="Z2860" s="23">
        <v>100</v>
      </c>
      <c r="AA2860" s="23">
        <f t="shared" si="608"/>
        <v>212</v>
      </c>
      <c r="AB2860" s="23">
        <f t="shared" si="609"/>
        <v>112</v>
      </c>
      <c r="AC2860" s="23">
        <f t="shared" si="610"/>
        <v>0</v>
      </c>
      <c r="AD2860" s="23">
        <f t="shared" si="611"/>
        <v>-100</v>
      </c>
      <c r="AE2860" s="23">
        <f t="shared" si="612"/>
        <v>212</v>
      </c>
      <c r="AF2860" s="23">
        <f t="shared" si="613"/>
        <v>112</v>
      </c>
    </row>
    <row r="2861" spans="1:32" x14ac:dyDescent="0.25">
      <c r="A2861" s="6">
        <v>0.67091733939519194</v>
      </c>
      <c r="B2861" s="6">
        <v>0.30296939824912839</v>
      </c>
      <c r="C2861" s="3">
        <f t="shared" si="614"/>
        <v>1.4904965802515469</v>
      </c>
      <c r="D2861" s="4">
        <f t="shared" si="614"/>
        <v>3.3006633863982233</v>
      </c>
      <c r="E2861" s="141">
        <v>2.861071447458885E-2</v>
      </c>
      <c r="F2861" s="5">
        <f t="shared" si="617"/>
        <v>1.0286107144745888</v>
      </c>
      <c r="G2861" s="5">
        <f t="shared" si="618"/>
        <v>1.4490385519782261</v>
      </c>
      <c r="H2861" s="5">
        <f t="shared" si="619"/>
        <v>3.2088557312804116</v>
      </c>
      <c r="I2861">
        <v>1.98</v>
      </c>
      <c r="J2861">
        <v>1.91</v>
      </c>
      <c r="K2861" s="5">
        <f t="shared" si="620"/>
        <v>2.0366492146596857</v>
      </c>
      <c r="L2861" s="5">
        <f t="shared" si="621"/>
        <v>1.9646464646464645</v>
      </c>
      <c r="M2861" s="24">
        <f t="shared" si="615"/>
        <v>0.49100257069408743</v>
      </c>
      <c r="N2861" s="24">
        <f t="shared" si="615"/>
        <v>0.50899742930591263</v>
      </c>
      <c r="O2861">
        <f t="shared" si="616"/>
        <v>1.3664232723807836</v>
      </c>
      <c r="P2861">
        <f t="shared" si="616"/>
        <v>0.59522775716621679</v>
      </c>
      <c r="Q2861" t="s">
        <v>535</v>
      </c>
      <c r="R2861" t="s">
        <v>416</v>
      </c>
      <c r="S2861" t="s">
        <v>409</v>
      </c>
      <c r="T2861" s="78" t="s">
        <v>165</v>
      </c>
      <c r="U2861" s="78" t="s">
        <v>160</v>
      </c>
      <c r="V2861" t="s">
        <v>633</v>
      </c>
      <c r="W2861" s="78" t="s">
        <v>152</v>
      </c>
      <c r="X2861" s="89">
        <v>1</v>
      </c>
      <c r="Y2861" t="str">
        <f t="shared" si="622"/>
        <v>N</v>
      </c>
      <c r="Z2861" s="23">
        <v>100</v>
      </c>
      <c r="AA2861" s="23">
        <f t="shared" si="608"/>
        <v>0</v>
      </c>
      <c r="AB2861" s="23">
        <f t="shared" si="609"/>
        <v>-100</v>
      </c>
      <c r="AC2861" s="23">
        <f t="shared" si="610"/>
        <v>0</v>
      </c>
      <c r="AD2861" s="23">
        <f t="shared" si="611"/>
        <v>-100</v>
      </c>
      <c r="AE2861" s="23">
        <f t="shared" si="612"/>
        <v>0</v>
      </c>
      <c r="AF2861" s="23">
        <f t="shared" si="613"/>
        <v>-100</v>
      </c>
    </row>
    <row r="2862" spans="1:32" x14ac:dyDescent="0.25">
      <c r="A2862" s="6">
        <v>0.7013292481170762</v>
      </c>
      <c r="B2862" s="6">
        <v>0.21793942090555049</v>
      </c>
      <c r="C2862" s="3">
        <f t="shared" si="614"/>
        <v>1.4258638188622432</v>
      </c>
      <c r="D2862" s="4">
        <f t="shared" si="614"/>
        <v>4.5884310229188641</v>
      </c>
      <c r="E2862" s="141">
        <v>4.1976041976041989E-2</v>
      </c>
      <c r="F2862" s="5">
        <f t="shared" si="617"/>
        <v>1.041976041976042</v>
      </c>
      <c r="G2862" s="5">
        <f t="shared" si="618"/>
        <v>1.3684228441166288</v>
      </c>
      <c r="H2862" s="5">
        <f t="shared" si="619"/>
        <v>4.4035859156772874</v>
      </c>
      <c r="I2862">
        <v>1.48</v>
      </c>
      <c r="J2862">
        <v>2.73</v>
      </c>
      <c r="K2862" s="5">
        <f t="shared" si="620"/>
        <v>1.5421245421245422</v>
      </c>
      <c r="L2862" s="5">
        <f t="shared" si="621"/>
        <v>2.8445945945945947</v>
      </c>
      <c r="M2862" s="24">
        <f t="shared" si="615"/>
        <v>0.64845605700712583</v>
      </c>
      <c r="N2862" s="24">
        <f t="shared" si="615"/>
        <v>0.35154394299287411</v>
      </c>
      <c r="O2862">
        <f t="shared" si="616"/>
        <v>1.0815370456310955</v>
      </c>
      <c r="P2862">
        <f t="shared" si="616"/>
        <v>0.6199492986570051</v>
      </c>
      <c r="Q2862" t="s">
        <v>426</v>
      </c>
      <c r="R2862" t="s">
        <v>413</v>
      </c>
      <c r="S2862" t="s">
        <v>409</v>
      </c>
      <c r="T2862" s="78" t="s">
        <v>164</v>
      </c>
      <c r="U2862" s="78" t="s">
        <v>160</v>
      </c>
      <c r="V2862" t="s">
        <v>633</v>
      </c>
      <c r="W2862" s="78" t="s">
        <v>164</v>
      </c>
      <c r="X2862" s="89">
        <v>4</v>
      </c>
      <c r="Y2862" t="str">
        <f t="shared" si="622"/>
        <v>Y</v>
      </c>
      <c r="Z2862" s="23">
        <v>100</v>
      </c>
      <c r="AA2862" s="23">
        <f t="shared" si="608"/>
        <v>148</v>
      </c>
      <c r="AB2862" s="23">
        <f t="shared" si="609"/>
        <v>48</v>
      </c>
      <c r="AC2862" s="23">
        <f t="shared" si="610"/>
        <v>148</v>
      </c>
      <c r="AD2862" s="23">
        <f t="shared" si="611"/>
        <v>48</v>
      </c>
      <c r="AE2862" s="23">
        <f t="shared" si="612"/>
        <v>0</v>
      </c>
      <c r="AF2862" s="23">
        <f t="shared" si="613"/>
        <v>-100</v>
      </c>
    </row>
    <row r="2863" spans="1:32" x14ac:dyDescent="0.25">
      <c r="A2863" s="6">
        <v>0.56624930171233789</v>
      </c>
      <c r="B2863" s="6">
        <v>0.4315540657815804</v>
      </c>
      <c r="C2863" s="3">
        <f t="shared" si="614"/>
        <v>1.7660065928134481</v>
      </c>
      <c r="D2863" s="4">
        <f t="shared" si="614"/>
        <v>2.317206763395721</v>
      </c>
      <c r="E2863" s="141">
        <v>3.4391534391534417E-2</v>
      </c>
      <c r="F2863" s="5">
        <f t="shared" si="617"/>
        <v>1.0343915343915344</v>
      </c>
      <c r="G2863" s="5">
        <f t="shared" si="618"/>
        <v>1.7072902610830776</v>
      </c>
      <c r="H2863" s="5">
        <f t="shared" si="619"/>
        <v>2.2401640832828198</v>
      </c>
      <c r="I2863">
        <v>1.75</v>
      </c>
      <c r="J2863">
        <v>2.16</v>
      </c>
      <c r="K2863" s="5">
        <f t="shared" si="620"/>
        <v>1.8101851851851851</v>
      </c>
      <c r="L2863" s="5">
        <f t="shared" si="621"/>
        <v>2.2342857142857144</v>
      </c>
      <c r="M2863" s="24">
        <f t="shared" si="615"/>
        <v>0.55242966751918166</v>
      </c>
      <c r="N2863" s="24">
        <f t="shared" si="615"/>
        <v>0.4475703324808184</v>
      </c>
      <c r="O2863">
        <f t="shared" si="616"/>
        <v>1.0250160970811302</v>
      </c>
      <c r="P2863">
        <f t="shared" si="616"/>
        <v>0.96421508411770251</v>
      </c>
      <c r="Q2863" t="s">
        <v>427</v>
      </c>
      <c r="R2863" t="s">
        <v>429</v>
      </c>
      <c r="S2863" t="s">
        <v>409</v>
      </c>
      <c r="T2863" s="78" t="s">
        <v>155</v>
      </c>
      <c r="U2863" s="78" t="s">
        <v>161</v>
      </c>
      <c r="V2863" t="s">
        <v>633</v>
      </c>
      <c r="W2863" s="78" t="s">
        <v>162</v>
      </c>
      <c r="X2863" s="89">
        <v>3</v>
      </c>
      <c r="Y2863" t="str">
        <f t="shared" si="622"/>
        <v>Y</v>
      </c>
      <c r="Z2863" s="23">
        <v>100</v>
      </c>
      <c r="AA2863" s="23">
        <f t="shared" si="608"/>
        <v>175</v>
      </c>
      <c r="AB2863" s="23">
        <f t="shared" si="609"/>
        <v>75</v>
      </c>
      <c r="AC2863" s="23">
        <f t="shared" si="610"/>
        <v>175</v>
      </c>
      <c r="AD2863" s="23">
        <f t="shared" si="611"/>
        <v>75</v>
      </c>
      <c r="AE2863" s="23">
        <f t="shared" si="612"/>
        <v>0</v>
      </c>
      <c r="AF2863" s="23">
        <f t="shared" si="613"/>
        <v>-100</v>
      </c>
    </row>
    <row r="2864" spans="1:32" x14ac:dyDescent="0.25">
      <c r="A2864" s="6">
        <v>0.12646553075090103</v>
      </c>
      <c r="B2864" s="6">
        <v>0.87335243439811316</v>
      </c>
      <c r="C2864" s="3">
        <f t="shared" si="614"/>
        <v>7.9072929521776061</v>
      </c>
      <c r="D2864" s="4">
        <f t="shared" si="614"/>
        <v>1.1450131248436588</v>
      </c>
      <c r="E2864" s="141">
        <v>4.1253907453880911E-2</v>
      </c>
      <c r="F2864" s="5">
        <f t="shared" si="617"/>
        <v>1.0412539074538809</v>
      </c>
      <c r="G2864" s="5">
        <f t="shared" si="618"/>
        <v>7.5940103519158555</v>
      </c>
      <c r="H2864" s="5">
        <f t="shared" si="619"/>
        <v>1.0996483342314598</v>
      </c>
      <c r="I2864">
        <v>1.34</v>
      </c>
      <c r="J2864">
        <v>3.39</v>
      </c>
      <c r="K2864" s="5">
        <f t="shared" si="620"/>
        <v>1.3952802359882006</v>
      </c>
      <c r="L2864" s="5">
        <f t="shared" si="621"/>
        <v>3.5298507462686564</v>
      </c>
      <c r="M2864" s="24">
        <f t="shared" si="615"/>
        <v>0.71670190274841439</v>
      </c>
      <c r="N2864" s="24">
        <f t="shared" si="615"/>
        <v>0.28329809725158567</v>
      </c>
      <c r="O2864">
        <f t="shared" si="616"/>
        <v>0.17645485559049021</v>
      </c>
      <c r="P2864">
        <f t="shared" si="616"/>
        <v>3.0828037423157273</v>
      </c>
      <c r="Q2864" t="s">
        <v>408</v>
      </c>
      <c r="R2864" t="s">
        <v>430</v>
      </c>
      <c r="S2864" t="s">
        <v>409</v>
      </c>
      <c r="T2864" s="78" t="s">
        <v>152</v>
      </c>
      <c r="U2864" s="78" t="s">
        <v>161</v>
      </c>
      <c r="V2864" t="s">
        <v>633</v>
      </c>
      <c r="W2864" s="78" t="s">
        <v>451</v>
      </c>
      <c r="X2864" s="89">
        <v>5</v>
      </c>
      <c r="Y2864" t="str">
        <f t="shared" si="622"/>
        <v>Y</v>
      </c>
      <c r="Z2864" s="23">
        <v>100</v>
      </c>
      <c r="AA2864" s="23">
        <f t="shared" si="608"/>
        <v>0</v>
      </c>
      <c r="AB2864" s="23">
        <f t="shared" si="609"/>
        <v>-100</v>
      </c>
      <c r="AC2864" s="23">
        <f t="shared" si="610"/>
        <v>0</v>
      </c>
      <c r="AD2864" s="23">
        <f t="shared" si="611"/>
        <v>-100</v>
      </c>
      <c r="AE2864" s="23">
        <f t="shared" si="612"/>
        <v>0</v>
      </c>
      <c r="AF2864" s="23">
        <f t="shared" si="613"/>
        <v>-100</v>
      </c>
    </row>
    <row r="2865" spans="1:32" x14ac:dyDescent="0.25">
      <c r="A2865" s="6">
        <v>0.50145029202347879</v>
      </c>
      <c r="B2865" s="6">
        <v>0.49690387927474372</v>
      </c>
      <c r="C2865" s="3">
        <f t="shared" si="614"/>
        <v>1.9942156100153956</v>
      </c>
      <c r="D2865" s="4">
        <f t="shared" si="614"/>
        <v>2.0124616484370184</v>
      </c>
      <c r="E2865" s="141">
        <v>3.2221709953383471E-2</v>
      </c>
      <c r="F2865" s="5">
        <f t="shared" si="617"/>
        <v>1.0322217099533835</v>
      </c>
      <c r="G2865" s="5">
        <f t="shared" si="618"/>
        <v>1.931964413057595</v>
      </c>
      <c r="H2865" s="5">
        <f t="shared" si="619"/>
        <v>1.9496408853170739</v>
      </c>
      <c r="I2865">
        <v>1.62</v>
      </c>
      <c r="J2865">
        <v>2.41</v>
      </c>
      <c r="K2865" s="5">
        <f t="shared" si="620"/>
        <v>1.6721991701244814</v>
      </c>
      <c r="L2865" s="5">
        <f t="shared" si="621"/>
        <v>2.4876543209876543</v>
      </c>
      <c r="M2865" s="24">
        <f t="shared" si="615"/>
        <v>0.59801488833746896</v>
      </c>
      <c r="N2865" s="24">
        <f t="shared" si="615"/>
        <v>0.40198511166253104</v>
      </c>
      <c r="O2865">
        <f t="shared" si="616"/>
        <v>0.83852476218034</v>
      </c>
      <c r="P2865">
        <f t="shared" si="616"/>
        <v>1.2361250823933441</v>
      </c>
      <c r="Q2865" t="s">
        <v>546</v>
      </c>
      <c r="R2865" t="s">
        <v>415</v>
      </c>
      <c r="S2865" t="s">
        <v>409</v>
      </c>
      <c r="T2865" s="78" t="s">
        <v>162</v>
      </c>
      <c r="U2865" s="78" t="s">
        <v>160</v>
      </c>
      <c r="V2865" t="s">
        <v>633</v>
      </c>
      <c r="W2865" s="78" t="s">
        <v>162</v>
      </c>
      <c r="X2865" s="89">
        <v>3</v>
      </c>
      <c r="Y2865" t="str">
        <f t="shared" si="622"/>
        <v>Y</v>
      </c>
      <c r="Z2865" s="23">
        <v>100</v>
      </c>
      <c r="AA2865" s="23">
        <f t="shared" si="608"/>
        <v>0</v>
      </c>
      <c r="AB2865" s="23">
        <f t="shared" si="609"/>
        <v>-100</v>
      </c>
      <c r="AC2865" s="23">
        <f t="shared" si="610"/>
        <v>162</v>
      </c>
      <c r="AD2865" s="23">
        <f t="shared" si="611"/>
        <v>62</v>
      </c>
      <c r="AE2865" s="23">
        <f t="shared" si="612"/>
        <v>0</v>
      </c>
      <c r="AF2865" s="23">
        <f t="shared" si="613"/>
        <v>-100</v>
      </c>
    </row>
    <row r="2866" spans="1:32" x14ac:dyDescent="0.25">
      <c r="A2866" s="6">
        <v>0.39928632485218435</v>
      </c>
      <c r="B2866" s="6">
        <v>0.59986692696168908</v>
      </c>
      <c r="C2866" s="3">
        <f t="shared" si="614"/>
        <v>2.5044684422142423</v>
      </c>
      <c r="D2866" s="4">
        <f t="shared" si="614"/>
        <v>1.6670363959969836</v>
      </c>
      <c r="E2866" s="141">
        <v>3.3297784097642058E-2</v>
      </c>
      <c r="F2866" s="5">
        <f t="shared" si="617"/>
        <v>1.0332977840976421</v>
      </c>
      <c r="G2866" s="5">
        <f t="shared" si="618"/>
        <v>2.4237625210832556</v>
      </c>
      <c r="H2866" s="5">
        <f t="shared" si="619"/>
        <v>1.6133165304837778</v>
      </c>
      <c r="I2866">
        <v>2.91</v>
      </c>
      <c r="J2866">
        <v>1.45</v>
      </c>
      <c r="K2866" s="5">
        <f t="shared" si="620"/>
        <v>3.0068965517241386</v>
      </c>
      <c r="L2866" s="5">
        <f t="shared" si="621"/>
        <v>1.498281786941581</v>
      </c>
      <c r="M2866" s="24">
        <f t="shared" si="615"/>
        <v>0.33256880733944949</v>
      </c>
      <c r="N2866" s="24">
        <f t="shared" si="615"/>
        <v>0.6674311926605504</v>
      </c>
      <c r="O2866">
        <f t="shared" si="616"/>
        <v>1.2006126733486371</v>
      </c>
      <c r="P2866">
        <f t="shared" si="616"/>
        <v>0.89876969125531436</v>
      </c>
      <c r="Q2866" t="s">
        <v>117</v>
      </c>
      <c r="R2866" t="s">
        <v>116</v>
      </c>
      <c r="S2866" t="s">
        <v>146</v>
      </c>
      <c r="T2866" s="78" t="s">
        <v>151</v>
      </c>
      <c r="U2866" s="78" t="s">
        <v>166</v>
      </c>
      <c r="V2866" t="s">
        <v>633</v>
      </c>
      <c r="W2866" s="78" t="s">
        <v>164</v>
      </c>
      <c r="X2866" s="89">
        <v>4</v>
      </c>
      <c r="Y2866" t="str">
        <f t="shared" si="622"/>
        <v>Y</v>
      </c>
      <c r="Z2866" s="23">
        <v>100</v>
      </c>
      <c r="AA2866" s="23">
        <f t="shared" si="608"/>
        <v>291</v>
      </c>
      <c r="AB2866" s="23">
        <f t="shared" si="609"/>
        <v>191</v>
      </c>
      <c r="AC2866" s="23">
        <f t="shared" si="610"/>
        <v>0</v>
      </c>
      <c r="AD2866" s="23">
        <f t="shared" si="611"/>
        <v>-100</v>
      </c>
      <c r="AE2866" s="23">
        <f t="shared" si="612"/>
        <v>0</v>
      </c>
      <c r="AF2866" s="23">
        <f t="shared" si="613"/>
        <v>-100</v>
      </c>
    </row>
    <row r="2867" spans="1:32" x14ac:dyDescent="0.25">
      <c r="A2867" s="6">
        <v>0.63948830598636408</v>
      </c>
      <c r="B2867" s="6">
        <v>0.35280761598054766</v>
      </c>
      <c r="C2867" s="3">
        <f t="shared" si="614"/>
        <v>1.5637502525672817</v>
      </c>
      <c r="D2867" s="4">
        <f t="shared" si="614"/>
        <v>2.8344059331619866</v>
      </c>
      <c r="E2867" s="141">
        <v>2.8001534330648337E-2</v>
      </c>
      <c r="F2867" s="5">
        <f t="shared" si="617"/>
        <v>1.0280015343306483</v>
      </c>
      <c r="G2867" s="5">
        <f t="shared" si="618"/>
        <v>1.5211555628518296</v>
      </c>
      <c r="H2867" s="5">
        <f t="shared" si="619"/>
        <v>2.7572000999079473</v>
      </c>
      <c r="I2867">
        <v>1.65</v>
      </c>
      <c r="J2867">
        <v>2.37</v>
      </c>
      <c r="K2867" s="5">
        <f t="shared" si="620"/>
        <v>1.6962025316455696</v>
      </c>
      <c r="L2867" s="5">
        <f t="shared" si="621"/>
        <v>2.4363636363636365</v>
      </c>
      <c r="M2867" s="24">
        <f t="shared" si="615"/>
        <v>0.58955223880597019</v>
      </c>
      <c r="N2867" s="24">
        <f t="shared" si="615"/>
        <v>0.41044776119402981</v>
      </c>
      <c r="O2867">
        <f t="shared" si="616"/>
        <v>1.0847016835718075</v>
      </c>
      <c r="P2867">
        <f t="shared" si="616"/>
        <v>0.85956764620715254</v>
      </c>
      <c r="Q2867" t="s">
        <v>114</v>
      </c>
      <c r="R2867" t="s">
        <v>119</v>
      </c>
      <c r="S2867" t="s">
        <v>146</v>
      </c>
      <c r="T2867" s="78" t="s">
        <v>155</v>
      </c>
      <c r="U2867" s="78" t="s">
        <v>161</v>
      </c>
      <c r="V2867" t="s">
        <v>633</v>
      </c>
      <c r="W2867" s="78" t="s">
        <v>167</v>
      </c>
      <c r="X2867" s="89">
        <v>5</v>
      </c>
      <c r="Y2867" t="str">
        <f t="shared" si="622"/>
        <v>Y</v>
      </c>
      <c r="Z2867" s="23">
        <v>100</v>
      </c>
      <c r="AA2867" s="23">
        <f t="shared" si="608"/>
        <v>165</v>
      </c>
      <c r="AB2867" s="23">
        <f t="shared" si="609"/>
        <v>65</v>
      </c>
      <c r="AC2867" s="23">
        <f t="shared" si="610"/>
        <v>165</v>
      </c>
      <c r="AD2867" s="23">
        <f t="shared" si="611"/>
        <v>65</v>
      </c>
      <c r="AE2867" s="23">
        <f t="shared" si="612"/>
        <v>0</v>
      </c>
      <c r="AF2867" s="23">
        <f t="shared" si="613"/>
        <v>-100</v>
      </c>
    </row>
    <row r="2868" spans="1:32" x14ac:dyDescent="0.25">
      <c r="A2868" s="6">
        <v>0.27633130685475865</v>
      </c>
      <c r="B2868" s="6">
        <v>0.72356642883394584</v>
      </c>
      <c r="C2868" s="3">
        <f t="shared" si="614"/>
        <v>3.6188443914739121</v>
      </c>
      <c r="D2868" s="4">
        <f t="shared" si="614"/>
        <v>1.3820431133206901</v>
      </c>
      <c r="E2868" s="141">
        <v>2.5977433744424072E-2</v>
      </c>
      <c r="F2868" s="5">
        <f t="shared" si="617"/>
        <v>1.0259774337444241</v>
      </c>
      <c r="G2868" s="5">
        <f t="shared" si="618"/>
        <v>3.5272163621245727</v>
      </c>
      <c r="H2868" s="5">
        <f t="shared" si="619"/>
        <v>1.3470502058478644</v>
      </c>
      <c r="I2868">
        <v>2.06</v>
      </c>
      <c r="J2868">
        <v>1.85</v>
      </c>
      <c r="K2868" s="5">
        <f t="shared" si="620"/>
        <v>2.1135135135135137</v>
      </c>
      <c r="L2868" s="5">
        <f t="shared" si="621"/>
        <v>1.8980582524271847</v>
      </c>
      <c r="M2868" s="24">
        <f t="shared" si="615"/>
        <v>0.47314578005115088</v>
      </c>
      <c r="N2868" s="24">
        <f t="shared" si="615"/>
        <v>0.52685421994884907</v>
      </c>
      <c r="O2868">
        <f t="shared" si="616"/>
        <v>0.58402995124438184</v>
      </c>
      <c r="P2868">
        <f t="shared" si="616"/>
        <v>1.3733712314275379</v>
      </c>
      <c r="Q2868" t="s">
        <v>65</v>
      </c>
      <c r="R2868" t="s">
        <v>115</v>
      </c>
      <c r="S2868" t="s">
        <v>146</v>
      </c>
      <c r="T2868" s="78" t="s">
        <v>151</v>
      </c>
      <c r="U2868" s="78" t="s">
        <v>166</v>
      </c>
      <c r="V2868" t="s">
        <v>633</v>
      </c>
      <c r="W2868" s="78" t="s">
        <v>163</v>
      </c>
      <c r="X2868" s="89">
        <v>3</v>
      </c>
      <c r="Y2868" t="str">
        <f t="shared" si="622"/>
        <v>Y</v>
      </c>
      <c r="Z2868" s="23">
        <v>100</v>
      </c>
      <c r="AA2868" s="23">
        <f t="shared" si="608"/>
        <v>0</v>
      </c>
      <c r="AB2868" s="23">
        <f t="shared" si="609"/>
        <v>-100</v>
      </c>
      <c r="AC2868" s="23">
        <f t="shared" si="610"/>
        <v>0</v>
      </c>
      <c r="AD2868" s="23">
        <f t="shared" si="611"/>
        <v>-100</v>
      </c>
      <c r="AE2868" s="23">
        <f t="shared" si="612"/>
        <v>0</v>
      </c>
      <c r="AF2868" s="23">
        <f t="shared" si="613"/>
        <v>-100</v>
      </c>
    </row>
    <row r="2869" spans="1:32" x14ac:dyDescent="0.25">
      <c r="A2869" s="6">
        <v>0.16400604527351359</v>
      </c>
      <c r="B2869" s="6">
        <v>0.83571129798229093</v>
      </c>
      <c r="C2869" s="3">
        <f t="shared" si="614"/>
        <v>6.0973362191149461</v>
      </c>
      <c r="D2869" s="4">
        <f t="shared" si="614"/>
        <v>1.19658547445076</v>
      </c>
      <c r="E2869" s="141">
        <v>2.4955436720142554E-2</v>
      </c>
      <c r="F2869" s="5">
        <f t="shared" si="617"/>
        <v>1.0249554367201426</v>
      </c>
      <c r="G2869" s="5">
        <f t="shared" si="618"/>
        <v>5.9488793372582345</v>
      </c>
      <c r="H2869" s="5">
        <f t="shared" si="619"/>
        <v>1.1674512194206546</v>
      </c>
      <c r="I2869">
        <v>2.04</v>
      </c>
      <c r="J2869">
        <v>1.87</v>
      </c>
      <c r="K2869" s="5">
        <f t="shared" si="620"/>
        <v>2.0909090909090908</v>
      </c>
      <c r="L2869" s="5">
        <f t="shared" si="621"/>
        <v>1.9166666666666667</v>
      </c>
      <c r="M2869" s="24">
        <f t="shared" si="615"/>
        <v>0.47826086956521741</v>
      </c>
      <c r="N2869" s="24">
        <f t="shared" si="615"/>
        <v>0.52173913043478259</v>
      </c>
      <c r="O2869">
        <f t="shared" si="616"/>
        <v>0.34292173102643747</v>
      </c>
      <c r="P2869">
        <f t="shared" si="616"/>
        <v>1.601779987799391</v>
      </c>
      <c r="Q2869" t="s">
        <v>69</v>
      </c>
      <c r="R2869" t="s">
        <v>67</v>
      </c>
      <c r="S2869" t="s">
        <v>146</v>
      </c>
      <c r="T2869" s="78" t="s">
        <v>154</v>
      </c>
      <c r="U2869" s="78" t="s">
        <v>160</v>
      </c>
      <c r="V2869" t="s">
        <v>633</v>
      </c>
      <c r="W2869" s="78" t="s">
        <v>149</v>
      </c>
      <c r="X2869" s="89">
        <v>0</v>
      </c>
      <c r="Y2869" t="str">
        <f t="shared" si="622"/>
        <v>N</v>
      </c>
      <c r="Z2869" s="23">
        <v>100</v>
      </c>
      <c r="AA2869" s="23">
        <f t="shared" si="608"/>
        <v>187</v>
      </c>
      <c r="AB2869" s="23">
        <f t="shared" si="609"/>
        <v>87</v>
      </c>
      <c r="AC2869" s="23">
        <f t="shared" si="610"/>
        <v>0</v>
      </c>
      <c r="AD2869" s="23">
        <f t="shared" si="611"/>
        <v>-100</v>
      </c>
      <c r="AE2869" s="23">
        <f t="shared" si="612"/>
        <v>187</v>
      </c>
      <c r="AF2869" s="23">
        <f t="shared" si="613"/>
        <v>87</v>
      </c>
    </row>
    <row r="2870" spans="1:32" x14ac:dyDescent="0.25">
      <c r="A2870" s="6">
        <v>0.51185620320995462</v>
      </c>
      <c r="B2870" s="6">
        <v>0.47895771004774873</v>
      </c>
      <c r="C2870" s="3">
        <f t="shared" si="614"/>
        <v>1.9536736953245777</v>
      </c>
      <c r="D2870" s="4">
        <f t="shared" si="614"/>
        <v>2.0878670058371269</v>
      </c>
      <c r="E2870" s="141">
        <v>4.1286079649250906E-2</v>
      </c>
      <c r="F2870" s="5">
        <f t="shared" si="617"/>
        <v>1.0412860796492509</v>
      </c>
      <c r="G2870" s="5">
        <f t="shared" si="618"/>
        <v>1.8762122470538138</v>
      </c>
      <c r="H2870" s="5">
        <f t="shared" si="619"/>
        <v>2.0050849105179709</v>
      </c>
      <c r="I2870">
        <v>2.38</v>
      </c>
      <c r="J2870">
        <v>1.61</v>
      </c>
      <c r="K2870" s="5">
        <f t="shared" si="620"/>
        <v>2.4782608695652169</v>
      </c>
      <c r="L2870" s="5">
        <f t="shared" si="621"/>
        <v>1.6764705882352942</v>
      </c>
      <c r="M2870" s="24">
        <f t="shared" si="615"/>
        <v>0.40350877192982465</v>
      </c>
      <c r="N2870" s="24">
        <f t="shared" si="615"/>
        <v>0.59649122807017541</v>
      </c>
      <c r="O2870">
        <f t="shared" si="616"/>
        <v>1.2685131992594527</v>
      </c>
      <c r="P2870">
        <f t="shared" si="616"/>
        <v>0.80295851390357875</v>
      </c>
      <c r="Q2870" t="s">
        <v>353</v>
      </c>
      <c r="R2870" t="s">
        <v>547</v>
      </c>
      <c r="S2870" t="s">
        <v>349</v>
      </c>
      <c r="T2870" s="78" t="s">
        <v>170</v>
      </c>
      <c r="U2870" s="78" t="s">
        <v>160</v>
      </c>
      <c r="V2870" t="s">
        <v>633</v>
      </c>
      <c r="W2870" s="78" t="s">
        <v>154</v>
      </c>
      <c r="X2870" s="89">
        <v>1</v>
      </c>
      <c r="Y2870" t="str">
        <f t="shared" si="622"/>
        <v>N</v>
      </c>
      <c r="Z2870" s="23">
        <v>100</v>
      </c>
      <c r="AA2870" s="23">
        <f t="shared" si="608"/>
        <v>0</v>
      </c>
      <c r="AB2870" s="23">
        <f t="shared" si="609"/>
        <v>-100</v>
      </c>
      <c r="AC2870" s="23">
        <f t="shared" si="610"/>
        <v>0</v>
      </c>
      <c r="AD2870" s="23">
        <f t="shared" si="611"/>
        <v>-100</v>
      </c>
      <c r="AE2870" s="23">
        <f t="shared" si="612"/>
        <v>0</v>
      </c>
      <c r="AF2870" s="23">
        <f t="shared" si="613"/>
        <v>-100</v>
      </c>
    </row>
    <row r="2871" spans="1:32" x14ac:dyDescent="0.25">
      <c r="A2871" s="6">
        <v>0.30018369525638561</v>
      </c>
      <c r="B2871" s="6">
        <v>0.69966271846497774</v>
      </c>
      <c r="C2871" s="3">
        <f t="shared" si="614"/>
        <v>3.3312935239400803</v>
      </c>
      <c r="D2871" s="4">
        <f t="shared" si="614"/>
        <v>1.4292600900530272</v>
      </c>
      <c r="E2871" s="141">
        <v>4.4251447477253958E-2</v>
      </c>
      <c r="F2871" s="5">
        <f t="shared" si="617"/>
        <v>1.044251447477254</v>
      </c>
      <c r="G2871" s="5">
        <f t="shared" si="618"/>
        <v>3.1901258379750947</v>
      </c>
      <c r="H2871" s="5">
        <f t="shared" si="619"/>
        <v>1.36869342485078</v>
      </c>
      <c r="I2871">
        <v>2.48</v>
      </c>
      <c r="J2871">
        <v>1.56</v>
      </c>
      <c r="K2871" s="5">
        <f t="shared" si="620"/>
        <v>2.5897435897435899</v>
      </c>
      <c r="L2871" s="5">
        <f t="shared" si="621"/>
        <v>1.6290322580645162</v>
      </c>
      <c r="M2871" s="24">
        <f t="shared" si="615"/>
        <v>0.38613861386138609</v>
      </c>
      <c r="N2871" s="24">
        <f t="shared" si="615"/>
        <v>0.61386138613861385</v>
      </c>
      <c r="O2871">
        <f t="shared" si="616"/>
        <v>0.77739880053576782</v>
      </c>
      <c r="P2871">
        <f t="shared" si="616"/>
        <v>1.1397731381445606</v>
      </c>
      <c r="Q2871" t="s">
        <v>389</v>
      </c>
      <c r="R2871" t="s">
        <v>118</v>
      </c>
      <c r="S2871" t="s">
        <v>349</v>
      </c>
      <c r="T2871" s="78" t="s">
        <v>151</v>
      </c>
      <c r="U2871" s="78" t="s">
        <v>166</v>
      </c>
      <c r="V2871" t="s">
        <v>633</v>
      </c>
      <c r="W2871" s="78" t="s">
        <v>150</v>
      </c>
      <c r="X2871" s="89">
        <v>4</v>
      </c>
      <c r="Y2871" t="str">
        <f t="shared" si="622"/>
        <v>Y</v>
      </c>
      <c r="Z2871" s="23">
        <v>100</v>
      </c>
      <c r="AA2871" s="23">
        <f t="shared" si="608"/>
        <v>0</v>
      </c>
      <c r="AB2871" s="23">
        <f t="shared" si="609"/>
        <v>-100</v>
      </c>
      <c r="AC2871" s="23">
        <f t="shared" si="610"/>
        <v>0</v>
      </c>
      <c r="AD2871" s="23">
        <f t="shared" si="611"/>
        <v>-100</v>
      </c>
      <c r="AE2871" s="23">
        <f t="shared" si="612"/>
        <v>0</v>
      </c>
      <c r="AF2871" s="23">
        <f t="shared" si="613"/>
        <v>-100</v>
      </c>
    </row>
    <row r="2872" spans="1:32" x14ac:dyDescent="0.25">
      <c r="A2872" s="6">
        <v>0.22988730928736198</v>
      </c>
      <c r="B2872" s="6">
        <v>0.77005404963909951</v>
      </c>
      <c r="C2872" s="3">
        <f t="shared" si="614"/>
        <v>4.3499573904272708</v>
      </c>
      <c r="D2872" s="4">
        <f t="shared" si="614"/>
        <v>1.2986101436239041</v>
      </c>
      <c r="E2872" s="141">
        <v>4.2747457978833836E-2</v>
      </c>
      <c r="F2872" s="5">
        <f t="shared" si="617"/>
        <v>1.0427474579788338</v>
      </c>
      <c r="G2872" s="5">
        <f t="shared" si="618"/>
        <v>4.171630778998809</v>
      </c>
      <c r="H2872" s="5">
        <f t="shared" si="619"/>
        <v>1.2453735884823072</v>
      </c>
      <c r="I2872">
        <v>2.44</v>
      </c>
      <c r="J2872">
        <v>1.58</v>
      </c>
      <c r="K2872" s="5">
        <f t="shared" si="620"/>
        <v>2.5443037974683547</v>
      </c>
      <c r="L2872" s="5">
        <f t="shared" si="621"/>
        <v>1.6475409836065575</v>
      </c>
      <c r="M2872" s="24">
        <f t="shared" si="615"/>
        <v>0.39303482587064675</v>
      </c>
      <c r="N2872" s="24">
        <f t="shared" si="615"/>
        <v>0.60696517412935314</v>
      </c>
      <c r="O2872">
        <f t="shared" si="616"/>
        <v>0.58490315400961723</v>
      </c>
      <c r="P2872">
        <f t="shared" si="616"/>
        <v>1.2686956063726149</v>
      </c>
      <c r="Q2872" t="s">
        <v>23</v>
      </c>
      <c r="R2872" t="s">
        <v>536</v>
      </c>
      <c r="S2872" t="s">
        <v>349</v>
      </c>
      <c r="T2872" s="78" t="s">
        <v>151</v>
      </c>
      <c r="U2872" s="78" t="s">
        <v>166</v>
      </c>
      <c r="V2872" t="s">
        <v>633</v>
      </c>
      <c r="W2872" s="78" t="s">
        <v>149</v>
      </c>
      <c r="X2872" s="89">
        <v>0</v>
      </c>
      <c r="Y2872" t="str">
        <f t="shared" si="622"/>
        <v>N</v>
      </c>
      <c r="Z2872" s="23">
        <v>100</v>
      </c>
      <c r="AA2872" s="23">
        <f t="shared" si="608"/>
        <v>158</v>
      </c>
      <c r="AB2872" s="23">
        <f t="shared" si="609"/>
        <v>58</v>
      </c>
      <c r="AC2872" s="23">
        <f t="shared" si="610"/>
        <v>0</v>
      </c>
      <c r="AD2872" s="23">
        <f t="shared" si="611"/>
        <v>-100</v>
      </c>
      <c r="AE2872" s="23">
        <f t="shared" si="612"/>
        <v>158</v>
      </c>
      <c r="AF2872" s="23">
        <f t="shared" si="613"/>
        <v>58</v>
      </c>
    </row>
    <row r="2873" spans="1:32" x14ac:dyDescent="0.25">
      <c r="A2873" s="6">
        <v>0.41219158786545429</v>
      </c>
      <c r="B2873" s="6">
        <v>0.58272265227830744</v>
      </c>
      <c r="C2873" s="3">
        <f t="shared" si="614"/>
        <v>2.4260563035226608</v>
      </c>
      <c r="D2873" s="4">
        <f t="shared" si="614"/>
        <v>1.7160822495748826</v>
      </c>
      <c r="E2873" s="141">
        <v>4.1280271315775607E-2</v>
      </c>
      <c r="F2873" s="5">
        <f t="shared" si="617"/>
        <v>1.0412802713157756</v>
      </c>
      <c r="G2873" s="5">
        <f t="shared" si="618"/>
        <v>2.3298782953575636</v>
      </c>
      <c r="H2873" s="5">
        <f t="shared" si="619"/>
        <v>1.648050286601914</v>
      </c>
      <c r="I2873">
        <v>2.2599999999999998</v>
      </c>
      <c r="J2873">
        <v>1.67</v>
      </c>
      <c r="K2873" s="5">
        <f t="shared" si="620"/>
        <v>2.3532934131736525</v>
      </c>
      <c r="L2873" s="5">
        <f t="shared" si="621"/>
        <v>1.7389380530973453</v>
      </c>
      <c r="M2873" s="24">
        <f t="shared" si="615"/>
        <v>0.42493638676844786</v>
      </c>
      <c r="N2873" s="24">
        <f t="shared" si="615"/>
        <v>0.57506361323155208</v>
      </c>
      <c r="O2873">
        <f t="shared" si="616"/>
        <v>0.97000774868936246</v>
      </c>
      <c r="P2873">
        <f t="shared" si="616"/>
        <v>1.0133185944485612</v>
      </c>
      <c r="Q2873" t="s">
        <v>376</v>
      </c>
      <c r="R2873" t="s">
        <v>351</v>
      </c>
      <c r="S2873" t="s">
        <v>349</v>
      </c>
      <c r="T2873" s="78" t="s">
        <v>170</v>
      </c>
      <c r="U2873" s="78" t="s">
        <v>160</v>
      </c>
      <c r="V2873" t="s">
        <v>633</v>
      </c>
      <c r="W2873" s="78" t="s">
        <v>154</v>
      </c>
      <c r="X2873" s="89">
        <v>1</v>
      </c>
      <c r="Y2873" t="str">
        <f t="shared" si="622"/>
        <v>N</v>
      </c>
      <c r="Z2873" s="23">
        <v>100</v>
      </c>
      <c r="AA2873" s="23">
        <f t="shared" si="608"/>
        <v>167</v>
      </c>
      <c r="AB2873" s="23">
        <f t="shared" si="609"/>
        <v>67</v>
      </c>
      <c r="AC2873" s="23">
        <f t="shared" si="610"/>
        <v>0</v>
      </c>
      <c r="AD2873" s="23">
        <f t="shared" si="611"/>
        <v>-100</v>
      </c>
      <c r="AE2873" s="23">
        <f t="shared" si="612"/>
        <v>167</v>
      </c>
      <c r="AF2873" s="23">
        <f t="shared" si="613"/>
        <v>67</v>
      </c>
    </row>
    <row r="2874" spans="1:32" x14ac:dyDescent="0.25">
      <c r="A2874" s="6">
        <v>0.30317812370547637</v>
      </c>
      <c r="B2874" s="6">
        <v>0.69611484250980582</v>
      </c>
      <c r="C2874" s="3">
        <f t="shared" si="614"/>
        <v>3.2983910177221563</v>
      </c>
      <c r="D2874" s="4">
        <f t="shared" si="614"/>
        <v>1.4365445741604246</v>
      </c>
      <c r="E2874" s="141">
        <v>4.2699829607588891E-2</v>
      </c>
      <c r="F2874" s="5">
        <f t="shared" si="617"/>
        <v>1.0426998296075889</v>
      </c>
      <c r="G2874" s="5">
        <f t="shared" si="618"/>
        <v>3.1633178831183635</v>
      </c>
      <c r="H2874" s="5">
        <f t="shared" si="619"/>
        <v>1.377716321964928</v>
      </c>
      <c r="I2874">
        <v>2.57</v>
      </c>
      <c r="J2874">
        <v>1.53</v>
      </c>
      <c r="K2874" s="5">
        <f t="shared" si="620"/>
        <v>2.6797385620915031</v>
      </c>
      <c r="L2874" s="5">
        <f t="shared" si="621"/>
        <v>1.595330739299611</v>
      </c>
      <c r="M2874" s="24">
        <f t="shared" si="615"/>
        <v>0.37317073170731713</v>
      </c>
      <c r="N2874" s="24">
        <f t="shared" si="615"/>
        <v>0.62682926829268293</v>
      </c>
      <c r="O2874">
        <f t="shared" si="616"/>
        <v>0.81243810927611315</v>
      </c>
      <c r="P2874">
        <f t="shared" si="616"/>
        <v>1.1105334063386008</v>
      </c>
      <c r="Q2874" t="s">
        <v>381</v>
      </c>
      <c r="R2874" t="s">
        <v>390</v>
      </c>
      <c r="S2874" t="s">
        <v>349</v>
      </c>
      <c r="T2874" s="78" t="s">
        <v>154</v>
      </c>
      <c r="U2874" s="78" t="s">
        <v>160</v>
      </c>
      <c r="V2874" t="s">
        <v>633</v>
      </c>
      <c r="W2874" s="78" t="s">
        <v>175</v>
      </c>
      <c r="X2874" s="89">
        <v>5</v>
      </c>
      <c r="Y2874" t="str">
        <f t="shared" si="622"/>
        <v>Y</v>
      </c>
      <c r="Z2874" s="23">
        <v>100</v>
      </c>
      <c r="AA2874" s="23">
        <f t="shared" si="608"/>
        <v>0</v>
      </c>
      <c r="AB2874" s="23">
        <f t="shared" si="609"/>
        <v>-100</v>
      </c>
      <c r="AC2874" s="23">
        <f t="shared" si="610"/>
        <v>0</v>
      </c>
      <c r="AD2874" s="23">
        <f t="shared" si="611"/>
        <v>-100</v>
      </c>
      <c r="AE2874" s="23">
        <f t="shared" si="612"/>
        <v>0</v>
      </c>
      <c r="AF2874" s="23">
        <f t="shared" si="613"/>
        <v>-100</v>
      </c>
    </row>
    <row r="2875" spans="1:32" x14ac:dyDescent="0.25">
      <c r="A2875" s="6">
        <v>0.41502198903598292</v>
      </c>
      <c r="B2875" s="6">
        <v>0.58362552122200528</v>
      </c>
      <c r="C2875" s="3">
        <f t="shared" si="614"/>
        <v>2.4095108847673581</v>
      </c>
      <c r="D2875" s="4">
        <f t="shared" si="614"/>
        <v>1.7134274695633298</v>
      </c>
      <c r="E2875" s="141">
        <v>3.5940803382663811E-2</v>
      </c>
      <c r="F2875" s="5">
        <f t="shared" si="617"/>
        <v>1.0359408033826638</v>
      </c>
      <c r="G2875" s="5">
        <f t="shared" si="618"/>
        <v>2.3259156091733888</v>
      </c>
      <c r="H2875" s="5">
        <f t="shared" si="619"/>
        <v>1.6539820267417449</v>
      </c>
      <c r="I2875">
        <v>1.72</v>
      </c>
      <c r="J2875">
        <v>2.2000000000000002</v>
      </c>
      <c r="K2875" s="5">
        <f t="shared" si="620"/>
        <v>1.7818181818181817</v>
      </c>
      <c r="L2875" s="5">
        <f t="shared" si="621"/>
        <v>2.2790697674418605</v>
      </c>
      <c r="M2875" s="24">
        <f t="shared" si="615"/>
        <v>0.56122448979591844</v>
      </c>
      <c r="N2875" s="24">
        <f t="shared" si="615"/>
        <v>0.43877551020408162</v>
      </c>
      <c r="O2875">
        <f t="shared" si="616"/>
        <v>0.73949372591866036</v>
      </c>
      <c r="P2875">
        <f t="shared" si="616"/>
        <v>1.3301232809245704</v>
      </c>
      <c r="Q2875" t="s">
        <v>79</v>
      </c>
      <c r="R2875" t="s">
        <v>279</v>
      </c>
      <c r="S2875" t="s">
        <v>147</v>
      </c>
      <c r="T2875" s="78" t="s">
        <v>162</v>
      </c>
      <c r="U2875" s="78" t="s">
        <v>160</v>
      </c>
      <c r="V2875" t="s">
        <v>633</v>
      </c>
      <c r="W2875" s="78" t="s">
        <v>178</v>
      </c>
      <c r="X2875" s="89">
        <v>4</v>
      </c>
      <c r="Y2875" t="str">
        <f t="shared" si="622"/>
        <v>Y</v>
      </c>
      <c r="Z2875" s="23">
        <v>100</v>
      </c>
      <c r="AA2875" s="23">
        <f t="shared" si="608"/>
        <v>0</v>
      </c>
      <c r="AB2875" s="23">
        <f t="shared" si="609"/>
        <v>-100</v>
      </c>
      <c r="AC2875" s="23">
        <f t="shared" si="610"/>
        <v>0</v>
      </c>
      <c r="AD2875" s="23">
        <f t="shared" si="611"/>
        <v>-100</v>
      </c>
      <c r="AE2875" s="23">
        <f t="shared" si="612"/>
        <v>0</v>
      </c>
      <c r="AF2875" s="23">
        <f t="shared" si="613"/>
        <v>-100</v>
      </c>
    </row>
    <row r="2876" spans="1:32" x14ac:dyDescent="0.25">
      <c r="A2876" s="6">
        <v>0.47359364930635212</v>
      </c>
      <c r="B2876" s="6">
        <v>0.5244021996743361</v>
      </c>
      <c r="C2876" s="3">
        <f t="shared" si="614"/>
        <v>2.1115148006411144</v>
      </c>
      <c r="D2876" s="4">
        <f t="shared" si="614"/>
        <v>1.9069332672918218</v>
      </c>
      <c r="E2876" s="141">
        <v>3.4455319487546765E-2</v>
      </c>
      <c r="F2876" s="5">
        <f t="shared" si="617"/>
        <v>1.0344553194875468</v>
      </c>
      <c r="G2876" s="5">
        <f t="shared" si="618"/>
        <v>2.0411851153582217</v>
      </c>
      <c r="H2876" s="5">
        <f t="shared" si="619"/>
        <v>1.8434177207735634</v>
      </c>
      <c r="I2876">
        <v>1.77</v>
      </c>
      <c r="J2876">
        <v>2.13</v>
      </c>
      <c r="K2876" s="5">
        <f t="shared" si="620"/>
        <v>1.8309859154929577</v>
      </c>
      <c r="L2876" s="5">
        <f t="shared" si="621"/>
        <v>2.2033898305084745</v>
      </c>
      <c r="M2876" s="24">
        <f t="shared" si="615"/>
        <v>0.5461538461538461</v>
      </c>
      <c r="N2876" s="24">
        <f t="shared" si="615"/>
        <v>0.45384615384615384</v>
      </c>
      <c r="O2876">
        <f t="shared" si="616"/>
        <v>0.86714330154684205</v>
      </c>
      <c r="P2876">
        <f t="shared" si="616"/>
        <v>1.1554624738587065</v>
      </c>
      <c r="Q2876" t="s">
        <v>544</v>
      </c>
      <c r="R2876" t="s">
        <v>548</v>
      </c>
      <c r="S2876" t="s">
        <v>147</v>
      </c>
      <c r="T2876" s="78" t="s">
        <v>162</v>
      </c>
      <c r="U2876" s="78" t="s">
        <v>160</v>
      </c>
      <c r="V2876" t="s">
        <v>633</v>
      </c>
      <c r="W2876" s="78" t="s">
        <v>178</v>
      </c>
      <c r="X2876" s="89">
        <v>4</v>
      </c>
      <c r="Y2876" t="str">
        <f t="shared" si="622"/>
        <v>Y</v>
      </c>
      <c r="Z2876" s="23">
        <v>100</v>
      </c>
      <c r="AA2876" s="23">
        <f t="shared" si="608"/>
        <v>0</v>
      </c>
      <c r="AB2876" s="23">
        <f t="shared" si="609"/>
        <v>-100</v>
      </c>
      <c r="AC2876" s="23">
        <f t="shared" si="610"/>
        <v>0</v>
      </c>
      <c r="AD2876" s="23">
        <f t="shared" si="611"/>
        <v>-100</v>
      </c>
      <c r="AE2876" s="23">
        <f t="shared" si="612"/>
        <v>0</v>
      </c>
      <c r="AF2876" s="23">
        <f t="shared" si="613"/>
        <v>-100</v>
      </c>
    </row>
    <row r="2877" spans="1:32" x14ac:dyDescent="0.25">
      <c r="A2877" s="6">
        <v>0.67907460373949313</v>
      </c>
      <c r="B2877" s="6">
        <v>0.26228952654425985</v>
      </c>
      <c r="C2877" s="3">
        <f t="shared" si="614"/>
        <v>1.4725922520047892</v>
      </c>
      <c r="D2877" s="4">
        <f t="shared" si="614"/>
        <v>3.8125807506509632</v>
      </c>
      <c r="E2877" s="141">
        <v>2.9427331427966497E-2</v>
      </c>
      <c r="F2877" s="5">
        <f t="shared" si="617"/>
        <v>1.0294273314279665</v>
      </c>
      <c r="G2877" s="5">
        <f t="shared" si="618"/>
        <v>1.4304965557521074</v>
      </c>
      <c r="H2877" s="5">
        <f t="shared" si="619"/>
        <v>3.7035938664678305</v>
      </c>
      <c r="I2877">
        <v>1.88</v>
      </c>
      <c r="J2877">
        <v>2.0099999999999998</v>
      </c>
      <c r="K2877" s="5">
        <f t="shared" si="620"/>
        <v>1.9353233830845769</v>
      </c>
      <c r="L2877" s="5">
        <f t="shared" si="621"/>
        <v>2.0691489361702122</v>
      </c>
      <c r="M2877" s="24">
        <f t="shared" si="615"/>
        <v>0.5167095115681235</v>
      </c>
      <c r="N2877" s="24">
        <f t="shared" si="615"/>
        <v>0.48329048843187672</v>
      </c>
      <c r="O2877">
        <f t="shared" si="616"/>
        <v>1.3142289594759342</v>
      </c>
      <c r="P2877">
        <f t="shared" si="616"/>
        <v>0.54271609481764393</v>
      </c>
      <c r="Q2877" t="s">
        <v>124</v>
      </c>
      <c r="R2877" t="s">
        <v>77</v>
      </c>
      <c r="S2877" t="s">
        <v>147</v>
      </c>
      <c r="T2877" s="78" t="s">
        <v>176</v>
      </c>
      <c r="U2877" s="78" t="s">
        <v>160</v>
      </c>
      <c r="V2877" t="s">
        <v>633</v>
      </c>
      <c r="W2877" s="78" t="s">
        <v>176</v>
      </c>
      <c r="X2877" s="89">
        <v>3</v>
      </c>
      <c r="Y2877" t="str">
        <f t="shared" si="622"/>
        <v>Y</v>
      </c>
      <c r="Z2877" s="23">
        <v>100</v>
      </c>
      <c r="AA2877" s="23">
        <f t="shared" si="608"/>
        <v>188</v>
      </c>
      <c r="AB2877" s="23">
        <f t="shared" si="609"/>
        <v>88</v>
      </c>
      <c r="AC2877" s="23">
        <f t="shared" si="610"/>
        <v>188</v>
      </c>
      <c r="AD2877" s="23">
        <f t="shared" si="611"/>
        <v>88</v>
      </c>
      <c r="AE2877" s="23">
        <f t="shared" si="612"/>
        <v>0</v>
      </c>
      <c r="AF2877" s="23">
        <f t="shared" si="613"/>
        <v>-100</v>
      </c>
    </row>
    <row r="2878" spans="1:32" x14ac:dyDescent="0.25">
      <c r="A2878" s="6">
        <v>0.23197121068520918</v>
      </c>
      <c r="B2878" s="6">
        <v>0.76776937093428266</v>
      </c>
      <c r="C2878" s="3">
        <f t="shared" si="614"/>
        <v>4.3108797727362189</v>
      </c>
      <c r="D2878" s="4">
        <f t="shared" si="614"/>
        <v>1.3024744641520678</v>
      </c>
      <c r="E2878" s="141">
        <v>2.9427331427966497E-2</v>
      </c>
      <c r="F2878" s="5">
        <f t="shared" si="617"/>
        <v>1.0294273314279665</v>
      </c>
      <c r="G2878" s="5">
        <f t="shared" si="618"/>
        <v>4.1876484537829368</v>
      </c>
      <c r="H2878" s="5">
        <f t="shared" si="619"/>
        <v>1.2652417750997003</v>
      </c>
      <c r="I2878">
        <v>1.88</v>
      </c>
      <c r="J2878">
        <v>2.0099999999999998</v>
      </c>
      <c r="K2878" s="5">
        <f t="shared" si="620"/>
        <v>1.9353233830845769</v>
      </c>
      <c r="L2878" s="5">
        <f t="shared" si="621"/>
        <v>2.0691489361702122</v>
      </c>
      <c r="M2878" s="24">
        <f t="shared" si="615"/>
        <v>0.5167095115681235</v>
      </c>
      <c r="N2878" s="24">
        <f t="shared" si="615"/>
        <v>0.48329048843187672</v>
      </c>
      <c r="O2878">
        <f t="shared" si="616"/>
        <v>0.44893930824152417</v>
      </c>
      <c r="P2878">
        <f t="shared" si="616"/>
        <v>1.5886291770927443</v>
      </c>
      <c r="Q2878" t="s">
        <v>24</v>
      </c>
      <c r="R2878" t="s">
        <v>81</v>
      </c>
      <c r="S2878" t="s">
        <v>147</v>
      </c>
      <c r="T2878" s="78" t="s">
        <v>154</v>
      </c>
      <c r="U2878" s="78" t="s">
        <v>160</v>
      </c>
      <c r="V2878" t="s">
        <v>633</v>
      </c>
      <c r="W2878" s="78" t="s">
        <v>155</v>
      </c>
      <c r="X2878" s="89">
        <v>3</v>
      </c>
      <c r="Y2878" t="str">
        <f t="shared" si="622"/>
        <v>Y</v>
      </c>
      <c r="Z2878" s="23">
        <v>100</v>
      </c>
      <c r="AA2878" s="23">
        <f t="shared" si="608"/>
        <v>0</v>
      </c>
      <c r="AB2878" s="23">
        <f t="shared" si="609"/>
        <v>-100</v>
      </c>
      <c r="AC2878" s="23">
        <f t="shared" si="610"/>
        <v>0</v>
      </c>
      <c r="AD2878" s="23">
        <f t="shared" si="611"/>
        <v>-100</v>
      </c>
      <c r="AE2878" s="23">
        <f t="shared" si="612"/>
        <v>0</v>
      </c>
      <c r="AF2878" s="23">
        <f t="shared" si="613"/>
        <v>-100</v>
      </c>
    </row>
    <row r="2879" spans="1:32" x14ac:dyDescent="0.25">
      <c r="A2879" s="6">
        <v>0.55982261157824031</v>
      </c>
      <c r="B2879" s="6">
        <v>0.43851177230078953</v>
      </c>
      <c r="C2879" s="3">
        <f t="shared" si="614"/>
        <v>1.7862801168048941</v>
      </c>
      <c r="D2879" s="4">
        <f t="shared" si="614"/>
        <v>2.2804404879558566</v>
      </c>
      <c r="E2879" s="141">
        <v>4.9064787205204574E-2</v>
      </c>
      <c r="F2879" s="5">
        <f t="shared" si="617"/>
        <v>1.0490647872052046</v>
      </c>
      <c r="G2879" s="5">
        <f t="shared" si="618"/>
        <v>1.7027357495848203</v>
      </c>
      <c r="H2879" s="5">
        <f t="shared" si="619"/>
        <v>2.1737842274080506</v>
      </c>
      <c r="I2879">
        <v>2.17</v>
      </c>
      <c r="J2879">
        <v>1.7</v>
      </c>
      <c r="K2879" s="5">
        <f t="shared" si="620"/>
        <v>2.276470588235294</v>
      </c>
      <c r="L2879" s="5">
        <f t="shared" si="621"/>
        <v>1.7834101382488476</v>
      </c>
      <c r="M2879" s="24">
        <f t="shared" si="615"/>
        <v>0.43927648578811374</v>
      </c>
      <c r="N2879" s="24">
        <f t="shared" si="615"/>
        <v>0.56072351421188638</v>
      </c>
      <c r="O2879">
        <f t="shared" si="616"/>
        <v>1.2744197098869352</v>
      </c>
      <c r="P2879">
        <f t="shared" si="616"/>
        <v>0.78204634046269839</v>
      </c>
      <c r="Q2879" t="s">
        <v>84</v>
      </c>
      <c r="R2879" t="s">
        <v>9</v>
      </c>
      <c r="S2879" t="s">
        <v>139</v>
      </c>
      <c r="T2879" s="78" t="s">
        <v>155</v>
      </c>
      <c r="U2879" s="78" t="s">
        <v>161</v>
      </c>
      <c r="V2879" t="s">
        <v>635</v>
      </c>
      <c r="W2879" s="78" t="s">
        <v>165</v>
      </c>
      <c r="X2879" s="89">
        <v>4</v>
      </c>
      <c r="Y2879" t="str">
        <f t="shared" si="622"/>
        <v>Y</v>
      </c>
      <c r="Z2879" s="23">
        <v>100</v>
      </c>
      <c r="AA2879" s="23">
        <f t="shared" si="608"/>
        <v>217</v>
      </c>
      <c r="AB2879" s="23">
        <f t="shared" si="609"/>
        <v>117</v>
      </c>
      <c r="AC2879" s="23">
        <f t="shared" si="610"/>
        <v>217</v>
      </c>
      <c r="AD2879" s="23">
        <f t="shared" si="611"/>
        <v>117</v>
      </c>
      <c r="AE2879" s="23">
        <f t="shared" si="612"/>
        <v>0</v>
      </c>
      <c r="AF2879" s="23">
        <f t="shared" si="613"/>
        <v>-100</v>
      </c>
    </row>
    <row r="2880" spans="1:32" x14ac:dyDescent="0.25">
      <c r="A2880" s="6">
        <v>0</v>
      </c>
      <c r="B2880" s="6">
        <v>1</v>
      </c>
      <c r="C2880" s="3" t="e">
        <f t="shared" si="614"/>
        <v>#DIV/0!</v>
      </c>
      <c r="D2880" s="4">
        <f t="shared" si="614"/>
        <v>1</v>
      </c>
      <c r="E2880" s="141">
        <v>5.845307083697171E-2</v>
      </c>
      <c r="F2880" s="5">
        <f t="shared" si="617"/>
        <v>1.0584530708369717</v>
      </c>
      <c r="G2880" s="5" t="e">
        <f t="shared" si="618"/>
        <v>#DIV/0!</v>
      </c>
      <c r="H2880" s="5">
        <f t="shared" si="619"/>
        <v>0.94477500000000003</v>
      </c>
      <c r="I2880">
        <v>2.4700000000000002</v>
      </c>
      <c r="J2880">
        <v>1.53</v>
      </c>
      <c r="K2880" s="5">
        <f t="shared" si="620"/>
        <v>2.6143790849673203</v>
      </c>
      <c r="L2880" s="5">
        <f t="shared" si="621"/>
        <v>1.6194331983805668</v>
      </c>
      <c r="M2880" s="24">
        <f t="shared" si="615"/>
        <v>0.38250000000000001</v>
      </c>
      <c r="N2880" s="24">
        <f t="shared" si="615"/>
        <v>0.61750000000000005</v>
      </c>
      <c r="O2880" t="e">
        <f t="shared" si="616"/>
        <v>#DIV/0!</v>
      </c>
      <c r="P2880">
        <f t="shared" si="616"/>
        <v>1.6194331983805668</v>
      </c>
      <c r="Q2880" t="s">
        <v>572</v>
      </c>
      <c r="R2880" t="s">
        <v>369</v>
      </c>
      <c r="S2880" t="s">
        <v>370</v>
      </c>
      <c r="T2880" s="78" t="s">
        <v>149</v>
      </c>
      <c r="U2880" s="78" t="s">
        <v>166</v>
      </c>
      <c r="V2880" t="s">
        <v>635</v>
      </c>
      <c r="W2880" s="78" t="s">
        <v>178</v>
      </c>
      <c r="X2880" s="89">
        <v>4</v>
      </c>
      <c r="Y2880" t="str">
        <f t="shared" si="622"/>
        <v>Y</v>
      </c>
      <c r="Z2880" s="23">
        <v>100</v>
      </c>
      <c r="AA2880" s="23" t="e">
        <f t="shared" si="608"/>
        <v>#DIV/0!</v>
      </c>
      <c r="AB2880" s="23" t="e">
        <f t="shared" si="609"/>
        <v>#DIV/0!</v>
      </c>
      <c r="AC2880" s="23">
        <f t="shared" si="610"/>
        <v>0</v>
      </c>
      <c r="AD2880" s="23">
        <f t="shared" si="611"/>
        <v>-100</v>
      </c>
      <c r="AE2880" s="23">
        <f t="shared" si="612"/>
        <v>0</v>
      </c>
      <c r="AF2880" s="23">
        <f t="shared" si="613"/>
        <v>-100</v>
      </c>
    </row>
    <row r="2881" spans="1:32" x14ac:dyDescent="0.25">
      <c r="A2881" s="6">
        <v>0.64678849373326042</v>
      </c>
      <c r="B2881" s="6">
        <v>0.34959903901045347</v>
      </c>
      <c r="C2881" s="3">
        <f t="shared" si="614"/>
        <v>1.5461004790422357</v>
      </c>
      <c r="D2881" s="4">
        <f t="shared" si="614"/>
        <v>2.8604197621095255</v>
      </c>
      <c r="E2881" s="141">
        <v>2.7120016191054308E-2</v>
      </c>
      <c r="F2881" s="5">
        <f t="shared" si="617"/>
        <v>1.0271200161910543</v>
      </c>
      <c r="G2881" s="5">
        <f t="shared" si="618"/>
        <v>1.5052773333887068</v>
      </c>
      <c r="H2881" s="5">
        <f t="shared" si="619"/>
        <v>2.7848934077996388</v>
      </c>
      <c r="I2881">
        <v>1.62</v>
      </c>
      <c r="J2881">
        <v>2.44</v>
      </c>
      <c r="K2881" s="5">
        <f t="shared" si="620"/>
        <v>1.6639344262295082</v>
      </c>
      <c r="L2881" s="5">
        <f t="shared" si="621"/>
        <v>2.5061728395061724</v>
      </c>
      <c r="M2881" s="24">
        <f t="shared" si="615"/>
        <v>0.60098522167487689</v>
      </c>
      <c r="N2881" s="24">
        <f t="shared" si="615"/>
        <v>0.39901477832512322</v>
      </c>
      <c r="O2881">
        <f t="shared" si="616"/>
        <v>1.0762136412119006</v>
      </c>
      <c r="P2881">
        <f t="shared" si="616"/>
        <v>0.87615561628545735</v>
      </c>
      <c r="Q2881" t="s">
        <v>37</v>
      </c>
      <c r="R2881" t="s">
        <v>43</v>
      </c>
      <c r="S2881" t="s">
        <v>140</v>
      </c>
      <c r="T2881" s="78" t="s">
        <v>150</v>
      </c>
      <c r="U2881" s="78" t="s">
        <v>166</v>
      </c>
      <c r="V2881" t="s">
        <v>635</v>
      </c>
      <c r="W2881" s="78" t="s">
        <v>162</v>
      </c>
      <c r="X2881" s="89">
        <v>3</v>
      </c>
      <c r="Y2881" t="str">
        <f t="shared" si="622"/>
        <v>Y</v>
      </c>
      <c r="Z2881" s="23">
        <v>100</v>
      </c>
      <c r="AA2881" s="23">
        <f t="shared" si="608"/>
        <v>162</v>
      </c>
      <c r="AB2881" s="23">
        <f t="shared" si="609"/>
        <v>62</v>
      </c>
      <c r="AC2881" s="23">
        <f t="shared" si="610"/>
        <v>162</v>
      </c>
      <c r="AD2881" s="23">
        <f t="shared" si="611"/>
        <v>62</v>
      </c>
      <c r="AE2881" s="23">
        <f t="shared" si="612"/>
        <v>0</v>
      </c>
      <c r="AF2881" s="23">
        <f t="shared" si="613"/>
        <v>-100</v>
      </c>
    </row>
    <row r="2882" spans="1:32" x14ac:dyDescent="0.25">
      <c r="A2882" s="6">
        <v>0.39029206900718683</v>
      </c>
      <c r="B2882" s="6">
        <v>0.60804812167772015</v>
      </c>
      <c r="C2882" s="3">
        <f t="shared" si="614"/>
        <v>2.5621837577785525</v>
      </c>
      <c r="D2882" s="4">
        <f t="shared" si="614"/>
        <v>1.6446066756045725</v>
      </c>
      <c r="E2882" s="141">
        <v>2.720133146096626E-2</v>
      </c>
      <c r="F2882" s="5">
        <f t="shared" si="617"/>
        <v>1.0272013314609663</v>
      </c>
      <c r="G2882" s="5">
        <f t="shared" si="618"/>
        <v>2.4943345372561132</v>
      </c>
      <c r="H2882" s="5">
        <f t="shared" si="619"/>
        <v>1.601055825410082</v>
      </c>
      <c r="I2882">
        <v>2.21</v>
      </c>
      <c r="J2882">
        <v>1.74</v>
      </c>
      <c r="K2882" s="5">
        <f t="shared" si="620"/>
        <v>2.2701149425287355</v>
      </c>
      <c r="L2882" s="5">
        <f t="shared" si="621"/>
        <v>1.7873303167420813</v>
      </c>
      <c r="M2882" s="24">
        <f t="shared" si="615"/>
        <v>0.44050632911392407</v>
      </c>
      <c r="N2882" s="24">
        <f t="shared" si="615"/>
        <v>0.55949367088607604</v>
      </c>
      <c r="O2882">
        <f t="shared" si="616"/>
        <v>0.88600785780367108</v>
      </c>
      <c r="P2882">
        <f t="shared" si="616"/>
        <v>1.0867828419126673</v>
      </c>
      <c r="Q2882" t="s">
        <v>96</v>
      </c>
      <c r="R2882" t="s">
        <v>101</v>
      </c>
      <c r="S2882" t="s">
        <v>140</v>
      </c>
      <c r="T2882" s="78" t="s">
        <v>162</v>
      </c>
      <c r="U2882" s="78" t="s">
        <v>160</v>
      </c>
      <c r="V2882" t="s">
        <v>635</v>
      </c>
      <c r="W2882" s="78" t="s">
        <v>162</v>
      </c>
      <c r="X2882" s="89">
        <v>3</v>
      </c>
      <c r="Y2882" t="str">
        <f t="shared" si="622"/>
        <v>Y</v>
      </c>
      <c r="Z2882" s="23">
        <v>100</v>
      </c>
      <c r="AA2882" s="23">
        <f t="shared" si="608"/>
        <v>0</v>
      </c>
      <c r="AB2882" s="23">
        <f t="shared" si="609"/>
        <v>-100</v>
      </c>
      <c r="AC2882" s="23">
        <f t="shared" si="610"/>
        <v>0</v>
      </c>
      <c r="AD2882" s="23">
        <f t="shared" si="611"/>
        <v>-100</v>
      </c>
      <c r="AE2882" s="23">
        <f t="shared" si="612"/>
        <v>0</v>
      </c>
      <c r="AF2882" s="23">
        <f t="shared" si="613"/>
        <v>-100</v>
      </c>
    </row>
    <row r="2883" spans="1:32" x14ac:dyDescent="0.25">
      <c r="A2883" s="6">
        <v>0.61460752078461067</v>
      </c>
      <c r="B2883" s="6">
        <v>0.34134244435682232</v>
      </c>
      <c r="C2883" s="3">
        <f t="shared" si="614"/>
        <v>1.6270546099458654</v>
      </c>
      <c r="D2883" s="4">
        <f t="shared" si="614"/>
        <v>2.9296093015454301</v>
      </c>
      <c r="E2883" s="141">
        <v>2.982584211075201E-2</v>
      </c>
      <c r="F2883" s="5">
        <f t="shared" si="617"/>
        <v>1.029825842110752</v>
      </c>
      <c r="G2883" s="5">
        <f t="shared" si="618"/>
        <v>1.5799318131413571</v>
      </c>
      <c r="H2883" s="5">
        <f t="shared" si="619"/>
        <v>2.8447618827867469</v>
      </c>
      <c r="I2883">
        <v>2.23</v>
      </c>
      <c r="J2883">
        <v>1.72</v>
      </c>
      <c r="K2883" s="5">
        <f t="shared" si="620"/>
        <v>2.2965116279069768</v>
      </c>
      <c r="L2883" s="5">
        <f t="shared" si="621"/>
        <v>1.7713004484304935</v>
      </c>
      <c r="M2883" s="24">
        <f t="shared" si="615"/>
        <v>0.43544303797468353</v>
      </c>
      <c r="N2883" s="24">
        <f t="shared" si="615"/>
        <v>0.56455696202531636</v>
      </c>
      <c r="O2883">
        <f t="shared" si="616"/>
        <v>1.4114533180809374</v>
      </c>
      <c r="P2883">
        <f t="shared" si="616"/>
        <v>0.60462002475760013</v>
      </c>
      <c r="Q2883" t="s">
        <v>350</v>
      </c>
      <c r="R2883" t="s">
        <v>383</v>
      </c>
      <c r="S2883" t="s">
        <v>146</v>
      </c>
      <c r="T2883" s="78" t="s">
        <v>176</v>
      </c>
      <c r="U2883" s="78" t="s">
        <v>160</v>
      </c>
      <c r="V2883" t="s">
        <v>635</v>
      </c>
      <c r="W2883" s="78" t="s">
        <v>165</v>
      </c>
      <c r="X2883" s="89">
        <v>4</v>
      </c>
      <c r="Y2883" t="str">
        <f t="shared" si="622"/>
        <v>Y</v>
      </c>
      <c r="Z2883" s="23">
        <v>100</v>
      </c>
      <c r="AA2883" s="23">
        <f t="shared" si="608"/>
        <v>223</v>
      </c>
      <c r="AB2883" s="23">
        <f t="shared" si="609"/>
        <v>123</v>
      </c>
      <c r="AC2883" s="23">
        <f t="shared" si="610"/>
        <v>223</v>
      </c>
      <c r="AD2883" s="23">
        <f t="shared" si="611"/>
        <v>123</v>
      </c>
      <c r="AE2883" s="23">
        <f t="shared" si="612"/>
        <v>0</v>
      </c>
      <c r="AF2883" s="23">
        <f t="shared" si="613"/>
        <v>-100</v>
      </c>
    </row>
    <row r="2884" spans="1:32" x14ac:dyDescent="0.25">
      <c r="A2884" s="6">
        <v>0.14991596036720459</v>
      </c>
      <c r="B2884" s="6">
        <v>0.85006925223273522</v>
      </c>
      <c r="C2884" s="3">
        <f t="shared" si="614"/>
        <v>6.6704038552706271</v>
      </c>
      <c r="D2884" s="4">
        <f t="shared" si="614"/>
        <v>1.1763747452027782</v>
      </c>
      <c r="E2884" s="141">
        <v>4.3410041841004166E-2</v>
      </c>
      <c r="F2884" s="5">
        <f t="shared" si="617"/>
        <v>1.0434100418410042</v>
      </c>
      <c r="G2884" s="5">
        <f t="shared" si="618"/>
        <v>6.392888306404731</v>
      </c>
      <c r="H2884" s="5">
        <f t="shared" si="619"/>
        <v>1.1274328385101313</v>
      </c>
      <c r="I2884">
        <v>2.39</v>
      </c>
      <c r="J2884">
        <v>1.6</v>
      </c>
      <c r="K2884" s="5">
        <f t="shared" si="620"/>
        <v>2.4937499999999999</v>
      </c>
      <c r="L2884" s="5">
        <f t="shared" si="621"/>
        <v>1.6694560669456067</v>
      </c>
      <c r="M2884" s="24">
        <f t="shared" si="615"/>
        <v>0.40100250626566419</v>
      </c>
      <c r="N2884" s="24">
        <f t="shared" si="615"/>
        <v>0.59899749373433586</v>
      </c>
      <c r="O2884">
        <f t="shared" si="616"/>
        <v>0.37385292616571647</v>
      </c>
      <c r="P2884">
        <f t="shared" si="616"/>
        <v>1.419153270463855</v>
      </c>
      <c r="Q2884" t="s">
        <v>542</v>
      </c>
      <c r="R2884" t="s">
        <v>388</v>
      </c>
      <c r="S2884" t="s">
        <v>349</v>
      </c>
      <c r="T2884" s="78" t="s">
        <v>151</v>
      </c>
      <c r="U2884" s="78" t="s">
        <v>166</v>
      </c>
      <c r="V2884" t="s">
        <v>635</v>
      </c>
      <c r="W2884" s="78" t="s">
        <v>155</v>
      </c>
      <c r="X2884" s="89">
        <v>3</v>
      </c>
      <c r="Y2884" t="str">
        <f t="shared" si="622"/>
        <v>Y</v>
      </c>
      <c r="Z2884" s="23">
        <v>100</v>
      </c>
      <c r="AA2884" s="23">
        <f t="shared" ref="AA2884:AA2887" si="623">IF(AND(O2884&gt;1,Y2884="Y"),Z2884*I2884,IF(AND(P2884&gt;1,Y2884="N"),Z2884*J2884,0))</f>
        <v>0</v>
      </c>
      <c r="AB2884" s="23">
        <f t="shared" ref="AB2884:AB2887" si="624">AA2884-Z2884</f>
        <v>-100</v>
      </c>
      <c r="AC2884" s="23">
        <f t="shared" ref="AC2884:AC2887" si="625">IF(AND(A2884 &gt; 50%,Y2884 = "Y"),Z2884*I2884,0)</f>
        <v>0</v>
      </c>
      <c r="AD2884" s="23">
        <f t="shared" ref="AD2884:AD2887" si="626">AC2884-Z2884</f>
        <v>-100</v>
      </c>
      <c r="AE2884" s="23">
        <f t="shared" ref="AE2884:AE2887" si="627">IF(AND(B2884 &gt; 50%,Y2884 = "N"),Z2884*J2884,0)</f>
        <v>0</v>
      </c>
      <c r="AF2884" s="23">
        <f t="shared" ref="AF2884:AF2887" si="628">AE2884-Z2884</f>
        <v>-100</v>
      </c>
    </row>
    <row r="2885" spans="1:32" x14ac:dyDescent="0.25">
      <c r="A2885" s="6">
        <v>0.10359151662663747</v>
      </c>
      <c r="B2885" s="6">
        <v>0.89640248134069522</v>
      </c>
      <c r="C2885" s="3">
        <f t="shared" si="614"/>
        <v>9.6533001211303873</v>
      </c>
      <c r="D2885" s="4">
        <f t="shared" si="614"/>
        <v>1.1155703167001056</v>
      </c>
      <c r="E2885" s="141">
        <v>4.2479792511268322E-2</v>
      </c>
      <c r="F2885" s="5">
        <f t="shared" si="617"/>
        <v>1.0424797925112683</v>
      </c>
      <c r="G2885" s="5">
        <f t="shared" si="618"/>
        <v>9.2599397997693504</v>
      </c>
      <c r="H2885" s="5">
        <f t="shared" si="619"/>
        <v>1.0701121736017221</v>
      </c>
      <c r="I2885">
        <v>2.63</v>
      </c>
      <c r="J2885">
        <v>1.51</v>
      </c>
      <c r="K2885" s="5">
        <f t="shared" si="620"/>
        <v>2.7417218543046356</v>
      </c>
      <c r="L2885" s="5">
        <f t="shared" si="621"/>
        <v>1.5741444866920151</v>
      </c>
      <c r="M2885" s="24">
        <f t="shared" si="615"/>
        <v>0.36473429951690822</v>
      </c>
      <c r="N2885" s="24">
        <f t="shared" si="615"/>
        <v>0.63526570048309183</v>
      </c>
      <c r="O2885">
        <f t="shared" si="616"/>
        <v>0.28401912505581395</v>
      </c>
      <c r="P2885">
        <f t="shared" si="616"/>
        <v>1.4110670238594976</v>
      </c>
      <c r="Q2885" t="s">
        <v>354</v>
      </c>
      <c r="R2885" t="s">
        <v>348</v>
      </c>
      <c r="S2885" t="s">
        <v>349</v>
      </c>
      <c r="T2885" s="78" t="s">
        <v>154</v>
      </c>
      <c r="U2885" s="78" t="s">
        <v>160</v>
      </c>
      <c r="V2885" t="s">
        <v>635</v>
      </c>
      <c r="W2885" s="78" t="s">
        <v>153</v>
      </c>
      <c r="X2885" s="89">
        <v>2</v>
      </c>
      <c r="Y2885" t="str">
        <f t="shared" si="622"/>
        <v>N</v>
      </c>
      <c r="Z2885" s="23">
        <v>100</v>
      </c>
      <c r="AA2885" s="23">
        <f t="shared" si="623"/>
        <v>151</v>
      </c>
      <c r="AB2885" s="23">
        <f t="shared" si="624"/>
        <v>51</v>
      </c>
      <c r="AC2885" s="23">
        <f t="shared" si="625"/>
        <v>0</v>
      </c>
      <c r="AD2885" s="23">
        <f t="shared" si="626"/>
        <v>-100</v>
      </c>
      <c r="AE2885" s="23">
        <f t="shared" si="627"/>
        <v>151</v>
      </c>
      <c r="AF2885" s="23">
        <f t="shared" si="628"/>
        <v>51</v>
      </c>
    </row>
    <row r="2886" spans="1:32" x14ac:dyDescent="0.25">
      <c r="A2886" s="6">
        <v>0.50381063006598847</v>
      </c>
      <c r="B2886" s="6">
        <v>0.49238007858520294</v>
      </c>
      <c r="C2886" s="3">
        <f t="shared" si="614"/>
        <v>1.9848727683038789</v>
      </c>
      <c r="D2886" s="4">
        <f t="shared" si="614"/>
        <v>2.0309513798230507</v>
      </c>
      <c r="E2886" s="141">
        <v>3.3930002671653803E-2</v>
      </c>
      <c r="F2886" s="5">
        <f t="shared" si="617"/>
        <v>1.0339300026716538</v>
      </c>
      <c r="G2886" s="5">
        <f t="shared" si="618"/>
        <v>1.9197361167342166</v>
      </c>
      <c r="H2886" s="5">
        <f t="shared" si="619"/>
        <v>1.9643025877720099</v>
      </c>
      <c r="I2886">
        <v>1.9</v>
      </c>
      <c r="J2886">
        <v>1.97</v>
      </c>
      <c r="K2886" s="5">
        <f t="shared" si="620"/>
        <v>1.9644670050761421</v>
      </c>
      <c r="L2886" s="5">
        <f t="shared" si="621"/>
        <v>2.0368421052631578</v>
      </c>
      <c r="M2886" s="24">
        <f t="shared" si="615"/>
        <v>0.50904392764857886</v>
      </c>
      <c r="N2886" s="24">
        <f t="shared" si="615"/>
        <v>0.49095607235142119</v>
      </c>
      <c r="O2886">
        <f t="shared" si="616"/>
        <v>0.98971935957125656</v>
      </c>
      <c r="P2886">
        <f t="shared" si="616"/>
        <v>1.0029004758551239</v>
      </c>
      <c r="Q2886" t="s">
        <v>123</v>
      </c>
      <c r="R2886" t="s">
        <v>74</v>
      </c>
      <c r="S2886" t="s">
        <v>147</v>
      </c>
      <c r="T2886" s="78" t="s">
        <v>162</v>
      </c>
      <c r="U2886" s="78" t="s">
        <v>160</v>
      </c>
      <c r="V2886" t="s">
        <v>635</v>
      </c>
      <c r="W2886" s="78" t="s">
        <v>151</v>
      </c>
      <c r="X2886" s="89">
        <v>2</v>
      </c>
      <c r="Y2886" t="str">
        <f t="shared" si="622"/>
        <v>N</v>
      </c>
      <c r="Z2886" s="23">
        <v>100</v>
      </c>
      <c r="AA2886" s="23">
        <f t="shared" si="623"/>
        <v>197</v>
      </c>
      <c r="AB2886" s="23">
        <f t="shared" si="624"/>
        <v>97</v>
      </c>
      <c r="AC2886" s="23">
        <f t="shared" si="625"/>
        <v>0</v>
      </c>
      <c r="AD2886" s="23">
        <f t="shared" si="626"/>
        <v>-100</v>
      </c>
      <c r="AE2886" s="23">
        <f t="shared" si="627"/>
        <v>0</v>
      </c>
      <c r="AF2886" s="23">
        <f t="shared" si="628"/>
        <v>-100</v>
      </c>
    </row>
    <row r="2887" spans="1:32" x14ac:dyDescent="0.25">
      <c r="A2887" s="118">
        <v>0.64744261278617143</v>
      </c>
      <c r="B2887" s="118">
        <v>0.31944933038062684</v>
      </c>
      <c r="C2887" s="114">
        <f t="shared" si="614"/>
        <v>1.544538435146632</v>
      </c>
      <c r="D2887" s="115">
        <f t="shared" si="614"/>
        <v>3.1303869030136666</v>
      </c>
      <c r="E2887" s="145">
        <v>4.0266652330519959E-2</v>
      </c>
      <c r="F2887" s="117">
        <f t="shared" si="617"/>
        <v>1.04026665233052</v>
      </c>
      <c r="G2887" s="117">
        <f t="shared" si="618"/>
        <v>1.4847524254347546</v>
      </c>
      <c r="H2887" s="117">
        <f t="shared" si="619"/>
        <v>3.0092158544163929</v>
      </c>
      <c r="I2887" s="101">
        <v>1.78</v>
      </c>
      <c r="J2887" s="101">
        <v>2.09</v>
      </c>
      <c r="K2887" s="117">
        <f t="shared" si="620"/>
        <v>1.8516746411483256</v>
      </c>
      <c r="L2887" s="117">
        <f t="shared" si="621"/>
        <v>2.1741573033707864</v>
      </c>
      <c r="M2887" s="118">
        <f t="shared" si="615"/>
        <v>0.54005167958656319</v>
      </c>
      <c r="N2887" s="118">
        <f t="shared" si="615"/>
        <v>0.4599483204134367</v>
      </c>
      <c r="O2887" s="101">
        <f t="shared" si="616"/>
        <v>1.1988530676949682</v>
      </c>
      <c r="P2887" s="101">
        <f t="shared" si="616"/>
        <v>0.6945330947039472</v>
      </c>
      <c r="Q2887" s="101" t="s">
        <v>76</v>
      </c>
      <c r="R2887" s="101" t="s">
        <v>80</v>
      </c>
      <c r="S2887" s="101" t="s">
        <v>147</v>
      </c>
      <c r="T2887" s="119" t="s">
        <v>165</v>
      </c>
      <c r="U2887" s="119" t="s">
        <v>160</v>
      </c>
      <c r="V2887" s="101" t="s">
        <v>635</v>
      </c>
      <c r="W2887" s="119" t="s">
        <v>176</v>
      </c>
      <c r="X2887" s="100">
        <v>3</v>
      </c>
      <c r="Y2887" t="str">
        <f t="shared" si="622"/>
        <v>Y</v>
      </c>
      <c r="Z2887" s="23">
        <v>100</v>
      </c>
      <c r="AA2887" s="23">
        <f t="shared" si="623"/>
        <v>178</v>
      </c>
      <c r="AB2887" s="23">
        <f t="shared" si="624"/>
        <v>78</v>
      </c>
      <c r="AC2887" s="23">
        <f t="shared" si="625"/>
        <v>178</v>
      </c>
      <c r="AD2887" s="23">
        <f t="shared" si="626"/>
        <v>78</v>
      </c>
      <c r="AE2887" s="23">
        <f t="shared" si="627"/>
        <v>0</v>
      </c>
      <c r="AF2887" s="23">
        <f t="shared" si="628"/>
        <v>-100</v>
      </c>
    </row>
    <row r="2888" spans="1:32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32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32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32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32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32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32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32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32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94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00"/>
      <c r="Y3010" s="101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94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562"/>
  <sheetViews>
    <sheetView tabSelected="1" zoomScale="80" zoomScaleNormal="80" workbookViewId="0">
      <pane ySplit="1" topLeftCell="A2867" activePane="bottomLeft" state="frozen"/>
      <selection pane="bottomLeft" activeCell="AG2762" sqref="AG2762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6" t="s">
        <v>3</v>
      </c>
      <c r="B1" s="154"/>
      <c r="C1" s="147"/>
      <c r="D1" s="148" t="s">
        <v>4</v>
      </c>
      <c r="E1" s="151"/>
      <c r="F1" s="151"/>
      <c r="G1" s="2" t="s">
        <v>1</v>
      </c>
      <c r="H1" s="2" t="s">
        <v>157</v>
      </c>
      <c r="I1" s="151" t="s">
        <v>2</v>
      </c>
      <c r="J1" s="151"/>
      <c r="K1" s="149"/>
      <c r="L1" s="148" t="s">
        <v>0</v>
      </c>
      <c r="M1" s="151"/>
      <c r="N1" s="149"/>
      <c r="O1" s="148" t="s">
        <v>177</v>
      </c>
      <c r="P1" s="151"/>
      <c r="Q1" s="149"/>
      <c r="R1" s="152" t="s">
        <v>5</v>
      </c>
      <c r="S1" s="153"/>
      <c r="T1" s="153"/>
      <c r="U1" s="150" t="s">
        <v>6</v>
      </c>
      <c r="V1" s="150"/>
      <c r="W1" s="150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11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11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11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11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11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11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11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11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11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11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11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11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11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11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11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11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11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11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11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11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11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11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11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11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11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11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11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23">
        <v>6.5359794183465422E-2</v>
      </c>
      <c r="B30" s="123">
        <v>0.28144328887156184</v>
      </c>
      <c r="C30" s="123">
        <v>0.57173421471023855</v>
      </c>
      <c r="D30" s="114">
        <f t="shared" si="10"/>
        <v>15.299925779952622</v>
      </c>
      <c r="E30" s="115">
        <f t="shared" si="10"/>
        <v>3.5531136805907475</v>
      </c>
      <c r="F30" s="115">
        <f t="shared" si="10"/>
        <v>1.7490644678433518</v>
      </c>
      <c r="G30" s="116">
        <v>3.8667946120766183E-2</v>
      </c>
      <c r="H30" s="117">
        <f t="shared" si="3"/>
        <v>1.0386679461207662</v>
      </c>
      <c r="I30" s="117">
        <f t="shared" si="0"/>
        <v>14.730334017811016</v>
      </c>
      <c r="J30" s="117">
        <f t="shared" si="1"/>
        <v>3.4208369420284641</v>
      </c>
      <c r="K30" s="117">
        <f t="shared" si="7"/>
        <v>1.6839495956102102</v>
      </c>
      <c r="L30" s="101">
        <v>2.2599999999999998</v>
      </c>
      <c r="M30" s="101">
        <v>3.39</v>
      </c>
      <c r="N30" s="101">
        <v>3.32</v>
      </c>
      <c r="O30" s="117">
        <f t="shared" si="4"/>
        <v>2.3473895582329312</v>
      </c>
      <c r="P30" s="117">
        <f t="shared" si="5"/>
        <v>3.5210843373493974</v>
      </c>
      <c r="Q30" s="117">
        <f t="shared" si="8"/>
        <v>3.4483775811209436</v>
      </c>
      <c r="R30" s="118">
        <f t="shared" si="11"/>
        <v>0.42600513259195905</v>
      </c>
      <c r="S30" s="118">
        <f t="shared" si="11"/>
        <v>0.28400342172797266</v>
      </c>
      <c r="T30" s="118">
        <f t="shared" si="11"/>
        <v>0.28999144568006846</v>
      </c>
      <c r="U30" s="101">
        <f t="shared" si="12"/>
        <v>0.15342489839452023</v>
      </c>
      <c r="V30" s="101">
        <f t="shared" si="12"/>
        <v>0.99098555629775842</v>
      </c>
      <c r="W30" s="101">
        <f t="shared" si="12"/>
        <v>1.9715554483665745</v>
      </c>
      <c r="X30" s="101" t="s">
        <v>84</v>
      </c>
      <c r="Y30" s="101" t="s">
        <v>15</v>
      </c>
      <c r="Z30" s="101" t="s">
        <v>139</v>
      </c>
      <c r="AA30" s="119" t="s">
        <v>161</v>
      </c>
      <c r="AB30" s="120" t="s">
        <v>152</v>
      </c>
      <c r="AC30" s="120" t="s">
        <v>467</v>
      </c>
      <c r="AD30" s="119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24">
        <v>0.25736337921243785</v>
      </c>
      <c r="B78" s="124">
        <v>0.22979475317136935</v>
      </c>
      <c r="C78" s="124">
        <v>0.46252505653294729</v>
      </c>
      <c r="D78" s="114">
        <f t="shared" si="15"/>
        <v>3.8855566905443868</v>
      </c>
      <c r="E78" s="115">
        <f t="shared" si="15"/>
        <v>4.3517094546290638</v>
      </c>
      <c r="F78" s="115">
        <f t="shared" si="15"/>
        <v>2.1620450305890975</v>
      </c>
      <c r="G78" s="116">
        <v>6.2406250337228908E-2</v>
      </c>
      <c r="H78" s="117">
        <f t="shared" si="18"/>
        <v>1.0624062503372289</v>
      </c>
      <c r="I78" s="117">
        <f t="shared" si="16"/>
        <v>3.6573172355782297</v>
      </c>
      <c r="J78" s="117">
        <f t="shared" si="17"/>
        <v>4.096087963759385</v>
      </c>
      <c r="K78" s="117">
        <f t="shared" si="21"/>
        <v>2.0350454733326555</v>
      </c>
      <c r="L78" s="101">
        <v>3.16</v>
      </c>
      <c r="M78" s="101">
        <v>3.91</v>
      </c>
      <c r="N78" s="101">
        <v>2.04</v>
      </c>
      <c r="O78" s="117">
        <f t="shared" si="19"/>
        <v>3.3572037510656436</v>
      </c>
      <c r="P78" s="117">
        <f t="shared" si="20"/>
        <v>4.1540084388185647</v>
      </c>
      <c r="Q78" s="117">
        <f t="shared" si="22"/>
        <v>2.1673087506879471</v>
      </c>
      <c r="R78" s="118">
        <f t="shared" si="13"/>
        <v>0.29786693753174198</v>
      </c>
      <c r="S78" s="118">
        <f t="shared" si="13"/>
        <v>0.24073133570340277</v>
      </c>
      <c r="T78" s="118">
        <f t="shared" si="13"/>
        <v>0.46140172676485525</v>
      </c>
      <c r="U78" s="101">
        <f t="shared" si="14"/>
        <v>0.86402130207892602</v>
      </c>
      <c r="V78" s="101">
        <f t="shared" si="14"/>
        <v>0.95456934387009762</v>
      </c>
      <c r="W78" s="101">
        <f t="shared" si="14"/>
        <v>1.0024346024362938</v>
      </c>
      <c r="X78" s="101" t="s">
        <v>344</v>
      </c>
      <c r="Y78" s="101" t="s">
        <v>345</v>
      </c>
      <c r="Z78" s="101" t="s">
        <v>145</v>
      </c>
      <c r="AA78" s="119" t="s">
        <v>161</v>
      </c>
      <c r="AB78" s="119" t="s">
        <v>155</v>
      </c>
      <c r="AC78" s="101" t="s">
        <v>526</v>
      </c>
      <c r="AD78" s="119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22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12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12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12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12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12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12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12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12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12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12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12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12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12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12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12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12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12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12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12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12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12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12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12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12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12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12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12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12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12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12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12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12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12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12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12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12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12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12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12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12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12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12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12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12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12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12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12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12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12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12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12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12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12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12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12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12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12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12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12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12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12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12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12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12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12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12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12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12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12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12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12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12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12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12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12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12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12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12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12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12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12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12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12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12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12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12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12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12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12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12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12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12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12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12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12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12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12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12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12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12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12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12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12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12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12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12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12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12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12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12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12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12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12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12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12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12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12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12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12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12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12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12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12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12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12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12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12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12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12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12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12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12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12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12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12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12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12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12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12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12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12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12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12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12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12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12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12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12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12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12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12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12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12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12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12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12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12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12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12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12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12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12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12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12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12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12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12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12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12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12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12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12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12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12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12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12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12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12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12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12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12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12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12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12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12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12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12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12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12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12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12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12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12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12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12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12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12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12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12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12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12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12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12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12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12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12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12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12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12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12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12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12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12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12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12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12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12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12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12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12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12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12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12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12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12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12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12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12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12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12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12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12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12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12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12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12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12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12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12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12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12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12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12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12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12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12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12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12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12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12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12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12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12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12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12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12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12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12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12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12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12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12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12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12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12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12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12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12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12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12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12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12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12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12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12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12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12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12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12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12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12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12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12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12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12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12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12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12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12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12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12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12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12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12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12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12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12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12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12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12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12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12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12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12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12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12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12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12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12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12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12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12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12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12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12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12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12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12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12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12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12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12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12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12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12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12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12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12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12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12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12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12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12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12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12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12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12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12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12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12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12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12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12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12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12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12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12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12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12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12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12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12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12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12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12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12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12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12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12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12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12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12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12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12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12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12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12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12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12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12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12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12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12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12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12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12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12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12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12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12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12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12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12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12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12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12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12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12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12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12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12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12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12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12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12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12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12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12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12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12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12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12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12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12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12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12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12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12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12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12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12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12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12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12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12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12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12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12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12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12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12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12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12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12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12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12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12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12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12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12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12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12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12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12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12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12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12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12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12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12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12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12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12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12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12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12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12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12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12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12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12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12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12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12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12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12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12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12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12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12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12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12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12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12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12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12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12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12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12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12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12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12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12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12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12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12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12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12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12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12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12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12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12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12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12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12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12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12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12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12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12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12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12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12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12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12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12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12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12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12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12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12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12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12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12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12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12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12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12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12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12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12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12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12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12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12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12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12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12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12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12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12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12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12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12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12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12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12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12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12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12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12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12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12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12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12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12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12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12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12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12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12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12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12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12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12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12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12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12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12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12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12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12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12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12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12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12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12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12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12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12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12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12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12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25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25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25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25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25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25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25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25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25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25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25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25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25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25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25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25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25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25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25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25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25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25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25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25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25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25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25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25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25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25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25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25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25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25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25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25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25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25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25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25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25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25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25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25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25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25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25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25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25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25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25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27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28" t="s">
        <v>567</v>
      </c>
      <c r="AD788" s="25" t="s">
        <v>176</v>
      </c>
      <c r="AE788" s="126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27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28" t="s">
        <v>567</v>
      </c>
      <c r="AD789" s="25" t="s">
        <v>170</v>
      </c>
      <c r="AE789" s="126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27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28" t="s">
        <v>567</v>
      </c>
      <c r="AD790" s="25" t="s">
        <v>172</v>
      </c>
      <c r="AE790" s="126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27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28" t="s">
        <v>567</v>
      </c>
      <c r="AD791" s="25" t="s">
        <v>150</v>
      </c>
      <c r="AE791" s="126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27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28" t="s">
        <v>567</v>
      </c>
      <c r="AD792" s="25" t="s">
        <v>162</v>
      </c>
      <c r="AE792" s="126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27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28" t="s">
        <v>567</v>
      </c>
      <c r="AD793" s="25" t="s">
        <v>149</v>
      </c>
      <c r="AE793" s="126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27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28" t="s">
        <v>567</v>
      </c>
      <c r="AD794" s="25" t="s">
        <v>162</v>
      </c>
      <c r="AE794" s="126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27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28" t="s">
        <v>568</v>
      </c>
      <c r="AD795" s="25" t="s">
        <v>152</v>
      </c>
      <c r="AE795" s="126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27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28" t="s">
        <v>568</v>
      </c>
      <c r="AD796" s="25" t="s">
        <v>275</v>
      </c>
      <c r="AE796" s="126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27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28" t="s">
        <v>568</v>
      </c>
      <c r="AD797" s="25" t="s">
        <v>151</v>
      </c>
      <c r="AE797" s="126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27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28" t="s">
        <v>568</v>
      </c>
      <c r="AD798" s="25" t="s">
        <v>153</v>
      </c>
      <c r="AE798" s="126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27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28" t="s">
        <v>568</v>
      </c>
      <c r="AD799" s="25" t="s">
        <v>153</v>
      </c>
      <c r="AE799" s="126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27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28" t="s">
        <v>568</v>
      </c>
      <c r="AD800" s="25" t="s">
        <v>450</v>
      </c>
      <c r="AE800" s="126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27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28" t="s">
        <v>568</v>
      </c>
      <c r="AD801" s="25" t="s">
        <v>149</v>
      </c>
      <c r="AE801" s="126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27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28" t="s">
        <v>568</v>
      </c>
      <c r="AD802" s="25" t="s">
        <v>167</v>
      </c>
      <c r="AE802" s="126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27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28" t="s">
        <v>568</v>
      </c>
      <c r="AD803" s="25" t="s">
        <v>154</v>
      </c>
      <c r="AE803" s="126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27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28" t="s">
        <v>568</v>
      </c>
      <c r="AD804" s="25" t="s">
        <v>163</v>
      </c>
      <c r="AE804" s="126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27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28" t="s">
        <v>568</v>
      </c>
      <c r="AD805" s="25" t="s">
        <v>150</v>
      </c>
      <c r="AE805" s="126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27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28" t="s">
        <v>568</v>
      </c>
      <c r="AD806" s="25" t="s">
        <v>162</v>
      </c>
      <c r="AE806" s="126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27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28" t="s">
        <v>568</v>
      </c>
      <c r="AD807" s="25" t="s">
        <v>176</v>
      </c>
      <c r="AE807" s="126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27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28" t="s">
        <v>568</v>
      </c>
      <c r="AD808" s="25" t="s">
        <v>154</v>
      </c>
      <c r="AE808" s="126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27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28" t="s">
        <v>568</v>
      </c>
      <c r="AD809" s="25" t="s">
        <v>152</v>
      </c>
      <c r="AE809" s="126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27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28" t="s">
        <v>568</v>
      </c>
      <c r="AD810" s="25" t="s">
        <v>152</v>
      </c>
      <c r="AE810" s="126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27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28" t="s">
        <v>568</v>
      </c>
      <c r="AD811" s="25" t="s">
        <v>175</v>
      </c>
      <c r="AE811" s="126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27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28" t="s">
        <v>568</v>
      </c>
      <c r="AD812" s="25" t="s">
        <v>149</v>
      </c>
      <c r="AE812" s="126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27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28" t="s">
        <v>568</v>
      </c>
      <c r="AD813" s="25" t="s">
        <v>153</v>
      </c>
      <c r="AE813" s="126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27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28" t="s">
        <v>568</v>
      </c>
      <c r="AD814" s="25" t="s">
        <v>176</v>
      </c>
      <c r="AE814" s="126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27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28" t="s">
        <v>568</v>
      </c>
      <c r="AD815" s="25" t="s">
        <v>150</v>
      </c>
      <c r="AE815" s="126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27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28" t="s">
        <v>568</v>
      </c>
      <c r="AD816" s="25" t="s">
        <v>154</v>
      </c>
      <c r="AE816" s="126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27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28" t="s">
        <v>568</v>
      </c>
      <c r="AD817" s="25" t="s">
        <v>176</v>
      </c>
      <c r="AE817" s="126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27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28" t="s">
        <v>568</v>
      </c>
      <c r="AD818" s="25" t="s">
        <v>149</v>
      </c>
      <c r="AE818" s="126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27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28" t="s">
        <v>568</v>
      </c>
      <c r="AD819" s="25" t="s">
        <v>170</v>
      </c>
      <c r="AE819" s="126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27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28" t="s">
        <v>568</v>
      </c>
      <c r="AD820" s="25" t="s">
        <v>169</v>
      </c>
      <c r="AE820" s="126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27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28" t="s">
        <v>568</v>
      </c>
      <c r="AD821" s="25" t="s">
        <v>375</v>
      </c>
      <c r="AE821" s="126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27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28" t="s">
        <v>568</v>
      </c>
      <c r="AD822" s="25" t="s">
        <v>162</v>
      </c>
      <c r="AE822" s="126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27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28" t="s">
        <v>568</v>
      </c>
      <c r="AD823" s="25" t="s">
        <v>149</v>
      </c>
      <c r="AE823" s="126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27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28" t="s">
        <v>568</v>
      </c>
      <c r="AD824" s="25" t="s">
        <v>151</v>
      </c>
      <c r="AE824" s="126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27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28" t="s">
        <v>568</v>
      </c>
      <c r="AD825" s="25" t="s">
        <v>151</v>
      </c>
      <c r="AE825" s="126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27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28" t="s">
        <v>568</v>
      </c>
      <c r="AD826" s="25" t="s">
        <v>329</v>
      </c>
      <c r="AE826" s="126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27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28" t="s">
        <v>568</v>
      </c>
      <c r="AD827" s="25" t="s">
        <v>155</v>
      </c>
      <c r="AE827" s="126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27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28" t="s">
        <v>568</v>
      </c>
      <c r="AD828" s="25" t="s">
        <v>263</v>
      </c>
      <c r="AE828" s="126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27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28" t="s">
        <v>568</v>
      </c>
      <c r="AD829" s="25" t="s">
        <v>154</v>
      </c>
      <c r="AE829" s="126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27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28" t="s">
        <v>568</v>
      </c>
      <c r="AD830" s="25" t="s">
        <v>450</v>
      </c>
      <c r="AE830" s="126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27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28" t="s">
        <v>568</v>
      </c>
      <c r="AD831" s="25" t="s">
        <v>149</v>
      </c>
      <c r="AE831" s="126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27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28" t="s">
        <v>568</v>
      </c>
      <c r="AD832" s="25" t="s">
        <v>176</v>
      </c>
      <c r="AE832" s="126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27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28" t="s">
        <v>568</v>
      </c>
      <c r="AD833" s="25" t="s">
        <v>275</v>
      </c>
      <c r="AE833" s="126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27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28" t="s">
        <v>568</v>
      </c>
      <c r="AD834" s="25" t="s">
        <v>151</v>
      </c>
      <c r="AE834" s="126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27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28" t="s">
        <v>568</v>
      </c>
      <c r="AD835" s="25" t="s">
        <v>162</v>
      </c>
      <c r="AE835" s="126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27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28" t="s">
        <v>568</v>
      </c>
      <c r="AD836" s="25" t="s">
        <v>162</v>
      </c>
      <c r="AE836" s="126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27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28" t="s">
        <v>568</v>
      </c>
      <c r="AD837" s="25" t="s">
        <v>162</v>
      </c>
      <c r="AE837" s="126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27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28" t="s">
        <v>568</v>
      </c>
      <c r="AD838" s="25" t="s">
        <v>154</v>
      </c>
      <c r="AE838" s="126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27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28" t="s">
        <v>568</v>
      </c>
      <c r="AD839" s="25" t="s">
        <v>154</v>
      </c>
      <c r="AE839" s="126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27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28" t="s">
        <v>568</v>
      </c>
      <c r="AD840" s="25" t="s">
        <v>164</v>
      </c>
      <c r="AE840" s="126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27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28" t="s">
        <v>568</v>
      </c>
      <c r="AD841" s="25" t="s">
        <v>154</v>
      </c>
      <c r="AE841" s="126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27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28" t="s">
        <v>568</v>
      </c>
      <c r="AD842" s="25" t="s">
        <v>154</v>
      </c>
      <c r="AE842" s="126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27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28" t="s">
        <v>568</v>
      </c>
      <c r="AD843" s="25" t="s">
        <v>179</v>
      </c>
      <c r="AE843" s="126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27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28" t="s">
        <v>568</v>
      </c>
      <c r="AD844" s="25" t="s">
        <v>162</v>
      </c>
      <c r="AE844" s="126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27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28" t="s">
        <v>568</v>
      </c>
      <c r="AD845" s="25" t="s">
        <v>155</v>
      </c>
      <c r="AE845" s="126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27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28" t="s">
        <v>568</v>
      </c>
      <c r="AD846" s="25" t="s">
        <v>165</v>
      </c>
      <c r="AE846" s="126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27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28" t="s">
        <v>568</v>
      </c>
      <c r="AD847" s="25" t="s">
        <v>155</v>
      </c>
      <c r="AE847" s="126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27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28" t="s">
        <v>568</v>
      </c>
      <c r="AD848" s="25" t="s">
        <v>151</v>
      </c>
      <c r="AE848" s="126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27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28" t="s">
        <v>568</v>
      </c>
      <c r="AD849" s="25" t="s">
        <v>172</v>
      </c>
      <c r="AE849" s="126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27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28" t="s">
        <v>568</v>
      </c>
      <c r="AD850" s="25" t="s">
        <v>149</v>
      </c>
      <c r="AE850" s="126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27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28" t="s">
        <v>568</v>
      </c>
      <c r="AD851" s="25" t="s">
        <v>165</v>
      </c>
      <c r="AE851" s="126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27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28" t="s">
        <v>568</v>
      </c>
      <c r="AD852" s="25" t="s">
        <v>163</v>
      </c>
      <c r="AE852" s="126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27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28" t="s">
        <v>568</v>
      </c>
      <c r="AD853" s="25" t="s">
        <v>178</v>
      </c>
      <c r="AE853" s="126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27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28" t="s">
        <v>568</v>
      </c>
      <c r="AD854" s="25" t="s">
        <v>154</v>
      </c>
      <c r="AE854" s="126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27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28" t="s">
        <v>568</v>
      </c>
      <c r="AD855" s="25" t="s">
        <v>151</v>
      </c>
      <c r="AE855" s="126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27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28" t="s">
        <v>568</v>
      </c>
      <c r="AD856" s="25" t="s">
        <v>154</v>
      </c>
      <c r="AE856" s="126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27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28" t="s">
        <v>568</v>
      </c>
      <c r="AD857" s="25" t="s">
        <v>155</v>
      </c>
      <c r="AE857" s="126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27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28" t="s">
        <v>568</v>
      </c>
      <c r="AD858" s="25" t="s">
        <v>164</v>
      </c>
      <c r="AE858" s="126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27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28" t="s">
        <v>568</v>
      </c>
      <c r="AD859" s="25" t="s">
        <v>153</v>
      </c>
      <c r="AE859" s="126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27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28" t="s">
        <v>568</v>
      </c>
      <c r="AD860" s="25" t="s">
        <v>152</v>
      </c>
      <c r="AE860" s="126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27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28" t="s">
        <v>568</v>
      </c>
      <c r="AD861" s="25" t="s">
        <v>154</v>
      </c>
      <c r="AE861" s="126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27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28" t="s">
        <v>568</v>
      </c>
      <c r="AD862" s="25" t="s">
        <v>152</v>
      </c>
      <c r="AE862" s="126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27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28" t="s">
        <v>568</v>
      </c>
      <c r="AD863" s="25" t="s">
        <v>164</v>
      </c>
      <c r="AE863" s="126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27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28" t="s">
        <v>568</v>
      </c>
      <c r="AD864" s="25" t="s">
        <v>155</v>
      </c>
      <c r="AE864" s="126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27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28" t="s">
        <v>568</v>
      </c>
      <c r="AD865" s="25" t="s">
        <v>162</v>
      </c>
      <c r="AE865" s="126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27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28" t="s">
        <v>568</v>
      </c>
      <c r="AD866" s="25" t="s">
        <v>149</v>
      </c>
      <c r="AE866" s="126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27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28" t="s">
        <v>568</v>
      </c>
      <c r="AD867" s="25" t="s">
        <v>162</v>
      </c>
      <c r="AE867" s="126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27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28" t="s">
        <v>568</v>
      </c>
      <c r="AD868" s="25" t="s">
        <v>155</v>
      </c>
      <c r="AE868" s="126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27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28" t="s">
        <v>568</v>
      </c>
      <c r="AD869" s="25" t="s">
        <v>149</v>
      </c>
      <c r="AE869" s="126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27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28" t="s">
        <v>568</v>
      </c>
      <c r="AD870" s="25" t="s">
        <v>164</v>
      </c>
      <c r="AE870" s="126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27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28" t="s">
        <v>568</v>
      </c>
      <c r="AD871" s="25" t="s">
        <v>155</v>
      </c>
      <c r="AE871" s="126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27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28" t="s">
        <v>568</v>
      </c>
      <c r="AD872" s="25" t="s">
        <v>162</v>
      </c>
      <c r="AE872" s="126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27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28" t="s">
        <v>568</v>
      </c>
      <c r="AD873" s="25" t="s">
        <v>155</v>
      </c>
      <c r="AE873" s="126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27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28" t="s">
        <v>568</v>
      </c>
      <c r="AD874" s="25" t="s">
        <v>178</v>
      </c>
      <c r="AE874" s="126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27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28" t="s">
        <v>568</v>
      </c>
      <c r="AD875" s="25" t="s">
        <v>152</v>
      </c>
      <c r="AE875" s="126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27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28" t="s">
        <v>568</v>
      </c>
      <c r="AD876" s="25" t="s">
        <v>149</v>
      </c>
      <c r="AE876" s="126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27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28" t="s">
        <v>568</v>
      </c>
      <c r="AD877" s="25" t="s">
        <v>151</v>
      </c>
      <c r="AE877" s="126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27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28" t="s">
        <v>568</v>
      </c>
      <c r="AD878" s="25" t="s">
        <v>167</v>
      </c>
      <c r="AE878" s="126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27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28" t="s">
        <v>568</v>
      </c>
      <c r="AD879" s="25" t="s">
        <v>151</v>
      </c>
      <c r="AE879" s="126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27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28" t="s">
        <v>568</v>
      </c>
      <c r="AD880" s="25" t="s">
        <v>154</v>
      </c>
      <c r="AE880" s="126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27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28" t="s">
        <v>568</v>
      </c>
      <c r="AD881" s="25" t="s">
        <v>360</v>
      </c>
      <c r="AE881" s="126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27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28" t="s">
        <v>568</v>
      </c>
      <c r="AD882" s="25" t="s">
        <v>153</v>
      </c>
      <c r="AE882" s="126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27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28" t="s">
        <v>568</v>
      </c>
      <c r="AD883" s="25" t="s">
        <v>163</v>
      </c>
      <c r="AE883" s="126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27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28" t="s">
        <v>568</v>
      </c>
      <c r="AD884" s="25" t="s">
        <v>149</v>
      </c>
      <c r="AE884" s="126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27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28" t="s">
        <v>568</v>
      </c>
      <c r="AD885" s="25" t="s">
        <v>451</v>
      </c>
      <c r="AE885" s="126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27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28" t="s">
        <v>568</v>
      </c>
      <c r="AD886" s="25" t="s">
        <v>151</v>
      </c>
      <c r="AE886" s="126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27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28" t="s">
        <v>568</v>
      </c>
      <c r="AD887" s="25" t="s">
        <v>155</v>
      </c>
      <c r="AE887" s="126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27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28" t="s">
        <v>568</v>
      </c>
      <c r="AD888" s="25" t="s">
        <v>176</v>
      </c>
      <c r="AE888" s="126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27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28" t="s">
        <v>568</v>
      </c>
      <c r="AD889" s="25" t="s">
        <v>149</v>
      </c>
      <c r="AE889" s="126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27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28" t="s">
        <v>568</v>
      </c>
      <c r="AD890" s="25" t="s">
        <v>170</v>
      </c>
      <c r="AE890" s="126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27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28" t="s">
        <v>568</v>
      </c>
      <c r="AD891" s="25" t="s">
        <v>149</v>
      </c>
      <c r="AE891" s="126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27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28" t="s">
        <v>568</v>
      </c>
      <c r="AD892" s="25" t="s">
        <v>164</v>
      </c>
      <c r="AE892" s="126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27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28" t="s">
        <v>568</v>
      </c>
      <c r="AD893" s="25" t="s">
        <v>165</v>
      </c>
      <c r="AE893" s="126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27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28" t="s">
        <v>568</v>
      </c>
      <c r="AD894" s="25" t="s">
        <v>165</v>
      </c>
      <c r="AE894" s="126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27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28" t="s">
        <v>568</v>
      </c>
      <c r="AD895" s="25" t="s">
        <v>154</v>
      </c>
      <c r="AE895" s="126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27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28" t="s">
        <v>568</v>
      </c>
      <c r="AD896" s="25" t="s">
        <v>152</v>
      </c>
      <c r="AE896" s="126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27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28" t="s">
        <v>568</v>
      </c>
      <c r="AD897" s="25" t="s">
        <v>170</v>
      </c>
      <c r="AE897" s="126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27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28" t="s">
        <v>568</v>
      </c>
      <c r="AD898" s="25" t="s">
        <v>151</v>
      </c>
      <c r="AE898" s="126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27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28" t="s">
        <v>568</v>
      </c>
      <c r="AD899" s="25" t="s">
        <v>359</v>
      </c>
      <c r="AE899" s="126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27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28" t="s">
        <v>568</v>
      </c>
      <c r="AD900" s="25" t="s">
        <v>168</v>
      </c>
      <c r="AE900" s="126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27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28" t="s">
        <v>568</v>
      </c>
      <c r="AD901" s="25" t="s">
        <v>149</v>
      </c>
      <c r="AE901" s="126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27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28" t="s">
        <v>568</v>
      </c>
      <c r="AD902" s="25" t="s">
        <v>162</v>
      </c>
      <c r="AE902" s="126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27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28" t="s">
        <v>568</v>
      </c>
      <c r="AD903" s="25" t="s">
        <v>155</v>
      </c>
      <c r="AE903" s="126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27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28" t="s">
        <v>568</v>
      </c>
      <c r="AD904" s="25" t="s">
        <v>151</v>
      </c>
      <c r="AE904" s="126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27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28" t="s">
        <v>568</v>
      </c>
      <c r="AD905" s="25" t="s">
        <v>154</v>
      </c>
      <c r="AE905" s="126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27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28" t="s">
        <v>568</v>
      </c>
      <c r="AD906" s="25" t="s">
        <v>152</v>
      </c>
      <c r="AE906" s="126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27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28" t="s">
        <v>568</v>
      </c>
      <c r="AD907" s="25" t="s">
        <v>151</v>
      </c>
      <c r="AE907" s="126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27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28" t="s">
        <v>568</v>
      </c>
      <c r="AD908" s="25" t="s">
        <v>170</v>
      </c>
      <c r="AE908" s="126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27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28" t="s">
        <v>568</v>
      </c>
      <c r="AD909" s="25" t="s">
        <v>150</v>
      </c>
      <c r="AE909" s="126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27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28" t="s">
        <v>568</v>
      </c>
      <c r="AD910" s="25" t="s">
        <v>172</v>
      </c>
      <c r="AE910" s="126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27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28" t="s">
        <v>568</v>
      </c>
      <c r="AD911" s="25" t="s">
        <v>151</v>
      </c>
      <c r="AE911" s="126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27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28" t="s">
        <v>568</v>
      </c>
      <c r="AD912" s="25" t="s">
        <v>178</v>
      </c>
      <c r="AE912" s="126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27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28" t="s">
        <v>568</v>
      </c>
      <c r="AD913" s="25" t="s">
        <v>164</v>
      </c>
      <c r="AE913" s="126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27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28" t="s">
        <v>568</v>
      </c>
      <c r="AD914" s="25" t="s">
        <v>165</v>
      </c>
      <c r="AE914" s="126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27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28" t="s">
        <v>568</v>
      </c>
      <c r="AD915" s="25" t="s">
        <v>176</v>
      </c>
      <c r="AE915" s="126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27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28" t="s">
        <v>568</v>
      </c>
      <c r="AD916" s="25" t="s">
        <v>170</v>
      </c>
      <c r="AE916" s="126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27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28" t="s">
        <v>571</v>
      </c>
      <c r="AD917" s="25" t="s">
        <v>468</v>
      </c>
      <c r="AE917" s="126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27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28" t="s">
        <v>571</v>
      </c>
      <c r="AD918" s="25" t="s">
        <v>172</v>
      </c>
      <c r="AE918" s="126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27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28" t="s">
        <v>571</v>
      </c>
      <c r="AD919" s="25" t="s">
        <v>152</v>
      </c>
      <c r="AE919" s="126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27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28" t="s">
        <v>571</v>
      </c>
      <c r="AD920" s="25" t="s">
        <v>151</v>
      </c>
      <c r="AE920" s="126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27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28" t="s">
        <v>571</v>
      </c>
      <c r="AD921" s="25" t="s">
        <v>162</v>
      </c>
      <c r="AE921" s="126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27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28" t="s">
        <v>571</v>
      </c>
      <c r="AD922" s="25" t="s">
        <v>151</v>
      </c>
      <c r="AE922" s="126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27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28" t="s">
        <v>571</v>
      </c>
      <c r="AD923" s="25" t="s">
        <v>178</v>
      </c>
      <c r="AE923" s="126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27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28" t="s">
        <v>571</v>
      </c>
      <c r="AD924" s="25" t="s">
        <v>165</v>
      </c>
      <c r="AE924" s="126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27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28" t="s">
        <v>571</v>
      </c>
      <c r="AD925" s="25" t="s">
        <v>152</v>
      </c>
      <c r="AE925" s="126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27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28" t="s">
        <v>571</v>
      </c>
      <c r="AD926" s="25" t="s">
        <v>162</v>
      </c>
      <c r="AE926" s="126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27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28" t="s">
        <v>571</v>
      </c>
      <c r="AD927" s="25" t="s">
        <v>162</v>
      </c>
      <c r="AE927" s="126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27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28" t="s">
        <v>571</v>
      </c>
      <c r="AD928" s="25" t="s">
        <v>152</v>
      </c>
      <c r="AE928" s="126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27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28" t="s">
        <v>571</v>
      </c>
      <c r="AD929" s="25" t="s">
        <v>150</v>
      </c>
      <c r="AE929" s="126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27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28" t="s">
        <v>571</v>
      </c>
      <c r="AD930" s="25" t="s">
        <v>163</v>
      </c>
      <c r="AE930" s="126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27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28" t="s">
        <v>571</v>
      </c>
      <c r="AD931" s="25" t="s">
        <v>155</v>
      </c>
      <c r="AE931" s="126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27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28" t="s">
        <v>571</v>
      </c>
      <c r="AD932" s="25" t="s">
        <v>170</v>
      </c>
      <c r="AE932" s="126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27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28" t="s">
        <v>571</v>
      </c>
      <c r="AD933" s="25" t="s">
        <v>172</v>
      </c>
      <c r="AE933" s="126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27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28" t="s">
        <v>571</v>
      </c>
      <c r="AD934" s="25" t="s">
        <v>151</v>
      </c>
      <c r="AE934" s="126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27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28" t="s">
        <v>571</v>
      </c>
      <c r="AD935" s="25" t="s">
        <v>153</v>
      </c>
      <c r="AE935" s="126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27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28" t="s">
        <v>571</v>
      </c>
      <c r="AD936" s="25" t="s">
        <v>153</v>
      </c>
      <c r="AE936" s="126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27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28" t="s">
        <v>571</v>
      </c>
      <c r="AD937" s="25" t="s">
        <v>153</v>
      </c>
      <c r="AE937" s="126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27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28" t="s">
        <v>571</v>
      </c>
      <c r="AD938" s="25" t="s">
        <v>165</v>
      </c>
      <c r="AE938" s="126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27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28" t="s">
        <v>571</v>
      </c>
      <c r="AD939" s="25" t="s">
        <v>162</v>
      </c>
      <c r="AE939" s="126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27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28" t="s">
        <v>571</v>
      </c>
      <c r="AD940" s="25" t="s">
        <v>152</v>
      </c>
      <c r="AE940" s="126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27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28" t="s">
        <v>571</v>
      </c>
      <c r="AD941" s="25" t="s">
        <v>176</v>
      </c>
      <c r="AE941" s="126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27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28" t="s">
        <v>571</v>
      </c>
      <c r="AD942" s="25" t="s">
        <v>149</v>
      </c>
      <c r="AE942" s="126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27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28" t="s">
        <v>571</v>
      </c>
      <c r="AD943" s="25" t="s">
        <v>150</v>
      </c>
      <c r="AE943" s="126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27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28" t="s">
        <v>571</v>
      </c>
      <c r="AD944" s="25" t="s">
        <v>172</v>
      </c>
      <c r="AE944" s="126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27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28" t="s">
        <v>571</v>
      </c>
      <c r="AD945" s="25" t="s">
        <v>152</v>
      </c>
      <c r="AE945" s="126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27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28" t="s">
        <v>571</v>
      </c>
      <c r="AD946" s="25" t="s">
        <v>164</v>
      </c>
      <c r="AE946" s="126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27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28" t="s">
        <v>571</v>
      </c>
      <c r="AD947" s="25" t="s">
        <v>170</v>
      </c>
      <c r="AE947" s="126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27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28" t="s">
        <v>571</v>
      </c>
      <c r="AD948" s="25" t="s">
        <v>162</v>
      </c>
      <c r="AE948" s="126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27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28" t="s">
        <v>571</v>
      </c>
      <c r="AD949" s="25" t="s">
        <v>162</v>
      </c>
      <c r="AE949" s="126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27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28" t="s">
        <v>571</v>
      </c>
      <c r="AD950" s="25" t="s">
        <v>170</v>
      </c>
      <c r="AE950" s="126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27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28" t="s">
        <v>571</v>
      </c>
      <c r="AD951" s="25" t="s">
        <v>179</v>
      </c>
      <c r="AE951" s="126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27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28" t="s">
        <v>571</v>
      </c>
      <c r="AD952" s="25" t="s">
        <v>149</v>
      </c>
      <c r="AE952" s="126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27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28" t="s">
        <v>571</v>
      </c>
      <c r="AD953" s="25" t="s">
        <v>151</v>
      </c>
      <c r="AE953" s="126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27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28" t="s">
        <v>571</v>
      </c>
      <c r="AD954" s="25" t="s">
        <v>165</v>
      </c>
      <c r="AE954" s="126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27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28" t="s">
        <v>571</v>
      </c>
      <c r="AD955" s="25" t="s">
        <v>155</v>
      </c>
      <c r="AE955" s="126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27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28" t="s">
        <v>571</v>
      </c>
      <c r="AD956" s="25" t="s">
        <v>150</v>
      </c>
      <c r="AE956" s="126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27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28" t="s">
        <v>571</v>
      </c>
      <c r="AD957" s="25" t="s">
        <v>151</v>
      </c>
      <c r="AE957" s="126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27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28" t="s">
        <v>571</v>
      </c>
      <c r="AD958" s="25" t="s">
        <v>150</v>
      </c>
      <c r="AE958" s="126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27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28" t="s">
        <v>571</v>
      </c>
      <c r="AD959" s="25" t="s">
        <v>149</v>
      </c>
      <c r="AE959" s="126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27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28" t="s">
        <v>571</v>
      </c>
      <c r="AD960" s="25" t="s">
        <v>149</v>
      </c>
      <c r="AE960" s="126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27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28" t="s">
        <v>571</v>
      </c>
      <c r="AD961" s="25" t="s">
        <v>155</v>
      </c>
      <c r="AE961" s="126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27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28" t="s">
        <v>571</v>
      </c>
      <c r="AD962" s="25" t="s">
        <v>167</v>
      </c>
      <c r="AE962" s="126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27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28" t="s">
        <v>571</v>
      </c>
      <c r="AD963" s="25" t="s">
        <v>153</v>
      </c>
      <c r="AE963" s="126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27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28" t="s">
        <v>571</v>
      </c>
      <c r="AD964" s="25" t="s">
        <v>360</v>
      </c>
      <c r="AE964" s="126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27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28" t="s">
        <v>571</v>
      </c>
      <c r="AD965" s="25" t="s">
        <v>170</v>
      </c>
      <c r="AE965" s="126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27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28" t="s">
        <v>571</v>
      </c>
      <c r="AD966" s="25" t="s">
        <v>153</v>
      </c>
      <c r="AE966" s="126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27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28" t="s">
        <v>571</v>
      </c>
      <c r="AD967" s="25" t="s">
        <v>154</v>
      </c>
      <c r="AE967" s="126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27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28" t="s">
        <v>571</v>
      </c>
      <c r="AD968" s="25" t="s">
        <v>151</v>
      </c>
      <c r="AE968" s="126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27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28" t="s">
        <v>571</v>
      </c>
      <c r="AD969" s="25" t="s">
        <v>170</v>
      </c>
      <c r="AE969" s="126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27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28" t="s">
        <v>571</v>
      </c>
      <c r="AD970" s="25" t="s">
        <v>151</v>
      </c>
      <c r="AE970" s="126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27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28" t="s">
        <v>571</v>
      </c>
      <c r="AD971" s="25" t="s">
        <v>153</v>
      </c>
      <c r="AE971" s="126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27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28" t="s">
        <v>571</v>
      </c>
      <c r="AD972" s="25" t="s">
        <v>162</v>
      </c>
      <c r="AE972" s="126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27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28" t="s">
        <v>571</v>
      </c>
      <c r="AD973" s="25" t="s">
        <v>150</v>
      </c>
      <c r="AE973" s="126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27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28" t="s">
        <v>576</v>
      </c>
      <c r="AD974" s="25" t="s">
        <v>152</v>
      </c>
      <c r="AE974" s="126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27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28" t="s">
        <v>576</v>
      </c>
      <c r="AD975" s="25" t="s">
        <v>165</v>
      </c>
      <c r="AE975" s="126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27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28" t="s">
        <v>576</v>
      </c>
      <c r="AD976" s="25" t="s">
        <v>151</v>
      </c>
      <c r="AE976" s="126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27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28" t="s">
        <v>576</v>
      </c>
      <c r="AD977" s="25" t="s">
        <v>149</v>
      </c>
      <c r="AE977" s="126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27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28" t="s">
        <v>576</v>
      </c>
      <c r="AD978" s="25" t="s">
        <v>154</v>
      </c>
      <c r="AE978" s="126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27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28" t="s">
        <v>576</v>
      </c>
      <c r="AD979" s="25" t="s">
        <v>150</v>
      </c>
      <c r="AE979" s="126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27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28" t="s">
        <v>576</v>
      </c>
      <c r="AD980" s="25" t="s">
        <v>155</v>
      </c>
      <c r="AE980" s="126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27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28" t="s">
        <v>576</v>
      </c>
      <c r="AD981" s="25" t="s">
        <v>152</v>
      </c>
      <c r="AE981" s="126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27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28" t="s">
        <v>576</v>
      </c>
      <c r="AD982" s="25" t="s">
        <v>155</v>
      </c>
      <c r="AE982" s="126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27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28" t="s">
        <v>576</v>
      </c>
      <c r="AD983" s="25" t="s">
        <v>168</v>
      </c>
      <c r="AE983" s="126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27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28" t="s">
        <v>576</v>
      </c>
      <c r="AD984" s="25" t="s">
        <v>154</v>
      </c>
      <c r="AE984" s="126" t="str">
        <f>VLOOKUP(AD984,cs_lookup!$A$2:$B$55,2,FALSE)</f>
        <v>1</v>
      </c>
    </row>
    <row r="985" spans="1:31" x14ac:dyDescent="0.25">
      <c r="A985" s="124">
        <v>0.56392777421899087</v>
      </c>
      <c r="B985" s="124">
        <v>0.24536589773495054</v>
      </c>
      <c r="C985" s="124">
        <v>0.18271982119873603</v>
      </c>
      <c r="D985" s="114">
        <f t="shared" si="66"/>
        <v>1.7732767310227719</v>
      </c>
      <c r="E985" s="115">
        <f t="shared" si="66"/>
        <v>4.0755459875692308</v>
      </c>
      <c r="F985" s="115">
        <f t="shared" si="66"/>
        <v>5.4728599964660951</v>
      </c>
      <c r="G985" s="129">
        <v>3.2823464593421336E-2</v>
      </c>
      <c r="H985" s="117">
        <f t="shared" si="67"/>
        <v>1.0328234645934213</v>
      </c>
      <c r="I985" s="117">
        <f t="shared" si="68"/>
        <v>1.7169214215333843</v>
      </c>
      <c r="J985" s="117">
        <f t="shared" si="69"/>
        <v>3.9460238146057223</v>
      </c>
      <c r="K985" s="117">
        <f t="shared" si="70"/>
        <v>5.298930731226684</v>
      </c>
      <c r="L985" s="101">
        <v>2.34</v>
      </c>
      <c r="M985" s="101">
        <v>3.46</v>
      </c>
      <c r="N985" s="101">
        <v>3.16</v>
      </c>
      <c r="O985" s="117">
        <f t="shared" si="71"/>
        <v>2.4168069071486058</v>
      </c>
      <c r="P985" s="117">
        <f t="shared" si="72"/>
        <v>3.5735691874932378</v>
      </c>
      <c r="Q985" s="117">
        <f t="shared" si="73"/>
        <v>3.2637221481152117</v>
      </c>
      <c r="R985" s="118">
        <f t="shared" si="74"/>
        <v>0.41376909220266123</v>
      </c>
      <c r="S985" s="118">
        <f t="shared" si="74"/>
        <v>0.27983227622954543</v>
      </c>
      <c r="T985" s="118">
        <f t="shared" si="74"/>
        <v>0.3063986315677934</v>
      </c>
      <c r="U985" s="101">
        <f t="shared" si="75"/>
        <v>1.3629045398653967</v>
      </c>
      <c r="V985" s="101">
        <f t="shared" si="75"/>
        <v>0.87683201180723624</v>
      </c>
      <c r="W985" s="101">
        <f t="shared" si="75"/>
        <v>0.59634672734596605</v>
      </c>
      <c r="X985" s="101" t="s">
        <v>80</v>
      </c>
      <c r="Y985" s="101" t="s">
        <v>122</v>
      </c>
      <c r="Z985" s="101" t="s">
        <v>147</v>
      </c>
      <c r="AA985" s="119" t="s">
        <v>160</v>
      </c>
      <c r="AB985" s="119" t="s">
        <v>162</v>
      </c>
      <c r="AC985" s="130" t="s">
        <v>576</v>
      </c>
      <c r="AD985" s="119" t="s">
        <v>170</v>
      </c>
      <c r="AE985" s="126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27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28" t="s">
        <v>578</v>
      </c>
      <c r="AD986" s="25" t="s">
        <v>170</v>
      </c>
      <c r="AE986" s="126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27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28" t="s">
        <v>578</v>
      </c>
      <c r="AD987" s="25" t="s">
        <v>163</v>
      </c>
      <c r="AE987" s="126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27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28" t="s">
        <v>578</v>
      </c>
      <c r="AD988" s="25" t="s">
        <v>162</v>
      </c>
      <c r="AE988" s="126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27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28" t="s">
        <v>578</v>
      </c>
      <c r="AD989" s="25" t="s">
        <v>150</v>
      </c>
      <c r="AE989" s="126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27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28" t="s">
        <v>578</v>
      </c>
      <c r="AD990" s="25" t="s">
        <v>165</v>
      </c>
      <c r="AE990" s="126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27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28" t="s">
        <v>578</v>
      </c>
      <c r="AD991" s="25" t="s">
        <v>149</v>
      </c>
      <c r="AE991" s="126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27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28" t="s">
        <v>578</v>
      </c>
      <c r="AD992" s="25" t="s">
        <v>151</v>
      </c>
      <c r="AE992" s="126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27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28" t="s">
        <v>578</v>
      </c>
      <c r="AD993" s="25" t="s">
        <v>152</v>
      </c>
      <c r="AE993" s="126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27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28" t="s">
        <v>578</v>
      </c>
      <c r="AD994" s="25" t="s">
        <v>154</v>
      </c>
      <c r="AE994" s="126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27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28" t="s">
        <v>578</v>
      </c>
      <c r="AD995" s="25" t="s">
        <v>150</v>
      </c>
      <c r="AE995" s="126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27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28" t="s">
        <v>578</v>
      </c>
      <c r="AD996" s="25" t="s">
        <v>447</v>
      </c>
      <c r="AE996" s="126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27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28" t="s">
        <v>578</v>
      </c>
      <c r="AD997" s="25" t="s">
        <v>447</v>
      </c>
      <c r="AE997" s="126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27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28" t="s">
        <v>578</v>
      </c>
      <c r="AD998" s="25" t="s">
        <v>175</v>
      </c>
      <c r="AE998" s="126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27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28" t="s">
        <v>578</v>
      </c>
      <c r="AD999" s="25" t="s">
        <v>165</v>
      </c>
      <c r="AE999" s="126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27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28" t="s">
        <v>578</v>
      </c>
      <c r="AD1000" s="25" t="s">
        <v>153</v>
      </c>
      <c r="AE1000" s="126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27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28" t="s">
        <v>578</v>
      </c>
      <c r="AD1001" s="25" t="s">
        <v>168</v>
      </c>
      <c r="AE1001" s="126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27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28" t="s">
        <v>578</v>
      </c>
      <c r="AD1002" s="25" t="s">
        <v>162</v>
      </c>
      <c r="AE1002" s="126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27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28" t="s">
        <v>578</v>
      </c>
      <c r="AD1003" s="25" t="s">
        <v>172</v>
      </c>
      <c r="AE1003" s="126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27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28" t="s">
        <v>578</v>
      </c>
      <c r="AD1004" s="25" t="s">
        <v>154</v>
      </c>
      <c r="AE1004" s="126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27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28" t="s">
        <v>578</v>
      </c>
      <c r="AD1005" s="25" t="s">
        <v>162</v>
      </c>
      <c r="AE1005" s="126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27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28" t="s">
        <v>579</v>
      </c>
      <c r="AD1006" s="25" t="s">
        <v>167</v>
      </c>
      <c r="AE1006" s="126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27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28" t="s">
        <v>579</v>
      </c>
      <c r="AD1007" s="25" t="s">
        <v>151</v>
      </c>
      <c r="AE1007" s="126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27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28" t="s">
        <v>579</v>
      </c>
      <c r="AD1008" s="25" t="s">
        <v>154</v>
      </c>
      <c r="AE1008" s="126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27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28" t="s">
        <v>579</v>
      </c>
      <c r="AD1009" s="25" t="s">
        <v>153</v>
      </c>
      <c r="AE1009" s="126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27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28" t="s">
        <v>579</v>
      </c>
      <c r="AD1010" s="25" t="s">
        <v>151</v>
      </c>
      <c r="AE1010" s="126" t="str">
        <f>VLOOKUP(AD1010,cs_lookup!$A$2:$B$55,2,FALSE)</f>
        <v>X</v>
      </c>
    </row>
    <row r="1011" spans="1:31" x14ac:dyDescent="0.25">
      <c r="A1011" s="124">
        <v>0.4727869952238048</v>
      </c>
      <c r="B1011" s="124">
        <v>0.31524924688073247</v>
      </c>
      <c r="C1011" s="124">
        <v>0.20423778560174327</v>
      </c>
      <c r="D1011" s="114">
        <f t="shared" si="76"/>
        <v>2.1151173998062838</v>
      </c>
      <c r="E1011" s="115">
        <f t="shared" si="76"/>
        <v>3.1720932243125319</v>
      </c>
      <c r="F1011" s="115">
        <f t="shared" si="76"/>
        <v>4.8962536342318455</v>
      </c>
      <c r="G1011" s="129">
        <v>2.6527199658382905E-2</v>
      </c>
      <c r="H1011" s="117">
        <f t="shared" si="67"/>
        <v>1.0265271996583829</v>
      </c>
      <c r="I1011" s="117">
        <f t="shared" si="68"/>
        <v>2.0604591875501903</v>
      </c>
      <c r="J1011" s="117">
        <f t="shared" si="69"/>
        <v>3.0901209684148361</v>
      </c>
      <c r="K1011" s="117">
        <f t="shared" si="70"/>
        <v>4.7697261561712789</v>
      </c>
      <c r="L1011" s="101">
        <v>2.74</v>
      </c>
      <c r="M1011" s="101">
        <v>3.1</v>
      </c>
      <c r="N1011" s="101">
        <v>2.95</v>
      </c>
      <c r="O1011" s="117">
        <f t="shared" si="71"/>
        <v>2.8126845270639693</v>
      </c>
      <c r="P1011" s="117">
        <f t="shared" si="72"/>
        <v>3.1822343189409872</v>
      </c>
      <c r="Q1011" s="117">
        <f t="shared" si="73"/>
        <v>3.0282552389922297</v>
      </c>
      <c r="R1011" s="118">
        <f t="shared" si="77"/>
        <v>0.35553222922012284</v>
      </c>
      <c r="S1011" s="118">
        <f t="shared" si="77"/>
        <v>0.3142446155042376</v>
      </c>
      <c r="T1011" s="118">
        <f t="shared" si="77"/>
        <v>0.33022315527563956</v>
      </c>
      <c r="U1011" s="101">
        <f t="shared" si="78"/>
        <v>1.3298006660630628</v>
      </c>
      <c r="V1011" s="101">
        <f t="shared" si="78"/>
        <v>1.0031969724441667</v>
      </c>
      <c r="W1011" s="101">
        <f t="shared" si="78"/>
        <v>0.61848414424865084</v>
      </c>
      <c r="X1011" s="101" t="s">
        <v>215</v>
      </c>
      <c r="Y1011" s="101" t="s">
        <v>324</v>
      </c>
      <c r="Z1011" s="101" t="s">
        <v>202</v>
      </c>
      <c r="AA1011" s="119" t="s">
        <v>166</v>
      </c>
      <c r="AB1011" s="119" t="s">
        <v>151</v>
      </c>
      <c r="AC1011" s="130" t="s">
        <v>579</v>
      </c>
      <c r="AD1011" s="119" t="s">
        <v>149</v>
      </c>
      <c r="AE1011" s="126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27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31" t="s">
        <v>580</v>
      </c>
      <c r="AD1012" s="25" t="s">
        <v>155</v>
      </c>
      <c r="AE1012" s="126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27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31" t="s">
        <v>580</v>
      </c>
      <c r="AD1013" s="25" t="s">
        <v>162</v>
      </c>
      <c r="AE1013" s="126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27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31" t="s">
        <v>580</v>
      </c>
      <c r="AD1014" s="25" t="s">
        <v>154</v>
      </c>
      <c r="AE1014" s="126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27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31" t="s">
        <v>580</v>
      </c>
      <c r="AD1015" s="25" t="s">
        <v>155</v>
      </c>
      <c r="AE1015" s="126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27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31" t="s">
        <v>580</v>
      </c>
      <c r="AD1016" s="25" t="s">
        <v>151</v>
      </c>
      <c r="AE1016" s="126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27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31" t="s">
        <v>580</v>
      </c>
      <c r="AD1017" s="25" t="s">
        <v>176</v>
      </c>
      <c r="AE1017" s="126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27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31" t="s">
        <v>580</v>
      </c>
      <c r="AD1018" s="25" t="s">
        <v>154</v>
      </c>
      <c r="AE1018" s="126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27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31" t="s">
        <v>580</v>
      </c>
      <c r="AD1019" s="25" t="s">
        <v>152</v>
      </c>
      <c r="AE1019" s="126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27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31" t="s">
        <v>580</v>
      </c>
      <c r="AD1020" s="25" t="s">
        <v>153</v>
      </c>
      <c r="AE1020" s="126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27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31" t="s">
        <v>580</v>
      </c>
      <c r="AD1021" s="25" t="s">
        <v>150</v>
      </c>
      <c r="AE1021" s="126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27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31" t="s">
        <v>580</v>
      </c>
      <c r="AD1022" s="25" t="s">
        <v>151</v>
      </c>
      <c r="AE1022" s="126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27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31" t="s">
        <v>580</v>
      </c>
      <c r="AD1023" s="25" t="s">
        <v>162</v>
      </c>
      <c r="AE1023" s="126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27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31" t="s">
        <v>580</v>
      </c>
      <c r="AD1024" s="25" t="s">
        <v>150</v>
      </c>
      <c r="AE1024" s="126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27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31" t="s">
        <v>580</v>
      </c>
      <c r="AD1025" s="25" t="s">
        <v>155</v>
      </c>
      <c r="AE1025" s="126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27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31" t="s">
        <v>580</v>
      </c>
      <c r="AD1026" s="25" t="s">
        <v>179</v>
      </c>
      <c r="AE1026" s="126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27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31" t="s">
        <v>580</v>
      </c>
      <c r="AD1027" s="25" t="s">
        <v>162</v>
      </c>
      <c r="AE1027" s="126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27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31" t="s">
        <v>580</v>
      </c>
      <c r="AD1028" s="25" t="s">
        <v>450</v>
      </c>
      <c r="AE1028" s="126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27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31" t="s">
        <v>581</v>
      </c>
      <c r="AD1029" s="25" t="s">
        <v>165</v>
      </c>
      <c r="AE1029" s="126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27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31" t="s">
        <v>581</v>
      </c>
      <c r="AD1030" s="25" t="s">
        <v>170</v>
      </c>
      <c r="AE1030" s="126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27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31" t="s">
        <v>581</v>
      </c>
      <c r="AD1031" s="25" t="s">
        <v>162</v>
      </c>
      <c r="AE1031" s="126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27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31" t="s">
        <v>581</v>
      </c>
      <c r="AD1032" s="25" t="s">
        <v>152</v>
      </c>
      <c r="AE1032" s="126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27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31" t="s">
        <v>581</v>
      </c>
      <c r="AD1033" s="25" t="s">
        <v>154</v>
      </c>
      <c r="AE1033" s="126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27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31" t="s">
        <v>581</v>
      </c>
      <c r="AD1034" s="25" t="s">
        <v>509</v>
      </c>
      <c r="AE1034" s="126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27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31" t="s">
        <v>581</v>
      </c>
      <c r="AD1035" s="25" t="s">
        <v>149</v>
      </c>
      <c r="AE1035" s="126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27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31" t="s">
        <v>581</v>
      </c>
      <c r="AD1036" s="25" t="s">
        <v>149</v>
      </c>
      <c r="AE1036" s="126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27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31" t="s">
        <v>581</v>
      </c>
      <c r="AD1037" s="25" t="s">
        <v>151</v>
      </c>
      <c r="AE1037" s="126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27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31" t="s">
        <v>581</v>
      </c>
      <c r="AD1038" s="25" t="s">
        <v>151</v>
      </c>
      <c r="AE1038" s="126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27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31" t="s">
        <v>581</v>
      </c>
      <c r="AD1039" s="25" t="s">
        <v>163</v>
      </c>
      <c r="AE1039" s="126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27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31" t="s">
        <v>581</v>
      </c>
      <c r="AD1040" s="25" t="s">
        <v>178</v>
      </c>
      <c r="AE1040" s="126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27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31" t="s">
        <v>581</v>
      </c>
      <c r="AD1041" s="25" t="s">
        <v>153</v>
      </c>
      <c r="AE1041" s="126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27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31" t="s">
        <v>581</v>
      </c>
      <c r="AD1042" s="25" t="s">
        <v>153</v>
      </c>
      <c r="AE1042" s="126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27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31" t="s">
        <v>581</v>
      </c>
      <c r="AD1043" s="25" t="s">
        <v>152</v>
      </c>
      <c r="AE1043" s="126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27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31" t="s">
        <v>581</v>
      </c>
      <c r="AD1044" s="25" t="s">
        <v>176</v>
      </c>
      <c r="AE1044" s="126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27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31" t="s">
        <v>581</v>
      </c>
      <c r="AD1045" s="25" t="s">
        <v>149</v>
      </c>
      <c r="AE1045" s="126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27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31" t="s">
        <v>581</v>
      </c>
      <c r="AD1046" s="25" t="s">
        <v>178</v>
      </c>
      <c r="AE1046" s="126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27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31" t="s">
        <v>581</v>
      </c>
      <c r="AD1047" s="25" t="s">
        <v>176</v>
      </c>
      <c r="AE1047" s="126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27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31" t="s">
        <v>581</v>
      </c>
      <c r="AD1048" s="25" t="s">
        <v>178</v>
      </c>
      <c r="AE1048" s="126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27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31" t="s">
        <v>581</v>
      </c>
      <c r="AD1049" s="25" t="s">
        <v>149</v>
      </c>
      <c r="AE1049" s="126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27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31" t="s">
        <v>581</v>
      </c>
      <c r="AD1050" s="25" t="s">
        <v>152</v>
      </c>
      <c r="AE1050" s="126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27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31" t="s">
        <v>581</v>
      </c>
      <c r="AD1051" s="25" t="s">
        <v>162</v>
      </c>
      <c r="AE1051" s="126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27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31" t="s">
        <v>581</v>
      </c>
      <c r="AD1052" s="25" t="s">
        <v>155</v>
      </c>
      <c r="AE1052" s="126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27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31" t="s">
        <v>581</v>
      </c>
      <c r="AD1053" s="25" t="s">
        <v>153</v>
      </c>
      <c r="AE1053" s="126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27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31" t="s">
        <v>581</v>
      </c>
      <c r="AD1054" s="25" t="s">
        <v>169</v>
      </c>
      <c r="AE1054" s="126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27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31" t="s">
        <v>581</v>
      </c>
      <c r="AD1055" s="25" t="s">
        <v>155</v>
      </c>
      <c r="AE1055" s="126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27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31" t="s">
        <v>581</v>
      </c>
      <c r="AD1056" s="25" t="s">
        <v>151</v>
      </c>
      <c r="AE1056" s="126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27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31" t="s">
        <v>581</v>
      </c>
      <c r="AD1057" s="25" t="s">
        <v>176</v>
      </c>
      <c r="AE1057" s="126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27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31" t="s">
        <v>581</v>
      </c>
      <c r="AD1058" s="25" t="s">
        <v>151</v>
      </c>
      <c r="AE1058" s="126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27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31" t="s">
        <v>581</v>
      </c>
      <c r="AD1059" s="25" t="s">
        <v>155</v>
      </c>
      <c r="AE1059" s="126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27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31" t="s">
        <v>581</v>
      </c>
      <c r="AD1060" s="25" t="s">
        <v>167</v>
      </c>
      <c r="AE1060" s="126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27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31" t="s">
        <v>581</v>
      </c>
      <c r="AD1061" s="25" t="s">
        <v>152</v>
      </c>
      <c r="AE1061" s="126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27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31" t="s">
        <v>581</v>
      </c>
      <c r="AD1062" s="25" t="s">
        <v>153</v>
      </c>
      <c r="AE1062" s="126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27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31" t="s">
        <v>581</v>
      </c>
      <c r="AD1063" s="25" t="s">
        <v>154</v>
      </c>
      <c r="AE1063" s="126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27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31" t="s">
        <v>581</v>
      </c>
      <c r="AD1064" s="25" t="s">
        <v>170</v>
      </c>
      <c r="AE1064" s="126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27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31" t="s">
        <v>581</v>
      </c>
      <c r="AD1065" s="25" t="s">
        <v>154</v>
      </c>
      <c r="AE1065" s="126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27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31" t="s">
        <v>581</v>
      </c>
      <c r="AD1066" s="25" t="s">
        <v>150</v>
      </c>
      <c r="AE1066" s="126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27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31" t="s">
        <v>581</v>
      </c>
      <c r="AD1067" s="25" t="s">
        <v>167</v>
      </c>
      <c r="AE1067" s="126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27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31" t="s">
        <v>581</v>
      </c>
      <c r="AD1068" s="25" t="s">
        <v>152</v>
      </c>
      <c r="AE1068" s="126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27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31" t="s">
        <v>581</v>
      </c>
      <c r="AD1069" s="25" t="s">
        <v>155</v>
      </c>
      <c r="AE1069" s="126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27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31" t="s">
        <v>581</v>
      </c>
      <c r="AD1070" s="25" t="s">
        <v>151</v>
      </c>
      <c r="AE1070" s="126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27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31" t="s">
        <v>581</v>
      </c>
      <c r="AD1071" s="25" t="s">
        <v>162</v>
      </c>
      <c r="AE1071" s="126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27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31" t="s">
        <v>581</v>
      </c>
      <c r="AD1072" s="25" t="s">
        <v>151</v>
      </c>
      <c r="AE1072" s="126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27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31" t="s">
        <v>581</v>
      </c>
      <c r="AD1073" s="25" t="s">
        <v>151</v>
      </c>
      <c r="AE1073" s="126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27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31" t="s">
        <v>581</v>
      </c>
      <c r="AD1074" s="25" t="s">
        <v>178</v>
      </c>
      <c r="AE1074" s="126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27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31" t="s">
        <v>581</v>
      </c>
      <c r="AD1075" s="25" t="s">
        <v>150</v>
      </c>
      <c r="AE1075" s="126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27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31" t="s">
        <v>581</v>
      </c>
      <c r="AD1076" s="25" t="s">
        <v>152</v>
      </c>
      <c r="AE1076" s="126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27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31" t="s">
        <v>581</v>
      </c>
      <c r="AD1077" s="25" t="s">
        <v>170</v>
      </c>
      <c r="AE1077" s="126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27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31" t="s">
        <v>581</v>
      </c>
      <c r="AD1078" s="25" t="s">
        <v>151</v>
      </c>
      <c r="AE1078" s="126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27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31" t="s">
        <v>581</v>
      </c>
      <c r="AD1079" s="25" t="s">
        <v>162</v>
      </c>
      <c r="AE1079" s="126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27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31" t="s">
        <v>581</v>
      </c>
      <c r="AD1080" s="25" t="s">
        <v>149</v>
      </c>
      <c r="AE1080" s="126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27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31" t="s">
        <v>581</v>
      </c>
      <c r="AD1081" s="25" t="s">
        <v>170</v>
      </c>
      <c r="AE1081" s="126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27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31" t="s">
        <v>581</v>
      </c>
      <c r="AD1082" s="25" t="s">
        <v>179</v>
      </c>
      <c r="AE1082" s="126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27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31" t="s">
        <v>581</v>
      </c>
      <c r="AD1083" s="25" t="s">
        <v>170</v>
      </c>
      <c r="AE1083" s="126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27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31" t="s">
        <v>581</v>
      </c>
      <c r="AD1084" s="25" t="s">
        <v>170</v>
      </c>
      <c r="AE1084" s="126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27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31" t="s">
        <v>581</v>
      </c>
      <c r="AD1085" s="25" t="s">
        <v>170</v>
      </c>
      <c r="AE1085" s="126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27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31" t="s">
        <v>581</v>
      </c>
      <c r="AD1086" s="25" t="s">
        <v>176</v>
      </c>
      <c r="AE1086" s="126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27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31" t="s">
        <v>581</v>
      </c>
      <c r="AD1087" s="25" t="s">
        <v>154</v>
      </c>
      <c r="AE1087" s="126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27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31" t="s">
        <v>581</v>
      </c>
      <c r="AD1088" s="25" t="s">
        <v>165</v>
      </c>
      <c r="AE1088" s="126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27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31" t="s">
        <v>581</v>
      </c>
      <c r="AD1089" s="25" t="s">
        <v>154</v>
      </c>
      <c r="AE1089" s="126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27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31" t="s">
        <v>581</v>
      </c>
      <c r="AD1090" s="25" t="s">
        <v>150</v>
      </c>
      <c r="AE1090" s="126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27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31" t="s">
        <v>581</v>
      </c>
      <c r="AD1091" s="25" t="s">
        <v>154</v>
      </c>
      <c r="AE1091" s="126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27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31" t="s">
        <v>581</v>
      </c>
      <c r="AD1092" s="25" t="s">
        <v>153</v>
      </c>
      <c r="AE1092" s="126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27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31" t="s">
        <v>581</v>
      </c>
      <c r="AD1093" s="25" t="s">
        <v>151</v>
      </c>
      <c r="AE1093" s="126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27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31" t="s">
        <v>581</v>
      </c>
      <c r="AD1094" s="25" t="s">
        <v>154</v>
      </c>
      <c r="AE1094" s="126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27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31" t="s">
        <v>581</v>
      </c>
      <c r="AD1095" s="25" t="s">
        <v>155</v>
      </c>
      <c r="AE1095" s="126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27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31" t="s">
        <v>581</v>
      </c>
      <c r="AD1096" s="25" t="s">
        <v>170</v>
      </c>
      <c r="AE1096" s="126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27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31" t="s">
        <v>581</v>
      </c>
      <c r="AD1097" s="25" t="s">
        <v>175</v>
      </c>
      <c r="AE1097" s="126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27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31" t="s">
        <v>581</v>
      </c>
      <c r="AD1098" s="25" t="s">
        <v>151</v>
      </c>
      <c r="AE1098" s="126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27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31" t="s">
        <v>581</v>
      </c>
      <c r="AD1099" s="25" t="s">
        <v>170</v>
      </c>
      <c r="AE1099" s="126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27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31" t="s">
        <v>581</v>
      </c>
      <c r="AD1100" s="25" t="s">
        <v>151</v>
      </c>
      <c r="AE1100" s="126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27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31" t="s">
        <v>581</v>
      </c>
      <c r="AD1101" s="25" t="s">
        <v>169</v>
      </c>
      <c r="AE1101" s="126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27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31" t="s">
        <v>581</v>
      </c>
      <c r="AD1102" s="25" t="s">
        <v>170</v>
      </c>
      <c r="AE1102" s="126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27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31" t="s">
        <v>581</v>
      </c>
      <c r="AD1103" s="25" t="s">
        <v>151</v>
      </c>
      <c r="AE1103" s="126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27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31" t="s">
        <v>581</v>
      </c>
      <c r="AD1104" s="25" t="s">
        <v>149</v>
      </c>
      <c r="AE1104" s="126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27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31" t="s">
        <v>581</v>
      </c>
      <c r="AD1105" s="25" t="s">
        <v>153</v>
      </c>
      <c r="AE1105" s="126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27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31" t="s">
        <v>581</v>
      </c>
      <c r="AD1106" s="25" t="s">
        <v>154</v>
      </c>
      <c r="AE1106" s="126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27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31" t="s">
        <v>581</v>
      </c>
      <c r="AD1107" s="25" t="s">
        <v>155</v>
      </c>
      <c r="AE1107" s="126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27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31" t="s">
        <v>581</v>
      </c>
      <c r="AD1108" s="25" t="s">
        <v>446</v>
      </c>
      <c r="AE1108" s="126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27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31" t="s">
        <v>581</v>
      </c>
      <c r="AD1109" s="25" t="s">
        <v>152</v>
      </c>
      <c r="AE1109" s="126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27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31" t="s">
        <v>581</v>
      </c>
      <c r="AD1110" s="25" t="s">
        <v>153</v>
      </c>
      <c r="AE1110" s="126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27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31" t="s">
        <v>581</v>
      </c>
      <c r="AD1111" s="25" t="s">
        <v>168</v>
      </c>
      <c r="AE1111" s="126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27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31" t="s">
        <v>581</v>
      </c>
      <c r="AD1112" s="25" t="s">
        <v>151</v>
      </c>
      <c r="AE1112" s="126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27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31" t="s">
        <v>581</v>
      </c>
      <c r="AD1113" s="25" t="s">
        <v>151</v>
      </c>
      <c r="AE1113" s="126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27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31" t="s">
        <v>581</v>
      </c>
      <c r="AD1114" s="25" t="s">
        <v>162</v>
      </c>
      <c r="AE1114" s="126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27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31" t="s">
        <v>581</v>
      </c>
      <c r="AD1115" s="25" t="s">
        <v>178</v>
      </c>
      <c r="AE1115" s="126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27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31" t="s">
        <v>581</v>
      </c>
      <c r="AD1116" s="25" t="s">
        <v>154</v>
      </c>
      <c r="AE1116" s="126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27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31" t="s">
        <v>581</v>
      </c>
      <c r="AD1117" s="25" t="s">
        <v>154</v>
      </c>
      <c r="AE1117" s="126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27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31" t="s">
        <v>581</v>
      </c>
      <c r="AD1118" s="25" t="s">
        <v>162</v>
      </c>
      <c r="AE1118" s="126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27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31" t="s">
        <v>581</v>
      </c>
      <c r="AD1119" s="25" t="s">
        <v>470</v>
      </c>
      <c r="AE1119" s="126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27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31" t="s">
        <v>581</v>
      </c>
      <c r="AD1120" s="25" t="s">
        <v>150</v>
      </c>
      <c r="AE1120" s="126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27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31" t="s">
        <v>581</v>
      </c>
      <c r="AD1121" s="25" t="s">
        <v>149</v>
      </c>
      <c r="AE1121" s="126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27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31" t="s">
        <v>581</v>
      </c>
      <c r="AD1122" s="25" t="s">
        <v>151</v>
      </c>
      <c r="AE1122" s="126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27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31" t="s">
        <v>581</v>
      </c>
      <c r="AD1123" s="25" t="s">
        <v>150</v>
      </c>
      <c r="AE1123" s="126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27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31" t="s">
        <v>581</v>
      </c>
      <c r="AD1124" s="25" t="s">
        <v>152</v>
      </c>
      <c r="AE1124" s="126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27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31" t="s">
        <v>581</v>
      </c>
      <c r="AD1125" s="25" t="s">
        <v>150</v>
      </c>
      <c r="AE1125" s="126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27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31" t="s">
        <v>581</v>
      </c>
      <c r="AD1126" s="25" t="s">
        <v>150</v>
      </c>
      <c r="AE1126" s="126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27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31" t="s">
        <v>581</v>
      </c>
      <c r="AD1127" s="25" t="s">
        <v>149</v>
      </c>
      <c r="AE1127" s="126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27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31" t="s">
        <v>581</v>
      </c>
      <c r="AD1128" s="25" t="s">
        <v>153</v>
      </c>
      <c r="AE1128" s="126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27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31" t="s">
        <v>581</v>
      </c>
      <c r="AD1129" s="25" t="s">
        <v>152</v>
      </c>
      <c r="AE1129" s="126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27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31" t="s">
        <v>581</v>
      </c>
      <c r="AD1130" s="25" t="s">
        <v>153</v>
      </c>
      <c r="AE1130" s="126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27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31" t="s">
        <v>581</v>
      </c>
      <c r="AD1131" s="25" t="s">
        <v>153</v>
      </c>
      <c r="AE1131" s="126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27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31" t="s">
        <v>581</v>
      </c>
      <c r="AD1132" s="25" t="s">
        <v>176</v>
      </c>
      <c r="AE1132" s="126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27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31" t="s">
        <v>581</v>
      </c>
      <c r="AD1133" s="25" t="s">
        <v>150</v>
      </c>
      <c r="AE1133" s="126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27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31" t="s">
        <v>581</v>
      </c>
      <c r="AD1134" s="25" t="s">
        <v>155</v>
      </c>
      <c r="AE1134" s="126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27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31" t="s">
        <v>581</v>
      </c>
      <c r="AD1135" s="25" t="s">
        <v>153</v>
      </c>
      <c r="AE1135" s="126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27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31" t="s">
        <v>581</v>
      </c>
      <c r="AD1136" s="25" t="s">
        <v>152</v>
      </c>
      <c r="AE1136" s="126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27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31" t="s">
        <v>581</v>
      </c>
      <c r="AD1137" s="25" t="s">
        <v>163</v>
      </c>
      <c r="AE1137" s="126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27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31" t="s">
        <v>581</v>
      </c>
      <c r="AD1138" s="25" t="s">
        <v>151</v>
      </c>
      <c r="AE1138" s="126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27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31" t="s">
        <v>581</v>
      </c>
      <c r="AD1139" s="25" t="s">
        <v>153</v>
      </c>
      <c r="AE1139" s="126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27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31" t="s">
        <v>581</v>
      </c>
      <c r="AD1140" s="25" t="s">
        <v>170</v>
      </c>
      <c r="AE1140" s="126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27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31" t="s">
        <v>581</v>
      </c>
      <c r="AD1141" s="25" t="s">
        <v>176</v>
      </c>
      <c r="AE1141" s="126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27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31" t="s">
        <v>581</v>
      </c>
      <c r="AD1142" s="25" t="s">
        <v>149</v>
      </c>
      <c r="AE1142" s="126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27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31" t="s">
        <v>581</v>
      </c>
      <c r="AD1143" s="25" t="s">
        <v>151</v>
      </c>
      <c r="AE1143" s="126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27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31" t="s">
        <v>581</v>
      </c>
      <c r="AD1144" s="25" t="s">
        <v>153</v>
      </c>
      <c r="AE1144" s="126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27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31" t="s">
        <v>581</v>
      </c>
      <c r="AD1145" s="25" t="s">
        <v>151</v>
      </c>
      <c r="AE1145" s="126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27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31" t="s">
        <v>581</v>
      </c>
      <c r="AD1146" s="25" t="s">
        <v>154</v>
      </c>
      <c r="AE1146" s="126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27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31" t="s">
        <v>581</v>
      </c>
      <c r="AD1147" s="25" t="s">
        <v>151</v>
      </c>
      <c r="AE1147" s="126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27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31" t="s">
        <v>581</v>
      </c>
      <c r="AD1148" s="25" t="s">
        <v>154</v>
      </c>
      <c r="AE1148" s="126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27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31" t="s">
        <v>581</v>
      </c>
      <c r="AD1149" s="25" t="s">
        <v>162</v>
      </c>
      <c r="AE1149" s="126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27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31" t="s">
        <v>581</v>
      </c>
      <c r="AD1150" s="25" t="s">
        <v>151</v>
      </c>
      <c r="AE1150" s="126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27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31" t="s">
        <v>581</v>
      </c>
      <c r="AD1151" s="25" t="s">
        <v>152</v>
      </c>
      <c r="AE1151" s="126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27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31" t="s">
        <v>581</v>
      </c>
      <c r="AD1152" s="25" t="s">
        <v>165</v>
      </c>
      <c r="AE1152" s="126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27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31" t="s">
        <v>581</v>
      </c>
      <c r="AD1153" s="25" t="s">
        <v>172</v>
      </c>
      <c r="AE1153" s="126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27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31" t="s">
        <v>582</v>
      </c>
      <c r="AD1154" s="25" t="s">
        <v>155</v>
      </c>
      <c r="AE1154" s="126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27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31" t="s">
        <v>582</v>
      </c>
      <c r="AD1155" s="25" t="s">
        <v>162</v>
      </c>
      <c r="AE1155" s="126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27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31" t="s">
        <v>582</v>
      </c>
      <c r="AD1156" s="25" t="s">
        <v>152</v>
      </c>
      <c r="AE1156" s="126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27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31" t="s">
        <v>582</v>
      </c>
      <c r="AD1157" s="25" t="s">
        <v>154</v>
      </c>
      <c r="AE1157" s="126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27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31" t="s">
        <v>582</v>
      </c>
      <c r="AD1158" s="25" t="s">
        <v>178</v>
      </c>
      <c r="AE1158" s="126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27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31" t="s">
        <v>582</v>
      </c>
      <c r="AD1159" s="25" t="s">
        <v>447</v>
      </c>
      <c r="AE1159" s="126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27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31" t="s">
        <v>582</v>
      </c>
      <c r="AD1160" s="25" t="s">
        <v>151</v>
      </c>
      <c r="AE1160" s="126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27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31" t="s">
        <v>582</v>
      </c>
      <c r="AD1161" s="25" t="s">
        <v>154</v>
      </c>
      <c r="AE1161" s="126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27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31" t="s">
        <v>582</v>
      </c>
      <c r="AD1162" s="25" t="s">
        <v>167</v>
      </c>
      <c r="AE1162" s="126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27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31" t="s">
        <v>582</v>
      </c>
      <c r="AD1163" s="25" t="s">
        <v>175</v>
      </c>
      <c r="AE1163" s="126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27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31" t="s">
        <v>582</v>
      </c>
      <c r="AD1164" s="25" t="s">
        <v>162</v>
      </c>
      <c r="AE1164" s="126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27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31" t="s">
        <v>582</v>
      </c>
      <c r="AD1165" s="25" t="s">
        <v>155</v>
      </c>
      <c r="AE1165" s="126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27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31" t="s">
        <v>582</v>
      </c>
      <c r="AD1166" s="25" t="s">
        <v>163</v>
      </c>
      <c r="AE1166" s="126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27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31" t="s">
        <v>582</v>
      </c>
      <c r="AD1167" s="25" t="s">
        <v>150</v>
      </c>
      <c r="AE1167" s="126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27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31" t="s">
        <v>582</v>
      </c>
      <c r="AD1168" s="25" t="s">
        <v>167</v>
      </c>
      <c r="AE1168" s="126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27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31" t="s">
        <v>582</v>
      </c>
      <c r="AD1169" s="25" t="s">
        <v>151</v>
      </c>
      <c r="AE1169" s="126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27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31" t="s">
        <v>582</v>
      </c>
      <c r="AD1170" s="25" t="s">
        <v>149</v>
      </c>
      <c r="AE1170" s="126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27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31" t="s">
        <v>582</v>
      </c>
      <c r="AD1171" s="25" t="s">
        <v>151</v>
      </c>
      <c r="AE1171" s="126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27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31" t="s">
        <v>582</v>
      </c>
      <c r="AD1172" s="25" t="s">
        <v>170</v>
      </c>
      <c r="AE1172" s="126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27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31" t="s">
        <v>582</v>
      </c>
      <c r="AD1173" s="25" t="s">
        <v>162</v>
      </c>
      <c r="AE1173" s="126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27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31" t="s">
        <v>582</v>
      </c>
      <c r="AD1174" s="25" t="s">
        <v>178</v>
      </c>
      <c r="AE1174" s="126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27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31" t="s">
        <v>582</v>
      </c>
      <c r="AD1175" s="25" t="s">
        <v>155</v>
      </c>
      <c r="AE1175" s="126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27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31" t="s">
        <v>582</v>
      </c>
      <c r="AD1176" s="25" t="s">
        <v>169</v>
      </c>
      <c r="AE1176" s="126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27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31" t="s">
        <v>582</v>
      </c>
      <c r="AD1177" s="25" t="s">
        <v>152</v>
      </c>
      <c r="AE1177" s="126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27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31" t="s">
        <v>582</v>
      </c>
      <c r="AD1178" s="25" t="s">
        <v>155</v>
      </c>
      <c r="AE1178" s="126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27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31" t="s">
        <v>582</v>
      </c>
      <c r="AD1179" s="25" t="s">
        <v>163</v>
      </c>
      <c r="AE1179" s="126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27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31" t="s">
        <v>582</v>
      </c>
      <c r="AD1180" s="25" t="s">
        <v>155</v>
      </c>
      <c r="AE1180" s="126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27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31" t="s">
        <v>582</v>
      </c>
      <c r="AD1181" s="25" t="s">
        <v>150</v>
      </c>
      <c r="AE1181" s="126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27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31" t="s">
        <v>582</v>
      </c>
      <c r="AD1182" s="25" t="s">
        <v>168</v>
      </c>
      <c r="AE1182" s="126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27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31" t="s">
        <v>582</v>
      </c>
      <c r="AD1183" s="25" t="s">
        <v>151</v>
      </c>
      <c r="AE1183" s="126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27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31" t="s">
        <v>582</v>
      </c>
      <c r="AD1184" s="25" t="s">
        <v>155</v>
      </c>
      <c r="AE1184" s="126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27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31" t="s">
        <v>582</v>
      </c>
      <c r="AD1185" s="25" t="s">
        <v>154</v>
      </c>
      <c r="AE1185" s="126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27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31" t="s">
        <v>582</v>
      </c>
      <c r="AD1186" s="25" t="s">
        <v>179</v>
      </c>
      <c r="AE1186" s="126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27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31" t="s">
        <v>582</v>
      </c>
      <c r="AD1187" s="25" t="s">
        <v>168</v>
      </c>
      <c r="AE1187" s="126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27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31" t="s">
        <v>582</v>
      </c>
      <c r="AD1188" s="25" t="s">
        <v>167</v>
      </c>
      <c r="AE1188" s="126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27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31" t="s">
        <v>582</v>
      </c>
      <c r="AD1189" s="25" t="s">
        <v>151</v>
      </c>
      <c r="AE1189" s="126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27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31" t="s">
        <v>582</v>
      </c>
      <c r="AD1190" s="25" t="s">
        <v>359</v>
      </c>
      <c r="AE1190" s="126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27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31" t="s">
        <v>582</v>
      </c>
      <c r="AD1191" s="25" t="s">
        <v>152</v>
      </c>
      <c r="AE1191" s="126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27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31" t="s">
        <v>582</v>
      </c>
      <c r="AD1192" s="25" t="s">
        <v>154</v>
      </c>
      <c r="AE1192" s="126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27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31" t="s">
        <v>582</v>
      </c>
      <c r="AD1193" s="25" t="s">
        <v>154</v>
      </c>
      <c r="AE1193" s="126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27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31" t="s">
        <v>582</v>
      </c>
      <c r="AD1194" s="25" t="s">
        <v>151</v>
      </c>
      <c r="AE1194" s="126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27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31" t="s">
        <v>582</v>
      </c>
      <c r="AD1195" s="25" t="s">
        <v>149</v>
      </c>
      <c r="AE1195" s="126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27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31" t="s">
        <v>582</v>
      </c>
      <c r="AD1196" s="25" t="s">
        <v>149</v>
      </c>
      <c r="AE1196" s="126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27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31" t="s">
        <v>582</v>
      </c>
      <c r="AD1197" s="25" t="s">
        <v>150</v>
      </c>
      <c r="AE1197" s="126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27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31" t="s">
        <v>582</v>
      </c>
      <c r="AD1198" s="25" t="s">
        <v>155</v>
      </c>
      <c r="AE1198" s="126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27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31" t="s">
        <v>582</v>
      </c>
      <c r="AD1199" s="25" t="s">
        <v>149</v>
      </c>
      <c r="AE1199" s="126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27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31" t="s">
        <v>582</v>
      </c>
      <c r="AD1200" s="25" t="s">
        <v>164</v>
      </c>
      <c r="AE1200" s="126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27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31" t="s">
        <v>582</v>
      </c>
      <c r="AD1201" s="25" t="s">
        <v>168</v>
      </c>
      <c r="AE1201" s="126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27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31" t="s">
        <v>582</v>
      </c>
      <c r="AD1202" s="25" t="s">
        <v>155</v>
      </c>
      <c r="AE1202" s="126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27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31" t="s">
        <v>582</v>
      </c>
      <c r="AD1203" s="25" t="s">
        <v>149</v>
      </c>
      <c r="AE1203" s="126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27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31" t="s">
        <v>582</v>
      </c>
      <c r="AD1204" s="25" t="s">
        <v>152</v>
      </c>
      <c r="AE1204" s="126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27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31" t="s">
        <v>582</v>
      </c>
      <c r="AD1205" s="25" t="s">
        <v>170</v>
      </c>
      <c r="AE1205" s="126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27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31" t="s">
        <v>582</v>
      </c>
      <c r="AD1206" s="25" t="s">
        <v>162</v>
      </c>
      <c r="AE1206" s="126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27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31" t="s">
        <v>583</v>
      </c>
      <c r="AD1207" s="126" t="s">
        <v>179</v>
      </c>
      <c r="AE1207" s="126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27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31" t="s">
        <v>583</v>
      </c>
      <c r="AD1208" s="126" t="s">
        <v>165</v>
      </c>
      <c r="AE1208" s="126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27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31" t="s">
        <v>583</v>
      </c>
      <c r="AD1209" s="126" t="s">
        <v>165</v>
      </c>
      <c r="AE1209" s="126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27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31" t="s">
        <v>583</v>
      </c>
      <c r="AD1210" s="126" t="s">
        <v>151</v>
      </c>
      <c r="AE1210" s="126" t="str">
        <f>VLOOKUP(AD1210,cs_lookup!$A$2:$B$55,2,FALSE)</f>
        <v>X</v>
      </c>
    </row>
    <row r="1211" spans="1:31" x14ac:dyDescent="0.25">
      <c r="A1211" s="124" t="e">
        <v>#N/A</v>
      </c>
      <c r="B1211" s="124" t="e">
        <v>#N/A</v>
      </c>
      <c r="C1211" s="124" t="e">
        <v>#N/A</v>
      </c>
      <c r="D1211" s="114" t="e">
        <f t="shared" si="99"/>
        <v>#N/A</v>
      </c>
      <c r="E1211" s="115" t="e">
        <f t="shared" si="99"/>
        <v>#N/A</v>
      </c>
      <c r="F1211" s="115" t="e">
        <f t="shared" si="99"/>
        <v>#N/A</v>
      </c>
      <c r="G1211" s="129">
        <v>3.9090347153078131E-2</v>
      </c>
      <c r="H1211" s="117">
        <f t="shared" si="102"/>
        <v>1.0390903471530781</v>
      </c>
      <c r="I1211" s="117" t="e">
        <f t="shared" si="103"/>
        <v>#N/A</v>
      </c>
      <c r="J1211" s="117" t="e">
        <f t="shared" si="104"/>
        <v>#N/A</v>
      </c>
      <c r="K1211" s="117" t="e">
        <f t="shared" si="105"/>
        <v>#N/A</v>
      </c>
      <c r="L1211" s="101">
        <v>2.58</v>
      </c>
      <c r="M1211" s="101">
        <v>3.05</v>
      </c>
      <c r="N1211" s="101">
        <v>3.09</v>
      </c>
      <c r="O1211" s="117">
        <f t="shared" si="106"/>
        <v>2.6808530956549417</v>
      </c>
      <c r="P1211" s="117">
        <f t="shared" si="107"/>
        <v>3.1692255588168883</v>
      </c>
      <c r="Q1211" s="117">
        <f t="shared" si="108"/>
        <v>3.2107891727030111</v>
      </c>
      <c r="R1211" s="118">
        <f t="shared" si="100"/>
        <v>0.37301559030622544</v>
      </c>
      <c r="S1211" s="118">
        <f t="shared" si="100"/>
        <v>0.31553449934100386</v>
      </c>
      <c r="T1211" s="118">
        <f t="shared" si="100"/>
        <v>0.31144991035277081</v>
      </c>
      <c r="U1211" s="101" t="e">
        <f t="shared" si="101"/>
        <v>#N/A</v>
      </c>
      <c r="V1211" s="101" t="e">
        <f t="shared" si="101"/>
        <v>#N/A</v>
      </c>
      <c r="W1211" s="101" t="e">
        <f t="shared" si="101"/>
        <v>#N/A</v>
      </c>
      <c r="X1211" s="101" t="s">
        <v>547</v>
      </c>
      <c r="Y1211" s="101" t="s">
        <v>377</v>
      </c>
      <c r="Z1211" s="101" t="s">
        <v>349</v>
      </c>
      <c r="AA1211" s="119" t="e">
        <v>#N/A</v>
      </c>
      <c r="AB1211" s="119" t="e">
        <v>#N/A</v>
      </c>
      <c r="AC1211" s="130" t="s">
        <v>583</v>
      </c>
      <c r="AD1211" s="126" t="s">
        <v>149</v>
      </c>
      <c r="AE1211" s="126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27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28" t="s">
        <v>584</v>
      </c>
      <c r="AD1212" s="126" t="s">
        <v>178</v>
      </c>
      <c r="AE1212" s="126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27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28" t="s">
        <v>584</v>
      </c>
      <c r="AD1213" s="126" t="s">
        <v>151</v>
      </c>
      <c r="AE1213" s="126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27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28" t="s">
        <v>584</v>
      </c>
      <c r="AD1214" s="126" t="s">
        <v>150</v>
      </c>
      <c r="AE1214" s="126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27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28" t="s">
        <v>584</v>
      </c>
      <c r="AD1215" s="126" t="s">
        <v>150</v>
      </c>
      <c r="AE1215" s="126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27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28" t="s">
        <v>584</v>
      </c>
      <c r="AD1216" s="126" t="s">
        <v>149</v>
      </c>
      <c r="AE1216" s="126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27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28" t="s">
        <v>584</v>
      </c>
      <c r="AD1217" s="126" t="s">
        <v>149</v>
      </c>
      <c r="AE1217" s="126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27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28" t="s">
        <v>584</v>
      </c>
      <c r="AD1218" s="126" t="s">
        <v>150</v>
      </c>
      <c r="AE1218" s="126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27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28" t="s">
        <v>584</v>
      </c>
      <c r="AD1219" s="126" t="s">
        <v>154</v>
      </c>
      <c r="AE1219" s="126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27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28" t="s">
        <v>584</v>
      </c>
      <c r="AD1220" s="126" t="s">
        <v>152</v>
      </c>
      <c r="AE1220" s="126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27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28" t="s">
        <v>584</v>
      </c>
      <c r="AD1221" s="126" t="s">
        <v>153</v>
      </c>
      <c r="AE1221" s="126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27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28" t="s">
        <v>584</v>
      </c>
      <c r="AD1222" s="126" t="s">
        <v>175</v>
      </c>
      <c r="AE1222" s="126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27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28" t="s">
        <v>584</v>
      </c>
      <c r="AD1223" s="126" t="s">
        <v>155</v>
      </c>
      <c r="AE1223" s="126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27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28" t="s">
        <v>584</v>
      </c>
      <c r="AD1224" s="126" t="s">
        <v>154</v>
      </c>
      <c r="AE1224" s="126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27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28" t="s">
        <v>584</v>
      </c>
      <c r="AD1225" s="126" t="s">
        <v>170</v>
      </c>
      <c r="AE1225" s="126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27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28" t="s">
        <v>584</v>
      </c>
      <c r="AD1226" s="126" t="s">
        <v>162</v>
      </c>
      <c r="AE1226" s="126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27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28" t="s">
        <v>584</v>
      </c>
      <c r="AD1227" s="126" t="s">
        <v>150</v>
      </c>
      <c r="AE1227" s="126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27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28" t="s">
        <v>584</v>
      </c>
      <c r="AD1228" s="126" t="s">
        <v>162</v>
      </c>
      <c r="AE1228" s="126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27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28" t="s">
        <v>584</v>
      </c>
      <c r="AD1229" s="126" t="s">
        <v>178</v>
      </c>
      <c r="AE1229" s="126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27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28" t="s">
        <v>584</v>
      </c>
      <c r="AD1230" s="126" t="s">
        <v>178</v>
      </c>
      <c r="AE1230" s="126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27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28" t="s">
        <v>584</v>
      </c>
      <c r="AD1231" s="126" t="s">
        <v>175</v>
      </c>
      <c r="AE1231" s="126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27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28" t="s">
        <v>584</v>
      </c>
      <c r="AD1232" s="126" t="s">
        <v>170</v>
      </c>
      <c r="AE1232" s="126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27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28" t="s">
        <v>584</v>
      </c>
      <c r="AD1233" s="126" t="s">
        <v>163</v>
      </c>
      <c r="AE1233" s="126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27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28" t="s">
        <v>584</v>
      </c>
      <c r="AD1234" s="126" t="s">
        <v>162</v>
      </c>
      <c r="AE1234" s="126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27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28" t="s">
        <v>584</v>
      </c>
      <c r="AD1235" s="126" t="s">
        <v>151</v>
      </c>
      <c r="AE1235" s="126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27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28" t="s">
        <v>584</v>
      </c>
      <c r="AD1236" s="126" t="s">
        <v>168</v>
      </c>
      <c r="AE1236" s="126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27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28" t="s">
        <v>584</v>
      </c>
      <c r="AD1237" s="126" t="s">
        <v>451</v>
      </c>
      <c r="AE1237" s="126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27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28" t="s">
        <v>584</v>
      </c>
      <c r="AD1238" s="126" t="s">
        <v>155</v>
      </c>
      <c r="AE1238" s="126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27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28" t="s">
        <v>584</v>
      </c>
      <c r="AD1239" s="126" t="s">
        <v>155</v>
      </c>
      <c r="AE1239" s="126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27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28" t="s">
        <v>584</v>
      </c>
      <c r="AD1240" s="126" t="s">
        <v>155</v>
      </c>
      <c r="AE1240" s="126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27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28" t="s">
        <v>584</v>
      </c>
      <c r="AD1241" s="126" t="s">
        <v>153</v>
      </c>
      <c r="AE1241" s="126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27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28" t="s">
        <v>584</v>
      </c>
      <c r="AD1242" s="126" t="s">
        <v>149</v>
      </c>
      <c r="AE1242" s="126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27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28" t="s">
        <v>584</v>
      </c>
      <c r="AD1243" s="126" t="s">
        <v>155</v>
      </c>
      <c r="AE1243" s="126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27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28" t="s">
        <v>584</v>
      </c>
      <c r="AD1244" s="126" t="s">
        <v>169</v>
      </c>
      <c r="AE1244" s="126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27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28" t="s">
        <v>584</v>
      </c>
      <c r="AD1245" s="126" t="s">
        <v>152</v>
      </c>
      <c r="AE1245" s="126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27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28" t="s">
        <v>585</v>
      </c>
      <c r="AD1246" s="126" t="s">
        <v>447</v>
      </c>
      <c r="AE1246" s="126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27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28" t="s">
        <v>585</v>
      </c>
      <c r="AD1247" s="126" t="s">
        <v>162</v>
      </c>
      <c r="AE1247" s="126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27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28" t="s">
        <v>585</v>
      </c>
      <c r="AD1248" s="126" t="s">
        <v>165</v>
      </c>
      <c r="AE1248" s="126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27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28" t="s">
        <v>585</v>
      </c>
      <c r="AD1249" s="126" t="s">
        <v>169</v>
      </c>
      <c r="AE1249" s="126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27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28" t="s">
        <v>585</v>
      </c>
      <c r="AD1250" s="126" t="s">
        <v>165</v>
      </c>
      <c r="AE1250" s="126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27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28" t="s">
        <v>585</v>
      </c>
      <c r="AD1251" s="126" t="s">
        <v>392</v>
      </c>
      <c r="AE1251" s="126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27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28" t="s">
        <v>585</v>
      </c>
      <c r="AD1252" s="126" t="s">
        <v>149</v>
      </c>
      <c r="AE1252" s="126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27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28" t="s">
        <v>585</v>
      </c>
      <c r="AD1253" s="126" t="s">
        <v>152</v>
      </c>
      <c r="AE1253" s="126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27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28" t="s">
        <v>585</v>
      </c>
      <c r="AD1254" s="126" t="s">
        <v>154</v>
      </c>
      <c r="AE1254" s="126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27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28" t="s">
        <v>585</v>
      </c>
      <c r="AD1255" s="126" t="s">
        <v>165</v>
      </c>
      <c r="AE1255" s="126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27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28" t="s">
        <v>585</v>
      </c>
      <c r="AD1256" s="126" t="s">
        <v>155</v>
      </c>
      <c r="AE1256" s="126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27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28" t="s">
        <v>585</v>
      </c>
      <c r="AD1257" s="126" t="s">
        <v>149</v>
      </c>
      <c r="AE1257" s="126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27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28" t="s">
        <v>585</v>
      </c>
      <c r="AD1258" s="126" t="s">
        <v>175</v>
      </c>
      <c r="AE1258" s="126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27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28" t="s">
        <v>585</v>
      </c>
      <c r="AD1259" s="126" t="s">
        <v>155</v>
      </c>
      <c r="AE1259" s="126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27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28" t="s">
        <v>585</v>
      </c>
      <c r="AD1260" s="126" t="s">
        <v>154</v>
      </c>
      <c r="AE1260" s="126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27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28" t="s">
        <v>585</v>
      </c>
      <c r="AD1261" s="126" t="s">
        <v>154</v>
      </c>
      <c r="AE1261" s="126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27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28" t="s">
        <v>585</v>
      </c>
      <c r="AD1262" s="126" t="s">
        <v>150</v>
      </c>
      <c r="AE1262" s="126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27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28" t="s">
        <v>585</v>
      </c>
      <c r="AD1263" s="126" t="s">
        <v>172</v>
      </c>
      <c r="AE1263" s="126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27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28" t="s">
        <v>585</v>
      </c>
      <c r="AD1264" s="126" t="s">
        <v>153</v>
      </c>
      <c r="AE1264" s="126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27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28" t="s">
        <v>585</v>
      </c>
      <c r="AD1265" s="126" t="s">
        <v>170</v>
      </c>
      <c r="AE1265" s="126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27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28" t="s">
        <v>585</v>
      </c>
      <c r="AD1266" s="126" t="s">
        <v>165</v>
      </c>
      <c r="AE1266" s="126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27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28" t="s">
        <v>585</v>
      </c>
      <c r="AD1267" s="126" t="s">
        <v>163</v>
      </c>
      <c r="AE1267" s="126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27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28" t="s">
        <v>585</v>
      </c>
      <c r="AD1268" s="126" t="s">
        <v>155</v>
      </c>
      <c r="AE1268" s="126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27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28" t="s">
        <v>585</v>
      </c>
      <c r="AD1269" s="126" t="s">
        <v>163</v>
      </c>
      <c r="AE1269" s="126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27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28" t="s">
        <v>585</v>
      </c>
      <c r="AD1270" s="126" t="s">
        <v>152</v>
      </c>
      <c r="AE1270" s="126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27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28" t="s">
        <v>585</v>
      </c>
      <c r="AD1271" s="126" t="s">
        <v>165</v>
      </c>
      <c r="AE1271" s="126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27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28" t="s">
        <v>585</v>
      </c>
      <c r="AD1272" s="126" t="s">
        <v>151</v>
      </c>
      <c r="AE1272" s="126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27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28" t="s">
        <v>585</v>
      </c>
      <c r="AD1273" s="126" t="s">
        <v>154</v>
      </c>
      <c r="AE1273" s="126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27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28" t="s">
        <v>585</v>
      </c>
      <c r="AD1274" s="126" t="s">
        <v>165</v>
      </c>
      <c r="AE1274" s="126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27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28" t="s">
        <v>585</v>
      </c>
      <c r="AD1275" s="126" t="s">
        <v>446</v>
      </c>
      <c r="AE1275" s="126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27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28" t="s">
        <v>585</v>
      </c>
      <c r="AD1276" s="126" t="s">
        <v>175</v>
      </c>
      <c r="AE1276" s="126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27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28" t="s">
        <v>585</v>
      </c>
      <c r="AD1277" s="126" t="s">
        <v>154</v>
      </c>
      <c r="AE1277" s="126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27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28" t="s">
        <v>585</v>
      </c>
      <c r="AD1278" s="126" t="s">
        <v>153</v>
      </c>
      <c r="AE1278" s="126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27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28" t="s">
        <v>585</v>
      </c>
      <c r="AD1279" s="126" t="s">
        <v>176</v>
      </c>
      <c r="AE1279" s="126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27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28" t="s">
        <v>586</v>
      </c>
      <c r="AD1280" s="126" t="s">
        <v>151</v>
      </c>
      <c r="AE1280" s="126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27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28" t="s">
        <v>586</v>
      </c>
      <c r="AD1281" s="126" t="s">
        <v>149</v>
      </c>
      <c r="AE1281" s="126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27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28" t="s">
        <v>586</v>
      </c>
      <c r="AD1282" s="126" t="s">
        <v>176</v>
      </c>
      <c r="AE1282" s="126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27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28" t="s">
        <v>586</v>
      </c>
      <c r="AD1283" s="126" t="s">
        <v>179</v>
      </c>
      <c r="AE1283" s="126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27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28" t="s">
        <v>586</v>
      </c>
      <c r="AD1284" s="126" t="s">
        <v>151</v>
      </c>
      <c r="AE1284" s="126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27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28" t="s">
        <v>586</v>
      </c>
      <c r="AD1285" s="126" t="s">
        <v>154</v>
      </c>
      <c r="AE1285" s="126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27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28" t="s">
        <v>586</v>
      </c>
      <c r="AD1286" s="126" t="s">
        <v>162</v>
      </c>
      <c r="AE1286" s="126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27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28" t="s">
        <v>586</v>
      </c>
      <c r="AD1287" s="126" t="s">
        <v>165</v>
      </c>
      <c r="AE1287" s="126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27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28" t="s">
        <v>586</v>
      </c>
      <c r="AD1288" s="126" t="s">
        <v>172</v>
      </c>
      <c r="AE1288" s="126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27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28" t="s">
        <v>586</v>
      </c>
      <c r="AD1289" s="126" t="s">
        <v>178</v>
      </c>
      <c r="AE1289" s="126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27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28" t="s">
        <v>586</v>
      </c>
      <c r="AD1290" s="126" t="s">
        <v>149</v>
      </c>
      <c r="AE1290" s="126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27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28" t="s">
        <v>586</v>
      </c>
      <c r="AD1291" s="126" t="s">
        <v>150</v>
      </c>
      <c r="AE1291" s="126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27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28" t="s">
        <v>586</v>
      </c>
      <c r="AD1292" s="126" t="s">
        <v>170</v>
      </c>
      <c r="AE1292" s="126" t="str">
        <f>VLOOKUP(AD1292,cs_lookup!$A$2:$B$55,2,FALSE)</f>
        <v>1</v>
      </c>
    </row>
    <row r="1293" spans="1:31" x14ac:dyDescent="0.25">
      <c r="A1293" s="124">
        <v>0.77594384793804561</v>
      </c>
      <c r="B1293" s="124">
        <v>0.22313016014842982</v>
      </c>
      <c r="C1293" s="124">
        <v>0</v>
      </c>
      <c r="D1293" s="114">
        <f t="shared" si="119"/>
        <v>1.2887530491508503</v>
      </c>
      <c r="E1293" s="115">
        <f t="shared" si="119"/>
        <v>4.4816890703380654</v>
      </c>
      <c r="F1293" s="115" t="e">
        <f t="shared" si="119"/>
        <v>#DIV/0!</v>
      </c>
      <c r="G1293" s="129">
        <v>3.2679908191737939E-2</v>
      </c>
      <c r="H1293" s="117">
        <f t="shared" si="112"/>
        <v>1.0326799081917379</v>
      </c>
      <c r="I1293" s="117">
        <f t="shared" si="113"/>
        <v>1.247969519817139</v>
      </c>
      <c r="J1293" s="117">
        <f t="shared" si="114"/>
        <v>4.3398627539734695</v>
      </c>
      <c r="K1293" s="117" t="e">
        <f t="shared" si="115"/>
        <v>#DIV/0!</v>
      </c>
      <c r="L1293" s="101">
        <v>1.4</v>
      </c>
      <c r="M1293" s="101">
        <v>4.8899999999999997</v>
      </c>
      <c r="N1293" s="101">
        <v>8.7799999999999994</v>
      </c>
      <c r="O1293" s="117">
        <f t="shared" si="116"/>
        <v>1.445751871468433</v>
      </c>
      <c r="P1293" s="117">
        <f t="shared" si="117"/>
        <v>5.0498047510575983</v>
      </c>
      <c r="Q1293" s="117">
        <f t="shared" si="118"/>
        <v>9.066929593923458</v>
      </c>
      <c r="R1293" s="118">
        <f t="shared" si="120"/>
        <v>0.69168162236878994</v>
      </c>
      <c r="S1293" s="118">
        <f t="shared" si="120"/>
        <v>0.19802745834689281</v>
      </c>
      <c r="T1293" s="118">
        <f t="shared" si="120"/>
        <v>0.11029091928431731</v>
      </c>
      <c r="U1293" s="101">
        <f t="shared" si="121"/>
        <v>1.1218222703108467</v>
      </c>
      <c r="V1293" s="101">
        <f t="shared" si="121"/>
        <v>1.1267637428217836</v>
      </c>
      <c r="W1293" s="101" t="e">
        <f t="shared" si="121"/>
        <v>#DIV/0!</v>
      </c>
      <c r="X1293" s="101" t="s">
        <v>81</v>
      </c>
      <c r="Y1293" s="101" t="s">
        <v>550</v>
      </c>
      <c r="Z1293" s="101" t="s">
        <v>147</v>
      </c>
      <c r="AA1293" s="119" t="e">
        <v>#N/A</v>
      </c>
      <c r="AB1293" s="119" t="e">
        <v>#N/A</v>
      </c>
      <c r="AC1293" s="130" t="s">
        <v>586</v>
      </c>
      <c r="AD1293" s="126" t="s">
        <v>162</v>
      </c>
      <c r="AE1293" s="126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27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28" t="s">
        <v>587</v>
      </c>
      <c r="AD1294" s="132" t="s">
        <v>151</v>
      </c>
      <c r="AE1294" s="132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27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28" t="s">
        <v>587</v>
      </c>
      <c r="AD1295" s="132" t="s">
        <v>178</v>
      </c>
      <c r="AE1295" s="132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27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28" t="s">
        <v>587</v>
      </c>
      <c r="AD1296" s="132" t="s">
        <v>162</v>
      </c>
      <c r="AE1296" s="132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27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28" t="s">
        <v>587</v>
      </c>
      <c r="AD1297" s="132" t="s">
        <v>168</v>
      </c>
      <c r="AE1297" s="132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27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28" t="s">
        <v>587</v>
      </c>
      <c r="AD1298" s="132" t="s">
        <v>176</v>
      </c>
      <c r="AE1298" s="132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27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28" t="s">
        <v>587</v>
      </c>
      <c r="AD1299" s="132" t="s">
        <v>162</v>
      </c>
      <c r="AE1299" s="132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27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28" t="s">
        <v>587</v>
      </c>
      <c r="AD1300" s="132" t="s">
        <v>162</v>
      </c>
      <c r="AE1300" s="132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27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28" t="s">
        <v>587</v>
      </c>
      <c r="AD1301" s="132" t="s">
        <v>152</v>
      </c>
      <c r="AE1301" s="132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27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28" t="s">
        <v>587</v>
      </c>
      <c r="AD1302" s="132" t="s">
        <v>151</v>
      </c>
      <c r="AE1302" s="132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27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28" t="s">
        <v>587</v>
      </c>
      <c r="AD1303" s="132" t="s">
        <v>152</v>
      </c>
      <c r="AE1303" s="132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27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28" t="s">
        <v>587</v>
      </c>
      <c r="AD1304" s="132" t="s">
        <v>175</v>
      </c>
      <c r="AE1304" s="132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27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28" t="s">
        <v>587</v>
      </c>
      <c r="AD1305" s="132" t="s">
        <v>155</v>
      </c>
      <c r="AE1305" s="132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27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28" t="s">
        <v>587</v>
      </c>
      <c r="AD1306" s="132" t="s">
        <v>150</v>
      </c>
      <c r="AE1306" s="132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27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28" t="s">
        <v>587</v>
      </c>
      <c r="AD1307" s="132" t="s">
        <v>151</v>
      </c>
      <c r="AE1307" s="132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27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28" t="s">
        <v>587</v>
      </c>
      <c r="AD1308" s="132" t="s">
        <v>149</v>
      </c>
      <c r="AE1308" s="132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27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28" t="s">
        <v>587</v>
      </c>
      <c r="AD1309" s="132" t="s">
        <v>154</v>
      </c>
      <c r="AE1309" s="132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27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28" t="s">
        <v>587</v>
      </c>
      <c r="AD1310" s="132" t="s">
        <v>155</v>
      </c>
      <c r="AE1310" s="132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27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28" t="s">
        <v>587</v>
      </c>
      <c r="AD1311" s="132" t="s">
        <v>149</v>
      </c>
      <c r="AE1311" s="132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27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28" t="s">
        <v>587</v>
      </c>
      <c r="AD1312" s="132" t="s">
        <v>153</v>
      </c>
      <c r="AE1312" s="132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27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28" t="s">
        <v>587</v>
      </c>
      <c r="AD1313" s="132" t="s">
        <v>165</v>
      </c>
      <c r="AE1313" s="132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27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28" t="s">
        <v>587</v>
      </c>
      <c r="AD1314" s="132" t="s">
        <v>162</v>
      </c>
      <c r="AE1314" s="132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27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28" t="s">
        <v>588</v>
      </c>
      <c r="AD1315" s="132" t="s">
        <v>163</v>
      </c>
      <c r="AE1315" s="132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27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28" t="s">
        <v>588</v>
      </c>
      <c r="AD1316" s="132" t="s">
        <v>150</v>
      </c>
      <c r="AE1316" s="132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27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28" t="s">
        <v>588</v>
      </c>
      <c r="AD1317" s="132" t="s">
        <v>155</v>
      </c>
      <c r="AE1317" s="132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27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28" t="s">
        <v>588</v>
      </c>
      <c r="AD1318" s="132" t="s">
        <v>151</v>
      </c>
      <c r="AE1318" s="132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27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28" t="s">
        <v>588</v>
      </c>
      <c r="AD1319" s="132" t="s">
        <v>165</v>
      </c>
      <c r="AE1319" s="132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27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28" t="s">
        <v>588</v>
      </c>
      <c r="AD1320" s="132" t="s">
        <v>154</v>
      </c>
      <c r="AE1320" s="132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27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28" t="s">
        <v>588</v>
      </c>
      <c r="AD1321" s="132" t="s">
        <v>392</v>
      </c>
      <c r="AE1321" s="132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27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28" t="s">
        <v>588</v>
      </c>
      <c r="AD1322" s="132" t="s">
        <v>154</v>
      </c>
      <c r="AE1322" s="132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27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28" t="s">
        <v>588</v>
      </c>
      <c r="AD1323" s="132" t="s">
        <v>154</v>
      </c>
      <c r="AE1323" s="132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27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28" t="s">
        <v>588</v>
      </c>
      <c r="AD1324" s="132" t="s">
        <v>155</v>
      </c>
      <c r="AE1324" s="132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27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28" t="s">
        <v>588</v>
      </c>
      <c r="AD1325" s="132" t="s">
        <v>178</v>
      </c>
      <c r="AE1325" s="132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27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28" t="s">
        <v>588</v>
      </c>
      <c r="AD1326" s="132" t="s">
        <v>155</v>
      </c>
      <c r="AE1326" s="132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27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28" t="s">
        <v>588</v>
      </c>
      <c r="AD1327" s="132" t="s">
        <v>153</v>
      </c>
      <c r="AE1327" s="132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27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28" t="s">
        <v>588</v>
      </c>
      <c r="AD1328" s="132" t="s">
        <v>152</v>
      </c>
      <c r="AE1328" s="132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27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28" t="s">
        <v>588</v>
      </c>
      <c r="AD1329" s="132" t="s">
        <v>152</v>
      </c>
      <c r="AE1329" s="132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27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28" t="s">
        <v>588</v>
      </c>
      <c r="AD1330" s="132" t="s">
        <v>170</v>
      </c>
      <c r="AE1330" s="132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27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28" t="s">
        <v>588</v>
      </c>
      <c r="AD1331" s="132" t="s">
        <v>155</v>
      </c>
      <c r="AE1331" s="132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27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28" t="s">
        <v>588</v>
      </c>
      <c r="AD1332" s="132" t="s">
        <v>150</v>
      </c>
      <c r="AE1332" s="132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27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28" t="s">
        <v>588</v>
      </c>
      <c r="AD1333" s="132" t="s">
        <v>151</v>
      </c>
      <c r="AE1333" s="132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27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28" t="s">
        <v>588</v>
      </c>
      <c r="AD1334" s="132" t="s">
        <v>169</v>
      </c>
      <c r="AE1334" s="132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27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28" t="s">
        <v>588</v>
      </c>
      <c r="AD1335" s="132" t="s">
        <v>154</v>
      </c>
      <c r="AE1335" s="132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27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28" t="s">
        <v>588</v>
      </c>
      <c r="AD1336" s="132" t="s">
        <v>149</v>
      </c>
      <c r="AE1336" s="132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27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28" t="s">
        <v>588</v>
      </c>
      <c r="AD1337" s="132" t="s">
        <v>226</v>
      </c>
      <c r="AE1337" s="132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27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28" t="s">
        <v>588</v>
      </c>
      <c r="AD1338" s="132" t="s">
        <v>154</v>
      </c>
      <c r="AE1338" s="132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27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28" t="s">
        <v>588</v>
      </c>
      <c r="AD1339" s="132" t="s">
        <v>162</v>
      </c>
      <c r="AE1339" s="132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27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28" t="s">
        <v>588</v>
      </c>
      <c r="AD1340" s="132" t="s">
        <v>151</v>
      </c>
      <c r="AE1340" s="132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27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28" t="s">
        <v>588</v>
      </c>
      <c r="AD1341" s="132" t="s">
        <v>151</v>
      </c>
      <c r="AE1341" s="132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27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28" t="s">
        <v>588</v>
      </c>
      <c r="AD1342" s="132" t="s">
        <v>154</v>
      </c>
      <c r="AE1342" s="132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27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28" t="s">
        <v>588</v>
      </c>
      <c r="AD1343" s="132" t="s">
        <v>170</v>
      </c>
      <c r="AE1343" s="132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27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28" t="s">
        <v>588</v>
      </c>
      <c r="AD1344" s="132" t="s">
        <v>154</v>
      </c>
      <c r="AE1344" s="132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27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28" t="s">
        <v>588</v>
      </c>
      <c r="AD1345" s="132" t="s">
        <v>155</v>
      </c>
      <c r="AE1345" s="132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27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28" t="s">
        <v>588</v>
      </c>
      <c r="AD1346" s="132" t="s">
        <v>150</v>
      </c>
      <c r="AE1346" s="132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27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28" t="s">
        <v>588</v>
      </c>
      <c r="AD1347" s="132" t="s">
        <v>150</v>
      </c>
      <c r="AE1347" s="132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27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28" t="s">
        <v>588</v>
      </c>
      <c r="AD1348" s="132" t="s">
        <v>151</v>
      </c>
      <c r="AE1348" s="132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27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28" t="s">
        <v>588</v>
      </c>
      <c r="AD1349" s="132" t="s">
        <v>154</v>
      </c>
      <c r="AE1349" s="132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27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28" t="s">
        <v>588</v>
      </c>
      <c r="AD1350" s="132" t="s">
        <v>169</v>
      </c>
      <c r="AE1350" s="132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27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28" t="s">
        <v>588</v>
      </c>
      <c r="AD1351" s="132" t="s">
        <v>151</v>
      </c>
      <c r="AE1351" s="132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27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28" t="s">
        <v>588</v>
      </c>
      <c r="AD1352" s="132" t="s">
        <v>162</v>
      </c>
      <c r="AE1352" s="132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27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28" t="s">
        <v>588</v>
      </c>
      <c r="AD1353" s="132" t="s">
        <v>151</v>
      </c>
      <c r="AE1353" s="132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27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28" t="s">
        <v>588</v>
      </c>
      <c r="AD1354" s="132" t="s">
        <v>162</v>
      </c>
      <c r="AE1354" s="132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27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28" t="s">
        <v>588</v>
      </c>
      <c r="AD1355" s="132" t="s">
        <v>154</v>
      </c>
      <c r="AE1355" s="132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27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28" t="s">
        <v>588</v>
      </c>
      <c r="AD1356" s="132" t="s">
        <v>170</v>
      </c>
      <c r="AE1356" s="132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27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28" t="s">
        <v>588</v>
      </c>
      <c r="AD1357" s="132" t="s">
        <v>162</v>
      </c>
      <c r="AE1357" s="132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27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28" t="s">
        <v>588</v>
      </c>
      <c r="AD1358" s="132" t="s">
        <v>149</v>
      </c>
      <c r="AE1358" s="132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27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28" t="s">
        <v>588</v>
      </c>
      <c r="AD1359" s="132" t="s">
        <v>149</v>
      </c>
      <c r="AE1359" s="132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27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28" t="s">
        <v>588</v>
      </c>
      <c r="AD1360" s="132" t="s">
        <v>151</v>
      </c>
      <c r="AE1360" s="132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27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28" t="s">
        <v>588</v>
      </c>
      <c r="AD1361" s="132" t="s">
        <v>149</v>
      </c>
      <c r="AE1361" s="132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27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28" t="s">
        <v>588</v>
      </c>
      <c r="AD1362" s="132" t="s">
        <v>152</v>
      </c>
      <c r="AE1362" s="132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27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28" t="s">
        <v>588</v>
      </c>
      <c r="AD1363" s="132" t="s">
        <v>150</v>
      </c>
      <c r="AE1363" s="132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27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28" t="s">
        <v>588</v>
      </c>
      <c r="AD1364" s="132" t="s">
        <v>152</v>
      </c>
      <c r="AE1364" s="132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27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28" t="s">
        <v>588</v>
      </c>
      <c r="AD1365" s="132" t="s">
        <v>164</v>
      </c>
      <c r="AE1365" s="132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27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28" t="s">
        <v>588</v>
      </c>
      <c r="AD1366" s="132" t="s">
        <v>149</v>
      </c>
      <c r="AE1366" s="132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27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28" t="s">
        <v>588</v>
      </c>
      <c r="AD1367" s="132" t="s">
        <v>155</v>
      </c>
      <c r="AE1367" s="132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27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28" t="s">
        <v>588</v>
      </c>
      <c r="AD1368" s="132" t="s">
        <v>152</v>
      </c>
      <c r="AE1368" s="132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27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28" t="s">
        <v>588</v>
      </c>
      <c r="AD1369" s="132" t="s">
        <v>154</v>
      </c>
      <c r="AE1369" s="132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27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28" t="s">
        <v>588</v>
      </c>
      <c r="AD1370" s="132" t="s">
        <v>165</v>
      </c>
      <c r="AE1370" s="132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27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28" t="s">
        <v>588</v>
      </c>
      <c r="AD1371" s="132" t="s">
        <v>162</v>
      </c>
      <c r="AE1371" s="132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27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28" t="s">
        <v>588</v>
      </c>
      <c r="AD1372" s="132" t="s">
        <v>226</v>
      </c>
      <c r="AE1372" s="132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27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28" t="s">
        <v>588</v>
      </c>
      <c r="AD1373" s="132" t="s">
        <v>152</v>
      </c>
      <c r="AE1373" s="132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27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28" t="s">
        <v>588</v>
      </c>
      <c r="AD1374" s="132" t="s">
        <v>168</v>
      </c>
      <c r="AE1374" s="132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27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28" t="s">
        <v>588</v>
      </c>
      <c r="AD1375" s="132" t="s">
        <v>152</v>
      </c>
      <c r="AE1375" s="132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27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28" t="s">
        <v>588</v>
      </c>
      <c r="AD1376" s="132" t="s">
        <v>151</v>
      </c>
      <c r="AE1376" s="132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27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28" t="s">
        <v>588</v>
      </c>
      <c r="AD1377" s="132" t="s">
        <v>162</v>
      </c>
      <c r="AE1377" s="132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27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28" t="s">
        <v>588</v>
      </c>
      <c r="AD1378" s="132" t="s">
        <v>150</v>
      </c>
      <c r="AE1378" s="132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27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28" t="s">
        <v>588</v>
      </c>
      <c r="AD1379" s="132" t="s">
        <v>163</v>
      </c>
      <c r="AE1379" s="132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27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28" t="s">
        <v>588</v>
      </c>
      <c r="AD1380" s="132" t="s">
        <v>155</v>
      </c>
      <c r="AE1380" s="132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27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28" t="s">
        <v>588</v>
      </c>
      <c r="AD1381" s="132" t="s">
        <v>151</v>
      </c>
      <c r="AE1381" s="132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27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28" t="s">
        <v>588</v>
      </c>
      <c r="AD1382" s="132" t="s">
        <v>170</v>
      </c>
      <c r="AE1382" s="132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27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28" t="s">
        <v>588</v>
      </c>
      <c r="AD1383" s="132" t="s">
        <v>170</v>
      </c>
      <c r="AE1383" s="132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27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28" t="s">
        <v>588</v>
      </c>
      <c r="AD1384" s="132" t="s">
        <v>155</v>
      </c>
      <c r="AE1384" s="132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27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28" t="s">
        <v>588</v>
      </c>
      <c r="AD1385" s="132" t="s">
        <v>150</v>
      </c>
      <c r="AE1385" s="132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27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28" t="s">
        <v>588</v>
      </c>
      <c r="AD1386" s="132" t="s">
        <v>169</v>
      </c>
      <c r="AE1386" s="132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27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28" t="s">
        <v>588</v>
      </c>
      <c r="AD1387" s="132" t="s">
        <v>172</v>
      </c>
      <c r="AE1387" s="132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27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28" t="s">
        <v>588</v>
      </c>
      <c r="AD1388" s="132" t="s">
        <v>155</v>
      </c>
      <c r="AE1388" s="132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27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28" t="s">
        <v>588</v>
      </c>
      <c r="AD1389" s="132" t="s">
        <v>151</v>
      </c>
      <c r="AE1389" s="132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27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28" t="s">
        <v>588</v>
      </c>
      <c r="AD1390" s="132" t="s">
        <v>165</v>
      </c>
      <c r="AE1390" s="132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27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28" t="s">
        <v>588</v>
      </c>
      <c r="AD1391" s="132" t="s">
        <v>149</v>
      </c>
      <c r="AE1391" s="132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27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28" t="s">
        <v>588</v>
      </c>
      <c r="AD1392" s="132" t="s">
        <v>154</v>
      </c>
      <c r="AE1392" s="132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27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28" t="s">
        <v>588</v>
      </c>
      <c r="AD1393" s="132" t="s">
        <v>162</v>
      </c>
      <c r="AE1393" s="132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27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28" t="s">
        <v>588</v>
      </c>
      <c r="AD1394" s="132" t="s">
        <v>176</v>
      </c>
      <c r="AE1394" s="132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27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28" t="s">
        <v>588</v>
      </c>
      <c r="AD1395" s="132" t="s">
        <v>151</v>
      </c>
      <c r="AE1395" s="132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27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28" t="s">
        <v>588</v>
      </c>
      <c r="AD1396" s="132" t="s">
        <v>475</v>
      </c>
      <c r="AE1396" s="132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27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28" t="s">
        <v>588</v>
      </c>
      <c r="AD1397" s="132" t="s">
        <v>226</v>
      </c>
      <c r="AE1397" s="132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27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28" t="s">
        <v>588</v>
      </c>
      <c r="AD1398" s="132" t="s">
        <v>162</v>
      </c>
      <c r="AE1398" s="132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27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28" t="s">
        <v>588</v>
      </c>
      <c r="AD1399" s="132" t="s">
        <v>178</v>
      </c>
      <c r="AE1399" s="132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27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28" t="s">
        <v>588</v>
      </c>
      <c r="AD1400" s="132" t="s">
        <v>168</v>
      </c>
      <c r="AE1400" s="132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27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28" t="s">
        <v>588</v>
      </c>
      <c r="AD1401" s="132" t="s">
        <v>152</v>
      </c>
      <c r="AE1401" s="132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27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28" t="s">
        <v>588</v>
      </c>
      <c r="AD1402" s="132" t="s">
        <v>176</v>
      </c>
      <c r="AE1402" s="132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27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28" t="s">
        <v>588</v>
      </c>
      <c r="AD1403" s="132" t="s">
        <v>162</v>
      </c>
      <c r="AE1403" s="132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27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28" t="s">
        <v>588</v>
      </c>
      <c r="AD1404" s="132" t="s">
        <v>149</v>
      </c>
      <c r="AE1404" s="132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27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28" t="s">
        <v>588</v>
      </c>
      <c r="AD1405" s="132" t="s">
        <v>149</v>
      </c>
      <c r="AE1405" s="132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27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28" t="s">
        <v>588</v>
      </c>
      <c r="AD1406" s="132" t="s">
        <v>162</v>
      </c>
      <c r="AE1406" s="132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27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28" t="s">
        <v>588</v>
      </c>
      <c r="AD1407" s="132" t="s">
        <v>154</v>
      </c>
      <c r="AE1407" s="132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27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28" t="s">
        <v>588</v>
      </c>
      <c r="AD1408" s="132" t="s">
        <v>151</v>
      </c>
      <c r="AE1408" s="132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27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28" t="s">
        <v>588</v>
      </c>
      <c r="AD1409" s="132" t="s">
        <v>153</v>
      </c>
      <c r="AE1409" s="132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27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28" t="s">
        <v>588</v>
      </c>
      <c r="AD1410" s="132" t="s">
        <v>150</v>
      </c>
      <c r="AE1410" s="132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27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28" t="s">
        <v>588</v>
      </c>
      <c r="AD1411" s="132" t="s">
        <v>168</v>
      </c>
      <c r="AE1411" s="132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27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28" t="s">
        <v>588</v>
      </c>
      <c r="AD1412" s="132" t="s">
        <v>178</v>
      </c>
      <c r="AE1412" s="132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27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28" t="s">
        <v>588</v>
      </c>
      <c r="AD1413" s="132" t="s">
        <v>165</v>
      </c>
      <c r="AE1413" s="132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27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28" t="s">
        <v>588</v>
      </c>
      <c r="AD1414" s="132" t="s">
        <v>154</v>
      </c>
      <c r="AE1414" s="132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27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28" t="s">
        <v>588</v>
      </c>
      <c r="AD1415" s="132" t="s">
        <v>155</v>
      </c>
      <c r="AE1415" s="132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27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28" t="s">
        <v>588</v>
      </c>
      <c r="AD1416" s="132" t="s">
        <v>164</v>
      </c>
      <c r="AE1416" s="132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27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28" t="s">
        <v>588</v>
      </c>
      <c r="AD1417" s="132" t="s">
        <v>154</v>
      </c>
      <c r="AE1417" s="132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27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28" t="s">
        <v>588</v>
      </c>
      <c r="AD1418" s="132" t="s">
        <v>151</v>
      </c>
      <c r="AE1418" s="132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27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28" t="s">
        <v>588</v>
      </c>
      <c r="AD1419" s="132" t="s">
        <v>170</v>
      </c>
      <c r="AE1419" s="132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27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28" t="s">
        <v>588</v>
      </c>
      <c r="AD1420" s="132" t="s">
        <v>149</v>
      </c>
      <c r="AE1420" s="132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27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28" t="s">
        <v>588</v>
      </c>
      <c r="AD1421" s="132" t="s">
        <v>170</v>
      </c>
      <c r="AE1421" s="132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27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28" t="s">
        <v>588</v>
      </c>
      <c r="AD1422" s="132" t="s">
        <v>151</v>
      </c>
      <c r="AE1422" s="132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27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28" t="s">
        <v>588</v>
      </c>
      <c r="AD1423" s="132" t="s">
        <v>162</v>
      </c>
      <c r="AE1423" s="132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27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28" t="s">
        <v>588</v>
      </c>
      <c r="AD1424" s="132" t="s">
        <v>164</v>
      </c>
      <c r="AE1424" s="132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27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28" t="s">
        <v>588</v>
      </c>
      <c r="AD1425" s="132" t="s">
        <v>154</v>
      </c>
      <c r="AE1425" s="132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27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28" t="s">
        <v>588</v>
      </c>
      <c r="AD1426" s="132" t="s">
        <v>164</v>
      </c>
      <c r="AE1426" s="132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27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28" t="s">
        <v>589</v>
      </c>
      <c r="AD1427" s="132" t="s">
        <v>155</v>
      </c>
      <c r="AE1427" s="132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27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28" t="s">
        <v>589</v>
      </c>
      <c r="AD1428" s="132" t="s">
        <v>162</v>
      </c>
      <c r="AE1428" s="132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27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28" t="s">
        <v>589</v>
      </c>
      <c r="AD1429" s="132" t="s">
        <v>150</v>
      </c>
      <c r="AE1429" s="132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27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28" t="s">
        <v>589</v>
      </c>
      <c r="AD1430" s="132" t="s">
        <v>153</v>
      </c>
      <c r="AE1430" s="132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27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28" t="s">
        <v>589</v>
      </c>
      <c r="AD1431" s="132" t="s">
        <v>176</v>
      </c>
      <c r="AE1431" s="132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27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28" t="s">
        <v>589</v>
      </c>
      <c r="AD1432" s="132" t="s">
        <v>149</v>
      </c>
      <c r="AE1432" s="132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27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28" t="s">
        <v>589</v>
      </c>
      <c r="AD1433" s="132" t="s">
        <v>176</v>
      </c>
      <c r="AE1433" s="132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27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28" t="s">
        <v>589</v>
      </c>
      <c r="AD1434" s="132" t="s">
        <v>176</v>
      </c>
      <c r="AE1434" s="132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27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28" t="s">
        <v>589</v>
      </c>
      <c r="AD1435" s="132" t="s">
        <v>150</v>
      </c>
      <c r="AE1435" s="132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27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28" t="s">
        <v>589</v>
      </c>
      <c r="AD1436" s="132" t="s">
        <v>155</v>
      </c>
      <c r="AE1436" s="132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27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28" t="s">
        <v>589</v>
      </c>
      <c r="AD1437" s="132" t="s">
        <v>152</v>
      </c>
      <c r="AE1437" s="132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27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28" t="s">
        <v>589</v>
      </c>
      <c r="AD1438" s="132" t="s">
        <v>165</v>
      </c>
      <c r="AE1438" s="132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27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28" t="s">
        <v>589</v>
      </c>
      <c r="AD1439" s="132" t="s">
        <v>151</v>
      </c>
      <c r="AE1439" s="132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27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28" t="s">
        <v>589</v>
      </c>
      <c r="AD1440" s="132" t="s">
        <v>155</v>
      </c>
      <c r="AE1440" s="132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27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28" t="s">
        <v>589</v>
      </c>
      <c r="AD1441" s="132" t="s">
        <v>165</v>
      </c>
      <c r="AE1441" s="132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27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28" t="s">
        <v>589</v>
      </c>
      <c r="AD1442" s="132" t="s">
        <v>151</v>
      </c>
      <c r="AE1442" s="132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27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28" t="s">
        <v>589</v>
      </c>
      <c r="AD1443" s="132" t="s">
        <v>178</v>
      </c>
      <c r="AE1443" s="132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27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28" t="s">
        <v>589</v>
      </c>
      <c r="AD1444" s="132" t="s">
        <v>172</v>
      </c>
      <c r="AE1444" s="132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27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28" t="s">
        <v>589</v>
      </c>
      <c r="AD1445" s="132" t="s">
        <v>153</v>
      </c>
      <c r="AE1445" s="132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27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28" t="s">
        <v>589</v>
      </c>
      <c r="AD1446" s="132" t="s">
        <v>226</v>
      </c>
      <c r="AE1446" s="132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27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28" t="s">
        <v>589</v>
      </c>
      <c r="AD1447" s="132" t="s">
        <v>150</v>
      </c>
      <c r="AE1447" s="132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27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28" t="s">
        <v>589</v>
      </c>
      <c r="AD1448" s="132" t="s">
        <v>170</v>
      </c>
      <c r="AE1448" s="132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27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28" t="s">
        <v>589</v>
      </c>
      <c r="AD1449" s="132" t="s">
        <v>168</v>
      </c>
      <c r="AE1449" s="132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27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28" t="s">
        <v>589</v>
      </c>
      <c r="AD1450" s="132" t="s">
        <v>447</v>
      </c>
      <c r="AE1450" s="132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27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28" t="s">
        <v>589</v>
      </c>
      <c r="AD1451" s="132" t="s">
        <v>154</v>
      </c>
      <c r="AE1451" s="132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27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28" t="s">
        <v>589</v>
      </c>
      <c r="AD1452" s="132" t="s">
        <v>152</v>
      </c>
      <c r="AE1452" s="132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27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28" t="s">
        <v>589</v>
      </c>
      <c r="AD1453" s="132" t="s">
        <v>168</v>
      </c>
      <c r="AE1453" s="132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27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28" t="s">
        <v>589</v>
      </c>
      <c r="AD1454" s="132" t="s">
        <v>170</v>
      </c>
      <c r="AE1454" s="132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27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28" t="s">
        <v>589</v>
      </c>
      <c r="AD1455" s="132" t="s">
        <v>151</v>
      </c>
      <c r="AE1455" s="132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27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28" t="s">
        <v>589</v>
      </c>
      <c r="AD1456" s="132" t="s">
        <v>151</v>
      </c>
      <c r="AE1456" s="132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27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28" t="s">
        <v>589</v>
      </c>
      <c r="AD1457" s="132" t="s">
        <v>154</v>
      </c>
      <c r="AE1457" s="132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27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28" t="s">
        <v>589</v>
      </c>
      <c r="AD1458" s="132" t="s">
        <v>152</v>
      </c>
      <c r="AE1458" s="132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27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28" t="s">
        <v>589</v>
      </c>
      <c r="AD1459" s="132" t="s">
        <v>179</v>
      </c>
      <c r="AE1459" s="132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27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28" t="s">
        <v>589</v>
      </c>
      <c r="AD1460" s="132" t="s">
        <v>359</v>
      </c>
      <c r="AE1460" s="132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27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28" t="s">
        <v>589</v>
      </c>
      <c r="AD1461" s="132" t="s">
        <v>172</v>
      </c>
      <c r="AE1461" s="132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27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28" t="s">
        <v>589</v>
      </c>
      <c r="AD1462" s="132" t="s">
        <v>154</v>
      </c>
      <c r="AE1462" s="132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27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28" t="s">
        <v>589</v>
      </c>
      <c r="AD1463" s="132" t="s">
        <v>151</v>
      </c>
      <c r="AE1463" s="132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27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28" t="s">
        <v>589</v>
      </c>
      <c r="AD1464" s="132" t="s">
        <v>149</v>
      </c>
      <c r="AE1464" s="132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27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28" t="s">
        <v>589</v>
      </c>
      <c r="AD1465" s="132" t="s">
        <v>168</v>
      </c>
      <c r="AE1465" s="132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27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28" t="s">
        <v>589</v>
      </c>
      <c r="AD1466" s="132" t="s">
        <v>151</v>
      </c>
      <c r="AE1466" s="132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27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28" t="s">
        <v>589</v>
      </c>
      <c r="AD1467" s="132" t="s">
        <v>154</v>
      </c>
      <c r="AE1467" s="132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27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28" t="s">
        <v>589</v>
      </c>
      <c r="AD1468" s="132" t="s">
        <v>168</v>
      </c>
      <c r="AE1468" s="132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27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28" t="s">
        <v>589</v>
      </c>
      <c r="AD1469" s="132" t="s">
        <v>172</v>
      </c>
      <c r="AE1469" s="132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27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28" t="s">
        <v>589</v>
      </c>
      <c r="AD1470" s="132" t="s">
        <v>176</v>
      </c>
      <c r="AE1470" s="132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27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28" t="s">
        <v>589</v>
      </c>
      <c r="AD1471" s="132" t="s">
        <v>154</v>
      </c>
      <c r="AE1471" s="132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27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28" t="s">
        <v>589</v>
      </c>
      <c r="AD1472" s="132" t="s">
        <v>165</v>
      </c>
      <c r="AE1472" s="132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27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28" t="s">
        <v>589</v>
      </c>
      <c r="AD1473" s="132" t="s">
        <v>170</v>
      </c>
      <c r="AE1473" s="132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27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28" t="s">
        <v>589</v>
      </c>
      <c r="AD1474" s="132" t="s">
        <v>155</v>
      </c>
      <c r="AE1474" s="132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27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28" t="s">
        <v>589</v>
      </c>
      <c r="AD1475" s="132" t="s">
        <v>162</v>
      </c>
      <c r="AE1475" s="132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27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28" t="s">
        <v>589</v>
      </c>
      <c r="AD1476" s="132" t="s">
        <v>149</v>
      </c>
      <c r="AE1476" s="132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27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28" t="s">
        <v>589</v>
      </c>
      <c r="AD1477" s="132" t="s">
        <v>151</v>
      </c>
      <c r="AE1477" s="132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27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28" t="s">
        <v>589</v>
      </c>
      <c r="AD1478" s="132" t="s">
        <v>170</v>
      </c>
      <c r="AE1478" s="132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27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28" t="s">
        <v>589</v>
      </c>
      <c r="AD1479" s="132" t="s">
        <v>151</v>
      </c>
      <c r="AE1479" s="132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27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28" t="s">
        <v>589</v>
      </c>
      <c r="AD1480" s="132" t="s">
        <v>176</v>
      </c>
      <c r="AE1480" s="132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27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28" t="s">
        <v>589</v>
      </c>
      <c r="AD1481" s="132" t="s">
        <v>155</v>
      </c>
      <c r="AE1481" s="132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27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28" t="s">
        <v>589</v>
      </c>
      <c r="AD1482" s="132" t="s">
        <v>162</v>
      </c>
      <c r="AE1482" s="132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27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28" t="s">
        <v>590</v>
      </c>
      <c r="AD1483" s="25" t="s">
        <v>151</v>
      </c>
      <c r="AE1483" s="132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27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28" t="s">
        <v>590</v>
      </c>
      <c r="AD1484" s="25" t="s">
        <v>172</v>
      </c>
      <c r="AE1484" s="132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27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28" t="s">
        <v>590</v>
      </c>
      <c r="AD1485" s="25" t="s">
        <v>151</v>
      </c>
      <c r="AE1485" s="132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27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28" t="s">
        <v>590</v>
      </c>
      <c r="AD1486" s="25" t="s">
        <v>149</v>
      </c>
      <c r="AE1486" s="132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27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28" t="s">
        <v>590</v>
      </c>
      <c r="AD1487" s="25" t="s">
        <v>178</v>
      </c>
      <c r="AE1487" s="132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27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28" t="s">
        <v>590</v>
      </c>
      <c r="AD1488" s="25" t="s">
        <v>151</v>
      </c>
      <c r="AE1488" s="132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27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28" t="s">
        <v>590</v>
      </c>
      <c r="AD1489" s="25" t="s">
        <v>150</v>
      </c>
      <c r="AE1489" s="132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27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28" t="s">
        <v>590</v>
      </c>
      <c r="AD1490" s="25" t="s">
        <v>151</v>
      </c>
      <c r="AE1490" s="132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27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28" t="s">
        <v>590</v>
      </c>
      <c r="AD1491" s="25" t="s">
        <v>154</v>
      </c>
      <c r="AE1491" s="132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27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28" t="s">
        <v>590</v>
      </c>
      <c r="AD1492" s="25" t="s">
        <v>162</v>
      </c>
      <c r="AE1492" s="132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27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28" t="s">
        <v>590</v>
      </c>
      <c r="AD1493" s="25" t="s">
        <v>150</v>
      </c>
      <c r="AE1493" s="132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27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28" t="s">
        <v>590</v>
      </c>
      <c r="AD1494" s="25" t="s">
        <v>151</v>
      </c>
      <c r="AE1494" s="132" t="str">
        <f>VLOOKUP(AD1494,cs_lookup!$A$2:$B$55,2,FALSE)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5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8" t="s">
        <v>160</v>
      </c>
      <c r="AB1495" s="78" t="s">
        <v>162</v>
      </c>
      <c r="AC1495" s="128" t="s">
        <v>591</v>
      </c>
      <c r="AD1495" s="78" t="s">
        <v>179</v>
      </c>
      <c r="AE1495" s="133" t="str">
        <f>VLOOKUP(AD1495,cs_lookup!$A$2:$B$55,2,FALSE)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5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8" t="s">
        <v>166</v>
      </c>
      <c r="AB1496" s="78" t="s">
        <v>151</v>
      </c>
      <c r="AC1496" s="128" t="s">
        <v>591</v>
      </c>
      <c r="AD1496" s="78" t="s">
        <v>168</v>
      </c>
      <c r="AE1496" s="133" t="str">
        <f>VLOOKUP(AD1496,cs_lookup!$A$2:$B$55,2,FALSE)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5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8" t="s">
        <v>166</v>
      </c>
      <c r="AB1497" s="78" t="s">
        <v>151</v>
      </c>
      <c r="AC1497" s="128" t="s">
        <v>591</v>
      </c>
      <c r="AD1497" s="78" t="s">
        <v>151</v>
      </c>
      <c r="AE1497" s="133" t="str">
        <f>VLOOKUP(AD1497,cs_lookup!$A$2:$B$55,2,FALSE)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5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8" t="s">
        <v>160</v>
      </c>
      <c r="AB1498" s="78" t="s">
        <v>170</v>
      </c>
      <c r="AC1498" s="128" t="s">
        <v>591</v>
      </c>
      <c r="AD1498" s="78" t="s">
        <v>170</v>
      </c>
      <c r="AE1498" s="133" t="str">
        <f>VLOOKUP(AD1498,cs_lookup!$A$2:$B$55,2,FALSE)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5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8" t="s">
        <v>166</v>
      </c>
      <c r="AB1499" s="78" t="s">
        <v>151</v>
      </c>
      <c r="AC1499" s="128" t="s">
        <v>591</v>
      </c>
      <c r="AD1499" s="78" t="s">
        <v>151</v>
      </c>
      <c r="AE1499" s="133" t="str">
        <f>VLOOKUP(AD1499,cs_lookup!$A$2:$B$55,2,FALSE)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5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8" t="s">
        <v>166</v>
      </c>
      <c r="AB1500" s="78" t="s">
        <v>151</v>
      </c>
      <c r="AC1500" s="128" t="s">
        <v>591</v>
      </c>
      <c r="AD1500" s="78" t="s">
        <v>170</v>
      </c>
      <c r="AE1500" s="133" t="str">
        <f>VLOOKUP(AD1500,cs_lookup!$A$2:$B$55,2,FALSE)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5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8" t="s">
        <v>161</v>
      </c>
      <c r="AB1501" s="78" t="s">
        <v>155</v>
      </c>
      <c r="AC1501" s="128" t="s">
        <v>591</v>
      </c>
      <c r="AD1501" s="78" t="s">
        <v>162</v>
      </c>
      <c r="AE1501" s="133" t="str">
        <f>VLOOKUP(AD1501,cs_lookup!$A$2:$B$55,2,FALSE)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5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8" t="s">
        <v>166</v>
      </c>
      <c r="AB1502" s="78" t="s">
        <v>151</v>
      </c>
      <c r="AC1502" s="128" t="s">
        <v>591</v>
      </c>
      <c r="AD1502" s="78" t="s">
        <v>153</v>
      </c>
      <c r="AE1502" s="133" t="str">
        <f>VLOOKUP(AD1502,cs_lookup!$A$2:$B$55,2,FALSE)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5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8" t="s">
        <v>161</v>
      </c>
      <c r="AB1503" s="78" t="s">
        <v>155</v>
      </c>
      <c r="AC1503" s="128" t="s">
        <v>591</v>
      </c>
      <c r="AD1503" s="78" t="s">
        <v>167</v>
      </c>
      <c r="AE1503" s="133" t="str">
        <f>VLOOKUP(AD1503,cs_lookup!$A$2:$B$55,2,FALSE)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5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8" t="s">
        <v>166</v>
      </c>
      <c r="AB1504" s="78" t="s">
        <v>151</v>
      </c>
      <c r="AC1504" s="128" t="s">
        <v>591</v>
      </c>
      <c r="AD1504" s="78" t="s">
        <v>392</v>
      </c>
      <c r="AE1504" s="133" t="str">
        <f>VLOOKUP(AD1504,cs_lookup!$A$2:$B$55,2,FALSE)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5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8" t="s">
        <v>166</v>
      </c>
      <c r="AB1505" s="78" t="s">
        <v>151</v>
      </c>
      <c r="AC1505" s="128" t="s">
        <v>591</v>
      </c>
      <c r="AD1505" s="78" t="s">
        <v>169</v>
      </c>
      <c r="AE1505" s="133" t="str">
        <f>VLOOKUP(AD1505,cs_lookup!$A$2:$B$55,2,FALSE)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5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8" t="s">
        <v>161</v>
      </c>
      <c r="AB1506" s="78" t="s">
        <v>155</v>
      </c>
      <c r="AC1506" s="128" t="s">
        <v>591</v>
      </c>
      <c r="AD1506" s="78" t="s">
        <v>170</v>
      </c>
      <c r="AE1506" s="133" t="str">
        <f>VLOOKUP(AD1506,cs_lookup!$A$2:$B$55,2,FALSE)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5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8" t="s">
        <v>160</v>
      </c>
      <c r="AB1507" s="78" t="s">
        <v>162</v>
      </c>
      <c r="AC1507" s="128" t="s">
        <v>591</v>
      </c>
      <c r="AD1507" s="78" t="s">
        <v>226</v>
      </c>
      <c r="AE1507" s="133" t="str">
        <f>VLOOKUP(AD1507,cs_lookup!$A$2:$B$55,2,FALSE)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5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8" t="s">
        <v>166</v>
      </c>
      <c r="AB1508" s="78" t="s">
        <v>151</v>
      </c>
      <c r="AC1508" s="128" t="s">
        <v>591</v>
      </c>
      <c r="AD1508" s="78" t="s">
        <v>151</v>
      </c>
      <c r="AE1508" s="133" t="str">
        <f>VLOOKUP(AD1508,cs_lookup!$A$2:$B$55,2,FALSE)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5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8" t="s">
        <v>166</v>
      </c>
      <c r="AB1509" s="78" t="s">
        <v>150</v>
      </c>
      <c r="AC1509" s="128" t="s">
        <v>591</v>
      </c>
      <c r="AD1509" s="78" t="s">
        <v>176</v>
      </c>
      <c r="AE1509" s="133" t="str">
        <f>VLOOKUP(AD1509,cs_lookup!$A$2:$B$55,2,FALSE)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5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8" t="s">
        <v>160</v>
      </c>
      <c r="AB1510" s="78" t="s">
        <v>162</v>
      </c>
      <c r="AC1510" s="128" t="s">
        <v>591</v>
      </c>
      <c r="AD1510" s="78" t="s">
        <v>155</v>
      </c>
      <c r="AE1510" s="133" t="str">
        <f>VLOOKUP(AD1510,cs_lookup!$A$2:$B$55,2,FALSE)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5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8" t="s">
        <v>166</v>
      </c>
      <c r="AB1511" s="78" t="s">
        <v>151</v>
      </c>
      <c r="AC1511" s="128" t="s">
        <v>591</v>
      </c>
      <c r="AD1511" s="78" t="s">
        <v>359</v>
      </c>
      <c r="AE1511" s="133" t="str">
        <f>VLOOKUP(AD1511,cs_lookup!$A$2:$B$55,2,FALSE)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5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8" t="s">
        <v>160</v>
      </c>
      <c r="AB1512" s="78" t="s">
        <v>162</v>
      </c>
      <c r="AC1512" s="128" t="s">
        <v>591</v>
      </c>
      <c r="AD1512" s="78" t="s">
        <v>155</v>
      </c>
      <c r="AE1512" s="133" t="str">
        <f>VLOOKUP(AD1512,cs_lookup!$A$2:$B$55,2,FALSE)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5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8" t="s">
        <v>160</v>
      </c>
      <c r="AB1513" s="78" t="s">
        <v>162</v>
      </c>
      <c r="AC1513" s="128" t="s">
        <v>591</v>
      </c>
      <c r="AD1513" s="78" t="s">
        <v>175</v>
      </c>
      <c r="AE1513" s="133" t="str">
        <f>VLOOKUP(AD1513,cs_lookup!$A$2:$B$55,2,FALSE)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5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8" t="s">
        <v>160</v>
      </c>
      <c r="AB1514" s="78" t="s">
        <v>162</v>
      </c>
      <c r="AC1514" s="128" t="s">
        <v>591</v>
      </c>
      <c r="AD1514" s="78" t="s">
        <v>165</v>
      </c>
      <c r="AE1514" s="133" t="str">
        <f>VLOOKUP(AD1514,cs_lookup!$A$2:$B$55,2,FALSE)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5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8" t="s">
        <v>161</v>
      </c>
      <c r="AB1515" s="78" t="s">
        <v>155</v>
      </c>
      <c r="AC1515" s="128" t="s">
        <v>591</v>
      </c>
      <c r="AD1515" s="78" t="s">
        <v>165</v>
      </c>
      <c r="AE1515" s="133" t="str">
        <f>VLOOKUP(AD1515,cs_lookup!$A$2:$B$55,2,FALSE)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5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8" t="s">
        <v>166</v>
      </c>
      <c r="AB1516" s="78" t="s">
        <v>151</v>
      </c>
      <c r="AC1516" s="128" t="s">
        <v>592</v>
      </c>
      <c r="AD1516" s="78" t="s">
        <v>178</v>
      </c>
      <c r="AE1516" s="133" t="str">
        <f>VLOOKUP(AD1516,cs_lookup!$A$2:$B$55,2,FALSE)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5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8" t="s">
        <v>166</v>
      </c>
      <c r="AB1517" s="78" t="s">
        <v>151</v>
      </c>
      <c r="AC1517" s="128" t="s">
        <v>592</v>
      </c>
      <c r="AD1517" s="78" t="s">
        <v>154</v>
      </c>
      <c r="AE1517" s="133" t="str">
        <f>VLOOKUP(AD1517,cs_lookup!$A$2:$B$55,2,FALSE)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5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8" t="s">
        <v>161</v>
      </c>
      <c r="AB1518" s="78" t="s">
        <v>152</v>
      </c>
      <c r="AC1518" s="128" t="s">
        <v>592</v>
      </c>
      <c r="AD1518" s="78" t="s">
        <v>165</v>
      </c>
      <c r="AE1518" s="133" t="str">
        <f>VLOOKUP(AD1518,cs_lookup!$A$2:$B$55,2,FALSE)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5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8" t="s">
        <v>166</v>
      </c>
      <c r="AB1519" s="78" t="s">
        <v>151</v>
      </c>
      <c r="AC1519" s="128" t="s">
        <v>592</v>
      </c>
      <c r="AD1519" s="78" t="s">
        <v>359</v>
      </c>
      <c r="AE1519" s="133" t="str">
        <f>VLOOKUP(AD1519,cs_lookup!$A$2:$B$55,2,FALSE)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5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8" t="s">
        <v>166</v>
      </c>
      <c r="AB1520" s="78" t="s">
        <v>151</v>
      </c>
      <c r="AC1520" s="128" t="s">
        <v>592</v>
      </c>
      <c r="AD1520" s="78" t="s">
        <v>154</v>
      </c>
      <c r="AE1520" s="133" t="str">
        <f>VLOOKUP(AD1520,cs_lookup!$A$2:$B$55,2,FALSE)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5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8" t="s">
        <v>160</v>
      </c>
      <c r="AB1521" s="78" t="s">
        <v>162</v>
      </c>
      <c r="AC1521" s="128" t="s">
        <v>592</v>
      </c>
      <c r="AD1521" s="78" t="s">
        <v>149</v>
      </c>
      <c r="AE1521" s="133" t="str">
        <f>VLOOKUP(AD1521,cs_lookup!$A$2:$B$55,2,FALSE)</f>
        <v>X</v>
      </c>
    </row>
    <row r="1522" spans="1:31" x14ac:dyDescent="0.25">
      <c r="A1522" s="124">
        <v>0.54453699892452623</v>
      </c>
      <c r="B1522" s="124">
        <v>0.2249310347232388</v>
      </c>
      <c r="C1522" s="124">
        <v>0.21813160445468319</v>
      </c>
      <c r="D1522" s="114">
        <f t="shared" si="162"/>
        <v>1.8364225056791812</v>
      </c>
      <c r="E1522" s="115">
        <f t="shared" si="162"/>
        <v>4.4458071391990304</v>
      </c>
      <c r="F1522" s="115">
        <f t="shared" si="162"/>
        <v>4.584388413132265</v>
      </c>
      <c r="G1522" s="129">
        <v>5.4833479742347979E-2</v>
      </c>
      <c r="H1522" s="117">
        <f t="shared" si="155"/>
        <v>1.054833479742348</v>
      </c>
      <c r="I1522" s="117">
        <f t="shared" si="156"/>
        <v>1.7409596310194315</v>
      </c>
      <c r="J1522" s="117">
        <f t="shared" si="157"/>
        <v>4.2147004475862451</v>
      </c>
      <c r="K1522" s="117">
        <f t="shared" si="158"/>
        <v>4.3460778418334245</v>
      </c>
      <c r="L1522" s="101">
        <v>2.2999999999999998</v>
      </c>
      <c r="M1522" s="101">
        <v>3.35</v>
      </c>
      <c r="N1522" s="101">
        <v>3.11</v>
      </c>
      <c r="O1522" s="117">
        <f t="shared" si="159"/>
        <v>2.4261170034074002</v>
      </c>
      <c r="P1522" s="117">
        <f t="shared" si="160"/>
        <v>3.533692157136866</v>
      </c>
      <c r="Q1522" s="117">
        <f t="shared" si="161"/>
        <v>3.2805321219987023</v>
      </c>
      <c r="R1522" s="118">
        <f t="shared" si="163"/>
        <v>0.41218127509742253</v>
      </c>
      <c r="S1522" s="118">
        <f t="shared" si="163"/>
        <v>0.28299012917136468</v>
      </c>
      <c r="T1522" s="118">
        <f t="shared" si="163"/>
        <v>0.30482859573121279</v>
      </c>
      <c r="U1522" s="101">
        <f t="shared" si="164"/>
        <v>1.3211104720752302</v>
      </c>
      <c r="V1522" s="101">
        <f t="shared" si="164"/>
        <v>0.79483703329818889</v>
      </c>
      <c r="W1522" s="101">
        <f t="shared" si="164"/>
        <v>0.71558773523670338</v>
      </c>
      <c r="X1522" s="101" t="s">
        <v>261</v>
      </c>
      <c r="Y1522" s="101" t="s">
        <v>264</v>
      </c>
      <c r="Z1522" s="101" t="s">
        <v>262</v>
      </c>
      <c r="AA1522" s="119" t="s">
        <v>160</v>
      </c>
      <c r="AB1522" s="119" t="s">
        <v>162</v>
      </c>
      <c r="AC1522" s="130" t="s">
        <v>592</v>
      </c>
      <c r="AD1522" s="119" t="s">
        <v>151</v>
      </c>
      <c r="AE1522" s="133" t="str">
        <f>VLOOKUP(AD1522,cs_lookup!$A$2:$B$55,2,FALSE)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5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8" t="s">
        <v>161</v>
      </c>
      <c r="AB1523" s="78" t="s">
        <v>155</v>
      </c>
      <c r="AC1523" s="128" t="s">
        <v>593</v>
      </c>
      <c r="AD1523" s="78" t="s">
        <v>165</v>
      </c>
      <c r="AE1523" s="133" t="str">
        <f>VLOOKUP(AD1523,cs_lookup!$A$2:$B$55,2,FALSE)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5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8" t="s">
        <v>161</v>
      </c>
      <c r="AB1524" s="78" t="s">
        <v>155</v>
      </c>
      <c r="AC1524" s="128" t="s">
        <v>593</v>
      </c>
      <c r="AD1524" s="78" t="s">
        <v>165</v>
      </c>
      <c r="AE1524" s="133" t="str">
        <f>VLOOKUP(AD1524,cs_lookup!$A$2:$B$55,2,FALSE)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5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8" t="s">
        <v>166</v>
      </c>
      <c r="AB1525" s="78" t="s">
        <v>150</v>
      </c>
      <c r="AC1525" s="128" t="s">
        <v>593</v>
      </c>
      <c r="AD1525" s="78" t="s">
        <v>151</v>
      </c>
      <c r="AE1525" s="133" t="str">
        <f>VLOOKUP(AD1525,cs_lookup!$A$2:$B$55,2,FALSE)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5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8" t="s">
        <v>166</v>
      </c>
      <c r="AB1526" s="78" t="s">
        <v>151</v>
      </c>
      <c r="AC1526" s="128" t="s">
        <v>593</v>
      </c>
      <c r="AD1526" s="78" t="s">
        <v>176</v>
      </c>
      <c r="AE1526" s="133" t="str">
        <f>VLOOKUP(AD1526,cs_lookup!$A$2:$B$55,2,FALSE)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5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8" t="s">
        <v>160</v>
      </c>
      <c r="AB1527" s="78" t="s">
        <v>162</v>
      </c>
      <c r="AC1527" s="128" t="s">
        <v>593</v>
      </c>
      <c r="AD1527" s="78" t="s">
        <v>154</v>
      </c>
      <c r="AE1527" s="133" t="str">
        <f>VLOOKUP(AD1527,cs_lookup!$A$2:$B$55,2,FALSE)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5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8" t="s">
        <v>160</v>
      </c>
      <c r="AB1528" s="78" t="s">
        <v>162</v>
      </c>
      <c r="AC1528" s="128" t="s">
        <v>593</v>
      </c>
      <c r="AD1528" s="78" t="s">
        <v>170</v>
      </c>
      <c r="AE1528" s="133" t="str">
        <f>VLOOKUP(AD1528,cs_lookup!$A$2:$B$55,2,FALSE)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5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8" t="s">
        <v>161</v>
      </c>
      <c r="AB1529" s="78" t="s">
        <v>155</v>
      </c>
      <c r="AC1529" s="128" t="s">
        <v>593</v>
      </c>
      <c r="AD1529" s="78" t="s">
        <v>151</v>
      </c>
      <c r="AE1529" s="133" t="str">
        <f>VLOOKUP(AD1529,cs_lookup!$A$2:$B$55,2,FALSE)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5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8" t="s">
        <v>161</v>
      </c>
      <c r="AB1530" s="78" t="s">
        <v>155</v>
      </c>
      <c r="AC1530" s="128" t="s">
        <v>593</v>
      </c>
      <c r="AD1530" s="78" t="s">
        <v>176</v>
      </c>
      <c r="AE1530" s="133" t="str">
        <f>VLOOKUP(AD1530,cs_lookup!$A$2:$B$55,2,FALSE)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5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8" t="s">
        <v>166</v>
      </c>
      <c r="AB1531" s="78" t="s">
        <v>151</v>
      </c>
      <c r="AC1531" s="128" t="s">
        <v>593</v>
      </c>
      <c r="AD1531" s="78" t="s">
        <v>151</v>
      </c>
      <c r="AE1531" s="133" t="str">
        <f>VLOOKUP(AD1531,cs_lookup!$A$2:$B$55,2,FALSE)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5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8" t="s">
        <v>166</v>
      </c>
      <c r="AB1532" s="78" t="s">
        <v>151</v>
      </c>
      <c r="AC1532" s="128" t="s">
        <v>593</v>
      </c>
      <c r="AD1532" s="78" t="s">
        <v>149</v>
      </c>
      <c r="AE1532" s="133" t="str">
        <f>VLOOKUP(AD1532,cs_lookup!$A$2:$B$55,2,FALSE)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5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8" t="s">
        <v>166</v>
      </c>
      <c r="AB1533" s="78" t="s">
        <v>151</v>
      </c>
      <c r="AC1533" s="128" t="s">
        <v>593</v>
      </c>
      <c r="AD1533" s="78" t="s">
        <v>155</v>
      </c>
      <c r="AE1533" s="133" t="str">
        <f>VLOOKUP(AD1533,cs_lookup!$A$2:$B$55,2,FALSE)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5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8" t="s">
        <v>166</v>
      </c>
      <c r="AB1534" s="78" t="s">
        <v>151</v>
      </c>
      <c r="AC1534" s="128" t="s">
        <v>593</v>
      </c>
      <c r="AD1534" s="78" t="s">
        <v>151</v>
      </c>
      <c r="AE1534" s="133" t="str">
        <f>VLOOKUP(AD1534,cs_lookup!$A$2:$B$55,2,FALSE)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5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8" t="s">
        <v>160</v>
      </c>
      <c r="AB1535" s="78" t="s">
        <v>162</v>
      </c>
      <c r="AC1535" s="128" t="s">
        <v>593</v>
      </c>
      <c r="AD1535" s="78" t="s">
        <v>154</v>
      </c>
      <c r="AE1535" s="133" t="str">
        <f>VLOOKUP(AD1535,cs_lookup!$A$2:$B$55,2,FALSE)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5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8" t="s">
        <v>166</v>
      </c>
      <c r="AB1536" s="78" t="s">
        <v>151</v>
      </c>
      <c r="AC1536" s="128" t="s">
        <v>593</v>
      </c>
      <c r="AD1536" s="78" t="s">
        <v>150</v>
      </c>
      <c r="AE1536" s="133" t="str">
        <f>VLOOKUP(AD1536,cs_lookup!$A$2:$B$55,2,FALSE)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5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8" t="s">
        <v>160</v>
      </c>
      <c r="AB1537" s="78" t="s">
        <v>165</v>
      </c>
      <c r="AC1537" s="128" t="s">
        <v>593</v>
      </c>
      <c r="AD1537" s="78" t="s">
        <v>155</v>
      </c>
      <c r="AE1537" s="133" t="str">
        <f>VLOOKUP(AD1537,cs_lookup!$A$2:$B$55,2,FALSE)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5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8" t="s">
        <v>160</v>
      </c>
      <c r="AB1538" s="78" t="s">
        <v>162</v>
      </c>
      <c r="AC1538" s="128" t="s">
        <v>593</v>
      </c>
      <c r="AD1538" s="78" t="s">
        <v>165</v>
      </c>
      <c r="AE1538" s="133" t="str">
        <f>VLOOKUP(AD1538,cs_lookup!$A$2:$B$55,2,FALSE)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5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8" t="s">
        <v>166</v>
      </c>
      <c r="AB1539" s="78" t="s">
        <v>150</v>
      </c>
      <c r="AC1539" s="128" t="s">
        <v>594</v>
      </c>
      <c r="AD1539" s="78" t="s">
        <v>150</v>
      </c>
      <c r="AE1539" s="133" t="str">
        <f>VLOOKUP(AD1539,cs_lookup!$A$2:$B$55,2,FALSE)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5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8" t="s">
        <v>161</v>
      </c>
      <c r="AB1540" s="78" t="s">
        <v>155</v>
      </c>
      <c r="AC1540" s="128" t="s">
        <v>594</v>
      </c>
      <c r="AD1540" s="78" t="s">
        <v>163</v>
      </c>
      <c r="AE1540" s="133" t="str">
        <f>VLOOKUP(AD1540,cs_lookup!$A$2:$B$55,2,FALSE)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5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8" t="s">
        <v>166</v>
      </c>
      <c r="AB1541" s="78" t="s">
        <v>151</v>
      </c>
      <c r="AC1541" s="128" t="s">
        <v>594</v>
      </c>
      <c r="AD1541" s="78" t="s">
        <v>151</v>
      </c>
      <c r="AE1541" s="133" t="str">
        <f>VLOOKUP(AD1541,cs_lookup!$A$2:$B$55,2,FALSE)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5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8" t="s">
        <v>160</v>
      </c>
      <c r="AB1542" s="78" t="s">
        <v>162</v>
      </c>
      <c r="AC1542" s="128" t="s">
        <v>594</v>
      </c>
      <c r="AD1542" s="78" t="s">
        <v>149</v>
      </c>
      <c r="AE1542" s="133" t="str">
        <f>VLOOKUP(AD1542,cs_lookup!$A$2:$B$55,2,FALSE)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5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8" t="s">
        <v>160</v>
      </c>
      <c r="AB1543" s="78" t="s">
        <v>162</v>
      </c>
      <c r="AC1543" s="128" t="s">
        <v>594</v>
      </c>
      <c r="AD1543" s="78" t="s">
        <v>162</v>
      </c>
      <c r="AE1543" s="133" t="str">
        <f>VLOOKUP(AD1543,cs_lookup!$A$2:$B$55,2,FALSE)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5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8" t="s">
        <v>166</v>
      </c>
      <c r="AB1544" s="78" t="s">
        <v>151</v>
      </c>
      <c r="AC1544" s="128" t="s">
        <v>594</v>
      </c>
      <c r="AD1544" s="78" t="s">
        <v>155</v>
      </c>
      <c r="AE1544" s="133" t="str">
        <f>VLOOKUP(AD1544,cs_lookup!$A$2:$B$55,2,FALSE)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5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8" t="s">
        <v>160</v>
      </c>
      <c r="AB1545" s="78" t="s">
        <v>162</v>
      </c>
      <c r="AC1545" s="128" t="s">
        <v>594</v>
      </c>
      <c r="AD1545" s="78" t="s">
        <v>165</v>
      </c>
      <c r="AE1545" s="133" t="str">
        <f>VLOOKUP(AD1545,cs_lookup!$A$2:$B$55,2,FALSE)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5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8" t="s">
        <v>160</v>
      </c>
      <c r="AB1546" s="78" t="s">
        <v>162</v>
      </c>
      <c r="AC1546" s="128" t="s">
        <v>594</v>
      </c>
      <c r="AD1546" s="78" t="s">
        <v>178</v>
      </c>
      <c r="AE1546" s="133" t="str">
        <f>VLOOKUP(AD1546,cs_lookup!$A$2:$B$55,2,FALSE)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5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8" t="s">
        <v>166</v>
      </c>
      <c r="AB1547" s="78" t="s">
        <v>151</v>
      </c>
      <c r="AC1547" s="128" t="s">
        <v>594</v>
      </c>
      <c r="AD1547" s="78" t="s">
        <v>176</v>
      </c>
      <c r="AE1547" s="133" t="str">
        <f>VLOOKUP(AD1547,cs_lookup!$A$2:$B$55,2,FALSE)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5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8" t="s">
        <v>166</v>
      </c>
      <c r="AB1548" s="78" t="s">
        <v>151</v>
      </c>
      <c r="AC1548" s="128" t="s">
        <v>594</v>
      </c>
      <c r="AD1548" s="78" t="s">
        <v>172</v>
      </c>
      <c r="AE1548" s="133" t="str">
        <f>VLOOKUP(AD1548,cs_lookup!$A$2:$B$55,2,FALSE)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5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8" t="s">
        <v>161</v>
      </c>
      <c r="AB1549" s="78" t="s">
        <v>155</v>
      </c>
      <c r="AC1549" s="128" t="s">
        <v>594</v>
      </c>
      <c r="AD1549" s="78" t="s">
        <v>153</v>
      </c>
      <c r="AE1549" s="133" t="str">
        <f>VLOOKUP(AD1549,cs_lookup!$A$2:$B$55,2,FALSE)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5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8" t="s">
        <v>161</v>
      </c>
      <c r="AB1550" s="78" t="s">
        <v>155</v>
      </c>
      <c r="AC1550" s="128" t="s">
        <v>594</v>
      </c>
      <c r="AD1550" s="78" t="s">
        <v>150</v>
      </c>
      <c r="AE1550" s="133" t="str">
        <f>VLOOKUP(AD1550,cs_lookup!$A$2:$B$55,2,FALSE)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5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8" t="s">
        <v>166</v>
      </c>
      <c r="AB1551" s="78" t="s">
        <v>151</v>
      </c>
      <c r="AC1551" s="128" t="s">
        <v>594</v>
      </c>
      <c r="AD1551" s="78" t="s">
        <v>149</v>
      </c>
      <c r="AE1551" s="133" t="str">
        <f>VLOOKUP(AD1551,cs_lookup!$A$2:$B$55,2,FALSE)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5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8" t="s">
        <v>160</v>
      </c>
      <c r="AB1552" s="78" t="s">
        <v>162</v>
      </c>
      <c r="AC1552" s="128" t="s">
        <v>594</v>
      </c>
      <c r="AD1552" s="78" t="s">
        <v>151</v>
      </c>
      <c r="AE1552" s="133" t="str">
        <f>VLOOKUP(AD1552,cs_lookup!$A$2:$B$55,2,FALSE)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5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8" t="s">
        <v>161</v>
      </c>
      <c r="AB1553" s="78" t="s">
        <v>155</v>
      </c>
      <c r="AC1553" s="128" t="s">
        <v>594</v>
      </c>
      <c r="AD1553" s="78" t="s">
        <v>149</v>
      </c>
      <c r="AE1553" s="133" t="str">
        <f>VLOOKUP(AD1553,cs_lookup!$A$2:$B$55,2,FALSE)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5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8" t="s">
        <v>160</v>
      </c>
      <c r="AB1554" s="78" t="s">
        <v>165</v>
      </c>
      <c r="AC1554" s="128" t="s">
        <v>594</v>
      </c>
      <c r="AD1554" s="78" t="s">
        <v>165</v>
      </c>
      <c r="AE1554" s="133" t="str">
        <f>VLOOKUP(AD1554,cs_lookup!$A$2:$B$55,2,FALSE)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5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8" t="s">
        <v>166</v>
      </c>
      <c r="AB1555" s="78" t="s">
        <v>151</v>
      </c>
      <c r="AC1555" s="128" t="s">
        <v>594</v>
      </c>
      <c r="AD1555" s="78" t="s">
        <v>154</v>
      </c>
      <c r="AE1555" s="133" t="str">
        <f>VLOOKUP(AD1555,cs_lookup!$A$2:$B$55,2,FALSE)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5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8" t="s">
        <v>166</v>
      </c>
      <c r="AB1556" s="78" t="s">
        <v>151</v>
      </c>
      <c r="AC1556" s="128" t="s">
        <v>594</v>
      </c>
      <c r="AD1556" s="78" t="s">
        <v>162</v>
      </c>
      <c r="AE1556" s="133" t="str">
        <f>VLOOKUP(AD1556,cs_lookup!$A$2:$B$55,2,FALSE)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5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8" t="s">
        <v>166</v>
      </c>
      <c r="AB1557" s="78" t="s">
        <v>151</v>
      </c>
      <c r="AC1557" s="128" t="s">
        <v>594</v>
      </c>
      <c r="AD1557" s="78" t="s">
        <v>149</v>
      </c>
      <c r="AE1557" s="133" t="str">
        <f>VLOOKUP(AD1557,cs_lookup!$A$2:$B$55,2,FALSE)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5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8" t="s">
        <v>166</v>
      </c>
      <c r="AB1558" s="78" t="s">
        <v>151</v>
      </c>
      <c r="AC1558" s="128" t="s">
        <v>594</v>
      </c>
      <c r="AD1558" s="78" t="s">
        <v>175</v>
      </c>
      <c r="AE1558" s="133" t="str">
        <f>VLOOKUP(AD1558,cs_lookup!$A$2:$B$55,2,FALSE)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5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8" t="s">
        <v>166</v>
      </c>
      <c r="AB1559" s="78" t="s">
        <v>151</v>
      </c>
      <c r="AC1559" s="128" t="s">
        <v>594</v>
      </c>
      <c r="AD1559" s="78" t="s">
        <v>152</v>
      </c>
      <c r="AE1559" s="133" t="str">
        <f>VLOOKUP(AD1559,cs_lookup!$A$2:$B$55,2,FALSE)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5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8" t="s">
        <v>166</v>
      </c>
      <c r="AB1560" s="78" t="s">
        <v>151</v>
      </c>
      <c r="AC1560" s="128" t="s">
        <v>594</v>
      </c>
      <c r="AD1560" s="78" t="s">
        <v>163</v>
      </c>
      <c r="AE1560" s="133" t="str">
        <f>VLOOKUP(AD1560,cs_lookup!$A$2:$B$55,2,FALSE)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5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8" t="s">
        <v>166</v>
      </c>
      <c r="AB1561" s="78" t="s">
        <v>151</v>
      </c>
      <c r="AC1561" s="128" t="s">
        <v>594</v>
      </c>
      <c r="AD1561" s="78" t="s">
        <v>162</v>
      </c>
      <c r="AE1561" s="133" t="str">
        <f>VLOOKUP(AD1561,cs_lookup!$A$2:$B$55,2,FALSE)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5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8" t="s">
        <v>160</v>
      </c>
      <c r="AB1562" s="78" t="s">
        <v>170</v>
      </c>
      <c r="AC1562" s="128" t="s">
        <v>594</v>
      </c>
      <c r="AD1562" s="78" t="s">
        <v>162</v>
      </c>
      <c r="AE1562" s="133" t="str">
        <f>VLOOKUP(AD1562,cs_lookup!$A$2:$B$55,2,FALSE)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5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8" t="s">
        <v>160</v>
      </c>
      <c r="AB1563" s="78" t="s">
        <v>162</v>
      </c>
      <c r="AC1563" s="128" t="s">
        <v>594</v>
      </c>
      <c r="AD1563" s="78" t="s">
        <v>152</v>
      </c>
      <c r="AE1563" s="133" t="str">
        <f>VLOOKUP(AD1563,cs_lookup!$A$2:$B$55,2,FALSE)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5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8" t="s">
        <v>166</v>
      </c>
      <c r="AB1564" s="78" t="s">
        <v>151</v>
      </c>
      <c r="AC1564" s="128" t="s">
        <v>594</v>
      </c>
      <c r="AD1564" s="78" t="s">
        <v>149</v>
      </c>
      <c r="AE1564" s="133" t="str">
        <f>VLOOKUP(AD1564,cs_lookup!$A$2:$B$55,2,FALSE)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5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8" t="s">
        <v>166</v>
      </c>
      <c r="AB1565" s="78" t="s">
        <v>151</v>
      </c>
      <c r="AC1565" s="128" t="s">
        <v>594</v>
      </c>
      <c r="AD1565" s="78" t="s">
        <v>170</v>
      </c>
      <c r="AE1565" s="133" t="str">
        <f>VLOOKUP(AD1565,cs_lookup!$A$2:$B$55,2,FALSE)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5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8" t="s">
        <v>160</v>
      </c>
      <c r="AB1566" s="78" t="s">
        <v>162</v>
      </c>
      <c r="AC1566" s="128" t="s">
        <v>594</v>
      </c>
      <c r="AD1566" s="78" t="s">
        <v>149</v>
      </c>
      <c r="AE1566" s="133" t="str">
        <f>VLOOKUP(AD1566,cs_lookup!$A$2:$B$55,2,FALSE)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5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8" t="s">
        <v>160</v>
      </c>
      <c r="AB1567" s="78" t="s">
        <v>165</v>
      </c>
      <c r="AC1567" s="128" t="s">
        <v>594</v>
      </c>
      <c r="AD1567" s="78" t="s">
        <v>172</v>
      </c>
      <c r="AE1567" s="133" t="str">
        <f>VLOOKUP(AD1567,cs_lookup!$A$2:$B$55,2,FALSE)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5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8" t="s">
        <v>160</v>
      </c>
      <c r="AB1568" s="78" t="s">
        <v>162</v>
      </c>
      <c r="AC1568" s="128" t="s">
        <v>594</v>
      </c>
      <c r="AD1568" s="78" t="s">
        <v>168</v>
      </c>
      <c r="AE1568" s="133" t="str">
        <f>VLOOKUP(AD1568,cs_lookup!$A$2:$B$55,2,FALSE)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5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8" t="s">
        <v>166</v>
      </c>
      <c r="AB1569" s="78" t="s">
        <v>151</v>
      </c>
      <c r="AC1569" s="128" t="s">
        <v>594</v>
      </c>
      <c r="AD1569" s="78" t="s">
        <v>162</v>
      </c>
      <c r="AE1569" s="133" t="str">
        <f>VLOOKUP(AD1569,cs_lookup!$A$2:$B$55,2,FALSE)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5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8" t="s">
        <v>166</v>
      </c>
      <c r="AB1570" s="78" t="s">
        <v>151</v>
      </c>
      <c r="AC1570" s="128" t="s">
        <v>594</v>
      </c>
      <c r="AD1570" s="78" t="s">
        <v>151</v>
      </c>
      <c r="AE1570" s="133" t="str">
        <f>VLOOKUP(AD1570,cs_lookup!$A$2:$B$55,2,FALSE)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5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8" t="s">
        <v>166</v>
      </c>
      <c r="AB1571" s="78" t="s">
        <v>151</v>
      </c>
      <c r="AC1571" s="128" t="s">
        <v>594</v>
      </c>
      <c r="AD1571" s="78" t="s">
        <v>162</v>
      </c>
      <c r="AE1571" s="133" t="str">
        <f>VLOOKUP(AD1571,cs_lookup!$A$2:$B$55,2,FALSE)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5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8" t="s">
        <v>166</v>
      </c>
      <c r="AB1572" s="78" t="s">
        <v>151</v>
      </c>
      <c r="AC1572" s="128" t="s">
        <v>594</v>
      </c>
      <c r="AD1572" s="78" t="s">
        <v>153</v>
      </c>
      <c r="AE1572" s="133" t="str">
        <f>VLOOKUP(AD1572,cs_lookup!$A$2:$B$55,2,FALSE)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5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8" t="s">
        <v>161</v>
      </c>
      <c r="AB1573" s="78" t="s">
        <v>155</v>
      </c>
      <c r="AC1573" s="128" t="s">
        <v>594</v>
      </c>
      <c r="AD1573" s="78" t="s">
        <v>150</v>
      </c>
      <c r="AE1573" s="133" t="str">
        <f>VLOOKUP(AD1573,cs_lookup!$A$2:$B$55,2,FALSE)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5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8" t="s">
        <v>160</v>
      </c>
      <c r="AB1574" s="78" t="s">
        <v>162</v>
      </c>
      <c r="AC1574" s="128" t="s">
        <v>594</v>
      </c>
      <c r="AD1574" s="78" t="s">
        <v>162</v>
      </c>
      <c r="AE1574" s="133" t="str">
        <f>VLOOKUP(AD1574,cs_lookup!$A$2:$B$55,2,FALSE)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5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8" t="s">
        <v>166</v>
      </c>
      <c r="AB1575" s="78" t="s">
        <v>151</v>
      </c>
      <c r="AC1575" s="128" t="s">
        <v>594</v>
      </c>
      <c r="AD1575" s="78" t="s">
        <v>155</v>
      </c>
      <c r="AE1575" s="133" t="str">
        <f>VLOOKUP(AD1575,cs_lookup!$A$2:$B$55,2,FALSE)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5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8" t="s">
        <v>160</v>
      </c>
      <c r="AB1576" s="78" t="s">
        <v>162</v>
      </c>
      <c r="AC1576" s="128" t="s">
        <v>594</v>
      </c>
      <c r="AD1576" s="78" t="s">
        <v>153</v>
      </c>
      <c r="AE1576" s="133" t="str">
        <f>VLOOKUP(AD1576,cs_lookup!$A$2:$B$55,2,FALSE)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5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8" t="s">
        <v>160</v>
      </c>
      <c r="AB1577" s="78" t="s">
        <v>162</v>
      </c>
      <c r="AC1577" s="128" t="s">
        <v>594</v>
      </c>
      <c r="AD1577" s="78" t="s">
        <v>150</v>
      </c>
      <c r="AE1577" s="133" t="str">
        <f>VLOOKUP(AD1577,cs_lookup!$A$2:$B$55,2,FALSE)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5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8" t="s">
        <v>166</v>
      </c>
      <c r="AB1578" s="78" t="s">
        <v>151</v>
      </c>
      <c r="AC1578" s="128" t="s">
        <v>594</v>
      </c>
      <c r="AD1578" s="78" t="s">
        <v>164</v>
      </c>
      <c r="AE1578" s="133" t="str">
        <f>VLOOKUP(AD1578,cs_lookup!$A$2:$B$55,2,FALSE)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5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8" t="s">
        <v>166</v>
      </c>
      <c r="AB1579" s="78" t="s">
        <v>151</v>
      </c>
      <c r="AC1579" s="128" t="s">
        <v>594</v>
      </c>
      <c r="AD1579" s="78" t="s">
        <v>155</v>
      </c>
      <c r="AE1579" s="133" t="str">
        <f>VLOOKUP(AD1579,cs_lookup!$A$2:$B$55,2,FALSE)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5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8" t="s">
        <v>161</v>
      </c>
      <c r="AB1580" s="78" t="s">
        <v>155</v>
      </c>
      <c r="AC1580" s="128" t="s">
        <v>594</v>
      </c>
      <c r="AD1580" s="78" t="s">
        <v>391</v>
      </c>
      <c r="AE1580" s="133" t="str">
        <f>VLOOKUP(AD1580,cs_lookup!$A$2:$B$55,2,FALSE)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5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8" t="s">
        <v>166</v>
      </c>
      <c r="AB1581" s="78" t="s">
        <v>151</v>
      </c>
      <c r="AC1581" s="128" t="s">
        <v>594</v>
      </c>
      <c r="AD1581" s="78" t="s">
        <v>170</v>
      </c>
      <c r="AE1581" s="133" t="str">
        <f>VLOOKUP(AD1581,cs_lookup!$A$2:$B$55,2,FALSE)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5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8" t="s">
        <v>160</v>
      </c>
      <c r="AB1582" s="78" t="s">
        <v>162</v>
      </c>
      <c r="AC1582" s="128" t="s">
        <v>594</v>
      </c>
      <c r="AD1582" s="78" t="s">
        <v>178</v>
      </c>
      <c r="AE1582" s="133" t="str">
        <f>VLOOKUP(AD1582,cs_lookup!$A$2:$B$55,2,FALSE)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5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8" t="s">
        <v>166</v>
      </c>
      <c r="AB1583" s="78" t="s">
        <v>151</v>
      </c>
      <c r="AC1583" s="128" t="s">
        <v>594</v>
      </c>
      <c r="AD1583" s="78" t="s">
        <v>153</v>
      </c>
      <c r="AE1583" s="133" t="str">
        <f>VLOOKUP(AD1583,cs_lookup!$A$2:$B$55,2,FALSE)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5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8" t="s">
        <v>166</v>
      </c>
      <c r="AB1584" s="78" t="s">
        <v>151</v>
      </c>
      <c r="AC1584" s="128" t="s">
        <v>594</v>
      </c>
      <c r="AD1584" s="78" t="s">
        <v>153</v>
      </c>
      <c r="AE1584" s="133" t="str">
        <f>VLOOKUP(AD1584,cs_lookup!$A$2:$B$55,2,FALSE)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5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8" t="s">
        <v>166</v>
      </c>
      <c r="AB1585" s="78" t="s">
        <v>151</v>
      </c>
      <c r="AC1585" s="128" t="s">
        <v>594</v>
      </c>
      <c r="AD1585" s="78" t="s">
        <v>150</v>
      </c>
      <c r="AE1585" s="133" t="str">
        <f>VLOOKUP(AD1585,cs_lookup!$A$2:$B$55,2,FALSE)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5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8" t="s">
        <v>166</v>
      </c>
      <c r="AB1586" s="78" t="s">
        <v>151</v>
      </c>
      <c r="AC1586" s="128" t="s">
        <v>594</v>
      </c>
      <c r="AD1586" s="78" t="s">
        <v>152</v>
      </c>
      <c r="AE1586" s="133" t="str">
        <f>VLOOKUP(AD1586,cs_lookup!$A$2:$B$55,2,FALSE)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5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8" t="s">
        <v>166</v>
      </c>
      <c r="AB1587" s="78" t="s">
        <v>151</v>
      </c>
      <c r="AC1587" s="128" t="s">
        <v>594</v>
      </c>
      <c r="AD1587" s="78" t="s">
        <v>176</v>
      </c>
      <c r="AE1587" s="133" t="str">
        <f>VLOOKUP(AD1587,cs_lookup!$A$2:$B$55,2,FALSE)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5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8" t="s">
        <v>166</v>
      </c>
      <c r="AB1588" s="78" t="s">
        <v>151</v>
      </c>
      <c r="AC1588" s="128" t="s">
        <v>594</v>
      </c>
      <c r="AD1588" s="78" t="s">
        <v>153</v>
      </c>
      <c r="AE1588" s="133" t="str">
        <f>VLOOKUP(AD1588,cs_lookup!$A$2:$B$55,2,FALSE)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5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8" t="s">
        <v>161</v>
      </c>
      <c r="AB1589" s="78" t="s">
        <v>155</v>
      </c>
      <c r="AC1589" s="128" t="s">
        <v>594</v>
      </c>
      <c r="AD1589" s="78" t="s">
        <v>155</v>
      </c>
      <c r="AE1589" s="133" t="str">
        <f>VLOOKUP(AD1589,cs_lookup!$A$2:$B$55,2,FALSE)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5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8" t="s">
        <v>166</v>
      </c>
      <c r="AB1590" s="78" t="s">
        <v>151</v>
      </c>
      <c r="AC1590" s="128" t="s">
        <v>594</v>
      </c>
      <c r="AD1590" s="78" t="s">
        <v>168</v>
      </c>
      <c r="AE1590" s="133" t="str">
        <f>VLOOKUP(AD1590,cs_lookup!$A$2:$B$55,2,FALSE)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5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8" t="s">
        <v>166</v>
      </c>
      <c r="AB1591" s="78" t="s">
        <v>151</v>
      </c>
      <c r="AC1591" s="128" t="s">
        <v>594</v>
      </c>
      <c r="AD1591" s="78" t="s">
        <v>170</v>
      </c>
      <c r="AE1591" s="133" t="str">
        <f>VLOOKUP(AD1591,cs_lookup!$A$2:$B$55,2,FALSE)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5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8" t="s">
        <v>160</v>
      </c>
      <c r="AB1592" s="78" t="s">
        <v>162</v>
      </c>
      <c r="AC1592" s="128" t="s">
        <v>594</v>
      </c>
      <c r="AD1592" s="78" t="s">
        <v>162</v>
      </c>
      <c r="AE1592" s="133" t="str">
        <f>VLOOKUP(AD1592,cs_lookup!$A$2:$B$55,2,FALSE)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5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8" t="s">
        <v>161</v>
      </c>
      <c r="AB1593" s="78" t="s">
        <v>155</v>
      </c>
      <c r="AC1593" s="128" t="s">
        <v>594</v>
      </c>
      <c r="AD1593" s="78" t="s">
        <v>393</v>
      </c>
      <c r="AE1593" s="133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5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8" t="s">
        <v>161</v>
      </c>
      <c r="AB1594" s="78" t="s">
        <v>155</v>
      </c>
      <c r="AC1594" s="128" t="s">
        <v>594</v>
      </c>
      <c r="AD1594" s="78" t="s">
        <v>149</v>
      </c>
      <c r="AE1594" s="133" t="str">
        <f>VLOOKUP(AD1594,cs_lookup!$A$2:$B$55,2,FALSE)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5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8" t="s">
        <v>166</v>
      </c>
      <c r="AB1595" s="78" t="s">
        <v>151</v>
      </c>
      <c r="AC1595" s="128" t="s">
        <v>594</v>
      </c>
      <c r="AD1595" s="78" t="s">
        <v>172</v>
      </c>
      <c r="AE1595" s="133" t="str">
        <f>VLOOKUP(AD1595,cs_lookup!$A$2:$B$55,2,FALSE)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5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8" t="s">
        <v>160</v>
      </c>
      <c r="AB1596" s="78" t="s">
        <v>162</v>
      </c>
      <c r="AC1596" s="128" t="s">
        <v>594</v>
      </c>
      <c r="AD1596" s="78" t="s">
        <v>392</v>
      </c>
      <c r="AE1596" s="133" t="str">
        <f>VLOOKUP(AD1596,cs_lookup!$A$2:$B$55,2,FALSE)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5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8" t="s">
        <v>160</v>
      </c>
      <c r="AB1597" s="78" t="s">
        <v>165</v>
      </c>
      <c r="AC1597" s="128" t="s">
        <v>594</v>
      </c>
      <c r="AD1597" s="78" t="s">
        <v>172</v>
      </c>
      <c r="AE1597" s="133" t="str">
        <f>VLOOKUP(AD1597,cs_lookup!$A$2:$B$55,2,FALSE)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5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8" t="s">
        <v>160</v>
      </c>
      <c r="AB1598" s="78" t="s">
        <v>162</v>
      </c>
      <c r="AC1598" s="128" t="s">
        <v>594</v>
      </c>
      <c r="AD1598" s="78" t="s">
        <v>167</v>
      </c>
      <c r="AE1598" s="133" t="str">
        <f>VLOOKUP(AD1598,cs_lookup!$A$2:$B$55,2,FALSE)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5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8" t="s">
        <v>160</v>
      </c>
      <c r="AB1599" s="78" t="s">
        <v>170</v>
      </c>
      <c r="AC1599" s="128" t="s">
        <v>594</v>
      </c>
      <c r="AD1599" s="78" t="s">
        <v>170</v>
      </c>
      <c r="AE1599" s="133" t="str">
        <f>VLOOKUP(AD1599,cs_lookup!$A$2:$B$55,2,FALSE)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5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8" t="s">
        <v>160</v>
      </c>
      <c r="AB1600" s="78" t="s">
        <v>176</v>
      </c>
      <c r="AC1600" s="128" t="s">
        <v>594</v>
      </c>
      <c r="AD1600" s="78" t="s">
        <v>359</v>
      </c>
      <c r="AE1600" s="133" t="str">
        <f>VLOOKUP(AD1600,cs_lookup!$A$2:$B$55,2,FALSE)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5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8" t="s">
        <v>161</v>
      </c>
      <c r="AB1601" s="78" t="s">
        <v>178</v>
      </c>
      <c r="AC1601" s="128" t="s">
        <v>594</v>
      </c>
      <c r="AD1601" s="78" t="s">
        <v>155</v>
      </c>
      <c r="AE1601" s="133" t="str">
        <f>VLOOKUP(AD1601,cs_lookup!$A$2:$B$55,2,FALSE)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5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8" t="s">
        <v>166</v>
      </c>
      <c r="AB1602" s="78" t="s">
        <v>151</v>
      </c>
      <c r="AC1602" s="128" t="s">
        <v>594</v>
      </c>
      <c r="AD1602" s="78" t="s">
        <v>151</v>
      </c>
      <c r="AE1602" s="133" t="str">
        <f>VLOOKUP(AD1602,cs_lookup!$A$2:$B$55,2,FALSE)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5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8" t="s">
        <v>166</v>
      </c>
      <c r="AB1603" s="78" t="s">
        <v>150</v>
      </c>
      <c r="AC1603" s="128" t="s">
        <v>594</v>
      </c>
      <c r="AD1603" s="78" t="s">
        <v>151</v>
      </c>
      <c r="AE1603" s="133" t="str">
        <f>VLOOKUP(AD1603,cs_lookup!$A$2:$B$55,2,FALSE)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5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8" t="s">
        <v>160</v>
      </c>
      <c r="AB1604" s="78" t="s">
        <v>162</v>
      </c>
      <c r="AC1604" s="128" t="s">
        <v>594</v>
      </c>
      <c r="AD1604" s="78" t="s">
        <v>162</v>
      </c>
      <c r="AE1604" s="133" t="str">
        <f>VLOOKUP(AD1604,cs_lookup!$A$2:$B$55,2,FALSE)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5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8" t="s">
        <v>166</v>
      </c>
      <c r="AB1605" s="78" t="s">
        <v>151</v>
      </c>
      <c r="AC1605" s="128" t="s">
        <v>594</v>
      </c>
      <c r="AD1605" s="78" t="s">
        <v>149</v>
      </c>
      <c r="AE1605" s="133" t="str">
        <f>VLOOKUP(AD1605,cs_lookup!$A$2:$B$55,2,FALSE)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5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8" t="s">
        <v>160</v>
      </c>
      <c r="AB1606" s="78" t="s">
        <v>162</v>
      </c>
      <c r="AC1606" s="128" t="s">
        <v>594</v>
      </c>
      <c r="AD1606" s="78" t="s">
        <v>150</v>
      </c>
      <c r="AE1606" s="133" t="str">
        <f>VLOOKUP(AD1606,cs_lookup!$A$2:$B$55,2,FALSE)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5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8" t="s">
        <v>160</v>
      </c>
      <c r="AB1607" s="78" t="s">
        <v>154</v>
      </c>
      <c r="AC1607" s="128" t="s">
        <v>594</v>
      </c>
      <c r="AD1607" s="78" t="s">
        <v>152</v>
      </c>
      <c r="AE1607" s="133" t="str">
        <f>VLOOKUP(AD1607,cs_lookup!$A$2:$B$55,2,FALSE)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5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8" t="s">
        <v>166</v>
      </c>
      <c r="AB1608" s="78" t="s">
        <v>151</v>
      </c>
      <c r="AC1608" s="128" t="s">
        <v>594</v>
      </c>
      <c r="AD1608" s="78" t="s">
        <v>155</v>
      </c>
      <c r="AE1608" s="133" t="str">
        <f>VLOOKUP(AD1608,cs_lookup!$A$2:$B$55,2,FALSE)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5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8" t="s">
        <v>166</v>
      </c>
      <c r="AB1609" s="78" t="s">
        <v>151</v>
      </c>
      <c r="AC1609" s="128" t="s">
        <v>594</v>
      </c>
      <c r="AD1609" s="78" t="s">
        <v>170</v>
      </c>
      <c r="AE1609" s="133" t="str">
        <f>VLOOKUP(AD1609,cs_lookup!$A$2:$B$55,2,FALSE)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5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8" t="s">
        <v>160</v>
      </c>
      <c r="AB1610" s="78" t="s">
        <v>162</v>
      </c>
      <c r="AC1610" s="128" t="s">
        <v>594</v>
      </c>
      <c r="AD1610" s="78" t="s">
        <v>170</v>
      </c>
      <c r="AE1610" s="133" t="str">
        <f>VLOOKUP(AD1610,cs_lookup!$A$2:$B$55,2,FALSE)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5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8" t="s">
        <v>166</v>
      </c>
      <c r="AB1611" s="78" t="s">
        <v>151</v>
      </c>
      <c r="AC1611" s="128" t="s">
        <v>594</v>
      </c>
      <c r="AD1611" s="78" t="s">
        <v>162</v>
      </c>
      <c r="AE1611" s="133" t="str">
        <f>VLOOKUP(AD1611,cs_lookup!$A$2:$B$55,2,FALSE)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5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8" t="s">
        <v>166</v>
      </c>
      <c r="AB1612" s="78" t="s">
        <v>151</v>
      </c>
      <c r="AC1612" s="128" t="s">
        <v>594</v>
      </c>
      <c r="AD1612" s="78" t="s">
        <v>170</v>
      </c>
      <c r="AE1612" s="133" t="str">
        <f>VLOOKUP(AD1612,cs_lookup!$A$2:$B$55,2,FALSE)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5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8" t="s">
        <v>160</v>
      </c>
      <c r="AB1613" s="78" t="s">
        <v>162</v>
      </c>
      <c r="AC1613" s="128" t="s">
        <v>594</v>
      </c>
      <c r="AD1613" s="78" t="s">
        <v>151</v>
      </c>
      <c r="AE1613" s="133" t="str">
        <f>VLOOKUP(AD1613,cs_lookup!$A$2:$B$55,2,FALSE)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5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8" t="s">
        <v>160</v>
      </c>
      <c r="AB1614" s="78" t="s">
        <v>162</v>
      </c>
      <c r="AC1614" s="128" t="s">
        <v>594</v>
      </c>
      <c r="AD1614" s="78" t="s">
        <v>154</v>
      </c>
      <c r="AE1614" s="133" t="str">
        <f>VLOOKUP(AD1614,cs_lookup!$A$2:$B$55,2,FALSE)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5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8" t="s">
        <v>166</v>
      </c>
      <c r="AB1615" s="78" t="s">
        <v>151</v>
      </c>
      <c r="AC1615" s="128" t="s">
        <v>594</v>
      </c>
      <c r="AD1615" s="78" t="s">
        <v>162</v>
      </c>
      <c r="AE1615" s="133" t="str">
        <f>VLOOKUP(AD1615,cs_lookup!$A$2:$B$55,2,FALSE)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5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8" t="s">
        <v>166</v>
      </c>
      <c r="AB1616" s="78" t="s">
        <v>151</v>
      </c>
      <c r="AC1616" s="128" t="s">
        <v>594</v>
      </c>
      <c r="AD1616" s="78" t="s">
        <v>149</v>
      </c>
      <c r="AE1616" s="133" t="str">
        <f>VLOOKUP(AD1616,cs_lookup!$A$2:$B$55,2,FALSE)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5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8" t="s">
        <v>160</v>
      </c>
      <c r="AB1617" s="78" t="s">
        <v>162</v>
      </c>
      <c r="AC1617" s="128" t="s">
        <v>594</v>
      </c>
      <c r="AD1617" s="78" t="s">
        <v>154</v>
      </c>
      <c r="AE1617" s="133" t="str">
        <f>VLOOKUP(AD1617,cs_lookup!$A$2:$B$55,2,FALSE)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5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8" t="s">
        <v>161</v>
      </c>
      <c r="AB1618" s="78" t="s">
        <v>178</v>
      </c>
      <c r="AC1618" s="128" t="s">
        <v>594</v>
      </c>
      <c r="AD1618" s="78" t="s">
        <v>152</v>
      </c>
      <c r="AE1618" s="133" t="str">
        <f>VLOOKUP(AD1618,cs_lookup!$A$2:$B$55,2,FALSE)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5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8" t="s">
        <v>161</v>
      </c>
      <c r="AB1619" s="78" t="s">
        <v>155</v>
      </c>
      <c r="AC1619" s="128" t="s">
        <v>594</v>
      </c>
      <c r="AD1619" s="78" t="s">
        <v>155</v>
      </c>
      <c r="AE1619" s="133" t="str">
        <f>VLOOKUP(AD1619,cs_lookup!$A$2:$B$55,2,FALSE)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5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8" t="s">
        <v>160</v>
      </c>
      <c r="AB1620" s="78" t="s">
        <v>162</v>
      </c>
      <c r="AC1620" s="128" t="s">
        <v>594</v>
      </c>
      <c r="AD1620" s="78" t="s">
        <v>154</v>
      </c>
      <c r="AE1620" s="133" t="str">
        <f>VLOOKUP(AD1620,cs_lookup!$A$2:$B$55,2,FALSE)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5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8" t="s">
        <v>160</v>
      </c>
      <c r="AB1621" s="78" t="s">
        <v>162</v>
      </c>
      <c r="AC1621" s="128" t="s">
        <v>594</v>
      </c>
      <c r="AD1621" s="78" t="s">
        <v>170</v>
      </c>
      <c r="AE1621" s="133" t="str">
        <f>VLOOKUP(AD1621,cs_lookup!$A$2:$B$55,2,FALSE)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5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8" t="s">
        <v>166</v>
      </c>
      <c r="AB1622" s="78" t="s">
        <v>151</v>
      </c>
      <c r="AC1622" s="128" t="s">
        <v>594</v>
      </c>
      <c r="AD1622" s="78" t="s">
        <v>150</v>
      </c>
      <c r="AE1622" s="133" t="str">
        <f>VLOOKUP(AD1622,cs_lookup!$A$2:$B$55,2,FALSE)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5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8" t="s">
        <v>166</v>
      </c>
      <c r="AB1623" s="78" t="s">
        <v>151</v>
      </c>
      <c r="AC1623" s="128" t="s">
        <v>594</v>
      </c>
      <c r="AD1623" s="78" t="s">
        <v>152</v>
      </c>
      <c r="AE1623" s="133" t="str">
        <f>VLOOKUP(AD1623,cs_lookup!$A$2:$B$55,2,FALSE)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5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8" t="s">
        <v>166</v>
      </c>
      <c r="AB1624" s="78" t="s">
        <v>151</v>
      </c>
      <c r="AC1624" s="128" t="s">
        <v>594</v>
      </c>
      <c r="AD1624" s="78" t="s">
        <v>170</v>
      </c>
      <c r="AE1624" s="133" t="str">
        <f>VLOOKUP(AD1624,cs_lookup!$A$2:$B$55,2,FALSE)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5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8" t="s">
        <v>160</v>
      </c>
      <c r="AB1625" s="78" t="s">
        <v>162</v>
      </c>
      <c r="AC1625" s="128" t="s">
        <v>594</v>
      </c>
      <c r="AD1625" s="78" t="s">
        <v>150</v>
      </c>
      <c r="AE1625" s="133" t="str">
        <f>VLOOKUP(AD1625,cs_lookup!$A$2:$B$55,2,FALSE)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5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8" t="s">
        <v>160</v>
      </c>
      <c r="AB1626" s="78" t="s">
        <v>170</v>
      </c>
      <c r="AC1626" s="128" t="s">
        <v>594</v>
      </c>
      <c r="AD1626" s="78" t="s">
        <v>151</v>
      </c>
      <c r="AE1626" s="133" t="str">
        <f>VLOOKUP(AD1626,cs_lookup!$A$2:$B$55,2,FALSE)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5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8" t="s">
        <v>160</v>
      </c>
      <c r="AB1627" s="78" t="s">
        <v>162</v>
      </c>
      <c r="AC1627" s="128" t="s">
        <v>594</v>
      </c>
      <c r="AD1627" s="78" t="s">
        <v>168</v>
      </c>
      <c r="AE1627" s="133" t="str">
        <f>VLOOKUP(AD1627,cs_lookup!$A$2:$B$55,2,FALSE)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5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8" t="s">
        <v>166</v>
      </c>
      <c r="AB1628" s="78" t="s">
        <v>151</v>
      </c>
      <c r="AC1628" s="128" t="s">
        <v>594</v>
      </c>
      <c r="AD1628" s="78" t="s">
        <v>152</v>
      </c>
      <c r="AE1628" s="133" t="str">
        <f>VLOOKUP(AD1628,cs_lookup!$A$2:$B$55,2,FALSE)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5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8" t="s">
        <v>166</v>
      </c>
      <c r="AB1629" s="78" t="s">
        <v>150</v>
      </c>
      <c r="AC1629" s="128" t="s">
        <v>594</v>
      </c>
      <c r="AD1629" s="78" t="s">
        <v>178</v>
      </c>
      <c r="AE1629" s="133" t="str">
        <f>VLOOKUP(AD1629,cs_lookup!$A$2:$B$55,2,FALSE)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5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8" t="s">
        <v>160</v>
      </c>
      <c r="AB1630" s="78" t="s">
        <v>170</v>
      </c>
      <c r="AC1630" s="128" t="s">
        <v>594</v>
      </c>
      <c r="AD1630" s="78" t="s">
        <v>151</v>
      </c>
      <c r="AE1630" s="133" t="str">
        <f>VLOOKUP(AD1630,cs_lookup!$A$2:$B$55,2,FALSE)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5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8" t="s">
        <v>160</v>
      </c>
      <c r="AB1631" s="78" t="s">
        <v>162</v>
      </c>
      <c r="AC1631" s="128" t="s">
        <v>594</v>
      </c>
      <c r="AD1631" s="78" t="s">
        <v>162</v>
      </c>
      <c r="AE1631" s="133" t="str">
        <f>VLOOKUP(AD1631,cs_lookup!$A$2:$B$55,2,FALSE)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5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8" t="s">
        <v>161</v>
      </c>
      <c r="AB1632" s="78" t="s">
        <v>155</v>
      </c>
      <c r="AC1632" s="128" t="s">
        <v>594</v>
      </c>
      <c r="AD1632" s="78" t="s">
        <v>155</v>
      </c>
      <c r="AE1632" s="133" t="str">
        <f>VLOOKUP(AD1632,cs_lookup!$A$2:$B$55,2,FALSE)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5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8" t="s">
        <v>166</v>
      </c>
      <c r="AB1633" s="78" t="s">
        <v>151</v>
      </c>
      <c r="AC1633" s="128" t="s">
        <v>594</v>
      </c>
      <c r="AD1633" s="78" t="s">
        <v>154</v>
      </c>
      <c r="AE1633" s="133" t="str">
        <f>VLOOKUP(AD1633,cs_lookup!$A$2:$B$55,2,FALSE)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5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8" t="s">
        <v>160</v>
      </c>
      <c r="AB1634" s="78" t="s">
        <v>165</v>
      </c>
      <c r="AC1634" s="128" t="s">
        <v>594</v>
      </c>
      <c r="AD1634" s="78" t="s">
        <v>170</v>
      </c>
      <c r="AE1634" s="133" t="str">
        <f>VLOOKUP(AD1634,cs_lookup!$A$2:$B$55,2,FALSE)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5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8" t="s">
        <v>166</v>
      </c>
      <c r="AB1635" s="78" t="s">
        <v>151</v>
      </c>
      <c r="AC1635" s="128" t="s">
        <v>594</v>
      </c>
      <c r="AD1635" s="78" t="s">
        <v>152</v>
      </c>
      <c r="AE1635" s="133" t="str">
        <f>VLOOKUP(AD1635,cs_lookup!$A$2:$B$55,2,FALSE)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5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8" t="s">
        <v>166</v>
      </c>
      <c r="AB1636" s="78" t="s">
        <v>151</v>
      </c>
      <c r="AC1636" s="128" t="s">
        <v>594</v>
      </c>
      <c r="AD1636" s="78" t="s">
        <v>165</v>
      </c>
      <c r="AE1636" s="133" t="str">
        <f>VLOOKUP(AD1636,cs_lookup!$A$2:$B$55,2,FALSE)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5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8" t="s">
        <v>161</v>
      </c>
      <c r="AB1637" s="78" t="s">
        <v>155</v>
      </c>
      <c r="AC1637" s="128" t="s">
        <v>594</v>
      </c>
      <c r="AD1637" s="78" t="s">
        <v>162</v>
      </c>
      <c r="AE1637" s="133" t="str">
        <f>VLOOKUP(AD1637,cs_lookup!$A$2:$B$55,2,FALSE)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5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8" t="s">
        <v>166</v>
      </c>
      <c r="AB1638" s="78" t="s">
        <v>150</v>
      </c>
      <c r="AC1638" s="128" t="s">
        <v>594</v>
      </c>
      <c r="AD1638" s="78" t="s">
        <v>178</v>
      </c>
      <c r="AE1638" s="133" t="str">
        <f>VLOOKUP(AD1638,cs_lookup!$A$2:$B$55,2,FALSE)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5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8" t="s">
        <v>166</v>
      </c>
      <c r="AB1639" s="78" t="s">
        <v>151</v>
      </c>
      <c r="AC1639" s="128" t="s">
        <v>594</v>
      </c>
      <c r="AD1639" s="78" t="s">
        <v>150</v>
      </c>
      <c r="AE1639" s="133" t="str">
        <f>VLOOKUP(AD1639,cs_lookup!$A$2:$B$55,2,FALSE)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5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8" t="s">
        <v>160</v>
      </c>
      <c r="AB1640" s="78" t="s">
        <v>165</v>
      </c>
      <c r="AC1640" s="128" t="s">
        <v>594</v>
      </c>
      <c r="AD1640" s="78" t="s">
        <v>164</v>
      </c>
      <c r="AE1640" s="133" t="str">
        <f>VLOOKUP(AD1640,cs_lookup!$A$2:$B$55,2,FALSE)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5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8" t="s">
        <v>161</v>
      </c>
      <c r="AB1641" s="78" t="s">
        <v>155</v>
      </c>
      <c r="AC1641" s="128" t="s">
        <v>594</v>
      </c>
      <c r="AD1641" s="78" t="s">
        <v>154</v>
      </c>
      <c r="AE1641" s="133" t="str">
        <f>VLOOKUP(AD1641,cs_lookup!$A$2:$B$55,2,FALSE)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5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8" t="s">
        <v>160</v>
      </c>
      <c r="AB1642" s="78" t="s">
        <v>165</v>
      </c>
      <c r="AC1642" s="128" t="s">
        <v>594</v>
      </c>
      <c r="AD1642" s="78" t="s">
        <v>162</v>
      </c>
      <c r="AE1642" s="133" t="str">
        <f>VLOOKUP(AD1642,cs_lookup!$A$2:$B$55,2,FALSE)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5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8" t="s">
        <v>166</v>
      </c>
      <c r="AB1643" s="78" t="s">
        <v>151</v>
      </c>
      <c r="AC1643" s="128" t="s">
        <v>594</v>
      </c>
      <c r="AD1643" s="78" t="s">
        <v>178</v>
      </c>
      <c r="AE1643" s="133" t="str">
        <f>VLOOKUP(AD1643,cs_lookup!$A$2:$B$55,2,FALSE)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5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8" t="s">
        <v>160</v>
      </c>
      <c r="AB1644" s="78" t="s">
        <v>162</v>
      </c>
      <c r="AC1644" s="128" t="s">
        <v>594</v>
      </c>
      <c r="AD1644" s="78" t="s">
        <v>162</v>
      </c>
      <c r="AE1644" s="133" t="str">
        <f>VLOOKUP(AD1644,cs_lookup!$A$2:$B$55,2,FALSE)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5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8" t="s">
        <v>166</v>
      </c>
      <c r="AB1645" s="78" t="s">
        <v>151</v>
      </c>
      <c r="AC1645" s="128" t="s">
        <v>594</v>
      </c>
      <c r="AD1645" s="78" t="s">
        <v>359</v>
      </c>
      <c r="AE1645" s="133" t="str">
        <f>VLOOKUP(AD1645,cs_lookup!$A$2:$B$55,2,FALSE)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5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8" t="s">
        <v>166</v>
      </c>
      <c r="AB1646" s="78" t="s">
        <v>150</v>
      </c>
      <c r="AC1646" s="128" t="s">
        <v>594</v>
      </c>
      <c r="AD1646" s="78" t="s">
        <v>153</v>
      </c>
      <c r="AE1646" s="133" t="str">
        <f>VLOOKUP(AD1646,cs_lookup!$A$2:$B$55,2,FALSE)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5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8" t="s">
        <v>166</v>
      </c>
      <c r="AB1647" s="78" t="s">
        <v>149</v>
      </c>
      <c r="AC1647" s="128" t="s">
        <v>594</v>
      </c>
      <c r="AD1647" s="78" t="s">
        <v>162</v>
      </c>
      <c r="AE1647" s="133" t="str">
        <f>VLOOKUP(AD1647,cs_lookup!$A$2:$B$55,2,FALSE)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5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8" t="s">
        <v>166</v>
      </c>
      <c r="AB1648" s="78" t="s">
        <v>151</v>
      </c>
      <c r="AC1648" s="128" t="s">
        <v>594</v>
      </c>
      <c r="AD1648" s="78" t="s">
        <v>151</v>
      </c>
      <c r="AE1648" s="133" t="str">
        <f>VLOOKUP(AD1648,cs_lookup!$A$2:$B$55,2,FALSE)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5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8" t="s">
        <v>160</v>
      </c>
      <c r="AB1649" s="78" t="s">
        <v>165</v>
      </c>
      <c r="AC1649" s="128" t="s">
        <v>594</v>
      </c>
      <c r="AD1649" s="78" t="s">
        <v>154</v>
      </c>
      <c r="AE1649" s="133" t="str">
        <f>VLOOKUP(AD1649,cs_lookup!$A$2:$B$55,2,FALSE)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5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8" t="s">
        <v>166</v>
      </c>
      <c r="AB1650" s="78" t="s">
        <v>151</v>
      </c>
      <c r="AC1650" s="128" t="s">
        <v>594</v>
      </c>
      <c r="AD1650" s="78" t="s">
        <v>154</v>
      </c>
      <c r="AE1650" s="133" t="str">
        <f>VLOOKUP(AD1650,cs_lookup!$A$2:$B$55,2,FALSE)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5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8" t="s">
        <v>160</v>
      </c>
      <c r="AB1651" s="78" t="s">
        <v>162</v>
      </c>
      <c r="AC1651" s="128" t="s">
        <v>594</v>
      </c>
      <c r="AD1651" s="78" t="s">
        <v>154</v>
      </c>
      <c r="AE1651" s="133" t="str">
        <f>VLOOKUP(AD1651,cs_lookup!$A$2:$B$55,2,FALSE)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5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8" t="s">
        <v>166</v>
      </c>
      <c r="AB1652" s="78" t="s">
        <v>151</v>
      </c>
      <c r="AC1652" s="128" t="s">
        <v>594</v>
      </c>
      <c r="AD1652" s="78" t="s">
        <v>149</v>
      </c>
      <c r="AE1652" s="133" t="str">
        <f>VLOOKUP(AD1652,cs_lookup!$A$2:$B$55,2,FALSE)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5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8" t="s">
        <v>166</v>
      </c>
      <c r="AB1653" s="78" t="s">
        <v>151</v>
      </c>
      <c r="AC1653" s="128" t="s">
        <v>594</v>
      </c>
      <c r="AD1653" s="78" t="s">
        <v>170</v>
      </c>
      <c r="AE1653" s="133" t="str">
        <f>VLOOKUP(AD1653,cs_lookup!$A$2:$B$55,2,FALSE)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5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8" t="s">
        <v>160</v>
      </c>
      <c r="AB1654" s="78" t="s">
        <v>162</v>
      </c>
      <c r="AC1654" s="128" t="s">
        <v>594</v>
      </c>
      <c r="AD1654" s="78" t="s">
        <v>151</v>
      </c>
      <c r="AE1654" s="133" t="str">
        <f>VLOOKUP(AD1654,cs_lookup!$A$2:$B$55,2,FALSE)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5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8" t="s">
        <v>166</v>
      </c>
      <c r="AB1655" s="78" t="s">
        <v>151</v>
      </c>
      <c r="AC1655" s="128" t="s">
        <v>594</v>
      </c>
      <c r="AD1655" s="78" t="s">
        <v>155</v>
      </c>
      <c r="AE1655" s="133" t="str">
        <f>VLOOKUP(AD1655,cs_lookup!$A$2:$B$55,2,FALSE)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5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8" t="s">
        <v>166</v>
      </c>
      <c r="AB1656" s="78" t="s">
        <v>151</v>
      </c>
      <c r="AC1656" s="128" t="s">
        <v>594</v>
      </c>
      <c r="AD1656" s="78" t="s">
        <v>149</v>
      </c>
      <c r="AE1656" s="133" t="str">
        <f>VLOOKUP(AD1656,cs_lookup!$A$2:$B$55,2,FALSE)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5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8" t="s">
        <v>161</v>
      </c>
      <c r="AB1657" s="78" t="s">
        <v>152</v>
      </c>
      <c r="AC1657" s="128" t="s">
        <v>594</v>
      </c>
      <c r="AD1657" s="78" t="s">
        <v>167</v>
      </c>
      <c r="AE1657" s="133" t="str">
        <f>VLOOKUP(AD1657,cs_lookup!$A$2:$B$55,2,FALSE)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5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8" t="s">
        <v>166</v>
      </c>
      <c r="AB1658" s="78" t="s">
        <v>151</v>
      </c>
      <c r="AC1658" s="128" t="s">
        <v>594</v>
      </c>
      <c r="AD1658" s="78" t="s">
        <v>151</v>
      </c>
      <c r="AE1658" s="133" t="str">
        <f>VLOOKUP(AD1658,cs_lookup!$A$2:$B$55,2,FALSE)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5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8" t="s">
        <v>160</v>
      </c>
      <c r="AB1659" s="78" t="s">
        <v>154</v>
      </c>
      <c r="AC1659" s="128" t="s">
        <v>594</v>
      </c>
      <c r="AD1659" s="78" t="s">
        <v>152</v>
      </c>
      <c r="AE1659" s="133" t="str">
        <f>VLOOKUP(AD1659,cs_lookup!$A$2:$B$55,2,FALSE)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5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8" t="s">
        <v>161</v>
      </c>
      <c r="AB1660" s="78" t="s">
        <v>152</v>
      </c>
      <c r="AC1660" s="128" t="s">
        <v>594</v>
      </c>
      <c r="AD1660" s="78" t="s">
        <v>155</v>
      </c>
      <c r="AE1660" s="133" t="str">
        <f>VLOOKUP(AD1660,cs_lookup!$A$2:$B$55,2,FALSE)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5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8" t="s">
        <v>160</v>
      </c>
      <c r="AB1661" s="78" t="s">
        <v>162</v>
      </c>
      <c r="AC1661" s="128" t="s">
        <v>594</v>
      </c>
      <c r="AD1661" s="78" t="s">
        <v>162</v>
      </c>
      <c r="AE1661" s="133" t="str">
        <f>VLOOKUP(AD1661,cs_lookup!$A$2:$B$55,2,FALSE)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5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8" t="s">
        <v>166</v>
      </c>
      <c r="AB1662" s="78" t="s">
        <v>151</v>
      </c>
      <c r="AC1662" s="128" t="s">
        <v>595</v>
      </c>
      <c r="AD1662" s="78" t="s">
        <v>151</v>
      </c>
      <c r="AE1662" s="133" t="str">
        <f>VLOOKUP(AD1662,cs_lookup!$A$2:$B$55,2,FALSE)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5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8" t="s">
        <v>166</v>
      </c>
      <c r="AB1663" s="78" t="s">
        <v>151</v>
      </c>
      <c r="AC1663" s="128" t="s">
        <v>595</v>
      </c>
      <c r="AD1663" s="78" t="s">
        <v>226</v>
      </c>
      <c r="AE1663" s="133" t="str">
        <f>VLOOKUP(AD1663,cs_lookup!$A$2:$B$55,2,FALSE)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5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8" t="s">
        <v>161</v>
      </c>
      <c r="AB1664" s="78" t="s">
        <v>155</v>
      </c>
      <c r="AC1664" s="128" t="s">
        <v>595</v>
      </c>
      <c r="AD1664" s="78" t="s">
        <v>154</v>
      </c>
      <c r="AE1664" s="133" t="str">
        <f>VLOOKUP(AD1664,cs_lookup!$A$2:$B$55,2,FALSE)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5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8" t="s">
        <v>166</v>
      </c>
      <c r="AB1665" s="78" t="s">
        <v>150</v>
      </c>
      <c r="AC1665" s="128" t="s">
        <v>595</v>
      </c>
      <c r="AD1665" s="78" t="s">
        <v>168</v>
      </c>
      <c r="AE1665" s="133" t="str">
        <f>VLOOKUP(AD1665,cs_lookup!$A$2:$B$55,2,FALSE)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5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8" t="s">
        <v>166</v>
      </c>
      <c r="AB1666" s="78" t="s">
        <v>151</v>
      </c>
      <c r="AC1666" s="128" t="s">
        <v>595</v>
      </c>
      <c r="AD1666" s="78" t="s">
        <v>155</v>
      </c>
      <c r="AE1666" s="133" t="str">
        <f>VLOOKUP(AD1666,cs_lookup!$A$2:$B$55,2,FALSE)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5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8" t="s">
        <v>160</v>
      </c>
      <c r="AB1667" s="78" t="s">
        <v>447</v>
      </c>
      <c r="AC1667" s="128" t="s">
        <v>595</v>
      </c>
      <c r="AD1667" s="78" t="s">
        <v>155</v>
      </c>
      <c r="AE1667" s="133" t="str">
        <f>VLOOKUP(AD1667,cs_lookup!$A$2:$B$55,2,FALSE)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5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8" t="s">
        <v>161</v>
      </c>
      <c r="AB1668" s="78" t="s">
        <v>152</v>
      </c>
      <c r="AC1668" s="128" t="s">
        <v>595</v>
      </c>
      <c r="AD1668" s="78" t="s">
        <v>179</v>
      </c>
      <c r="AE1668" s="133" t="str">
        <f>VLOOKUP(AD1668,cs_lookup!$A$2:$B$55,2,FALSE)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5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8" t="s">
        <v>166</v>
      </c>
      <c r="AB1669" s="78" t="s">
        <v>150</v>
      </c>
      <c r="AC1669" s="128" t="s">
        <v>595</v>
      </c>
      <c r="AD1669" s="78" t="s">
        <v>483</v>
      </c>
      <c r="AE1669" s="133" t="str">
        <f>VLOOKUP(AD1669,cs_lookup!$A$2:$B$55,2,FALSE)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5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8" t="s">
        <v>160</v>
      </c>
      <c r="AB1670" s="78" t="s">
        <v>165</v>
      </c>
      <c r="AC1670" s="128" t="s">
        <v>595</v>
      </c>
      <c r="AD1670" s="78" t="s">
        <v>176</v>
      </c>
      <c r="AE1670" s="133" t="str">
        <f>VLOOKUP(AD1670,cs_lookup!$A$2:$B$55,2,FALSE)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5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8" t="s">
        <v>160</v>
      </c>
      <c r="AB1671" s="78" t="s">
        <v>165</v>
      </c>
      <c r="AC1671" s="128" t="s">
        <v>595</v>
      </c>
      <c r="AD1671" s="78" t="s">
        <v>176</v>
      </c>
      <c r="AE1671" s="133" t="str">
        <f>VLOOKUP(AD1671,cs_lookup!$A$2:$B$55,2,FALSE)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5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8" t="s">
        <v>161</v>
      </c>
      <c r="AB1672" s="78" t="s">
        <v>155</v>
      </c>
      <c r="AC1672" s="128" t="s">
        <v>595</v>
      </c>
      <c r="AD1672" s="78" t="s">
        <v>150</v>
      </c>
      <c r="AE1672" s="133" t="str">
        <f>VLOOKUP(AD1672,cs_lookup!$A$2:$B$55,2,FALSE)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5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8" t="s">
        <v>166</v>
      </c>
      <c r="AB1673" s="78" t="s">
        <v>151</v>
      </c>
      <c r="AC1673" s="128" t="s">
        <v>595</v>
      </c>
      <c r="AD1673" s="78" t="s">
        <v>162</v>
      </c>
      <c r="AE1673" s="133" t="str">
        <f>VLOOKUP(AD1673,cs_lookup!$A$2:$B$55,2,FALSE)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5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8" t="s">
        <v>161</v>
      </c>
      <c r="AB1674" s="78" t="s">
        <v>155</v>
      </c>
      <c r="AC1674" s="128" t="s">
        <v>595</v>
      </c>
      <c r="AD1674" s="78" t="s">
        <v>155</v>
      </c>
      <c r="AE1674" s="133" t="str">
        <f>VLOOKUP(AD1674,cs_lookup!$A$2:$B$55,2,FALSE)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5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8" t="s">
        <v>161</v>
      </c>
      <c r="AB1675" s="78" t="s">
        <v>155</v>
      </c>
      <c r="AC1675" s="128" t="s">
        <v>595</v>
      </c>
      <c r="AD1675" s="78" t="s">
        <v>150</v>
      </c>
      <c r="AE1675" s="133" t="str">
        <f>VLOOKUP(AD1675,cs_lookup!$A$2:$B$55,2,FALSE)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5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8" t="s">
        <v>161</v>
      </c>
      <c r="AB1676" s="78" t="s">
        <v>155</v>
      </c>
      <c r="AC1676" s="128" t="s">
        <v>595</v>
      </c>
      <c r="AD1676" s="78" t="s">
        <v>170</v>
      </c>
      <c r="AE1676" s="133" t="str">
        <f>VLOOKUP(AD1676,cs_lookup!$A$2:$B$55,2,FALSE)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5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8" t="s">
        <v>166</v>
      </c>
      <c r="AB1677" s="78" t="s">
        <v>151</v>
      </c>
      <c r="AC1677" s="128" t="s">
        <v>595</v>
      </c>
      <c r="AD1677" s="78" t="s">
        <v>168</v>
      </c>
      <c r="AE1677" s="133" t="str">
        <f>VLOOKUP(AD1677,cs_lookup!$A$2:$B$55,2,FALSE)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5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8" t="s">
        <v>161</v>
      </c>
      <c r="AB1678" s="78" t="s">
        <v>155</v>
      </c>
      <c r="AC1678" s="128" t="s">
        <v>595</v>
      </c>
      <c r="AD1678" s="78" t="s">
        <v>151</v>
      </c>
      <c r="AE1678" s="133" t="str">
        <f>VLOOKUP(AD1678,cs_lookup!$A$2:$B$55,2,FALSE)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5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8" t="s">
        <v>160</v>
      </c>
      <c r="AB1679" s="78" t="s">
        <v>165</v>
      </c>
      <c r="AC1679" s="128" t="s">
        <v>595</v>
      </c>
      <c r="AD1679" s="78" t="s">
        <v>176</v>
      </c>
      <c r="AE1679" s="133" t="str">
        <f>VLOOKUP(AD1679,cs_lookup!$A$2:$B$55,2,FALSE)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5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8" t="s">
        <v>161</v>
      </c>
      <c r="AB1680" s="78" t="s">
        <v>155</v>
      </c>
      <c r="AC1680" s="128" t="s">
        <v>595</v>
      </c>
      <c r="AD1680" s="78" t="s">
        <v>170</v>
      </c>
      <c r="AE1680" s="133" t="str">
        <f>VLOOKUP(AD1680,cs_lookup!$A$2:$B$55,2,FALSE)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5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8" t="s">
        <v>160</v>
      </c>
      <c r="AB1681" s="78" t="s">
        <v>154</v>
      </c>
      <c r="AC1681" s="128" t="s">
        <v>595</v>
      </c>
      <c r="AD1681" s="78" t="s">
        <v>170</v>
      </c>
      <c r="AE1681" s="133" t="str">
        <f>VLOOKUP(AD1681,cs_lookup!$A$2:$B$55,2,FALSE)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5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8" t="s">
        <v>161</v>
      </c>
      <c r="AB1682" s="78" t="s">
        <v>155</v>
      </c>
      <c r="AC1682" s="128" t="s">
        <v>595</v>
      </c>
      <c r="AD1682" s="78" t="s">
        <v>151</v>
      </c>
      <c r="AE1682" s="133" t="str">
        <f>VLOOKUP(AD1682,cs_lookup!$A$2:$B$55,2,FALSE)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5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8" t="s">
        <v>166</v>
      </c>
      <c r="AB1683" s="78" t="s">
        <v>151</v>
      </c>
      <c r="AC1683" s="128" t="s">
        <v>595</v>
      </c>
      <c r="AD1683" s="78" t="s">
        <v>151</v>
      </c>
      <c r="AE1683" s="133" t="str">
        <f>VLOOKUP(AD1683,cs_lookup!$A$2:$B$55,2,FALSE)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5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8" t="s">
        <v>160</v>
      </c>
      <c r="AB1684" s="78" t="s">
        <v>162</v>
      </c>
      <c r="AC1684" s="128" t="s">
        <v>595</v>
      </c>
      <c r="AD1684" s="78" t="s">
        <v>178</v>
      </c>
      <c r="AE1684" s="133" t="str">
        <f>VLOOKUP(AD1684,cs_lookup!$A$2:$B$55,2,FALSE)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5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8" t="s">
        <v>161</v>
      </c>
      <c r="AB1685" s="78" t="s">
        <v>155</v>
      </c>
      <c r="AC1685" s="128" t="s">
        <v>595</v>
      </c>
      <c r="AD1685" s="78" t="s">
        <v>178</v>
      </c>
      <c r="AE1685" s="133" t="str">
        <f>VLOOKUP(AD1685,cs_lookup!$A$2:$B$55,2,FALSE)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5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8" t="s">
        <v>166</v>
      </c>
      <c r="AB1686" s="78" t="s">
        <v>149</v>
      </c>
      <c r="AC1686" s="128" t="s">
        <v>595</v>
      </c>
      <c r="AD1686" s="78" t="s">
        <v>155</v>
      </c>
      <c r="AE1686" s="133" t="str">
        <f>VLOOKUP(AD1686,cs_lookup!$A$2:$B$55,2,FALSE)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5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8" t="s">
        <v>160</v>
      </c>
      <c r="AB1687" s="78" t="s">
        <v>176</v>
      </c>
      <c r="AC1687" s="128" t="s">
        <v>595</v>
      </c>
      <c r="AD1687" s="78" t="s">
        <v>149</v>
      </c>
      <c r="AE1687" s="133" t="str">
        <f>VLOOKUP(AD1687,cs_lookup!$A$2:$B$55,2,FALSE)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5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8" t="s">
        <v>166</v>
      </c>
      <c r="AB1688" s="78" t="s">
        <v>150</v>
      </c>
      <c r="AC1688" s="128" t="s">
        <v>595</v>
      </c>
      <c r="AD1688" s="78" t="s">
        <v>176</v>
      </c>
      <c r="AE1688" s="133" t="str">
        <f>VLOOKUP(AD1688,cs_lookup!$A$2:$B$55,2,FALSE)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5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8" t="s">
        <v>160</v>
      </c>
      <c r="AB1689" s="78" t="s">
        <v>162</v>
      </c>
      <c r="AC1689" s="128" t="s">
        <v>595</v>
      </c>
      <c r="AD1689" s="78" t="s">
        <v>169</v>
      </c>
      <c r="AE1689" s="133" t="str">
        <f>VLOOKUP(AD1689,cs_lookup!$A$2:$B$55,2,FALSE)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5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8" t="s">
        <v>166</v>
      </c>
      <c r="AB1690" s="78" t="s">
        <v>151</v>
      </c>
      <c r="AC1690" s="128" t="s">
        <v>595</v>
      </c>
      <c r="AD1690" s="78" t="s">
        <v>164</v>
      </c>
      <c r="AE1690" s="133" t="str">
        <f>VLOOKUP(AD1690,cs_lookup!$A$2:$B$55,2,FALSE)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5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8" t="s">
        <v>161</v>
      </c>
      <c r="AB1691" s="78" t="s">
        <v>155</v>
      </c>
      <c r="AC1691" s="128" t="s">
        <v>595</v>
      </c>
      <c r="AD1691" s="78" t="s">
        <v>155</v>
      </c>
      <c r="AE1691" s="133" t="str">
        <f>VLOOKUP(AD1691,cs_lookup!$A$2:$B$55,2,FALSE)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5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8" t="s">
        <v>160</v>
      </c>
      <c r="AB1692" s="78" t="s">
        <v>162</v>
      </c>
      <c r="AC1692" s="128" t="s">
        <v>595</v>
      </c>
      <c r="AD1692" s="78" t="s">
        <v>170</v>
      </c>
      <c r="AE1692" s="133" t="str">
        <f>VLOOKUP(AD1692,cs_lookup!$A$2:$B$55,2,FALSE)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5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8" t="s">
        <v>161</v>
      </c>
      <c r="AB1693" s="78" t="s">
        <v>155</v>
      </c>
      <c r="AC1693" s="128" t="s">
        <v>595</v>
      </c>
      <c r="AD1693" s="78" t="s">
        <v>172</v>
      </c>
      <c r="AE1693" s="133" t="str">
        <f>VLOOKUP(AD1693,cs_lookup!$A$2:$B$55,2,FALSE)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5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8" t="s">
        <v>160</v>
      </c>
      <c r="AB1694" s="78" t="s">
        <v>175</v>
      </c>
      <c r="AC1694" s="128" t="s">
        <v>595</v>
      </c>
      <c r="AD1694" s="78" t="s">
        <v>275</v>
      </c>
      <c r="AE1694" s="133" t="str">
        <f>VLOOKUP(AD1694,cs_lookup!$A$2:$B$55,2,FALSE)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5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8" t="s">
        <v>160</v>
      </c>
      <c r="AB1695" s="78" t="s">
        <v>162</v>
      </c>
      <c r="AC1695" s="128" t="s">
        <v>595</v>
      </c>
      <c r="AD1695" s="78" t="s">
        <v>275</v>
      </c>
      <c r="AE1695" s="133" t="str">
        <f>VLOOKUP(AD1695,cs_lookup!$A$2:$B$55,2,FALSE)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5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8" t="s">
        <v>161</v>
      </c>
      <c r="AB1696" s="78" t="s">
        <v>152</v>
      </c>
      <c r="AC1696" s="128" t="s">
        <v>595</v>
      </c>
      <c r="AD1696" s="78" t="s">
        <v>149</v>
      </c>
      <c r="AE1696" s="133" t="str">
        <f>VLOOKUP(AD1696,cs_lookup!$A$2:$B$55,2,FALSE)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5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8" t="s">
        <v>166</v>
      </c>
      <c r="AB1697" s="78" t="s">
        <v>151</v>
      </c>
      <c r="AC1697" s="128" t="s">
        <v>595</v>
      </c>
      <c r="AD1697" s="78" t="s">
        <v>152</v>
      </c>
      <c r="AE1697" s="133" t="str">
        <f>VLOOKUP(AD1697,cs_lookup!$A$2:$B$55,2,FALSE)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5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8" t="s">
        <v>160</v>
      </c>
      <c r="AB1698" s="78" t="s">
        <v>165</v>
      </c>
      <c r="AC1698" s="128" t="s">
        <v>595</v>
      </c>
      <c r="AD1698" s="78" t="s">
        <v>178</v>
      </c>
      <c r="AE1698" s="133" t="str">
        <f>VLOOKUP(AD1698,cs_lookup!$A$2:$B$55,2,FALSE)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5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8" t="s">
        <v>161</v>
      </c>
      <c r="AB1699" s="78" t="s">
        <v>178</v>
      </c>
      <c r="AC1699" s="128" t="s">
        <v>595</v>
      </c>
      <c r="AD1699" s="78" t="s">
        <v>162</v>
      </c>
      <c r="AE1699" s="133" t="str">
        <f>VLOOKUP(AD1699,cs_lookup!$A$2:$B$55,2,FALSE)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5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8" t="s">
        <v>160</v>
      </c>
      <c r="AB1700" s="78" t="s">
        <v>162</v>
      </c>
      <c r="AC1700" s="128" t="s">
        <v>595</v>
      </c>
      <c r="AD1700" s="78" t="s">
        <v>162</v>
      </c>
      <c r="AE1700" s="133" t="str">
        <f>VLOOKUP(AD1700,cs_lookup!$A$2:$B$55,2,FALSE)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5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8" t="s">
        <v>166</v>
      </c>
      <c r="AB1701" s="78" t="s">
        <v>151</v>
      </c>
      <c r="AC1701" s="128" t="s">
        <v>595</v>
      </c>
      <c r="AD1701" s="78" t="s">
        <v>153</v>
      </c>
      <c r="AE1701" s="133" t="str">
        <f>VLOOKUP(AD1701,cs_lookup!$A$2:$B$55,2,FALSE)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5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8" t="s">
        <v>160</v>
      </c>
      <c r="AB1702" s="78" t="s">
        <v>162</v>
      </c>
      <c r="AC1702" s="128" t="s">
        <v>595</v>
      </c>
      <c r="AD1702" s="78" t="s">
        <v>152</v>
      </c>
      <c r="AE1702" s="133" t="str">
        <f>VLOOKUP(AD1702,cs_lookup!$A$2:$B$55,2,FALSE)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5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8" t="s">
        <v>166</v>
      </c>
      <c r="AB1703" s="78" t="s">
        <v>149</v>
      </c>
      <c r="AC1703" s="128" t="s">
        <v>595</v>
      </c>
      <c r="AD1703" s="78" t="s">
        <v>150</v>
      </c>
      <c r="AE1703" s="133" t="str">
        <f>VLOOKUP(AD1703,cs_lookup!$A$2:$B$55,2,FALSE)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5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8" t="s">
        <v>160</v>
      </c>
      <c r="AB1704" s="78" t="s">
        <v>162</v>
      </c>
      <c r="AC1704" s="128" t="s">
        <v>595</v>
      </c>
      <c r="AD1704" s="78" t="s">
        <v>150</v>
      </c>
      <c r="AE1704" s="133" t="str">
        <f>VLOOKUP(AD1704,cs_lookup!$A$2:$B$55,2,FALSE)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5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8" t="s">
        <v>161</v>
      </c>
      <c r="AB1705" s="78" t="s">
        <v>155</v>
      </c>
      <c r="AC1705" s="128" t="s">
        <v>595</v>
      </c>
      <c r="AD1705" s="78" t="s">
        <v>155</v>
      </c>
      <c r="AE1705" s="133" t="str">
        <f>VLOOKUP(AD1705,cs_lookup!$A$2:$B$55,2,FALSE)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5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8" t="s">
        <v>160</v>
      </c>
      <c r="AB1706" s="78" t="s">
        <v>170</v>
      </c>
      <c r="AC1706" s="128" t="s">
        <v>595</v>
      </c>
      <c r="AD1706" s="78" t="s">
        <v>162</v>
      </c>
      <c r="AE1706" s="133" t="str">
        <f>VLOOKUP(AD1706,cs_lookup!$A$2:$B$55,2,FALSE)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5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8" t="s">
        <v>160</v>
      </c>
      <c r="AB1707" s="78" t="s">
        <v>176</v>
      </c>
      <c r="AC1707" s="128" t="s">
        <v>595</v>
      </c>
      <c r="AD1707" s="78" t="s">
        <v>151</v>
      </c>
      <c r="AE1707" s="133" t="str">
        <f>VLOOKUP(AD1707,cs_lookup!$A$2:$B$55,2,FALSE)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5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8" t="s">
        <v>166</v>
      </c>
      <c r="AB1708" s="78" t="s">
        <v>151</v>
      </c>
      <c r="AC1708" s="128" t="s">
        <v>595</v>
      </c>
      <c r="AD1708" s="78" t="s">
        <v>154</v>
      </c>
      <c r="AE1708" s="133" t="str">
        <f>VLOOKUP(AD1708,cs_lookup!$A$2:$B$55,2,FALSE)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5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8" t="s">
        <v>166</v>
      </c>
      <c r="AB1709" s="78" t="s">
        <v>151</v>
      </c>
      <c r="AC1709" s="128" t="s">
        <v>595</v>
      </c>
      <c r="AD1709" s="78" t="s">
        <v>162</v>
      </c>
      <c r="AE1709" s="133" t="str">
        <f>VLOOKUP(AD1709,cs_lookup!$A$2:$B$55,2,FALSE)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5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8" t="s">
        <v>166</v>
      </c>
      <c r="AB1710" s="78" t="s">
        <v>151</v>
      </c>
      <c r="AC1710" s="128" t="s">
        <v>595</v>
      </c>
      <c r="AD1710" s="78" t="s">
        <v>151</v>
      </c>
      <c r="AE1710" s="133" t="str">
        <f>VLOOKUP(AD1710,cs_lookup!$A$2:$B$55,2,FALSE)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5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8" t="s">
        <v>160</v>
      </c>
      <c r="AB1711" s="78" t="s">
        <v>162</v>
      </c>
      <c r="AC1711" s="128" t="s">
        <v>595</v>
      </c>
      <c r="AD1711" s="78" t="s">
        <v>170</v>
      </c>
      <c r="AE1711" s="133" t="str">
        <f>VLOOKUP(AD1711,cs_lookup!$A$2:$B$55,2,FALSE)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5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8" t="s">
        <v>161</v>
      </c>
      <c r="AB1712" s="78" t="s">
        <v>155</v>
      </c>
      <c r="AC1712" s="128" t="s">
        <v>595</v>
      </c>
      <c r="AD1712" s="78" t="s">
        <v>154</v>
      </c>
      <c r="AE1712" s="133" t="str">
        <f>VLOOKUP(AD1712,cs_lookup!$A$2:$B$55,2,FALSE)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5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8" t="s">
        <v>166</v>
      </c>
      <c r="AB1713" s="78" t="s">
        <v>151</v>
      </c>
      <c r="AC1713" s="128" t="s">
        <v>595</v>
      </c>
      <c r="AD1713" s="78" t="s">
        <v>165</v>
      </c>
      <c r="AE1713" s="133" t="str">
        <f>VLOOKUP(AD1713,cs_lookup!$A$2:$B$55,2,FALSE)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5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8" t="s">
        <v>166</v>
      </c>
      <c r="AB1714" s="78" t="s">
        <v>151</v>
      </c>
      <c r="AC1714" s="128" t="s">
        <v>595</v>
      </c>
      <c r="AD1714" s="78" t="s">
        <v>154</v>
      </c>
      <c r="AE1714" s="133" t="str">
        <f>VLOOKUP(AD1714,cs_lookup!$A$2:$B$55,2,FALSE)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5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8" t="s">
        <v>160</v>
      </c>
      <c r="AB1715" s="78" t="s">
        <v>154</v>
      </c>
      <c r="AC1715" s="128" t="s">
        <v>595</v>
      </c>
      <c r="AD1715" s="78" t="s">
        <v>154</v>
      </c>
      <c r="AE1715" s="133" t="str">
        <f>VLOOKUP(AD1715,cs_lookup!$A$2:$B$55,2,FALSE)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5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8" t="s">
        <v>160</v>
      </c>
      <c r="AB1716" s="78" t="s">
        <v>162</v>
      </c>
      <c r="AC1716" s="128" t="s">
        <v>595</v>
      </c>
      <c r="AD1716" s="78" t="s">
        <v>175</v>
      </c>
      <c r="AE1716" s="133" t="str">
        <f>VLOOKUP(AD1716,cs_lookup!$A$2:$B$55,2,FALSE)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5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8" t="s">
        <v>160</v>
      </c>
      <c r="AB1717" s="78" t="s">
        <v>162</v>
      </c>
      <c r="AC1717" s="128" t="s">
        <v>595</v>
      </c>
      <c r="AD1717" s="78" t="s">
        <v>151</v>
      </c>
      <c r="AE1717" s="133" t="str">
        <f>VLOOKUP(AD1717,cs_lookup!$A$2:$B$55,2,FALSE)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5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8" t="s">
        <v>166</v>
      </c>
      <c r="AB1718" s="78" t="s">
        <v>151</v>
      </c>
      <c r="AC1718" s="128" t="s">
        <v>595</v>
      </c>
      <c r="AD1718" s="78" t="s">
        <v>153</v>
      </c>
      <c r="AE1718" s="133" t="str">
        <f>VLOOKUP(AD1718,cs_lookup!$A$2:$B$55,2,FALSE)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5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8" t="s">
        <v>160</v>
      </c>
      <c r="AB1719" s="78" t="s">
        <v>162</v>
      </c>
      <c r="AC1719" s="128" t="s">
        <v>595</v>
      </c>
      <c r="AD1719" s="78" t="s">
        <v>162</v>
      </c>
      <c r="AE1719" s="133" t="str">
        <f>VLOOKUP(AD1719,cs_lookup!$A$2:$B$55,2,FALSE)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5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8" t="s">
        <v>160</v>
      </c>
      <c r="AB1720" s="78" t="s">
        <v>154</v>
      </c>
      <c r="AC1720" s="128" t="s">
        <v>595</v>
      </c>
      <c r="AD1720" s="78" t="s">
        <v>175</v>
      </c>
      <c r="AE1720" s="133" t="str">
        <f>VLOOKUP(AD1720,cs_lookup!$A$2:$B$55,2,FALSE)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5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8" t="s">
        <v>161</v>
      </c>
      <c r="AB1721" s="78" t="s">
        <v>155</v>
      </c>
      <c r="AC1721" s="128" t="s">
        <v>595</v>
      </c>
      <c r="AD1721" s="78" t="s">
        <v>172</v>
      </c>
      <c r="AE1721" s="133" t="str">
        <f>VLOOKUP(AD1721,cs_lookup!$A$2:$B$55,2,FALSE)</f>
        <v>2</v>
      </c>
    </row>
    <row r="1722" spans="1:31" x14ac:dyDescent="0.25">
      <c r="A1722" s="124">
        <v>0.32424517938103681</v>
      </c>
      <c r="B1722" s="124">
        <v>0.35393912303874353</v>
      </c>
      <c r="C1722" s="124">
        <v>0.30480414636021691</v>
      </c>
      <c r="D1722" s="114">
        <f t="shared" ref="D1722:F1737" si="195">(100%/A1722)</f>
        <v>3.084085943571885</v>
      </c>
      <c r="E1722" s="115">
        <f t="shared" si="195"/>
        <v>2.825344628235789</v>
      </c>
      <c r="F1722" s="115">
        <f t="shared" si="195"/>
        <v>3.2807952645703251</v>
      </c>
      <c r="G1722" s="129">
        <v>3.8979154146157935E-2</v>
      </c>
      <c r="H1722" s="117">
        <f t="shared" si="188"/>
        <v>1.0389791541461579</v>
      </c>
      <c r="I1722" s="117">
        <f t="shared" si="189"/>
        <v>2.9683809643961658</v>
      </c>
      <c r="J1722" s="117">
        <f t="shared" si="190"/>
        <v>2.7193467905115782</v>
      </c>
      <c r="K1722" s="117">
        <f t="shared" si="191"/>
        <v>3.1577103847348229</v>
      </c>
      <c r="L1722" s="101">
        <v>2.71</v>
      </c>
      <c r="M1722" s="101">
        <v>3.11</v>
      </c>
      <c r="N1722" s="101">
        <v>2.87</v>
      </c>
      <c r="O1722" s="117">
        <f t="shared" si="192"/>
        <v>2.8156335077360879</v>
      </c>
      <c r="P1722" s="117">
        <f t="shared" si="193"/>
        <v>3.2312251693945511</v>
      </c>
      <c r="Q1722" s="117">
        <f t="shared" si="194"/>
        <v>2.9818701723994732</v>
      </c>
      <c r="R1722" s="118">
        <f t="shared" ref="R1722:T1737" si="196">(1/O1722)</f>
        <v>0.3551598591409188</v>
      </c>
      <c r="S1722" s="118">
        <f t="shared" si="196"/>
        <v>0.30948013449256911</v>
      </c>
      <c r="T1722" s="118">
        <f t="shared" si="196"/>
        <v>0.33536000636651214</v>
      </c>
      <c r="U1722" s="101">
        <f t="shared" ref="U1722:W1737" si="197">(L1722/I1722)</f>
        <v>0.91295559178714569</v>
      </c>
      <c r="V1722" s="101">
        <f t="shared" si="197"/>
        <v>1.143657002796223</v>
      </c>
      <c r="W1722" s="101">
        <f t="shared" si="197"/>
        <v>0.9088863924552143</v>
      </c>
      <c r="X1722" s="101" t="s">
        <v>388</v>
      </c>
      <c r="Y1722" s="101" t="s">
        <v>380</v>
      </c>
      <c r="Z1722" s="101" t="s">
        <v>349</v>
      </c>
      <c r="AA1722" s="119" t="s">
        <v>166</v>
      </c>
      <c r="AB1722" s="119" t="s">
        <v>151</v>
      </c>
      <c r="AC1722" s="130" t="s">
        <v>596</v>
      </c>
      <c r="AD1722" s="119" t="s">
        <v>155</v>
      </c>
      <c r="AE1722" s="133" t="str">
        <f>VLOOKUP(AD1722,cs_lookup!$A$2:$B$55,2,FALSE)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5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8" t="s">
        <v>160</v>
      </c>
      <c r="AB1723" s="78" t="s">
        <v>162</v>
      </c>
      <c r="AC1723" s="128" t="s">
        <v>597</v>
      </c>
      <c r="AD1723" s="133" t="s">
        <v>172</v>
      </c>
      <c r="AE1723" s="133" t="str">
        <f>VLOOKUP(AD1723,cs_lookup!$A$2:$B$55,2,FALSE)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5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8" t="s">
        <v>161</v>
      </c>
      <c r="AB1724" s="78" t="s">
        <v>155</v>
      </c>
      <c r="AC1724" s="128" t="s">
        <v>597</v>
      </c>
      <c r="AD1724" s="133" t="s">
        <v>170</v>
      </c>
      <c r="AE1724" s="133" t="str">
        <f>VLOOKUP(AD1724,cs_lookup!$A$2:$B$55,2,FALSE)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5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8" t="s">
        <v>160</v>
      </c>
      <c r="AB1725" s="78" t="s">
        <v>162</v>
      </c>
      <c r="AC1725" s="128" t="s">
        <v>597</v>
      </c>
      <c r="AD1725" s="133" t="s">
        <v>176</v>
      </c>
      <c r="AE1725" s="133" t="str">
        <f>VLOOKUP(AD1725,cs_lookup!$A$2:$B$55,2,FALSE)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5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8" t="s">
        <v>161</v>
      </c>
      <c r="AB1726" s="78" t="s">
        <v>155</v>
      </c>
      <c r="AC1726" s="128" t="s">
        <v>597</v>
      </c>
      <c r="AD1726" s="133" t="s">
        <v>155</v>
      </c>
      <c r="AE1726" s="133" t="str">
        <f>VLOOKUP(AD1726,cs_lookup!$A$2:$B$55,2,FALSE)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5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8" t="s">
        <v>161</v>
      </c>
      <c r="AB1727" s="78" t="s">
        <v>155</v>
      </c>
      <c r="AC1727" s="128" t="s">
        <v>597</v>
      </c>
      <c r="AD1727" s="133" t="s">
        <v>168</v>
      </c>
      <c r="AE1727" s="133" t="str">
        <f>VLOOKUP(AD1727,cs_lookup!$A$2:$B$55,2,FALSE)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5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8" t="s">
        <v>160</v>
      </c>
      <c r="AB1728" s="78" t="s">
        <v>162</v>
      </c>
      <c r="AC1728" s="128" t="s">
        <v>597</v>
      </c>
      <c r="AD1728" s="133" t="s">
        <v>151</v>
      </c>
      <c r="AE1728" s="133" t="str">
        <f>VLOOKUP(AD1728,cs_lookup!$A$2:$B$55,2,FALSE)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5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8" t="s">
        <v>166</v>
      </c>
      <c r="AB1729" s="78" t="s">
        <v>151</v>
      </c>
      <c r="AC1729" s="128" t="s">
        <v>597</v>
      </c>
      <c r="AD1729" s="133" t="s">
        <v>154</v>
      </c>
      <c r="AE1729" s="133" t="str">
        <f>VLOOKUP(AD1729,cs_lookup!$A$2:$B$55,2,FALSE)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5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8" t="s">
        <v>166</v>
      </c>
      <c r="AB1730" s="78" t="s">
        <v>150</v>
      </c>
      <c r="AC1730" s="128" t="s">
        <v>597</v>
      </c>
      <c r="AD1730" s="133" t="s">
        <v>149</v>
      </c>
      <c r="AE1730" s="133" t="str">
        <f>VLOOKUP(AD1730,cs_lookup!$A$2:$B$55,2,FALSE)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5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8" t="s">
        <v>161</v>
      </c>
      <c r="AB1731" s="78" t="s">
        <v>155</v>
      </c>
      <c r="AC1731" s="128" t="s">
        <v>597</v>
      </c>
      <c r="AD1731" s="133" t="s">
        <v>154</v>
      </c>
      <c r="AE1731" s="133" t="str">
        <f>VLOOKUP(AD1731,cs_lookup!$A$2:$B$55,2,FALSE)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5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8" t="s">
        <v>166</v>
      </c>
      <c r="AB1732" s="78" t="s">
        <v>151</v>
      </c>
      <c r="AC1732" s="128" t="s">
        <v>597</v>
      </c>
      <c r="AD1732" s="133" t="s">
        <v>151</v>
      </c>
      <c r="AE1732" s="133" t="str">
        <f>VLOOKUP(AD1732,cs_lookup!$A$2:$B$55,2,FALSE)</f>
        <v>X</v>
      </c>
    </row>
    <row r="1733" spans="1:31" x14ac:dyDescent="0.25">
      <c r="A1733" s="124">
        <v>0.36628047079641446</v>
      </c>
      <c r="B1733" s="124">
        <v>0.25651408123160879</v>
      </c>
      <c r="C1733" s="124">
        <v>0.34848161378288017</v>
      </c>
      <c r="D1733" s="114">
        <f t="shared" si="195"/>
        <v>2.7301482872555844</v>
      </c>
      <c r="E1733" s="115">
        <f t="shared" si="195"/>
        <v>3.8984214636431256</v>
      </c>
      <c r="F1733" s="115">
        <f t="shared" si="195"/>
        <v>2.8695918534831089</v>
      </c>
      <c r="G1733" s="129">
        <v>4.7382235173918597E-2</v>
      </c>
      <c r="H1733" s="117">
        <f t="shared" si="188"/>
        <v>1.0473822351739186</v>
      </c>
      <c r="I1733" s="117">
        <f t="shared" si="189"/>
        <v>2.6066398641965138</v>
      </c>
      <c r="J1733" s="117">
        <f t="shared" si="190"/>
        <v>3.7220618535656085</v>
      </c>
      <c r="K1733" s="117">
        <f t="shared" si="191"/>
        <v>2.7397751815091755</v>
      </c>
      <c r="L1733" s="101">
        <v>1.88</v>
      </c>
      <c r="M1733" s="101">
        <v>3.87</v>
      </c>
      <c r="N1733" s="101">
        <v>3.89</v>
      </c>
      <c r="O1733" s="117">
        <f t="shared" si="192"/>
        <v>1.9690786021269668</v>
      </c>
      <c r="P1733" s="117">
        <f t="shared" si="193"/>
        <v>4.0533692501230654</v>
      </c>
      <c r="Q1733" s="117">
        <f t="shared" si="194"/>
        <v>4.0743168948265431</v>
      </c>
      <c r="R1733" s="118">
        <f t="shared" si="196"/>
        <v>0.50785174290138346</v>
      </c>
      <c r="S1733" s="118">
        <f t="shared" si="196"/>
        <v>0.2467083402208271</v>
      </c>
      <c r="T1733" s="118">
        <f t="shared" si="196"/>
        <v>0.24543991687778946</v>
      </c>
      <c r="U1733" s="101">
        <f t="shared" si="197"/>
        <v>0.72123503742221107</v>
      </c>
      <c r="V1733" s="101">
        <f t="shared" si="197"/>
        <v>1.0397462890877731</v>
      </c>
      <c r="W1733" s="101">
        <f t="shared" si="197"/>
        <v>1.4198245265720071</v>
      </c>
      <c r="X1733" s="101" t="s">
        <v>257</v>
      </c>
      <c r="Y1733" s="101" t="s">
        <v>439</v>
      </c>
      <c r="Z1733" s="101" t="s">
        <v>137</v>
      </c>
      <c r="AA1733" s="119" t="s">
        <v>166</v>
      </c>
      <c r="AB1733" s="119" t="s">
        <v>151</v>
      </c>
      <c r="AC1733" s="130" t="s">
        <v>597</v>
      </c>
      <c r="AD1733" s="120" t="s">
        <v>149</v>
      </c>
      <c r="AE1733" s="133" t="str">
        <f>VLOOKUP(AD1733,cs_lookup!$A$2:$B$55,2,FALSE)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5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8" t="s">
        <v>160</v>
      </c>
      <c r="AB1734" s="78" t="s">
        <v>170</v>
      </c>
      <c r="AC1734" s="128" t="s">
        <v>598</v>
      </c>
      <c r="AD1734" s="78" t="s">
        <v>170</v>
      </c>
      <c r="AE1734" s="133" t="str">
        <f>VLOOKUP(AD1734,cs_lookup!$A$2:$B$55,2,FALSE)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5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8" t="s">
        <v>166</v>
      </c>
      <c r="AB1735" s="78" t="s">
        <v>151</v>
      </c>
      <c r="AC1735" s="128" t="s">
        <v>598</v>
      </c>
      <c r="AD1735" s="78" t="s">
        <v>151</v>
      </c>
      <c r="AE1735" s="133" t="str">
        <f>VLOOKUP(AD1735,cs_lookup!$A$2:$B$55,2,FALSE)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5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8" t="s">
        <v>166</v>
      </c>
      <c r="AB1736" s="78" t="s">
        <v>151</v>
      </c>
      <c r="AC1736" s="128" t="s">
        <v>599</v>
      </c>
      <c r="AD1736" s="78" t="s">
        <v>162</v>
      </c>
      <c r="AE1736" s="133" t="str">
        <f>VLOOKUP(AD1736,cs_lookup!$A$2:$B$55,2,FALSE)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5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8" t="s">
        <v>161</v>
      </c>
      <c r="AB1737" s="78" t="s">
        <v>155</v>
      </c>
      <c r="AC1737" s="128" t="s">
        <v>599</v>
      </c>
      <c r="AD1737" s="78" t="s">
        <v>162</v>
      </c>
      <c r="AE1737" s="133" t="str">
        <f>VLOOKUP(AD1737,cs_lookup!$A$2:$B$55,2,FALSE)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5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8" t="s">
        <v>166</v>
      </c>
      <c r="AB1738" s="78" t="s">
        <v>151</v>
      </c>
      <c r="AC1738" s="128" t="s">
        <v>599</v>
      </c>
      <c r="AD1738" s="78" t="s">
        <v>154</v>
      </c>
      <c r="AE1738" s="133" t="str">
        <f>VLOOKUP(AD1738,cs_lookup!$A$2:$B$55,2,FALSE)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5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8" t="s">
        <v>161</v>
      </c>
      <c r="AB1739" s="78" t="s">
        <v>155</v>
      </c>
      <c r="AC1739" s="128" t="s">
        <v>599</v>
      </c>
      <c r="AD1739" s="78" t="s">
        <v>170</v>
      </c>
      <c r="AE1739" s="133" t="str">
        <f>VLOOKUP(AD1739,cs_lookup!$A$2:$B$55,2,FALSE)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5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8" t="s">
        <v>160</v>
      </c>
      <c r="AB1740" s="78" t="s">
        <v>162</v>
      </c>
      <c r="AC1740" s="128" t="s">
        <v>599</v>
      </c>
      <c r="AD1740" s="78" t="s">
        <v>153</v>
      </c>
      <c r="AE1740" s="133" t="str">
        <f>VLOOKUP(AD1740,cs_lookup!$A$2:$B$55,2,FALSE)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5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8" t="s">
        <v>166</v>
      </c>
      <c r="AB1741" s="78" t="s">
        <v>151</v>
      </c>
      <c r="AC1741" s="128" t="s">
        <v>599</v>
      </c>
      <c r="AD1741" s="78" t="s">
        <v>151</v>
      </c>
      <c r="AE1741" s="133" t="str">
        <f>VLOOKUP(AD1741,cs_lookup!$A$2:$B$55,2,FALSE)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5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8" t="s">
        <v>166</v>
      </c>
      <c r="AB1742" s="78" t="s">
        <v>151</v>
      </c>
      <c r="AC1742" s="128" t="s">
        <v>599</v>
      </c>
      <c r="AD1742" s="78" t="s">
        <v>176</v>
      </c>
      <c r="AE1742" s="133" t="str">
        <f>VLOOKUP(AD1742,cs_lookup!$A$2:$B$55,2,FALSE)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5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8" t="s">
        <v>166</v>
      </c>
      <c r="AB1743" s="78" t="s">
        <v>151</v>
      </c>
      <c r="AC1743" s="128" t="s">
        <v>599</v>
      </c>
      <c r="AD1743" s="78" t="s">
        <v>446</v>
      </c>
      <c r="AE1743" s="133" t="str">
        <f>VLOOKUP(AD1743,cs_lookup!$A$2:$B$55,2,FALSE)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5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8" t="s">
        <v>160</v>
      </c>
      <c r="AB1744" s="78" t="s">
        <v>162</v>
      </c>
      <c r="AC1744" s="128" t="s">
        <v>599</v>
      </c>
      <c r="AD1744" s="78" t="s">
        <v>162</v>
      </c>
      <c r="AE1744" s="133" t="str">
        <f>VLOOKUP(AD1744,cs_lookup!$A$2:$B$55,2,FALSE)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5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8" t="s">
        <v>166</v>
      </c>
      <c r="AB1745" s="78" t="s">
        <v>150</v>
      </c>
      <c r="AC1745" s="128" t="s">
        <v>599</v>
      </c>
      <c r="AD1745" s="78" t="s">
        <v>149</v>
      </c>
      <c r="AE1745" s="133" t="str">
        <f>VLOOKUP(AD1745,cs_lookup!$A$2:$B$55,2,FALSE)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5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8" t="s">
        <v>166</v>
      </c>
      <c r="AB1746" s="78" t="s">
        <v>151</v>
      </c>
      <c r="AC1746" s="128" t="s">
        <v>599</v>
      </c>
      <c r="AD1746" s="78" t="s">
        <v>149</v>
      </c>
      <c r="AE1746" s="133" t="str">
        <f>VLOOKUP(AD1746,cs_lookup!$A$2:$B$55,2,FALSE)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5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8" t="s">
        <v>161</v>
      </c>
      <c r="AB1747" s="78" t="s">
        <v>155</v>
      </c>
      <c r="AC1747" s="128" t="s">
        <v>599</v>
      </c>
      <c r="AD1747" s="78" t="s">
        <v>152</v>
      </c>
      <c r="AE1747" s="133" t="str">
        <f>VLOOKUP(AD1747,cs_lookup!$A$2:$B$55,2,FALSE)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5">
        <v>4.3188517236960156E-2</v>
      </c>
      <c r="H1748" s="5">
        <f t="shared" ref="H1748:H1811" si="201">(G1748/100%) + 1</f>
        <v>1.0431885172369602</v>
      </c>
      <c r="I1748" s="5">
        <f t="shared" ref="I1748:I1811" si="202">D1748/H1748</f>
        <v>2.6141325803644442</v>
      </c>
      <c r="J1748" s="5">
        <f t="shared" ref="J1748:J1811" si="203">E1748/H1748</f>
        <v>3.3783731436489419</v>
      </c>
      <c r="K1748" s="5">
        <f t="shared" ref="K1748:K181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811" si="205">(L1748*H1748)</f>
        <v>3.0148148148148151</v>
      </c>
      <c r="P1748" s="5">
        <f t="shared" ref="P1748:P1811" si="206">(M1748*H1748)</f>
        <v>3.1921568627450982</v>
      </c>
      <c r="Q1748" s="5">
        <f t="shared" ref="Q1748:Q181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8" t="s">
        <v>166</v>
      </c>
      <c r="AB1748" s="78" t="s">
        <v>151</v>
      </c>
      <c r="AC1748" s="128" t="s">
        <v>599</v>
      </c>
      <c r="AD1748" s="78" t="s">
        <v>150</v>
      </c>
      <c r="AE1748" s="133" t="str">
        <f>VLOOKUP(AD1748,cs_lookup!$A$2:$B$55,2,FALSE)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5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8" t="s">
        <v>160</v>
      </c>
      <c r="AB1749" s="78" t="s">
        <v>162</v>
      </c>
      <c r="AC1749" s="128" t="s">
        <v>599</v>
      </c>
      <c r="AD1749" s="78" t="s">
        <v>391</v>
      </c>
      <c r="AE1749" s="133" t="str">
        <f>VLOOKUP(AD1749,cs_lookup!$A$2:$B$55,2,FALSE)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5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8" t="s">
        <v>166</v>
      </c>
      <c r="AB1750" s="78" t="s">
        <v>151</v>
      </c>
      <c r="AC1750" s="128" t="s">
        <v>599</v>
      </c>
      <c r="AD1750" s="78" t="s">
        <v>162</v>
      </c>
      <c r="AE1750" s="133" t="str">
        <f>VLOOKUP(AD1750,cs_lookup!$A$2:$B$55,2,FALSE)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5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8" t="s">
        <v>161</v>
      </c>
      <c r="AB1751" s="78" t="s">
        <v>155</v>
      </c>
      <c r="AC1751" s="128" t="s">
        <v>599</v>
      </c>
      <c r="AD1751" s="78" t="s">
        <v>170</v>
      </c>
      <c r="AE1751" s="133" t="str">
        <f>VLOOKUP(AD1751,cs_lookup!$A$2:$B$55,2,FALSE)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5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8" t="s">
        <v>166</v>
      </c>
      <c r="AB1752" s="78" t="s">
        <v>151</v>
      </c>
      <c r="AC1752" s="128" t="s">
        <v>599</v>
      </c>
      <c r="AD1752" s="78" t="s">
        <v>170</v>
      </c>
      <c r="AE1752" s="133" t="str">
        <f>VLOOKUP(AD1752,cs_lookup!$A$2:$B$55,2,FALSE)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5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8" t="s">
        <v>161</v>
      </c>
      <c r="AB1753" s="78" t="s">
        <v>155</v>
      </c>
      <c r="AC1753" s="128" t="s">
        <v>599</v>
      </c>
      <c r="AD1753" s="78" t="s">
        <v>170</v>
      </c>
      <c r="AE1753" s="133" t="str">
        <f>VLOOKUP(AD1753,cs_lookup!$A$2:$B$55,2,FALSE)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5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8" t="s">
        <v>166</v>
      </c>
      <c r="AB1754" s="78" t="s">
        <v>150</v>
      </c>
      <c r="AC1754" s="128" t="s">
        <v>599</v>
      </c>
      <c r="AD1754" s="78" t="s">
        <v>155</v>
      </c>
      <c r="AE1754" s="133" t="str">
        <f>VLOOKUP(AD1754,cs_lookup!$A$2:$B$55,2,FALSE)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5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8" t="s">
        <v>160</v>
      </c>
      <c r="AB1755" s="78" t="s">
        <v>162</v>
      </c>
      <c r="AC1755" s="128" t="s">
        <v>599</v>
      </c>
      <c r="AD1755" s="78" t="s">
        <v>170</v>
      </c>
      <c r="AE1755" s="133" t="str">
        <f>VLOOKUP(AD1755,cs_lookup!$A$2:$B$55,2,FALSE)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5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8" t="s">
        <v>166</v>
      </c>
      <c r="AB1756" s="78" t="s">
        <v>151</v>
      </c>
      <c r="AC1756" s="128" t="s">
        <v>599</v>
      </c>
      <c r="AD1756" s="78" t="s">
        <v>152</v>
      </c>
      <c r="AE1756" s="133" t="str">
        <f>VLOOKUP(AD1756,cs_lookup!$A$2:$B$55,2,FALSE)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5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8" t="s">
        <v>166</v>
      </c>
      <c r="AB1757" s="78" t="s">
        <v>151</v>
      </c>
      <c r="AC1757" s="128" t="s">
        <v>599</v>
      </c>
      <c r="AD1757" s="78" t="s">
        <v>179</v>
      </c>
      <c r="AE1757" s="133" t="str">
        <f>VLOOKUP(AD1757,cs_lookup!$A$2:$B$55,2,FALSE)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5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8" t="s">
        <v>166</v>
      </c>
      <c r="AB1758" s="78" t="s">
        <v>151</v>
      </c>
      <c r="AC1758" s="128" t="s">
        <v>599</v>
      </c>
      <c r="AD1758" s="78" t="s">
        <v>154</v>
      </c>
      <c r="AE1758" s="133" t="str">
        <f>VLOOKUP(AD1758,cs_lookup!$A$2:$B$55,2,FALSE)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5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8" t="s">
        <v>161</v>
      </c>
      <c r="AB1759" s="78" t="s">
        <v>155</v>
      </c>
      <c r="AC1759" s="128" t="s">
        <v>599</v>
      </c>
      <c r="AD1759" s="78" t="s">
        <v>155</v>
      </c>
      <c r="AE1759" s="133" t="str">
        <f>VLOOKUP(AD1759,cs_lookup!$A$2:$B$55,2,FALSE)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5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8" t="s">
        <v>160</v>
      </c>
      <c r="AB1760" s="78" t="s">
        <v>162</v>
      </c>
      <c r="AC1760" s="128" t="s">
        <v>599</v>
      </c>
      <c r="AD1760" s="78" t="s">
        <v>152</v>
      </c>
      <c r="AE1760" s="133" t="str">
        <f>VLOOKUP(AD1760,cs_lookup!$A$2:$B$55,2,FALSE)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5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8" t="s">
        <v>166</v>
      </c>
      <c r="AB1761" s="78" t="s">
        <v>151</v>
      </c>
      <c r="AC1761" s="128" t="s">
        <v>599</v>
      </c>
      <c r="AD1761" s="78" t="s">
        <v>153</v>
      </c>
      <c r="AE1761" s="133" t="str">
        <f>VLOOKUP(AD1761,cs_lookup!$A$2:$B$55,2,FALSE)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5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8" t="s">
        <v>166</v>
      </c>
      <c r="AB1762" s="78" t="s">
        <v>151</v>
      </c>
      <c r="AC1762" s="128" t="s">
        <v>599</v>
      </c>
      <c r="AD1762" s="78" t="s">
        <v>154</v>
      </c>
      <c r="AE1762" s="133" t="str">
        <f>VLOOKUP(AD1762,cs_lookup!$A$2:$B$55,2,FALSE)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5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8" t="s">
        <v>166</v>
      </c>
      <c r="AB1763" s="78" t="s">
        <v>151</v>
      </c>
      <c r="AC1763" s="128" t="s">
        <v>599</v>
      </c>
      <c r="AD1763" s="78" t="s">
        <v>169</v>
      </c>
      <c r="AE1763" s="133" t="str">
        <f>VLOOKUP(AD1763,cs_lookup!$A$2:$B$55,2,FALSE)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5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8" t="s">
        <v>160</v>
      </c>
      <c r="AB1764" s="78" t="s">
        <v>162</v>
      </c>
      <c r="AC1764" s="128" t="s">
        <v>599</v>
      </c>
      <c r="AD1764" s="78" t="s">
        <v>151</v>
      </c>
      <c r="AE1764" s="133" t="str">
        <f>VLOOKUP(AD1764,cs_lookup!$A$2:$B$55,2,FALSE)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5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8" t="s">
        <v>166</v>
      </c>
      <c r="AB1765" s="78" t="s">
        <v>151</v>
      </c>
      <c r="AC1765" s="128" t="s">
        <v>599</v>
      </c>
      <c r="AD1765" s="78" t="s">
        <v>151</v>
      </c>
      <c r="AE1765" s="133" t="str">
        <f>VLOOKUP(AD1765,cs_lookup!$A$2:$B$55,2,FALSE)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5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8" t="s">
        <v>166</v>
      </c>
      <c r="AB1766" s="78" t="s">
        <v>151</v>
      </c>
      <c r="AC1766" s="128" t="s">
        <v>600</v>
      </c>
      <c r="AD1766" s="78" t="s">
        <v>151</v>
      </c>
      <c r="AE1766" s="133" t="str">
        <f>VLOOKUP(AD1766,cs_lookup!$A$2:$B$55,2,FALSE)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5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8" t="s">
        <v>166</v>
      </c>
      <c r="AB1767" s="78" t="s">
        <v>151</v>
      </c>
      <c r="AC1767" s="128" t="s">
        <v>600</v>
      </c>
      <c r="AD1767" s="78" t="s">
        <v>226</v>
      </c>
      <c r="AE1767" s="133" t="str">
        <f>VLOOKUP(AD1767,cs_lookup!$A$2:$B$55,2,FALSE)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5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8" t="s">
        <v>161</v>
      </c>
      <c r="AB1768" s="78" t="s">
        <v>152</v>
      </c>
      <c r="AC1768" s="128" t="s">
        <v>600</v>
      </c>
      <c r="AD1768" s="78" t="s">
        <v>154</v>
      </c>
      <c r="AE1768" s="133" t="str">
        <f>VLOOKUP(AD1768,cs_lookup!$A$2:$B$55,2,FALSE)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5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8" t="s">
        <v>166</v>
      </c>
      <c r="AB1769" s="78" t="s">
        <v>151</v>
      </c>
      <c r="AC1769" s="128" t="s">
        <v>600</v>
      </c>
      <c r="AD1769" s="78" t="s">
        <v>162</v>
      </c>
      <c r="AE1769" s="133" t="str">
        <f>VLOOKUP(AD1769,cs_lookup!$A$2:$B$55,2,FALSE)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5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8" t="s">
        <v>160</v>
      </c>
      <c r="AB1770" s="78" t="s">
        <v>154</v>
      </c>
      <c r="AC1770" s="128" t="s">
        <v>600</v>
      </c>
      <c r="AD1770" s="78" t="s">
        <v>162</v>
      </c>
      <c r="AE1770" s="133" t="str">
        <f>VLOOKUP(AD1770,cs_lookup!$A$2:$B$55,2,FALSE)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5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8" t="s">
        <v>161</v>
      </c>
      <c r="AB1771" s="78" t="s">
        <v>152</v>
      </c>
      <c r="AC1771" s="128" t="s">
        <v>601</v>
      </c>
      <c r="AD1771" s="78" t="s">
        <v>149</v>
      </c>
      <c r="AE1771" s="133" t="str">
        <f>VLOOKUP(AD1771,cs_lookup!$A$2:$B$55,2,FALSE)</f>
        <v>X</v>
      </c>
    </row>
    <row r="1772" spans="1:31" x14ac:dyDescent="0.25">
      <c r="A1772" s="20">
        <v>0.6024287279824776</v>
      </c>
      <c r="B1772" s="20">
        <v>0.24068953948754687</v>
      </c>
      <c r="C1772" s="20">
        <v>0.15152334451225205</v>
      </c>
      <c r="D1772" s="21">
        <f t="shared" ref="D1772:F1835" si="208">(100%/A1772)</f>
        <v>1.659947398838334</v>
      </c>
      <c r="E1772" s="22">
        <f t="shared" si="208"/>
        <v>4.1547297906219951</v>
      </c>
      <c r="F1772" s="22">
        <f t="shared" si="208"/>
        <v>6.5996431323434841</v>
      </c>
      <c r="G1772" s="127">
        <v>4.1264292475227338E-2</v>
      </c>
      <c r="H1772" s="7">
        <f t="shared" si="201"/>
        <v>1.0412642924752273</v>
      </c>
      <c r="I1772" s="7">
        <f t="shared" si="202"/>
        <v>1.5941652958178489</v>
      </c>
      <c r="J1772" s="7">
        <f t="shared" si="203"/>
        <v>3.9900818847303747</v>
      </c>
      <c r="K1772" s="7">
        <f t="shared" si="204"/>
        <v>6.3381056855942228</v>
      </c>
      <c r="L1772">
        <v>1.23</v>
      </c>
      <c r="M1772">
        <v>6.59</v>
      </c>
      <c r="N1772">
        <v>13.07</v>
      </c>
      <c r="O1772" s="7">
        <f t="shared" si="205"/>
        <v>1.2807550797445295</v>
      </c>
      <c r="P1772" s="7">
        <f t="shared" si="206"/>
        <v>6.8619316874117482</v>
      </c>
      <c r="Q1772" s="7">
        <f t="shared" si="207"/>
        <v>13.609324302651222</v>
      </c>
      <c r="R1772" s="24">
        <f t="shared" ref="R1772:T1835" si="209">(1/O1772)</f>
        <v>0.78078940760435522</v>
      </c>
      <c r="S1772" s="24">
        <f t="shared" si="209"/>
        <v>0.14573155862721651</v>
      </c>
      <c r="T1772" s="24">
        <f t="shared" si="209"/>
        <v>7.3479033768428223E-2</v>
      </c>
      <c r="U1772" s="23">
        <f t="shared" ref="U1772:W1835" si="210">(L1772/I1772)</f>
        <v>0.77156365354759371</v>
      </c>
      <c r="V1772" s="23">
        <f t="shared" si="210"/>
        <v>1.651595177838139</v>
      </c>
      <c r="W1772" s="23">
        <f t="shared" si="210"/>
        <v>2.0621303348895856</v>
      </c>
      <c r="X1772" t="s">
        <v>424</v>
      </c>
      <c r="Y1772" t="s">
        <v>396</v>
      </c>
      <c r="Z1772" t="s">
        <v>186</v>
      </c>
      <c r="AA1772" s="25" t="s">
        <v>160</v>
      </c>
      <c r="AB1772" s="25" t="s">
        <v>162</v>
      </c>
      <c r="AC1772" s="128" t="s">
        <v>602</v>
      </c>
      <c r="AD1772" s="25" t="s">
        <v>170</v>
      </c>
      <c r="AE1772" s="134" t="str">
        <f>VLOOKUP(AD1772,cs_lookup!$A$2:$B$55,2,FALSE)</f>
        <v>1</v>
      </c>
    </row>
    <row r="1773" spans="1:31" x14ac:dyDescent="0.25">
      <c r="A1773" s="20">
        <v>0.59069354995629031</v>
      </c>
      <c r="B1773" s="20">
        <v>0.23460692961471988</v>
      </c>
      <c r="C1773" s="20">
        <v>0.16772670521575628</v>
      </c>
      <c r="D1773" s="21">
        <f t="shared" si="208"/>
        <v>1.6929252064357183</v>
      </c>
      <c r="E1773" s="22">
        <f t="shared" si="208"/>
        <v>4.2624486908474388</v>
      </c>
      <c r="F1773" s="22">
        <f t="shared" si="208"/>
        <v>5.962079793516744</v>
      </c>
      <c r="G1773" s="127">
        <v>2.2856079265821005E-2</v>
      </c>
      <c r="H1773" s="7">
        <f t="shared" si="201"/>
        <v>1.022856079265821</v>
      </c>
      <c r="I1773" s="7">
        <f t="shared" si="202"/>
        <v>1.6550961965742581</v>
      </c>
      <c r="J1773" s="7">
        <f t="shared" si="203"/>
        <v>4.167202773929751</v>
      </c>
      <c r="K1773" s="7">
        <f t="shared" si="204"/>
        <v>5.8288550211249337</v>
      </c>
      <c r="L1773">
        <v>2.11</v>
      </c>
      <c r="M1773">
        <v>3.86</v>
      </c>
      <c r="N1773">
        <v>3.45</v>
      </c>
      <c r="O1773" s="7">
        <f t="shared" si="205"/>
        <v>2.1582263272508824</v>
      </c>
      <c r="P1773" s="7">
        <f t="shared" si="206"/>
        <v>3.948224465966069</v>
      </c>
      <c r="Q1773" s="7">
        <f t="shared" si="207"/>
        <v>3.5288534734670827</v>
      </c>
      <c r="R1773" s="24">
        <f t="shared" si="209"/>
        <v>0.46334343501118608</v>
      </c>
      <c r="S1773" s="24">
        <f t="shared" si="209"/>
        <v>0.25327840618487113</v>
      </c>
      <c r="T1773" s="24">
        <f t="shared" si="209"/>
        <v>0.28337815880394279</v>
      </c>
      <c r="U1773" s="23">
        <f t="shared" si="210"/>
        <v>1.2748503708529499</v>
      </c>
      <c r="V1773" s="23">
        <f t="shared" si="210"/>
        <v>0.92628081939001661</v>
      </c>
      <c r="W1773" s="23">
        <f t="shared" si="210"/>
        <v>0.59188296629381099</v>
      </c>
      <c r="X1773" t="s">
        <v>310</v>
      </c>
      <c r="Y1773" t="s">
        <v>308</v>
      </c>
      <c r="Z1773" t="s">
        <v>305</v>
      </c>
      <c r="AA1773" s="25" t="s">
        <v>160</v>
      </c>
      <c r="AB1773" s="25" t="s">
        <v>162</v>
      </c>
      <c r="AC1773" s="128" t="s">
        <v>602</v>
      </c>
      <c r="AD1773" s="25" t="s">
        <v>359</v>
      </c>
      <c r="AE1773" s="134" t="str">
        <f>VLOOKUP(AD1773,cs_lookup!$A$2:$B$55,2,FALSE)</f>
        <v>1</v>
      </c>
    </row>
    <row r="1774" spans="1:31" x14ac:dyDescent="0.25">
      <c r="A1774" s="20">
        <v>0.83278687433401821</v>
      </c>
      <c r="B1774" s="20">
        <v>0.10393545183669353</v>
      </c>
      <c r="C1774" s="20">
        <v>3.3441749709009455E-2</v>
      </c>
      <c r="D1774" s="21">
        <f t="shared" si="208"/>
        <v>1.2007874173085431</v>
      </c>
      <c r="E1774" s="22">
        <f t="shared" si="208"/>
        <v>9.6213561621998789</v>
      </c>
      <c r="F1774" s="22">
        <f t="shared" si="208"/>
        <v>29.902741594007942</v>
      </c>
      <c r="G1774" s="127">
        <v>2.808913898359644E-2</v>
      </c>
      <c r="H1774" s="7">
        <f t="shared" si="201"/>
        <v>1.0280891389835964</v>
      </c>
      <c r="I1774" s="7">
        <f t="shared" si="202"/>
        <v>1.1679798684535099</v>
      </c>
      <c r="J1774" s="7">
        <f t="shared" si="203"/>
        <v>9.3584843933979069</v>
      </c>
      <c r="K1774" s="7">
        <f t="shared" si="204"/>
        <v>29.085747976649962</v>
      </c>
      <c r="L1774">
        <v>2.76</v>
      </c>
      <c r="M1774">
        <v>3.52</v>
      </c>
      <c r="N1774">
        <v>2.62</v>
      </c>
      <c r="O1774" s="7">
        <f t="shared" si="205"/>
        <v>2.8375260235947262</v>
      </c>
      <c r="P1774" s="7">
        <f t="shared" si="206"/>
        <v>3.6188737692222595</v>
      </c>
      <c r="Q1774" s="7">
        <f t="shared" si="207"/>
        <v>2.6935935441370229</v>
      </c>
      <c r="R1774" s="24">
        <f t="shared" si="209"/>
        <v>0.3524196753385711</v>
      </c>
      <c r="S1774" s="24">
        <f t="shared" si="209"/>
        <v>0.27632906361774323</v>
      </c>
      <c r="T1774" s="24">
        <f t="shared" si="209"/>
        <v>0.37125126104368555</v>
      </c>
      <c r="U1774" s="23">
        <f t="shared" si="210"/>
        <v>2.3630544280308872</v>
      </c>
      <c r="V1774" s="23">
        <f t="shared" si="210"/>
        <v>0.37612928034407372</v>
      </c>
      <c r="W1774" s="23">
        <f t="shared" si="210"/>
        <v>9.0078481120834025E-2</v>
      </c>
      <c r="X1774" t="s">
        <v>366</v>
      </c>
      <c r="Y1774" t="s">
        <v>315</v>
      </c>
      <c r="Z1774" t="s">
        <v>320</v>
      </c>
      <c r="AA1774" s="25" t="s">
        <v>160</v>
      </c>
      <c r="AB1774" s="25" t="s">
        <v>165</v>
      </c>
      <c r="AC1774" s="128" t="s">
        <v>602</v>
      </c>
      <c r="AD1774" s="25" t="s">
        <v>152</v>
      </c>
      <c r="AE1774" s="134" t="str">
        <f>VLOOKUP(AD1774,cs_lookup!$A$2:$B$55,2,FALSE)</f>
        <v>2</v>
      </c>
    </row>
    <row r="1775" spans="1:31" x14ac:dyDescent="0.25">
      <c r="A1775" s="20">
        <v>0.60616327688609473</v>
      </c>
      <c r="B1775" s="20">
        <v>0.21798869528920392</v>
      </c>
      <c r="C1775" s="20">
        <v>0.16806271451586074</v>
      </c>
      <c r="D1775" s="21">
        <f t="shared" si="208"/>
        <v>1.6497205260224166</v>
      </c>
      <c r="E1775" s="22">
        <f t="shared" si="208"/>
        <v>4.5873938493613524</v>
      </c>
      <c r="F1775" s="22">
        <f t="shared" si="208"/>
        <v>5.9501597536414064</v>
      </c>
      <c r="G1775" s="127">
        <v>2.8672111537139777E-2</v>
      </c>
      <c r="H1775" s="7">
        <f t="shared" si="201"/>
        <v>1.0286721115371398</v>
      </c>
      <c r="I1775" s="7">
        <f t="shared" si="202"/>
        <v>1.6037379720125271</v>
      </c>
      <c r="J1775" s="7">
        <f t="shared" si="203"/>
        <v>4.4595297159426552</v>
      </c>
      <c r="K1775" s="7">
        <f t="shared" si="204"/>
        <v>5.7843113339099972</v>
      </c>
      <c r="L1775">
        <v>2.04</v>
      </c>
      <c r="M1775">
        <v>3.77</v>
      </c>
      <c r="N1775">
        <v>3.66</v>
      </c>
      <c r="O1775" s="7">
        <f t="shared" si="205"/>
        <v>2.0984911075357653</v>
      </c>
      <c r="P1775" s="7">
        <f t="shared" si="206"/>
        <v>3.8780938604950168</v>
      </c>
      <c r="Q1775" s="7">
        <f t="shared" si="207"/>
        <v>3.7649399282259317</v>
      </c>
      <c r="R1775" s="24">
        <f t="shared" si="209"/>
        <v>0.47653287469694777</v>
      </c>
      <c r="S1775" s="24">
        <f t="shared" si="209"/>
        <v>0.2578586377670487</v>
      </c>
      <c r="T1775" s="24">
        <f t="shared" si="209"/>
        <v>0.26560848753600369</v>
      </c>
      <c r="U1775" s="23">
        <f t="shared" si="210"/>
        <v>1.2720282462602097</v>
      </c>
      <c r="V1775" s="23">
        <f t="shared" si="210"/>
        <v>0.84538062085838073</v>
      </c>
      <c r="W1775" s="23">
        <f t="shared" si="210"/>
        <v>0.63274602432680005</v>
      </c>
      <c r="X1775" t="s">
        <v>385</v>
      </c>
      <c r="Y1775" t="s">
        <v>365</v>
      </c>
      <c r="Z1775" t="s">
        <v>320</v>
      </c>
      <c r="AA1775" s="25" t="s">
        <v>160</v>
      </c>
      <c r="AB1775" s="25" t="s">
        <v>162</v>
      </c>
      <c r="AC1775" s="128" t="s">
        <v>602</v>
      </c>
      <c r="AD1775" s="25" t="s">
        <v>151</v>
      </c>
      <c r="AE1775" s="134" t="str">
        <f>VLOOKUP(AD1775,cs_lookup!$A$2:$B$55,2,FALSE)</f>
        <v>X</v>
      </c>
    </row>
    <row r="1776" spans="1:31" x14ac:dyDescent="0.25">
      <c r="A1776" s="20">
        <v>0.17933090092294224</v>
      </c>
      <c r="B1776" s="20">
        <v>0.2968689668386193</v>
      </c>
      <c r="C1776" s="20">
        <v>0.47179920396252384</v>
      </c>
      <c r="D1776" s="21">
        <f t="shared" si="208"/>
        <v>5.5762838130707655</v>
      </c>
      <c r="E1776" s="22">
        <f t="shared" si="208"/>
        <v>3.3684895078427286</v>
      </c>
      <c r="F1776" s="22">
        <f t="shared" si="208"/>
        <v>2.1195457550611563</v>
      </c>
      <c r="G1776" s="127">
        <v>3.1244732413822973E-2</v>
      </c>
      <c r="H1776" s="7">
        <f t="shared" si="201"/>
        <v>1.031244732413823</v>
      </c>
      <c r="I1776" s="7">
        <f t="shared" si="202"/>
        <v>5.4073331361590773</v>
      </c>
      <c r="J1776" s="7">
        <f t="shared" si="203"/>
        <v>3.2664307530164476</v>
      </c>
      <c r="K1776" s="7">
        <f t="shared" si="204"/>
        <v>2.0553275943528551</v>
      </c>
      <c r="L1776">
        <v>1.67</v>
      </c>
      <c r="M1776">
        <v>4.05</v>
      </c>
      <c r="N1776">
        <v>5.39</v>
      </c>
      <c r="O1776" s="7">
        <f t="shared" si="205"/>
        <v>1.7221787031310842</v>
      </c>
      <c r="P1776" s="7">
        <f t="shared" si="206"/>
        <v>4.1765411662759826</v>
      </c>
      <c r="Q1776" s="7">
        <f t="shared" si="207"/>
        <v>5.5584091077105056</v>
      </c>
      <c r="R1776" s="24">
        <f t="shared" si="209"/>
        <v>0.58065983407059041</v>
      </c>
      <c r="S1776" s="24">
        <f t="shared" si="209"/>
        <v>0.23943257355503358</v>
      </c>
      <c r="T1776" s="24">
        <f t="shared" si="209"/>
        <v>0.17990759237437587</v>
      </c>
      <c r="U1776" s="23">
        <f t="shared" si="210"/>
        <v>0.30883985838280159</v>
      </c>
      <c r="V1776" s="23">
        <f t="shared" si="210"/>
        <v>1.239885460991313</v>
      </c>
      <c r="W1776" s="23">
        <f t="shared" si="210"/>
        <v>2.6224529923158584</v>
      </c>
      <c r="X1776" t="s">
        <v>286</v>
      </c>
      <c r="Y1776" t="s">
        <v>213</v>
      </c>
      <c r="Z1776" t="s">
        <v>202</v>
      </c>
      <c r="AA1776" s="25" t="s">
        <v>166</v>
      </c>
      <c r="AB1776" s="25" t="s">
        <v>151</v>
      </c>
      <c r="AC1776" s="128" t="s">
        <v>602</v>
      </c>
      <c r="AD1776" s="25" t="s">
        <v>154</v>
      </c>
      <c r="AE1776" s="134" t="str">
        <f>VLOOKUP(AD1776,cs_lookup!$A$2:$B$55,2,FALSE)</f>
        <v>1</v>
      </c>
    </row>
    <row r="1777" spans="1:31" x14ac:dyDescent="0.25">
      <c r="A1777" s="20">
        <v>0.25139771292722496</v>
      </c>
      <c r="B1777" s="20">
        <v>0.20242465400460857</v>
      </c>
      <c r="C1777" s="20">
        <v>0.49285635873564893</v>
      </c>
      <c r="D1777" s="21">
        <f t="shared" si="208"/>
        <v>3.9777609285152158</v>
      </c>
      <c r="E1777" s="22">
        <f t="shared" si="208"/>
        <v>4.9401097159698404</v>
      </c>
      <c r="F1777" s="22">
        <f t="shared" si="208"/>
        <v>2.0289887353089124</v>
      </c>
      <c r="G1777" s="127">
        <v>3.403167673510854E-2</v>
      </c>
      <c r="H1777" s="7">
        <f t="shared" si="201"/>
        <v>1.0340316767351085</v>
      </c>
      <c r="I1777" s="7">
        <f t="shared" si="202"/>
        <v>3.8468462988239889</v>
      </c>
      <c r="J1777" s="7">
        <f t="shared" si="203"/>
        <v>4.7775226108816442</v>
      </c>
      <c r="K1777" s="7">
        <f t="shared" si="204"/>
        <v>1.9622113915458756</v>
      </c>
      <c r="L1777">
        <v>1.97</v>
      </c>
      <c r="M1777">
        <v>3.57</v>
      </c>
      <c r="N1777">
        <v>4.0599999999999996</v>
      </c>
      <c r="O1777" s="7">
        <f t="shared" si="205"/>
        <v>2.0370424031681638</v>
      </c>
      <c r="P1777" s="7">
        <f t="shared" si="206"/>
        <v>3.6914930859443373</v>
      </c>
      <c r="Q1777" s="7">
        <f t="shared" si="207"/>
        <v>4.1981686075445399</v>
      </c>
      <c r="R1777" s="24">
        <f t="shared" si="209"/>
        <v>0.4909077977192442</v>
      </c>
      <c r="S1777" s="24">
        <f t="shared" si="209"/>
        <v>0.27089309846131965</v>
      </c>
      <c r="T1777" s="24">
        <f t="shared" si="209"/>
        <v>0.23819910381943626</v>
      </c>
      <c r="U1777" s="23">
        <f t="shared" si="210"/>
        <v>0.51210780129225453</v>
      </c>
      <c r="V1777" s="23">
        <f t="shared" si="210"/>
        <v>0.74724921068268724</v>
      </c>
      <c r="W1777" s="23">
        <f t="shared" si="210"/>
        <v>2.069094093272712</v>
      </c>
      <c r="X1777" t="s">
        <v>225</v>
      </c>
      <c r="Y1777" t="s">
        <v>438</v>
      </c>
      <c r="Z1777" t="s">
        <v>135</v>
      </c>
      <c r="AA1777" s="25" t="s">
        <v>161</v>
      </c>
      <c r="AB1777" s="25" t="s">
        <v>155</v>
      </c>
      <c r="AC1777" s="128" t="s">
        <v>602</v>
      </c>
      <c r="AD1777" s="25" t="s">
        <v>168</v>
      </c>
      <c r="AE1777" s="134" t="str">
        <f>VLOOKUP(AD1777,cs_lookup!$A$2:$B$55,2,FALSE)</f>
        <v>1</v>
      </c>
    </row>
    <row r="1778" spans="1:31" x14ac:dyDescent="0.25">
      <c r="A1778" s="20">
        <v>0.80156209826566005</v>
      </c>
      <c r="B1778" s="20">
        <v>0.13455188864861353</v>
      </c>
      <c r="C1778" s="20">
        <v>5.3712011012291179E-2</v>
      </c>
      <c r="D1778" s="21">
        <f t="shared" si="208"/>
        <v>1.2475639780919034</v>
      </c>
      <c r="E1778" s="22">
        <f t="shared" si="208"/>
        <v>7.4320770228021944</v>
      </c>
      <c r="F1778" s="22">
        <f t="shared" si="208"/>
        <v>18.617809706867337</v>
      </c>
      <c r="G1778" s="127">
        <v>2.816701268357491E-2</v>
      </c>
      <c r="H1778" s="7">
        <f t="shared" si="201"/>
        <v>1.0281670126835749</v>
      </c>
      <c r="I1778" s="7">
        <f t="shared" si="202"/>
        <v>1.2133865050150654</v>
      </c>
      <c r="J1778" s="7">
        <f t="shared" si="203"/>
        <v>7.2284725449458325</v>
      </c>
      <c r="K1778" s="7">
        <f t="shared" si="204"/>
        <v>18.107767976599234</v>
      </c>
      <c r="L1778">
        <v>1.37</v>
      </c>
      <c r="M1778">
        <v>5.44</v>
      </c>
      <c r="N1778">
        <v>8.74</v>
      </c>
      <c r="O1778" s="7">
        <f t="shared" si="205"/>
        <v>1.4085888073764978</v>
      </c>
      <c r="P1778" s="7">
        <f t="shared" si="206"/>
        <v>5.5932285489986482</v>
      </c>
      <c r="Q1778" s="7">
        <f t="shared" si="207"/>
        <v>8.9861796908544456</v>
      </c>
      <c r="R1778" s="24">
        <f t="shared" si="209"/>
        <v>0.70993038902708872</v>
      </c>
      <c r="S1778" s="24">
        <f t="shared" si="209"/>
        <v>0.17878761635424845</v>
      </c>
      <c r="T1778" s="24">
        <f t="shared" si="209"/>
        <v>0.11128199461866264</v>
      </c>
      <c r="U1778" s="23">
        <f t="shared" si="210"/>
        <v>1.1290714000342292</v>
      </c>
      <c r="V1778" s="23">
        <f t="shared" si="210"/>
        <v>0.75257946491111227</v>
      </c>
      <c r="W1778" s="23">
        <f t="shared" si="210"/>
        <v>0.48266578251360132</v>
      </c>
      <c r="X1778" t="s">
        <v>95</v>
      </c>
      <c r="Y1778" t="s">
        <v>87</v>
      </c>
      <c r="Z1778" t="s">
        <v>138</v>
      </c>
      <c r="AA1778" s="25" t="s">
        <v>160</v>
      </c>
      <c r="AB1778" s="25" t="s">
        <v>165</v>
      </c>
      <c r="AC1778" s="128" t="s">
        <v>602</v>
      </c>
      <c r="AD1778" s="25" t="s">
        <v>162</v>
      </c>
      <c r="AE1778" s="134" t="str">
        <f>VLOOKUP(AD1778,cs_lookup!$A$2:$B$55,2,FALSE)</f>
        <v>1</v>
      </c>
    </row>
    <row r="1779" spans="1:31" x14ac:dyDescent="0.25">
      <c r="A1779" s="20">
        <v>7.0284385560110296E-2</v>
      </c>
      <c r="B1779" s="20">
        <v>0.14635448105649698</v>
      </c>
      <c r="C1779" s="20">
        <v>0.65348970233708303</v>
      </c>
      <c r="D1779" s="21">
        <f t="shared" si="208"/>
        <v>14.227911249857282</v>
      </c>
      <c r="E1779" s="22">
        <f t="shared" si="208"/>
        <v>6.8327255358445198</v>
      </c>
      <c r="F1779" s="22">
        <f t="shared" si="208"/>
        <v>1.5302459953442082</v>
      </c>
      <c r="G1779" s="127">
        <v>4.472847613091524E-2</v>
      </c>
      <c r="H1779" s="7">
        <f t="shared" si="201"/>
        <v>1.0447284761309152</v>
      </c>
      <c r="I1779" s="7">
        <f t="shared" si="202"/>
        <v>13.618764659837202</v>
      </c>
      <c r="J1779" s="7">
        <f t="shared" si="203"/>
        <v>6.5401926835086179</v>
      </c>
      <c r="K1779" s="7">
        <f t="shared" si="204"/>
        <v>1.4647308179168006</v>
      </c>
      <c r="L1779">
        <v>3.2</v>
      </c>
      <c r="M1779">
        <v>3.28</v>
      </c>
      <c r="N1779">
        <v>2.34</v>
      </c>
      <c r="O1779" s="7">
        <f t="shared" si="205"/>
        <v>3.3431311236189289</v>
      </c>
      <c r="P1779" s="7">
        <f t="shared" si="206"/>
        <v>3.426709401709402</v>
      </c>
      <c r="Q1779" s="7">
        <f t="shared" si="207"/>
        <v>2.4446646341463416</v>
      </c>
      <c r="R1779" s="24">
        <f t="shared" si="209"/>
        <v>0.29912078318887569</v>
      </c>
      <c r="S1779" s="24">
        <f t="shared" si="209"/>
        <v>0.29182515433061046</v>
      </c>
      <c r="T1779" s="24">
        <f t="shared" si="209"/>
        <v>0.40905406248051379</v>
      </c>
      <c r="U1779" s="23">
        <f t="shared" si="210"/>
        <v>0.23496991687043756</v>
      </c>
      <c r="V1779" s="23">
        <f t="shared" si="210"/>
        <v>0.50151427621859879</v>
      </c>
      <c r="W1779" s="23">
        <f t="shared" si="210"/>
        <v>1.5975631640822867</v>
      </c>
      <c r="X1779" t="s">
        <v>56</v>
      </c>
      <c r="Y1779" t="s">
        <v>273</v>
      </c>
      <c r="Z1779" t="s">
        <v>262</v>
      </c>
      <c r="AA1779" s="25" t="s">
        <v>161</v>
      </c>
      <c r="AB1779" s="25" t="s">
        <v>155</v>
      </c>
      <c r="AC1779" s="128" t="s">
        <v>602</v>
      </c>
      <c r="AD1779" s="25" t="s">
        <v>483</v>
      </c>
      <c r="AE1779" s="134" t="str">
        <f>VLOOKUP(AD1779,cs_lookup!$A$2:$B$55,2,FALSE)</f>
        <v>2</v>
      </c>
    </row>
    <row r="1780" spans="1:31" x14ac:dyDescent="0.25">
      <c r="A1780" s="20">
        <v>0.25507210696196592</v>
      </c>
      <c r="B1780" s="20">
        <v>0.23659513615042935</v>
      </c>
      <c r="C1780" s="20">
        <v>0.45824760960013666</v>
      </c>
      <c r="D1780" s="21">
        <f t="shared" si="208"/>
        <v>3.9204600295598415</v>
      </c>
      <c r="E1780" s="22">
        <f t="shared" si="208"/>
        <v>4.2266295760373991</v>
      </c>
      <c r="F1780" s="22">
        <f t="shared" si="208"/>
        <v>2.1822263314643195</v>
      </c>
      <c r="G1780" s="127">
        <v>7.788461167613514E-2</v>
      </c>
      <c r="H1780" s="7">
        <f t="shared" si="201"/>
        <v>1.0778846116761351</v>
      </c>
      <c r="I1780" s="7">
        <f t="shared" si="202"/>
        <v>3.637179700954666</v>
      </c>
      <c r="J1780" s="7">
        <f t="shared" si="203"/>
        <v>3.9212263819824775</v>
      </c>
      <c r="K1780" s="7">
        <f t="shared" si="204"/>
        <v>2.0245453992249764</v>
      </c>
      <c r="L1780">
        <v>8.73</v>
      </c>
      <c r="M1780">
        <v>4.8600000000000003</v>
      </c>
      <c r="N1780">
        <v>1.32</v>
      </c>
      <c r="O1780" s="7">
        <f t="shared" si="205"/>
        <v>9.4099326599326609</v>
      </c>
      <c r="P1780" s="7">
        <f t="shared" si="206"/>
        <v>5.2385192127460174</v>
      </c>
      <c r="Q1780" s="7">
        <f t="shared" si="207"/>
        <v>1.4228076874124984</v>
      </c>
      <c r="R1780" s="24">
        <f t="shared" si="209"/>
        <v>0.10627068610788083</v>
      </c>
      <c r="S1780" s="24">
        <f t="shared" si="209"/>
        <v>0.1908936398604526</v>
      </c>
      <c r="T1780" s="24">
        <f t="shared" si="209"/>
        <v>0.70283567403166647</v>
      </c>
      <c r="U1780" s="23">
        <f t="shared" si="210"/>
        <v>2.4002113499392399</v>
      </c>
      <c r="V1780" s="23">
        <f t="shared" si="210"/>
        <v>1.2394081663662839</v>
      </c>
      <c r="W1780" s="23">
        <f t="shared" si="210"/>
        <v>0.6519982216774759</v>
      </c>
      <c r="X1780" t="s">
        <v>343</v>
      </c>
      <c r="Y1780" t="s">
        <v>527</v>
      </c>
      <c r="Z1780" t="s">
        <v>145</v>
      </c>
      <c r="AA1780" s="25" t="s">
        <v>161</v>
      </c>
      <c r="AB1780" s="25" t="s">
        <v>155</v>
      </c>
      <c r="AC1780" s="128" t="s">
        <v>602</v>
      </c>
      <c r="AD1780" s="25" t="s">
        <v>172</v>
      </c>
      <c r="AE1780" s="134" t="str">
        <f>VLOOKUP(AD1780,cs_lookup!$A$2:$B$55,2,FALSE)</f>
        <v>2</v>
      </c>
    </row>
    <row r="1781" spans="1:31" x14ac:dyDescent="0.25">
      <c r="A1781" s="20">
        <v>0.15522623935480476</v>
      </c>
      <c r="B1781" s="20">
        <v>0.30741086214181212</v>
      </c>
      <c r="C1781" s="20">
        <v>0.4839077733160273</v>
      </c>
      <c r="D1781" s="21">
        <f t="shared" si="208"/>
        <v>6.4422097974961137</v>
      </c>
      <c r="E1781" s="22">
        <f t="shared" si="208"/>
        <v>3.2529754903022541</v>
      </c>
      <c r="F1781" s="22">
        <f t="shared" si="208"/>
        <v>2.0665094779267505</v>
      </c>
      <c r="G1781" s="127">
        <v>2.6473662859639147E-2</v>
      </c>
      <c r="H1781" s="7">
        <f t="shared" si="201"/>
        <v>1.0264736628596391</v>
      </c>
      <c r="I1781" s="7">
        <f t="shared" si="202"/>
        <v>6.2760595138396909</v>
      </c>
      <c r="J1781" s="7">
        <f t="shared" si="203"/>
        <v>3.1690783777538272</v>
      </c>
      <c r="K1781" s="7">
        <f t="shared" si="204"/>
        <v>2.0132123723171715</v>
      </c>
      <c r="L1781">
        <v>2.4500000000000002</v>
      </c>
      <c r="M1781">
        <v>3.27</v>
      </c>
      <c r="N1781">
        <v>3.2</v>
      </c>
      <c r="O1781" s="7">
        <f t="shared" si="205"/>
        <v>2.5148604740061162</v>
      </c>
      <c r="P1781" s="7">
        <f t="shared" si="206"/>
        <v>3.3565688775510201</v>
      </c>
      <c r="Q1781" s="7">
        <f t="shared" si="207"/>
        <v>3.2847157211508455</v>
      </c>
      <c r="R1781" s="24">
        <f t="shared" si="209"/>
        <v>0.39763637400011398</v>
      </c>
      <c r="S1781" s="24">
        <f t="shared" si="209"/>
        <v>0.29792327715604877</v>
      </c>
      <c r="T1781" s="24">
        <f t="shared" si="209"/>
        <v>0.30444034884383731</v>
      </c>
      <c r="U1781" s="23">
        <f t="shared" si="210"/>
        <v>0.39037233388201109</v>
      </c>
      <c r="V1781" s="23">
        <f t="shared" si="210"/>
        <v>1.0318457324863337</v>
      </c>
      <c r="W1781" s="23">
        <f t="shared" si="210"/>
        <v>1.5894994705982546</v>
      </c>
      <c r="X1781" t="s">
        <v>118</v>
      </c>
      <c r="Y1781" t="s">
        <v>380</v>
      </c>
      <c r="Z1781" t="s">
        <v>349</v>
      </c>
      <c r="AA1781" s="25" t="s">
        <v>166</v>
      </c>
      <c r="AB1781" s="25" t="s">
        <v>151</v>
      </c>
      <c r="AC1781" s="128" t="s">
        <v>602</v>
      </c>
      <c r="AD1781" s="25" t="s">
        <v>154</v>
      </c>
      <c r="AE1781" s="134" t="str">
        <f>VLOOKUP(AD1781,cs_lookup!$A$2:$B$55,2,FALSE)</f>
        <v>1</v>
      </c>
    </row>
    <row r="1782" spans="1:31" x14ac:dyDescent="0.25">
      <c r="A1782" s="20">
        <v>0.20175416458831641</v>
      </c>
      <c r="B1782" s="20">
        <v>0.19252756099938451</v>
      </c>
      <c r="C1782" s="20">
        <v>0.53943343647901432</v>
      </c>
      <c r="D1782" s="21">
        <f t="shared" si="208"/>
        <v>4.9565271777190869</v>
      </c>
      <c r="E1782" s="22">
        <f t="shared" si="208"/>
        <v>5.1940615401199466</v>
      </c>
      <c r="F1782" s="22">
        <f t="shared" si="208"/>
        <v>1.853796840120242</v>
      </c>
      <c r="G1782" s="127">
        <v>2.7818212913206963E-2</v>
      </c>
      <c r="H1782" s="7">
        <f t="shared" si="201"/>
        <v>1.027818212913207</v>
      </c>
      <c r="I1782" s="7">
        <f t="shared" si="202"/>
        <v>4.8223772603430559</v>
      </c>
      <c r="J1782" s="7">
        <f t="shared" si="203"/>
        <v>5.0534826828939972</v>
      </c>
      <c r="K1782" s="7">
        <f t="shared" si="204"/>
        <v>1.803623264143096</v>
      </c>
      <c r="L1782">
        <v>3.19</v>
      </c>
      <c r="M1782">
        <v>3.42</v>
      </c>
      <c r="N1782">
        <v>2.37</v>
      </c>
      <c r="O1782" s="7">
        <f t="shared" si="205"/>
        <v>3.2787400991931301</v>
      </c>
      <c r="P1782" s="7">
        <f t="shared" si="206"/>
        <v>3.5151382881631679</v>
      </c>
      <c r="Q1782" s="7">
        <f t="shared" si="207"/>
        <v>2.4359291646043006</v>
      </c>
      <c r="R1782" s="24">
        <f t="shared" si="209"/>
        <v>0.30499520234802735</v>
      </c>
      <c r="S1782" s="24">
        <f t="shared" si="209"/>
        <v>0.28448382909070385</v>
      </c>
      <c r="T1782" s="24">
        <f t="shared" si="209"/>
        <v>0.41052096856126885</v>
      </c>
      <c r="U1782" s="23">
        <f t="shared" si="210"/>
        <v>0.66149946961492367</v>
      </c>
      <c r="V1782" s="23">
        <f t="shared" si="210"/>
        <v>0.67676100119560623</v>
      </c>
      <c r="W1782" s="23">
        <f t="shared" si="210"/>
        <v>1.3140216402819525</v>
      </c>
      <c r="X1782" t="s">
        <v>133</v>
      </c>
      <c r="Y1782" t="s">
        <v>121</v>
      </c>
      <c r="Z1782" t="s">
        <v>147</v>
      </c>
      <c r="AA1782" s="25" t="s">
        <v>161</v>
      </c>
      <c r="AB1782" s="25" t="s">
        <v>155</v>
      </c>
      <c r="AC1782" s="128" t="s">
        <v>602</v>
      </c>
      <c r="AD1782" s="25" t="s">
        <v>168</v>
      </c>
      <c r="AE1782" s="134" t="str">
        <f>VLOOKUP(AD1782,cs_lookup!$A$2:$B$55,2,FALSE)</f>
        <v>1</v>
      </c>
    </row>
    <row r="1783" spans="1:31" x14ac:dyDescent="0.25">
      <c r="A1783" s="20">
        <v>0.84078911974821691</v>
      </c>
      <c r="B1783" s="20">
        <v>0.12086228883355049</v>
      </c>
      <c r="C1783" s="20">
        <v>2.9723591153163791E-2</v>
      </c>
      <c r="D1783" s="21">
        <f t="shared" si="208"/>
        <v>1.1893588731255949</v>
      </c>
      <c r="E1783" s="22">
        <f t="shared" si="208"/>
        <v>8.2738793849683177</v>
      </c>
      <c r="F1783" s="22">
        <f t="shared" si="208"/>
        <v>33.643310286669703</v>
      </c>
      <c r="G1783" s="127">
        <v>5.2456715160423828E-2</v>
      </c>
      <c r="H1783" s="7">
        <f t="shared" si="201"/>
        <v>1.0524567151604238</v>
      </c>
      <c r="I1783" s="7">
        <f t="shared" si="202"/>
        <v>1.1300786588114489</v>
      </c>
      <c r="J1783" s="7">
        <f t="shared" si="203"/>
        <v>7.8614913713645196</v>
      </c>
      <c r="K1783" s="7">
        <f t="shared" si="204"/>
        <v>31.966455058953681</v>
      </c>
      <c r="L1783">
        <v>1.34</v>
      </c>
      <c r="M1783">
        <v>5.3</v>
      </c>
      <c r="N1783">
        <v>8.51</v>
      </c>
      <c r="O1783" s="7">
        <f t="shared" si="205"/>
        <v>1.410291998314968</v>
      </c>
      <c r="P1783" s="7">
        <f t="shared" si="206"/>
        <v>5.5780205903502464</v>
      </c>
      <c r="Q1783" s="7">
        <f t="shared" si="207"/>
        <v>8.956406646015207</v>
      </c>
      <c r="R1783" s="24">
        <f t="shared" si="209"/>
        <v>0.7090730155136743</v>
      </c>
      <c r="S1783" s="24">
        <f t="shared" si="209"/>
        <v>0.17927506429968368</v>
      </c>
      <c r="T1783" s="24">
        <f t="shared" si="209"/>
        <v>0.11165192018664201</v>
      </c>
      <c r="U1783" s="23">
        <f t="shared" si="210"/>
        <v>1.1857581678511957</v>
      </c>
      <c r="V1783" s="23">
        <f t="shared" si="210"/>
        <v>0.67417233571040336</v>
      </c>
      <c r="W1783" s="23">
        <f t="shared" si="210"/>
        <v>0.26621656934763499</v>
      </c>
      <c r="X1783" t="s">
        <v>523</v>
      </c>
      <c r="Y1783" t="s">
        <v>516</v>
      </c>
      <c r="Z1783" t="s">
        <v>186</v>
      </c>
      <c r="AA1783" s="25" t="s">
        <v>160</v>
      </c>
      <c r="AB1783" s="25" t="s">
        <v>176</v>
      </c>
      <c r="AC1783" s="128" t="s">
        <v>603</v>
      </c>
      <c r="AD1783" s="25" t="s">
        <v>447</v>
      </c>
      <c r="AE1783" s="134" t="str">
        <f>VLOOKUP(AD1783,cs_lookup!$A$2:$B$55,2,FALSE)</f>
        <v>1</v>
      </c>
    </row>
    <row r="1784" spans="1:31" x14ac:dyDescent="0.25">
      <c r="A1784" s="20">
        <v>0.63131437495314924</v>
      </c>
      <c r="B1784" s="20">
        <v>0.22229007728424829</v>
      </c>
      <c r="C1784" s="20">
        <v>0.1412111746561551</v>
      </c>
      <c r="D1784" s="21">
        <f t="shared" si="208"/>
        <v>1.5839968796436981</v>
      </c>
      <c r="E1784" s="22">
        <f t="shared" si="208"/>
        <v>4.4986263544335952</v>
      </c>
      <c r="F1784" s="22">
        <f t="shared" si="208"/>
        <v>7.0815925328499638</v>
      </c>
      <c r="G1784" s="127">
        <v>4.3267807278115189E-2</v>
      </c>
      <c r="H1784" s="7">
        <f t="shared" si="201"/>
        <v>1.0432678072781152</v>
      </c>
      <c r="I1784" s="7">
        <f t="shared" si="202"/>
        <v>1.5183032281771873</v>
      </c>
      <c r="J1784" s="7">
        <f t="shared" si="203"/>
        <v>4.3120532647992924</v>
      </c>
      <c r="K1784" s="7">
        <f t="shared" si="204"/>
        <v>6.7878951918643331</v>
      </c>
      <c r="L1784">
        <v>2.1800000000000002</v>
      </c>
      <c r="M1784">
        <v>3.73</v>
      </c>
      <c r="N1784">
        <v>3.16</v>
      </c>
      <c r="O1784" s="7">
        <f t="shared" si="205"/>
        <v>2.2743238198662912</v>
      </c>
      <c r="P1784" s="7">
        <f t="shared" si="206"/>
        <v>3.8913889211473696</v>
      </c>
      <c r="Q1784" s="7">
        <f t="shared" si="207"/>
        <v>3.2967262709988443</v>
      </c>
      <c r="R1784" s="24">
        <f t="shared" si="209"/>
        <v>0.43969112545230721</v>
      </c>
      <c r="S1784" s="24">
        <f t="shared" si="209"/>
        <v>0.25697765509008841</v>
      </c>
      <c r="T1784" s="24">
        <f t="shared" si="209"/>
        <v>0.30333121945760433</v>
      </c>
      <c r="U1784" s="23">
        <f t="shared" si="210"/>
        <v>1.4358133207799464</v>
      </c>
      <c r="V1784" s="23">
        <f t="shared" si="210"/>
        <v>0.86501714402491625</v>
      </c>
      <c r="W1784" s="23">
        <f t="shared" si="210"/>
        <v>0.4655345892475527</v>
      </c>
      <c r="X1784" t="s">
        <v>397</v>
      </c>
      <c r="Y1784" t="s">
        <v>395</v>
      </c>
      <c r="Z1784" t="s">
        <v>186</v>
      </c>
      <c r="AA1784" s="25" t="s">
        <v>160</v>
      </c>
      <c r="AB1784" s="25" t="s">
        <v>162</v>
      </c>
      <c r="AC1784" s="128" t="s">
        <v>603</v>
      </c>
      <c r="AD1784" s="25" t="s">
        <v>162</v>
      </c>
      <c r="AE1784" s="134" t="str">
        <f>VLOOKUP(AD1784,cs_lookup!$A$2:$B$55,2,FALSE)</f>
        <v>1</v>
      </c>
    </row>
    <row r="1785" spans="1:31" x14ac:dyDescent="0.25">
      <c r="A1785" s="20">
        <v>0.16761108138414402</v>
      </c>
      <c r="B1785" s="20">
        <v>0.17985322485952612</v>
      </c>
      <c r="C1785" s="20">
        <v>0.57479397454695069</v>
      </c>
      <c r="D1785" s="21">
        <f t="shared" si="208"/>
        <v>5.9661926391854889</v>
      </c>
      <c r="E1785" s="22">
        <f t="shared" si="208"/>
        <v>5.5600893494183792</v>
      </c>
      <c r="F1785" s="22">
        <f t="shared" si="208"/>
        <v>1.7397537975031736</v>
      </c>
      <c r="G1785" s="127">
        <v>4.7949784453050981E-2</v>
      </c>
      <c r="H1785" s="7">
        <f t="shared" si="201"/>
        <v>1.047949784453051</v>
      </c>
      <c r="I1785" s="7">
        <f t="shared" si="202"/>
        <v>5.6932047009288542</v>
      </c>
      <c r="J1785" s="7">
        <f t="shared" si="203"/>
        <v>5.3056829935036607</v>
      </c>
      <c r="K1785" s="7">
        <f t="shared" si="204"/>
        <v>1.6601499645435693</v>
      </c>
      <c r="L1785">
        <v>4.3099999999999996</v>
      </c>
      <c r="M1785">
        <v>4.46</v>
      </c>
      <c r="N1785">
        <v>1.69</v>
      </c>
      <c r="O1785" s="7">
        <f t="shared" si="205"/>
        <v>4.516663570992649</v>
      </c>
      <c r="P1785" s="7">
        <f t="shared" si="206"/>
        <v>4.6738560386606069</v>
      </c>
      <c r="Q1785" s="7">
        <f t="shared" si="207"/>
        <v>1.7710351357256562</v>
      </c>
      <c r="R1785" s="24">
        <f t="shared" si="209"/>
        <v>0.22140236576890432</v>
      </c>
      <c r="S1785" s="24">
        <f t="shared" si="209"/>
        <v>0.21395609786187836</v>
      </c>
      <c r="T1785" s="24">
        <f t="shared" si="209"/>
        <v>0.56464153636921743</v>
      </c>
      <c r="U1785" s="23">
        <f t="shared" si="210"/>
        <v>0.75704286538244747</v>
      </c>
      <c r="V1785" s="23">
        <f t="shared" si="210"/>
        <v>0.84060808108228013</v>
      </c>
      <c r="W1785" s="23">
        <f t="shared" si="210"/>
        <v>1.0179803247260482</v>
      </c>
      <c r="X1785" t="s">
        <v>394</v>
      </c>
      <c r="Y1785" t="s">
        <v>418</v>
      </c>
      <c r="Z1785" t="s">
        <v>186</v>
      </c>
      <c r="AA1785" s="25" t="s">
        <v>161</v>
      </c>
      <c r="AB1785" s="25" t="s">
        <v>155</v>
      </c>
      <c r="AC1785" s="128" t="s">
        <v>603</v>
      </c>
      <c r="AD1785" s="25" t="s">
        <v>162</v>
      </c>
      <c r="AE1785" s="134" t="str">
        <f>VLOOKUP(AD1785,cs_lookup!$A$2:$B$55,2,FALSE)</f>
        <v>1</v>
      </c>
    </row>
    <row r="1786" spans="1:31" x14ac:dyDescent="0.25">
      <c r="A1786" s="20">
        <v>0.52220846647255781</v>
      </c>
      <c r="B1786" s="20">
        <v>0.21507597136800674</v>
      </c>
      <c r="C1786" s="20">
        <v>0.2466700552581447</v>
      </c>
      <c r="D1786" s="21">
        <f t="shared" si="208"/>
        <v>1.9149440581744193</v>
      </c>
      <c r="E1786" s="22">
        <f t="shared" si="208"/>
        <v>4.6495198586779614</v>
      </c>
      <c r="F1786" s="22">
        <f t="shared" si="208"/>
        <v>4.0539983621176949</v>
      </c>
      <c r="G1786" s="127">
        <v>4.4735406437534042E-2</v>
      </c>
      <c r="H1786" s="7">
        <f t="shared" si="201"/>
        <v>1.044735406437534</v>
      </c>
      <c r="I1786" s="7">
        <f t="shared" si="202"/>
        <v>1.8329464535946269</v>
      </c>
      <c r="J1786" s="7">
        <f t="shared" si="203"/>
        <v>4.4504281467136835</v>
      </c>
      <c r="K1786" s="7">
        <f t="shared" si="204"/>
        <v>3.8804067873429426</v>
      </c>
      <c r="L1786">
        <v>1.88</v>
      </c>
      <c r="M1786">
        <v>3.9</v>
      </c>
      <c r="N1786">
        <v>3.9</v>
      </c>
      <c r="O1786" s="7">
        <f t="shared" si="205"/>
        <v>1.9641025641025638</v>
      </c>
      <c r="P1786" s="7">
        <f t="shared" si="206"/>
        <v>4.0744680851063828</v>
      </c>
      <c r="Q1786" s="7">
        <f t="shared" si="207"/>
        <v>4.0744680851063828</v>
      </c>
      <c r="R1786" s="24">
        <f t="shared" si="209"/>
        <v>0.50913838120104449</v>
      </c>
      <c r="S1786" s="24">
        <f t="shared" si="209"/>
        <v>0.24543080939947781</v>
      </c>
      <c r="T1786" s="24">
        <f t="shared" si="209"/>
        <v>0.24543080939947781</v>
      </c>
      <c r="U1786" s="23">
        <f t="shared" si="210"/>
        <v>1.0256709879948185</v>
      </c>
      <c r="V1786" s="23">
        <f t="shared" si="210"/>
        <v>0.87632018121219757</v>
      </c>
      <c r="W1786" s="23">
        <f t="shared" si="210"/>
        <v>1.0050492677007385</v>
      </c>
      <c r="X1786" t="s">
        <v>432</v>
      </c>
      <c r="Y1786" t="s">
        <v>421</v>
      </c>
      <c r="Z1786" t="s">
        <v>186</v>
      </c>
      <c r="AA1786" s="25" t="s">
        <v>160</v>
      </c>
      <c r="AB1786" s="25" t="s">
        <v>162</v>
      </c>
      <c r="AC1786" s="128" t="s">
        <v>603</v>
      </c>
      <c r="AD1786" s="25" t="s">
        <v>150</v>
      </c>
      <c r="AE1786" s="134" t="str">
        <f>VLOOKUP(AD1786,cs_lookup!$A$2:$B$55,2,FALSE)</f>
        <v>X</v>
      </c>
    </row>
    <row r="1787" spans="1:31" x14ac:dyDescent="0.25">
      <c r="A1787" s="20">
        <v>0.64777369292940268</v>
      </c>
      <c r="B1787" s="20">
        <v>0.20143081685967387</v>
      </c>
      <c r="C1787" s="20">
        <v>0.14398594098672016</v>
      </c>
      <c r="D1787" s="21">
        <f t="shared" si="208"/>
        <v>1.5437490143783665</v>
      </c>
      <c r="E1787" s="22">
        <f t="shared" si="208"/>
        <v>4.9644836653601363</v>
      </c>
      <c r="F1787" s="22">
        <f t="shared" si="208"/>
        <v>6.9451225109000756</v>
      </c>
      <c r="G1787" s="127">
        <v>2.6240538267451763E-2</v>
      </c>
      <c r="H1787" s="7">
        <f t="shared" si="201"/>
        <v>1.0262405382674518</v>
      </c>
      <c r="I1787" s="7">
        <f t="shared" si="202"/>
        <v>1.5042760023732811</v>
      </c>
      <c r="J1787" s="7">
        <f t="shared" si="203"/>
        <v>4.8375439092879864</v>
      </c>
      <c r="K1787" s="7">
        <f t="shared" si="204"/>
        <v>6.7675386538765689</v>
      </c>
      <c r="L1787">
        <v>1.45</v>
      </c>
      <c r="M1787">
        <v>4.92</v>
      </c>
      <c r="N1787">
        <v>7.5</v>
      </c>
      <c r="O1787" s="7">
        <f t="shared" si="205"/>
        <v>1.4880487804878051</v>
      </c>
      <c r="P1787" s="7">
        <f t="shared" si="206"/>
        <v>5.0491034482758623</v>
      </c>
      <c r="Q1787" s="7">
        <f t="shared" si="207"/>
        <v>7.6968040370058883</v>
      </c>
      <c r="R1787" s="24">
        <f t="shared" si="209"/>
        <v>0.67202098016718559</v>
      </c>
      <c r="S1787" s="24">
        <f t="shared" si="209"/>
        <v>0.19805496366715838</v>
      </c>
      <c r="T1787" s="24">
        <f t="shared" si="209"/>
        <v>0.12992405616565589</v>
      </c>
      <c r="U1787" s="23">
        <f t="shared" si="210"/>
        <v>0.96391885379567954</v>
      </c>
      <c r="V1787" s="23">
        <f t="shared" si="210"/>
        <v>1.0170450319952031</v>
      </c>
      <c r="W1787" s="23">
        <f t="shared" si="210"/>
        <v>1.1082315718586793</v>
      </c>
      <c r="X1787" t="s">
        <v>355</v>
      </c>
      <c r="Y1787" t="s">
        <v>358</v>
      </c>
      <c r="Z1787" t="s">
        <v>305</v>
      </c>
      <c r="AA1787" s="25" t="s">
        <v>160</v>
      </c>
      <c r="AB1787" s="25" t="s">
        <v>162</v>
      </c>
      <c r="AC1787" s="128" t="s">
        <v>603</v>
      </c>
      <c r="AD1787" s="25" t="s">
        <v>165</v>
      </c>
      <c r="AE1787" s="134" t="str">
        <f>VLOOKUP(AD1787,cs_lookup!$A$2:$B$55,2,FALSE)</f>
        <v>1</v>
      </c>
    </row>
    <row r="1788" spans="1:31" x14ac:dyDescent="0.25">
      <c r="A1788" s="20">
        <v>0.58011223053870731</v>
      </c>
      <c r="B1788" s="20">
        <v>0.24124201065090231</v>
      </c>
      <c r="C1788" s="20">
        <v>0.17156371929812428</v>
      </c>
      <c r="D1788" s="21">
        <f t="shared" si="208"/>
        <v>1.7238043732871724</v>
      </c>
      <c r="E1788" s="22">
        <f t="shared" si="208"/>
        <v>4.1452149951074855</v>
      </c>
      <c r="F1788" s="22">
        <f t="shared" si="208"/>
        <v>5.8287381743124351</v>
      </c>
      <c r="G1788" s="127">
        <v>2.3294260119512966E-2</v>
      </c>
      <c r="H1788" s="7">
        <f t="shared" si="201"/>
        <v>1.023294260119513</v>
      </c>
      <c r="I1788" s="7">
        <f t="shared" si="202"/>
        <v>1.6845637080831912</v>
      </c>
      <c r="J1788" s="7">
        <f t="shared" si="203"/>
        <v>4.0508533631600319</v>
      </c>
      <c r="K1788" s="7">
        <f t="shared" si="204"/>
        <v>5.6960528378529975</v>
      </c>
      <c r="L1788">
        <v>1.78</v>
      </c>
      <c r="M1788">
        <v>3.86</v>
      </c>
      <c r="N1788">
        <v>4.9400000000000004</v>
      </c>
      <c r="O1788" s="7">
        <f t="shared" si="205"/>
        <v>1.8214637830127332</v>
      </c>
      <c r="P1788" s="7">
        <f t="shared" si="206"/>
        <v>3.9499158440613198</v>
      </c>
      <c r="Q1788" s="7">
        <f t="shared" si="207"/>
        <v>5.0550736449903946</v>
      </c>
      <c r="R1788" s="24">
        <f t="shared" si="209"/>
        <v>0.54900899448353702</v>
      </c>
      <c r="S1788" s="24">
        <f t="shared" si="209"/>
        <v>0.2531699508240145</v>
      </c>
      <c r="T1788" s="24">
        <f t="shared" si="209"/>
        <v>0.19782105469244854</v>
      </c>
      <c r="U1788" s="23">
        <f t="shared" si="210"/>
        <v>1.0566534180089886</v>
      </c>
      <c r="V1788" s="23">
        <f t="shared" si="210"/>
        <v>0.95288564012320875</v>
      </c>
      <c r="W1788" s="23">
        <f t="shared" si="210"/>
        <v>0.86726723586047794</v>
      </c>
      <c r="X1788" t="s">
        <v>306</v>
      </c>
      <c r="Y1788" t="s">
        <v>314</v>
      </c>
      <c r="Z1788" t="s">
        <v>305</v>
      </c>
      <c r="AA1788" s="25" t="s">
        <v>160</v>
      </c>
      <c r="AB1788" s="25" t="s">
        <v>162</v>
      </c>
      <c r="AC1788" s="128" t="s">
        <v>603</v>
      </c>
      <c r="AD1788" s="25" t="s">
        <v>155</v>
      </c>
      <c r="AE1788" s="134" t="str">
        <f>VLOOKUP(AD1788,cs_lookup!$A$2:$B$55,2,FALSE)</f>
        <v>2</v>
      </c>
    </row>
    <row r="1789" spans="1:31" x14ac:dyDescent="0.25">
      <c r="A1789" s="20">
        <v>0.22915301338892213</v>
      </c>
      <c r="B1789" s="20">
        <v>0.24338831724184884</v>
      </c>
      <c r="C1789" s="20">
        <v>0.47277331998129757</v>
      </c>
      <c r="D1789" s="21">
        <f t="shared" si="208"/>
        <v>4.3638963555883254</v>
      </c>
      <c r="E1789" s="22">
        <f t="shared" si="208"/>
        <v>4.1086606429277586</v>
      </c>
      <c r="F1789" s="22">
        <f t="shared" si="208"/>
        <v>2.115178580803923</v>
      </c>
      <c r="G1789" s="127">
        <v>2.3507491258071944E-2</v>
      </c>
      <c r="H1789" s="7">
        <f t="shared" si="201"/>
        <v>1.0235074912580719</v>
      </c>
      <c r="I1789" s="7">
        <f t="shared" si="202"/>
        <v>4.2636682123589775</v>
      </c>
      <c r="J1789" s="7">
        <f t="shared" si="203"/>
        <v>4.0142946466151281</v>
      </c>
      <c r="K1789" s="7">
        <f t="shared" si="204"/>
        <v>2.0665980453196235</v>
      </c>
      <c r="L1789">
        <v>4.0599999999999996</v>
      </c>
      <c r="M1789">
        <v>3.86</v>
      </c>
      <c r="N1789">
        <v>1.93</v>
      </c>
      <c r="O1789" s="7">
        <f t="shared" si="205"/>
        <v>4.1554404145077717</v>
      </c>
      <c r="P1789" s="7">
        <f t="shared" si="206"/>
        <v>3.9507389162561575</v>
      </c>
      <c r="Q1789" s="7">
        <f t="shared" si="207"/>
        <v>1.9753694581280787</v>
      </c>
      <c r="R1789" s="24">
        <f t="shared" si="209"/>
        <v>0.2406483790523691</v>
      </c>
      <c r="S1789" s="24">
        <f t="shared" si="209"/>
        <v>0.25311720698254364</v>
      </c>
      <c r="T1789" s="24">
        <f t="shared" si="209"/>
        <v>0.50623441396508728</v>
      </c>
      <c r="U1789" s="23">
        <f t="shared" si="210"/>
        <v>0.95223169294256749</v>
      </c>
      <c r="V1789" s="23">
        <f t="shared" si="210"/>
        <v>0.96156369668947195</v>
      </c>
      <c r="W1789" s="23">
        <f t="shared" si="210"/>
        <v>0.93390197690886856</v>
      </c>
      <c r="X1789" t="s">
        <v>311</v>
      </c>
      <c r="Y1789" t="s">
        <v>317</v>
      </c>
      <c r="Z1789" t="s">
        <v>305</v>
      </c>
      <c r="AA1789" s="25" t="s">
        <v>161</v>
      </c>
      <c r="AB1789" s="25" t="s">
        <v>155</v>
      </c>
      <c r="AC1789" s="128" t="s">
        <v>603</v>
      </c>
      <c r="AD1789" s="25" t="s">
        <v>151</v>
      </c>
      <c r="AE1789" s="134" t="str">
        <f>VLOOKUP(AD1789,cs_lookup!$A$2:$B$55,2,FALSE)</f>
        <v>X</v>
      </c>
    </row>
    <row r="1790" spans="1:31" x14ac:dyDescent="0.25">
      <c r="A1790" s="20">
        <v>0.39183356415571163</v>
      </c>
      <c r="B1790" s="20">
        <v>0.24764030599254036</v>
      </c>
      <c r="C1790" s="20">
        <v>0.33414340014276528</v>
      </c>
      <c r="D1790" s="21">
        <f t="shared" si="208"/>
        <v>2.5521039836255777</v>
      </c>
      <c r="E1790" s="22">
        <f t="shared" si="208"/>
        <v>4.038114861762943</v>
      </c>
      <c r="F1790" s="22">
        <f t="shared" si="208"/>
        <v>2.9927270733844886</v>
      </c>
      <c r="G1790" s="127">
        <v>2.1288055331879274E-2</v>
      </c>
      <c r="H1790" s="7">
        <f t="shared" si="201"/>
        <v>1.0212880553318793</v>
      </c>
      <c r="I1790" s="7">
        <f t="shared" si="202"/>
        <v>2.4989071107820235</v>
      </c>
      <c r="J1790" s="7">
        <f t="shared" si="203"/>
        <v>3.9539431022237026</v>
      </c>
      <c r="K1790" s="7">
        <f t="shared" si="204"/>
        <v>2.930345711731611</v>
      </c>
      <c r="L1790">
        <v>2.4500000000000002</v>
      </c>
      <c r="M1790">
        <v>3.56</v>
      </c>
      <c r="N1790">
        <v>3.01</v>
      </c>
      <c r="O1790" s="7">
        <f t="shared" si="205"/>
        <v>2.5021557355631043</v>
      </c>
      <c r="P1790" s="7">
        <f t="shared" si="206"/>
        <v>3.6357854769814901</v>
      </c>
      <c r="Q1790" s="7">
        <f t="shared" si="207"/>
        <v>3.0740770465489562</v>
      </c>
      <c r="R1790" s="24">
        <f t="shared" si="209"/>
        <v>0.39965537947419261</v>
      </c>
      <c r="S1790" s="24">
        <f t="shared" si="209"/>
        <v>0.27504373025611573</v>
      </c>
      <c r="T1790" s="24">
        <f t="shared" si="209"/>
        <v>0.32530089026969172</v>
      </c>
      <c r="U1790" s="23">
        <f t="shared" si="210"/>
        <v>0.98042859993834741</v>
      </c>
      <c r="V1790" s="23">
        <f t="shared" si="210"/>
        <v>0.90036702804293045</v>
      </c>
      <c r="W1790" s="23">
        <f t="shared" si="210"/>
        <v>1.0271825566346979</v>
      </c>
      <c r="X1790" t="s">
        <v>362</v>
      </c>
      <c r="Y1790" t="s">
        <v>318</v>
      </c>
      <c r="Z1790" t="s">
        <v>305</v>
      </c>
      <c r="AA1790" s="25" t="s">
        <v>166</v>
      </c>
      <c r="AB1790" s="25" t="s">
        <v>151</v>
      </c>
      <c r="AC1790" s="128" t="s">
        <v>603</v>
      </c>
      <c r="AD1790" s="25" t="s">
        <v>152</v>
      </c>
      <c r="AE1790" s="134" t="str">
        <f>VLOOKUP(AD1790,cs_lookup!$A$2:$B$55,2,FALSE)</f>
        <v>2</v>
      </c>
    </row>
    <row r="1791" spans="1:31" x14ac:dyDescent="0.25">
      <c r="A1791" s="20">
        <v>0.37472194528908298</v>
      </c>
      <c r="B1791" s="20">
        <v>0.26271398094452703</v>
      </c>
      <c r="C1791" s="20">
        <v>0.33590245484936537</v>
      </c>
      <c r="D1791" s="21">
        <f t="shared" si="208"/>
        <v>2.6686454118093885</v>
      </c>
      <c r="E1791" s="22">
        <f t="shared" si="208"/>
        <v>3.8064209464784957</v>
      </c>
      <c r="F1791" s="22">
        <f t="shared" si="208"/>
        <v>2.9770547537333347</v>
      </c>
      <c r="G1791" s="127">
        <v>2.2205864311127588E-2</v>
      </c>
      <c r="H1791" s="7">
        <f t="shared" si="201"/>
        <v>1.0222058643111276</v>
      </c>
      <c r="I1791" s="7">
        <f t="shared" si="202"/>
        <v>2.6106731579042637</v>
      </c>
      <c r="J1791" s="7">
        <f t="shared" si="203"/>
        <v>3.7237322533300787</v>
      </c>
      <c r="K1791" s="7">
        <f t="shared" si="204"/>
        <v>2.9123827769659636</v>
      </c>
      <c r="L1791">
        <v>2.75</v>
      </c>
      <c r="M1791">
        <v>3.25</v>
      </c>
      <c r="N1791">
        <v>2.85</v>
      </c>
      <c r="O1791" s="7">
        <f t="shared" si="205"/>
        <v>2.811066126855601</v>
      </c>
      <c r="P1791" s="7">
        <f t="shared" si="206"/>
        <v>3.3221690590111645</v>
      </c>
      <c r="Q1791" s="7">
        <f t="shared" si="207"/>
        <v>2.9132867132867135</v>
      </c>
      <c r="R1791" s="24">
        <f t="shared" si="209"/>
        <v>0.35573691790686507</v>
      </c>
      <c r="S1791" s="24">
        <f t="shared" si="209"/>
        <v>0.30100816130580893</v>
      </c>
      <c r="T1791" s="24">
        <f t="shared" si="209"/>
        <v>0.34325492078732595</v>
      </c>
      <c r="U1791" s="23">
        <f t="shared" si="210"/>
        <v>1.0533681673915787</v>
      </c>
      <c r="V1791" s="23">
        <f t="shared" si="210"/>
        <v>0.87278025886355637</v>
      </c>
      <c r="W1791" s="23">
        <f t="shared" si="210"/>
        <v>0.97858015867304637</v>
      </c>
      <c r="X1791" t="s">
        <v>313</v>
      </c>
      <c r="Y1791" t="s">
        <v>356</v>
      </c>
      <c r="Z1791" t="s">
        <v>305</v>
      </c>
      <c r="AA1791" s="25" t="s">
        <v>166</v>
      </c>
      <c r="AB1791" s="25" t="s">
        <v>151</v>
      </c>
      <c r="AC1791" s="128" t="s">
        <v>603</v>
      </c>
      <c r="AD1791" s="25" t="s">
        <v>170</v>
      </c>
      <c r="AE1791" s="134" t="str">
        <f>VLOOKUP(AD1791,cs_lookup!$A$2:$B$55,2,FALSE)</f>
        <v>1</v>
      </c>
    </row>
    <row r="1792" spans="1:31" x14ac:dyDescent="0.25">
      <c r="A1792" s="20">
        <v>0.53643229340418508</v>
      </c>
      <c r="B1792" s="20">
        <v>0.21908077293227446</v>
      </c>
      <c r="C1792" s="20">
        <v>0.23046237267505446</v>
      </c>
      <c r="D1792" s="21">
        <f t="shared" si="208"/>
        <v>1.8641681574649926</v>
      </c>
      <c r="E1792" s="22">
        <f t="shared" si="208"/>
        <v>4.5645265288028494</v>
      </c>
      <c r="F1792" s="22">
        <f t="shared" si="208"/>
        <v>4.3391031186248012</v>
      </c>
      <c r="G1792" s="127">
        <v>5.029142414078791E-2</v>
      </c>
      <c r="H1792" s="7">
        <f t="shared" si="201"/>
        <v>1.0502914241407879</v>
      </c>
      <c r="I1792" s="7">
        <f t="shared" si="202"/>
        <v>1.7749056258266729</v>
      </c>
      <c r="J1792" s="7">
        <f t="shared" si="203"/>
        <v>4.3459619148437323</v>
      </c>
      <c r="K1792" s="7">
        <f t="shared" si="204"/>
        <v>4.1313325224706015</v>
      </c>
      <c r="L1792">
        <v>1.51</v>
      </c>
      <c r="M1792">
        <v>4.5999999999999996</v>
      </c>
      <c r="N1792">
        <v>5.86</v>
      </c>
      <c r="O1792" s="7">
        <f t="shared" si="205"/>
        <v>1.5859400504525898</v>
      </c>
      <c r="P1792" s="7">
        <f t="shared" si="206"/>
        <v>4.8313405510476244</v>
      </c>
      <c r="Q1792" s="7">
        <f t="shared" si="207"/>
        <v>6.1547077454650179</v>
      </c>
      <c r="R1792" s="24">
        <f t="shared" si="209"/>
        <v>0.63054085790608772</v>
      </c>
      <c r="S1792" s="24">
        <f t="shared" si="209"/>
        <v>0.20698189031265055</v>
      </c>
      <c r="T1792" s="24">
        <f t="shared" si="209"/>
        <v>0.16247725178126149</v>
      </c>
      <c r="U1792" s="23">
        <f t="shared" si="210"/>
        <v>0.85074945846583172</v>
      </c>
      <c r="V1792" s="23">
        <f t="shared" si="210"/>
        <v>1.0584538222225544</v>
      </c>
      <c r="W1792" s="23">
        <f t="shared" si="210"/>
        <v>1.4184285501414029</v>
      </c>
      <c r="X1792" t="s">
        <v>443</v>
      </c>
      <c r="Y1792" t="s">
        <v>316</v>
      </c>
      <c r="Z1792" t="s">
        <v>305</v>
      </c>
      <c r="AA1792" s="25" t="s">
        <v>160</v>
      </c>
      <c r="AB1792" s="25" t="s">
        <v>162</v>
      </c>
      <c r="AC1792" s="128" t="s">
        <v>603</v>
      </c>
      <c r="AD1792" s="25" t="s">
        <v>151</v>
      </c>
      <c r="AE1792" s="134" t="str">
        <f>VLOOKUP(AD1792,cs_lookup!$A$2:$B$55,2,FALSE)</f>
        <v>X</v>
      </c>
    </row>
    <row r="1793" spans="1:31" x14ac:dyDescent="0.25">
      <c r="A1793" s="20">
        <v>0.57688763830516454</v>
      </c>
      <c r="B1793" s="20">
        <v>0.22968034003117271</v>
      </c>
      <c r="C1793" s="20">
        <v>0.1846557280011959</v>
      </c>
      <c r="D1793" s="21">
        <f t="shared" si="208"/>
        <v>1.7334398132327731</v>
      </c>
      <c r="E1793" s="22">
        <f t="shared" si="208"/>
        <v>4.3538772185041079</v>
      </c>
      <c r="F1793" s="22">
        <f t="shared" si="208"/>
        <v>5.4154832391309498</v>
      </c>
      <c r="G1793" s="127">
        <v>2.7300772125037787E-2</v>
      </c>
      <c r="H1793" s="7">
        <f t="shared" si="201"/>
        <v>1.0273007721250378</v>
      </c>
      <c r="I1793" s="7">
        <f t="shared" si="202"/>
        <v>1.6873732214247648</v>
      </c>
      <c r="J1793" s="7">
        <f t="shared" si="203"/>
        <v>4.2381718544782485</v>
      </c>
      <c r="K1793" s="7">
        <f t="shared" si="204"/>
        <v>5.2715654325156143</v>
      </c>
      <c r="L1793">
        <v>2.7</v>
      </c>
      <c r="M1793">
        <v>3.35</v>
      </c>
      <c r="N1793">
        <v>2.79</v>
      </c>
      <c r="O1793" s="7">
        <f t="shared" si="205"/>
        <v>2.773712084737602</v>
      </c>
      <c r="P1793" s="7">
        <f t="shared" si="206"/>
        <v>3.4414575866188768</v>
      </c>
      <c r="Q1793" s="7">
        <f t="shared" si="207"/>
        <v>2.8661691542288557</v>
      </c>
      <c r="R1793" s="24">
        <f t="shared" si="209"/>
        <v>0.36052768616559627</v>
      </c>
      <c r="S1793" s="24">
        <f t="shared" si="209"/>
        <v>0.29057455302898805</v>
      </c>
      <c r="T1793" s="24">
        <f t="shared" si="209"/>
        <v>0.34889776080541574</v>
      </c>
      <c r="U1793" s="23">
        <f t="shared" si="210"/>
        <v>1.6001202139027697</v>
      </c>
      <c r="V1793" s="23">
        <f t="shared" si="210"/>
        <v>0.79043514869748266</v>
      </c>
      <c r="W1793" s="23">
        <f t="shared" si="210"/>
        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="AB1793" s="25" t="s">
        <v>162</v>
      </c>
      <c r="AC1793" s="128" t="s">
        <v>603</v>
      </c>
      <c r="AD1793" s="25" t="s">
        <v>275</v>
      </c>
      <c r="AE1793" s="134" t="str">
        <f>VLOOKUP(AD1793,cs_lookup!$A$2:$B$55,2,FALSE)</f>
        <v>2</v>
      </c>
    </row>
    <row r="1794" spans="1:31" x14ac:dyDescent="0.25">
      <c r="A1794" s="20">
        <v>0.13516597650977666</v>
      </c>
      <c r="B1794" s="20">
        <v>0.22248125237043262</v>
      </c>
      <c r="C1794" s="20">
        <v>0.55843426067675672</v>
      </c>
      <c r="D1794" s="21">
        <f t="shared" si="208"/>
        <v>7.3983115116818565</v>
      </c>
      <c r="E1794" s="22">
        <f t="shared" si="208"/>
        <v>4.4947607465594182</v>
      </c>
      <c r="F1794" s="22">
        <f t="shared" si="208"/>
        <v>1.7907210757236089</v>
      </c>
      <c r="G1794" s="127">
        <v>2.7005220997182056E-2</v>
      </c>
      <c r="H1794" s="7">
        <f t="shared" si="201"/>
        <v>1.0270052209971821</v>
      </c>
      <c r="I1794" s="7">
        <f t="shared" si="202"/>
        <v>7.2037720553147571</v>
      </c>
      <c r="J1794" s="7">
        <f t="shared" si="203"/>
        <v>4.376570493181311</v>
      </c>
      <c r="K1794" s="7">
        <f t="shared" si="204"/>
        <v>1.7436338580488311</v>
      </c>
      <c r="L1794">
        <v>3.26</v>
      </c>
      <c r="M1794">
        <v>3.48</v>
      </c>
      <c r="N1794">
        <v>2.31</v>
      </c>
      <c r="O1794" s="7">
        <f t="shared" si="205"/>
        <v>3.3480370204508132</v>
      </c>
      <c r="P1794" s="7">
        <f t="shared" si="206"/>
        <v>3.5739781690701937</v>
      </c>
      <c r="Q1794" s="7">
        <f t="shared" si="207"/>
        <v>2.3723820605034907</v>
      </c>
      <c r="R1794" s="24">
        <f t="shared" si="209"/>
        <v>0.29868247988050922</v>
      </c>
      <c r="S1794" s="24">
        <f t="shared" si="209"/>
        <v>0.27980025414093673</v>
      </c>
      <c r="T1794" s="24">
        <f t="shared" si="209"/>
        <v>0.42151726597855405</v>
      </c>
      <c r="U1794" s="23">
        <f t="shared" si="210"/>
        <v>0.45254069326011725</v>
      </c>
      <c r="V1794" s="23">
        <f t="shared" si="210"/>
        <v>0.79514313899932232</v>
      </c>
      <c r="W1794" s="23">
        <f t="shared" si="210"/>
        <v>1.3248194220000675</v>
      </c>
      <c r="X1794" t="s">
        <v>518</v>
      </c>
      <c r="Y1794" t="s">
        <v>368</v>
      </c>
      <c r="Z1794" t="s">
        <v>320</v>
      </c>
      <c r="AA1794" s="25" t="s">
        <v>161</v>
      </c>
      <c r="AB1794" s="25" t="s">
        <v>155</v>
      </c>
      <c r="AC1794" s="128" t="s">
        <v>603</v>
      </c>
      <c r="AD1794" s="25" t="s">
        <v>151</v>
      </c>
      <c r="AE1794" s="134" t="str">
        <f>VLOOKUP(AD1794,cs_lookup!$A$2:$B$55,2,FALSE)</f>
        <v>X</v>
      </c>
    </row>
    <row r="1795" spans="1:31" x14ac:dyDescent="0.25">
      <c r="A1795" s="20">
        <v>0.41667702309301402</v>
      </c>
      <c r="B1795" s="20">
        <v>0.33414961250549513</v>
      </c>
      <c r="C1795" s="20">
        <v>0.23877541446174377</v>
      </c>
      <c r="D1795" s="21">
        <f t="shared" si="208"/>
        <v>2.3999403484669033</v>
      </c>
      <c r="E1795" s="22">
        <f t="shared" si="208"/>
        <v>2.9926714339181073</v>
      </c>
      <c r="F1795" s="22">
        <f t="shared" si="208"/>
        <v>4.1880358673200773</v>
      </c>
      <c r="G1795" s="127">
        <v>3.1571342523097456E-2</v>
      </c>
      <c r="H1795" s="7">
        <f t="shared" si="201"/>
        <v>1.0315713425230975</v>
      </c>
      <c r="I1795" s="7">
        <f t="shared" si="202"/>
        <v>2.3264899377651793</v>
      </c>
      <c r="J1795" s="7">
        <f t="shared" si="203"/>
        <v>2.9010804299762718</v>
      </c>
      <c r="K1795" s="7">
        <f t="shared" si="204"/>
        <v>4.0598606171790825</v>
      </c>
      <c r="L1795">
        <v>1.71</v>
      </c>
      <c r="M1795">
        <v>4.0199999999999996</v>
      </c>
      <c r="N1795">
        <v>5.05</v>
      </c>
      <c r="O1795" s="7">
        <f t="shared" si="205"/>
        <v>1.7639869957144967</v>
      </c>
      <c r="P1795" s="7">
        <f t="shared" si="206"/>
        <v>4.1469167969428513</v>
      </c>
      <c r="Q1795" s="7">
        <f t="shared" si="207"/>
        <v>5.2094352797416423</v>
      </c>
      <c r="R1795" s="24">
        <f t="shared" si="209"/>
        <v>0.56689760323031946</v>
      </c>
      <c r="S1795" s="24">
        <f t="shared" si="209"/>
        <v>0.24114301032931504</v>
      </c>
      <c r="T1795" s="24">
        <f t="shared" si="209"/>
        <v>0.19195938644036561</v>
      </c>
      <c r="U1795" s="23">
        <f t="shared" si="210"/>
        <v>0.73501285014910567</v>
      </c>
      <c r="V1795" s="23">
        <f t="shared" si="210"/>
        <v>1.3856906407909826</v>
      </c>
      <c r="W1795" s="23">
        <f t="shared" si="210"/>
        <v>1.2438850680319407</v>
      </c>
      <c r="X1795" t="s">
        <v>323</v>
      </c>
      <c r="Y1795" t="s">
        <v>361</v>
      </c>
      <c r="Z1795" t="s">
        <v>320</v>
      </c>
      <c r="AA1795" s="25" t="s">
        <v>166</v>
      </c>
      <c r="AB1795" s="25" t="s">
        <v>151</v>
      </c>
      <c r="AC1795" s="128" t="s">
        <v>603</v>
      </c>
      <c r="AD1795" s="25" t="s">
        <v>162</v>
      </c>
      <c r="AE1795" s="134" t="str">
        <f>VLOOKUP(AD1795,cs_lookup!$A$2:$B$55,2,FALSE)</f>
        <v>1</v>
      </c>
    </row>
    <row r="1796" spans="1:31" x14ac:dyDescent="0.25">
      <c r="A1796" s="20">
        <v>0.64831701946333031</v>
      </c>
      <c r="B1796" s="20">
        <v>0.19850096586515373</v>
      </c>
      <c r="C1796" s="20">
        <v>0.14584255944095167</v>
      </c>
      <c r="D1796" s="21">
        <f t="shared" si="208"/>
        <v>1.5424552649069572</v>
      </c>
      <c r="E1796" s="22">
        <f t="shared" si="208"/>
        <v>5.0377588624899845</v>
      </c>
      <c r="F1796" s="22">
        <f t="shared" si="208"/>
        <v>6.8567090692403623</v>
      </c>
      <c r="G1796" s="127">
        <v>2.8376307589833782E-2</v>
      </c>
      <c r="H1796" s="7">
        <f t="shared" si="201"/>
        <v>1.0283763075898338</v>
      </c>
      <c r="I1796" s="7">
        <f t="shared" si="202"/>
        <v>1.4998938166146112</v>
      </c>
      <c r="J1796" s="7">
        <f t="shared" si="203"/>
        <v>4.898750413938247</v>
      </c>
      <c r="K1796" s="7">
        <f t="shared" si="204"/>
        <v>6.6675097613928589</v>
      </c>
      <c r="L1796">
        <v>1.91</v>
      </c>
      <c r="M1796">
        <v>3.79</v>
      </c>
      <c r="N1796">
        <v>4.1500000000000004</v>
      </c>
      <c r="O1796" s="7">
        <f t="shared" si="205"/>
        <v>1.9641987474965825</v>
      </c>
      <c r="P1796" s="7">
        <f t="shared" si="206"/>
        <v>3.8975462057654702</v>
      </c>
      <c r="Q1796" s="7">
        <f t="shared" si="207"/>
        <v>4.2677616764978108</v>
      </c>
      <c r="R1796" s="24">
        <f t="shared" si="209"/>
        <v>0.50911344958066163</v>
      </c>
      <c r="S1796" s="24">
        <f t="shared" si="209"/>
        <v>0.25657168567257616</v>
      </c>
      <c r="T1796" s="24">
        <f t="shared" si="209"/>
        <v>0.23431486474676227</v>
      </c>
      <c r="U1796" s="23">
        <f t="shared" si="210"/>
        <v>1.2734234776105908</v>
      </c>
      <c r="V1796" s="23">
        <f t="shared" si="210"/>
        <v>0.77366668634851099</v>
      </c>
      <c r="W1796" s="23">
        <f t="shared" si="210"/>
        <v>0.62242128598444757</v>
      </c>
      <c r="X1796" t="s">
        <v>364</v>
      </c>
      <c r="Y1796" t="s">
        <v>384</v>
      </c>
      <c r="Z1796" t="s">
        <v>320</v>
      </c>
      <c r="AA1796" s="25" t="s">
        <v>160</v>
      </c>
      <c r="AB1796" s="25" t="s">
        <v>162</v>
      </c>
      <c r="AC1796" s="128" t="s">
        <v>603</v>
      </c>
      <c r="AD1796" s="25" t="s">
        <v>151</v>
      </c>
      <c r="AE1796" s="134" t="str">
        <f>VLOOKUP(AD1796,cs_lookup!$A$2:$B$55,2,FALSE)</f>
        <v>X</v>
      </c>
    </row>
    <row r="1797" spans="1:31" x14ac:dyDescent="0.25">
      <c r="A1797" s="20">
        <v>0.54870394340998641</v>
      </c>
      <c r="B1797" s="20">
        <v>0.23628054029294399</v>
      </c>
      <c r="C1797" s="20">
        <v>0.20451290400326924</v>
      </c>
      <c r="D1797" s="21">
        <f t="shared" si="208"/>
        <v>1.8224764228690979</v>
      </c>
      <c r="E1797" s="22">
        <f t="shared" si="208"/>
        <v>4.2322571243496636</v>
      </c>
      <c r="F1797" s="22">
        <f t="shared" si="208"/>
        <v>4.8896670108601779</v>
      </c>
      <c r="G1797" s="127">
        <v>2.3488018830546853E-2</v>
      </c>
      <c r="H1797" s="7">
        <f t="shared" si="201"/>
        <v>1.0234880188305469</v>
      </c>
      <c r="I1797" s="7">
        <f t="shared" si="202"/>
        <v>1.7806524251759073</v>
      </c>
      <c r="J1797" s="7">
        <f t="shared" si="203"/>
        <v>4.1351310874996914</v>
      </c>
      <c r="K1797" s="7">
        <f t="shared" si="204"/>
        <v>4.7774540794792957</v>
      </c>
      <c r="L1797">
        <v>9.43</v>
      </c>
      <c r="M1797">
        <v>5.49</v>
      </c>
      <c r="N1797">
        <v>1.36</v>
      </c>
      <c r="O1797" s="7">
        <f t="shared" si="205"/>
        <v>9.6514920175720569</v>
      </c>
      <c r="P1797" s="7">
        <f t="shared" si="206"/>
        <v>5.618949223379702</v>
      </c>
      <c r="Q1797" s="7">
        <f t="shared" si="207"/>
        <v>1.3919437056095438</v>
      </c>
      <c r="R1797" s="24">
        <f t="shared" si="209"/>
        <v>0.10361092338669949</v>
      </c>
      <c r="S1797" s="24">
        <f t="shared" si="209"/>
        <v>0.17796921813052388</v>
      </c>
      <c r="T1797" s="24">
        <f t="shared" si="209"/>
        <v>0.71841985848277645</v>
      </c>
      <c r="U1797" s="23">
        <f t="shared" si="210"/>
        <v>5.2958117298317937</v>
      </c>
      <c r="V1797" s="23">
        <f t="shared" si="210"/>
        <v>1.3276483583787742</v>
      </c>
      <c r="W1797" s="23">
        <f t="shared" si="210"/>
        <v>0.28467044944327946</v>
      </c>
      <c r="X1797" t="s">
        <v>218</v>
      </c>
      <c r="Y1797" t="s">
        <v>285</v>
      </c>
      <c r="Z1797" t="s">
        <v>189</v>
      </c>
      <c r="AA1797" s="25" t="s">
        <v>160</v>
      </c>
      <c r="AB1797" s="25" t="s">
        <v>162</v>
      </c>
      <c r="AC1797" s="128" t="s">
        <v>603</v>
      </c>
      <c r="AD1797" s="25" t="s">
        <v>451</v>
      </c>
      <c r="AE1797" s="134" t="str">
        <f>VLOOKUP(AD1797,cs_lookup!$A$2:$B$55,2,FALSE)</f>
        <v>2</v>
      </c>
    </row>
    <row r="1798" spans="1:31" x14ac:dyDescent="0.25">
      <c r="A1798" s="20">
        <v>0.55399703896669217</v>
      </c>
      <c r="B1798" s="20">
        <v>0.25135106316412564</v>
      </c>
      <c r="C1798" s="20">
        <v>0.18650403323048631</v>
      </c>
      <c r="D1798" s="21">
        <f t="shared" si="208"/>
        <v>1.8050637993755103</v>
      </c>
      <c r="E1798" s="22">
        <f t="shared" si="208"/>
        <v>3.9784991852094387</v>
      </c>
      <c r="F1798" s="22">
        <f t="shared" si="208"/>
        <v>5.3618143408414936</v>
      </c>
      <c r="G1798" s="127">
        <v>2.1333724424344114E-2</v>
      </c>
      <c r="H1798" s="7">
        <f t="shared" si="201"/>
        <v>1.0213337244243441</v>
      </c>
      <c r="I1798" s="7">
        <f t="shared" si="202"/>
        <v>1.7673594401212016</v>
      </c>
      <c r="J1798" s="7">
        <f t="shared" si="203"/>
        <v>3.8953958829195092</v>
      </c>
      <c r="K1798" s="7">
        <f t="shared" si="204"/>
        <v>5.2498162085694187</v>
      </c>
      <c r="L1798">
        <v>2.3199999999999998</v>
      </c>
      <c r="M1798">
        <v>3.31</v>
      </c>
      <c r="N1798">
        <v>3.47</v>
      </c>
      <c r="O1798" s="7">
        <f t="shared" si="205"/>
        <v>2.3694942406644781</v>
      </c>
      <c r="P1798" s="7">
        <f t="shared" si="206"/>
        <v>3.380614627844579</v>
      </c>
      <c r="Q1798" s="7">
        <f t="shared" si="207"/>
        <v>3.5440280237524742</v>
      </c>
      <c r="R1798" s="24">
        <f t="shared" si="209"/>
        <v>0.4220309899211106</v>
      </c>
      <c r="S1798" s="24">
        <f t="shared" si="209"/>
        <v>0.29580419837370892</v>
      </c>
      <c r="T1798" s="24">
        <f t="shared" si="209"/>
        <v>0.28216481170518054</v>
      </c>
      <c r="U1798" s="23">
        <f t="shared" si="210"/>
        <v>1.3126927931767516</v>
      </c>
      <c r="V1798" s="23">
        <f t="shared" si="210"/>
        <v>0.84972108085692988</v>
      </c>
      <c r="W1798" s="23">
        <f t="shared" si="210"/>
        <v>0.66097552031170614</v>
      </c>
      <c r="X1798" t="s">
        <v>190</v>
      </c>
      <c r="Y1798" t="s">
        <v>287</v>
      </c>
      <c r="Z1798" t="s">
        <v>189</v>
      </c>
      <c r="AA1798" s="25" t="s">
        <v>160</v>
      </c>
      <c r="AB1798" s="25" t="s">
        <v>162</v>
      </c>
      <c r="AC1798" s="128" t="s">
        <v>603</v>
      </c>
      <c r="AD1798" s="25" t="s">
        <v>172</v>
      </c>
      <c r="AE1798" s="134" t="str">
        <f>VLOOKUP(AD1798,cs_lookup!$A$2:$B$55,2,FALSE)</f>
        <v>2</v>
      </c>
    </row>
    <row r="1799" spans="1:31" x14ac:dyDescent="0.25">
      <c r="A1799" s="20">
        <v>0.18611786760503776</v>
      </c>
      <c r="B1799" s="20">
        <v>0.20041599868619078</v>
      </c>
      <c r="C1799" s="20">
        <v>0.54284900123347368</v>
      </c>
      <c r="D1799" s="21">
        <f t="shared" si="208"/>
        <v>5.3729392715916351</v>
      </c>
      <c r="E1799" s="22">
        <f t="shared" si="208"/>
        <v>4.9896216198078545</v>
      </c>
      <c r="F1799" s="22">
        <f t="shared" si="208"/>
        <v>1.8421328909655863</v>
      </c>
      <c r="G1799" s="127">
        <v>2.2121574914394371E-2</v>
      </c>
      <c r="H1799" s="7">
        <f t="shared" si="201"/>
        <v>1.0221215749143944</v>
      </c>
      <c r="I1799" s="7">
        <f t="shared" si="202"/>
        <v>5.2566538105231118</v>
      </c>
      <c r="J1799" s="7">
        <f t="shared" si="203"/>
        <v>4.8816322267982155</v>
      </c>
      <c r="K1799" s="7">
        <f t="shared" si="204"/>
        <v>1.8022639734611514</v>
      </c>
      <c r="L1799">
        <v>3.56</v>
      </c>
      <c r="M1799">
        <v>3.68</v>
      </c>
      <c r="N1799">
        <v>2.13</v>
      </c>
      <c r="O1799" s="7">
        <f t="shared" si="205"/>
        <v>3.6387528066952441</v>
      </c>
      <c r="P1799" s="7">
        <f t="shared" si="206"/>
        <v>3.7614073956849716</v>
      </c>
      <c r="Q1799" s="7">
        <f t="shared" si="207"/>
        <v>2.1771189545676597</v>
      </c>
      <c r="R1799" s="24">
        <f t="shared" si="209"/>
        <v>0.27481943762709488</v>
      </c>
      <c r="S1799" s="24">
        <f t="shared" si="209"/>
        <v>0.26585793422621135</v>
      </c>
      <c r="T1799" s="24">
        <f t="shared" si="209"/>
        <v>0.45932262814669383</v>
      </c>
      <c r="U1799" s="23">
        <f t="shared" si="210"/>
        <v>0.67723691312396495</v>
      </c>
      <c r="V1799" s="23">
        <f t="shared" si="210"/>
        <v>0.75384621967182752</v>
      </c>
      <c r="W1799" s="23">
        <f t="shared" si="210"/>
        <v>1.1818468500535184</v>
      </c>
      <c r="X1799" t="s">
        <v>187</v>
      </c>
      <c r="Y1799" t="s">
        <v>188</v>
      </c>
      <c r="Z1799" t="s">
        <v>189</v>
      </c>
      <c r="AA1799" s="25" t="s">
        <v>161</v>
      </c>
      <c r="AB1799" s="25" t="s">
        <v>155</v>
      </c>
      <c r="AC1799" s="128" t="s">
        <v>603</v>
      </c>
      <c r="AD1799" s="25" t="s">
        <v>447</v>
      </c>
      <c r="AE1799" s="134" t="str">
        <f>VLOOKUP(AD1799,cs_lookup!$A$2:$B$55,2,FALSE)</f>
        <v>1</v>
      </c>
    </row>
    <row r="1800" spans="1:31" x14ac:dyDescent="0.25">
      <c r="A1800" s="20">
        <v>0.75551689376595121</v>
      </c>
      <c r="B1800" s="20">
        <v>0.15981634585860857</v>
      </c>
      <c r="C1800" s="20">
        <v>7.8324196139920255E-2</v>
      </c>
      <c r="D1800" s="21">
        <f t="shared" si="208"/>
        <v>1.3235971402510904</v>
      </c>
      <c r="E1800" s="22">
        <f t="shared" si="208"/>
        <v>6.2571822339419017</v>
      </c>
      <c r="F1800" s="22">
        <f t="shared" si="208"/>
        <v>12.767446705914168</v>
      </c>
      <c r="G1800" s="127">
        <v>2.6127325261230183E-2</v>
      </c>
      <c r="H1800" s="7">
        <f t="shared" si="201"/>
        <v>1.0261273252612302</v>
      </c>
      <c r="I1800" s="7">
        <f t="shared" si="202"/>
        <v>1.2898956178894572</v>
      </c>
      <c r="J1800" s="7">
        <f t="shared" si="203"/>
        <v>6.0978614250906498</v>
      </c>
      <c r="K1800" s="7">
        <f t="shared" si="204"/>
        <v>12.442361090680288</v>
      </c>
      <c r="L1800">
        <v>1.1299999999999999</v>
      </c>
      <c r="M1800">
        <v>9.94</v>
      </c>
      <c r="N1800">
        <v>24.65</v>
      </c>
      <c r="O1800" s="7">
        <f t="shared" si="205"/>
        <v>1.1595238775451899</v>
      </c>
      <c r="P1800" s="7">
        <f t="shared" si="206"/>
        <v>10.199705613096627</v>
      </c>
      <c r="Q1800" s="7">
        <f t="shared" si="207"/>
        <v>25.294038567689324</v>
      </c>
      <c r="R1800" s="24">
        <f t="shared" si="209"/>
        <v>0.86242294735411962</v>
      </c>
      <c r="S1800" s="24">
        <f t="shared" si="209"/>
        <v>9.8042045322953228E-2</v>
      </c>
      <c r="T1800" s="24">
        <f t="shared" si="209"/>
        <v>3.9535007322927182E-2</v>
      </c>
      <c r="U1800" s="23">
        <f t="shared" si="210"/>
        <v>0.8760398782103932</v>
      </c>
      <c r="V1800" s="23">
        <f t="shared" si="210"/>
        <v>1.6300796799186419</v>
      </c>
      <c r="W1800" s="23">
        <f t="shared" si="210"/>
        <v>1.9811352379464062</v>
      </c>
      <c r="X1800" t="s">
        <v>196</v>
      </c>
      <c r="Y1800" t="s">
        <v>282</v>
      </c>
      <c r="Z1800" t="s">
        <v>189</v>
      </c>
      <c r="AA1800" s="25" t="s">
        <v>160</v>
      </c>
      <c r="AB1800" s="25" t="s">
        <v>162</v>
      </c>
      <c r="AC1800" s="128" t="s">
        <v>603</v>
      </c>
      <c r="AD1800" s="25" t="s">
        <v>170</v>
      </c>
      <c r="AE1800" s="134" t="str">
        <f>VLOOKUP(AD1800,cs_lookup!$A$2:$B$55,2,FALSE)</f>
        <v>1</v>
      </c>
    </row>
    <row r="1801" spans="1:31" x14ac:dyDescent="0.25">
      <c r="A1801" s="20">
        <v>0.64605972320972427</v>
      </c>
      <c r="B1801" s="20">
        <v>0.23165086612685576</v>
      </c>
      <c r="C1801" s="20">
        <v>0.11903644202262148</v>
      </c>
      <c r="D1801" s="21">
        <f t="shared" si="208"/>
        <v>1.5478445166521848</v>
      </c>
      <c r="E1801" s="22">
        <f t="shared" si="208"/>
        <v>4.3168411874289472</v>
      </c>
      <c r="F1801" s="22">
        <f t="shared" si="208"/>
        <v>8.4007887249348538</v>
      </c>
      <c r="G1801" s="127">
        <v>2.1470084317692706E-2</v>
      </c>
      <c r="H1801" s="7">
        <f t="shared" si="201"/>
        <v>1.0214700843176927</v>
      </c>
      <c r="I1801" s="7">
        <f t="shared" si="202"/>
        <v>1.5153106688250124</v>
      </c>
      <c r="J1801" s="7">
        <f t="shared" si="203"/>
        <v>4.2261063282263915</v>
      </c>
      <c r="K1801" s="7">
        <f t="shared" si="204"/>
        <v>8.2242141536100828</v>
      </c>
      <c r="L1801">
        <v>3.77</v>
      </c>
      <c r="M1801">
        <v>3.41</v>
      </c>
      <c r="N1801">
        <v>2.16</v>
      </c>
      <c r="O1801" s="7">
        <f t="shared" si="205"/>
        <v>3.8509422178777015</v>
      </c>
      <c r="P1801" s="7">
        <f t="shared" si="206"/>
        <v>3.4832129875233324</v>
      </c>
      <c r="Q1801" s="7">
        <f t="shared" si="207"/>
        <v>2.2063753821262164</v>
      </c>
      <c r="R1801" s="24">
        <f t="shared" si="209"/>
        <v>0.25967670856175856</v>
      </c>
      <c r="S1801" s="24">
        <f t="shared" si="209"/>
        <v>0.28709125843924621</v>
      </c>
      <c r="T1801" s="24">
        <f t="shared" si="209"/>
        <v>0.45323203299899523</v>
      </c>
      <c r="U1801" s="23">
        <f t="shared" si="210"/>
        <v>2.4879386633787095</v>
      </c>
      <c r="V1801" s="23">
        <f t="shared" si="210"/>
        <v>0.80688930546409277</v>
      </c>
      <c r="W1801" s="23">
        <f t="shared" si="210"/>
        <v>0.26263907525460672</v>
      </c>
      <c r="X1801" t="s">
        <v>219</v>
      </c>
      <c r="Y1801" t="s">
        <v>284</v>
      </c>
      <c r="Z1801" t="s">
        <v>189</v>
      </c>
      <c r="AA1801" s="25" t="s">
        <v>160</v>
      </c>
      <c r="AB1801" s="25" t="s">
        <v>162</v>
      </c>
      <c r="AC1801" s="128" t="s">
        <v>603</v>
      </c>
      <c r="AD1801" s="25" t="s">
        <v>149</v>
      </c>
      <c r="AE1801" s="134" t="str">
        <f>VLOOKUP(AD1801,cs_lookup!$A$2:$B$55,2,FALSE)</f>
        <v>X</v>
      </c>
    </row>
    <row r="1802" spans="1:31" x14ac:dyDescent="0.25">
      <c r="A1802" s="20">
        <v>0.41573475751070638</v>
      </c>
      <c r="B1802" s="20">
        <v>0.22015198535912089</v>
      </c>
      <c r="C1802" s="20">
        <v>0.33790027625149194</v>
      </c>
      <c r="D1802" s="21">
        <f t="shared" si="208"/>
        <v>2.4053798291672717</v>
      </c>
      <c r="E1802" s="22">
        <f t="shared" si="208"/>
        <v>4.5423165199657829</v>
      </c>
      <c r="F1802" s="22">
        <f t="shared" si="208"/>
        <v>2.9594530406826935</v>
      </c>
      <c r="G1802" s="127">
        <v>2.1391588133580441E-2</v>
      </c>
      <c r="H1802" s="7">
        <f t="shared" si="201"/>
        <v>1.0213915881335804</v>
      </c>
      <c r="I1802" s="7">
        <f t="shared" si="202"/>
        <v>2.3550025838402435</v>
      </c>
      <c r="J1802" s="7">
        <f t="shared" si="203"/>
        <v>4.4471841874731846</v>
      </c>
      <c r="K1802" s="7">
        <f t="shared" si="204"/>
        <v>2.8974715232290009</v>
      </c>
      <c r="L1802">
        <v>2.44</v>
      </c>
      <c r="M1802">
        <v>3.58</v>
      </c>
      <c r="N1802">
        <v>3.01</v>
      </c>
      <c r="O1802" s="7">
        <f t="shared" si="205"/>
        <v>2.4921954750459361</v>
      </c>
      <c r="P1802" s="7">
        <f t="shared" si="206"/>
        <v>3.6565818855182179</v>
      </c>
      <c r="Q1802" s="7">
        <f t="shared" si="207"/>
        <v>3.0743886802820768</v>
      </c>
      <c r="R1802" s="24">
        <f t="shared" si="209"/>
        <v>0.40125263447947157</v>
      </c>
      <c r="S1802" s="24">
        <f t="shared" si="209"/>
        <v>0.27347944919829903</v>
      </c>
      <c r="T1802" s="24">
        <f t="shared" si="209"/>
        <v>0.32526791632222946</v>
      </c>
      <c r="U1802" s="23">
        <f t="shared" si="210"/>
        <v>1.036092281487502</v>
      </c>
      <c r="V1802" s="23">
        <f t="shared" si="210"/>
        <v>0.80500376172503352</v>
      </c>
      <c r="W1802" s="23">
        <f t="shared" si="210"/>
        <v>1.0388367843717736</v>
      </c>
      <c r="X1802" t="s">
        <v>193</v>
      </c>
      <c r="Y1802" t="s">
        <v>281</v>
      </c>
      <c r="Z1802" t="s">
        <v>189</v>
      </c>
      <c r="AA1802" s="25" t="s">
        <v>166</v>
      </c>
      <c r="AB1802" s="25" t="s">
        <v>150</v>
      </c>
      <c r="AC1802" s="128" t="s">
        <v>603</v>
      </c>
      <c r="AD1802" s="25" t="s">
        <v>154</v>
      </c>
      <c r="AE1802" s="134" t="str">
        <f>VLOOKUP(AD1802,cs_lookup!$A$2:$B$55,2,FALSE)</f>
        <v>1</v>
      </c>
    </row>
    <row r="1803" spans="1:31" x14ac:dyDescent="0.25">
      <c r="A1803" s="20">
        <v>0.39059025481581</v>
      </c>
      <c r="B1803" s="20">
        <v>0.27314377490677316</v>
      </c>
      <c r="C1803" s="20">
        <v>0.31334246647112773</v>
      </c>
      <c r="D1803" s="21">
        <f t="shared" si="208"/>
        <v>2.5602277262948312</v>
      </c>
      <c r="E1803" s="22">
        <f t="shared" si="208"/>
        <v>3.6610755648424003</v>
      </c>
      <c r="F1803" s="22">
        <f t="shared" si="208"/>
        <v>3.191396337885605</v>
      </c>
      <c r="G1803" s="127">
        <v>2.5696884329867498E-2</v>
      </c>
      <c r="H1803" s="7">
        <f t="shared" si="201"/>
        <v>1.0256968843298675</v>
      </c>
      <c r="I1803" s="7">
        <f t="shared" si="202"/>
        <v>2.4960860907436015</v>
      </c>
      <c r="J1803" s="7">
        <f t="shared" si="203"/>
        <v>3.5693542807574583</v>
      </c>
      <c r="K1803" s="7">
        <f t="shared" si="204"/>
        <v>3.1114419733961496</v>
      </c>
      <c r="L1803">
        <v>6.69</v>
      </c>
      <c r="M1803">
        <v>3.92</v>
      </c>
      <c r="N1803">
        <v>1.61</v>
      </c>
      <c r="O1803" s="7">
        <f t="shared" si="205"/>
        <v>6.8619121561668139</v>
      </c>
      <c r="P1803" s="7">
        <f t="shared" si="206"/>
        <v>4.0207317865730809</v>
      </c>
      <c r="Q1803" s="7">
        <f t="shared" si="207"/>
        <v>1.6513719837710867</v>
      </c>
      <c r="R1803" s="24">
        <f t="shared" si="209"/>
        <v>0.14573197342686733</v>
      </c>
      <c r="S1803" s="24">
        <f t="shared" si="209"/>
        <v>0.24871094444534245</v>
      </c>
      <c r="T1803" s="24">
        <f t="shared" si="209"/>
        <v>0.60555708212779036</v>
      </c>
      <c r="U1803" s="23">
        <f t="shared" si="210"/>
        <v>2.6801960176009003</v>
      </c>
      <c r="V1803" s="23">
        <f t="shared" si="210"/>
        <v>1.0982378580722254</v>
      </c>
      <c r="W1803" s="23">
        <f t="shared" si="210"/>
        <v>0.51744497045615145</v>
      </c>
      <c r="X1803" t="s">
        <v>208</v>
      </c>
      <c r="Y1803" t="s">
        <v>195</v>
      </c>
      <c r="Z1803" t="s">
        <v>189</v>
      </c>
      <c r="AA1803" s="25" t="s">
        <v>166</v>
      </c>
      <c r="AB1803" s="25" t="s">
        <v>151</v>
      </c>
      <c r="AC1803" s="128" t="s">
        <v>603</v>
      </c>
      <c r="AD1803" s="25" t="s">
        <v>152</v>
      </c>
      <c r="AE1803" s="134" t="str">
        <f>VLOOKUP(AD1803,cs_lookup!$A$2:$B$55,2,FALSE)</f>
        <v>2</v>
      </c>
    </row>
    <row r="1804" spans="1:31" x14ac:dyDescent="0.25">
      <c r="A1804" s="20">
        <v>0.13222212814965686</v>
      </c>
      <c r="B1804" s="20">
        <v>0.31221555714549598</v>
      </c>
      <c r="C1804" s="20">
        <v>0.49924121032123198</v>
      </c>
      <c r="D1804" s="21">
        <f t="shared" si="208"/>
        <v>7.5630305909774842</v>
      </c>
      <c r="E1804" s="22">
        <f t="shared" si="208"/>
        <v>3.2029153484302153</v>
      </c>
      <c r="F1804" s="22">
        <f t="shared" si="208"/>
        <v>2.0030397718100228</v>
      </c>
      <c r="G1804" s="127">
        <v>3.2749357320868144E-2</v>
      </c>
      <c r="H1804" s="7">
        <f t="shared" si="201"/>
        <v>1.0327493573208681</v>
      </c>
      <c r="I1804" s="7">
        <f t="shared" si="202"/>
        <v>7.3232004816708907</v>
      </c>
      <c r="J1804" s="7">
        <f t="shared" si="203"/>
        <v>3.1013481884308658</v>
      </c>
      <c r="K1804" s="7">
        <f t="shared" si="204"/>
        <v>1.9395216831761166</v>
      </c>
      <c r="L1804">
        <v>1.65</v>
      </c>
      <c r="M1804">
        <v>4.24</v>
      </c>
      <c r="N1804">
        <v>5.24</v>
      </c>
      <c r="O1804" s="7">
        <f t="shared" si="205"/>
        <v>1.7040364395794323</v>
      </c>
      <c r="P1804" s="7">
        <f t="shared" si="206"/>
        <v>4.3788572750404811</v>
      </c>
      <c r="Q1804" s="7">
        <f t="shared" si="207"/>
        <v>5.411606632361349</v>
      </c>
      <c r="R1804" s="24">
        <f t="shared" si="209"/>
        <v>0.58684191063825297</v>
      </c>
      <c r="S1804" s="24">
        <f t="shared" si="209"/>
        <v>0.22837008314932011</v>
      </c>
      <c r="T1804" s="24">
        <f t="shared" si="209"/>
        <v>0.18478800621242697</v>
      </c>
      <c r="U1804" s="23">
        <f t="shared" si="210"/>
        <v>0.22531132448575672</v>
      </c>
      <c r="V1804" s="23">
        <f t="shared" si="210"/>
        <v>1.3671473637873721</v>
      </c>
      <c r="W1804" s="23">
        <f t="shared" si="210"/>
        <v>2.701697044922486</v>
      </c>
      <c r="X1804" t="s">
        <v>192</v>
      </c>
      <c r="Y1804" t="s">
        <v>214</v>
      </c>
      <c r="Z1804" t="s">
        <v>202</v>
      </c>
      <c r="AA1804" s="25" t="s">
        <v>161</v>
      </c>
      <c r="AB1804" s="25" t="s">
        <v>152</v>
      </c>
      <c r="AC1804" s="128" t="s">
        <v>603</v>
      </c>
      <c r="AD1804" s="25" t="s">
        <v>175</v>
      </c>
      <c r="AE1804" s="134" t="str">
        <f>VLOOKUP(AD1804,cs_lookup!$A$2:$B$55,2,FALSE)</f>
        <v>1</v>
      </c>
    </row>
    <row r="1805" spans="1:31" x14ac:dyDescent="0.25">
      <c r="A1805" s="20">
        <v>0.64624775523403488</v>
      </c>
      <c r="B1805" s="20">
        <v>0.19978154311746482</v>
      </c>
      <c r="C1805" s="20">
        <v>0.14670079174222361</v>
      </c>
      <c r="D1805" s="21">
        <f t="shared" si="208"/>
        <v>1.5473941563446605</v>
      </c>
      <c r="E1805" s="22">
        <f t="shared" si="208"/>
        <v>5.0054673940126371</v>
      </c>
      <c r="F1805" s="22">
        <f t="shared" si="208"/>
        <v>6.8165957942282782</v>
      </c>
      <c r="G1805" s="127">
        <v>2.7752392009901428E-2</v>
      </c>
      <c r="H1805" s="7">
        <f t="shared" si="201"/>
        <v>1.0277523920099014</v>
      </c>
      <c r="I1805" s="7">
        <f t="shared" si="202"/>
        <v>1.5056098807209128</v>
      </c>
      <c r="J1805" s="7">
        <f t="shared" si="203"/>
        <v>4.8703047863735005</v>
      </c>
      <c r="K1805" s="7">
        <f t="shared" si="204"/>
        <v>6.632527296674593</v>
      </c>
      <c r="L1805">
        <v>2.88</v>
      </c>
      <c r="M1805">
        <v>3.21</v>
      </c>
      <c r="N1805">
        <v>2.71</v>
      </c>
      <c r="O1805" s="7">
        <f t="shared" si="205"/>
        <v>2.959926888988516</v>
      </c>
      <c r="P1805" s="7">
        <f t="shared" si="206"/>
        <v>3.2990851783517834</v>
      </c>
      <c r="Q1805" s="7">
        <f t="shared" si="207"/>
        <v>2.7852089823468327</v>
      </c>
      <c r="R1805" s="24">
        <f t="shared" si="209"/>
        <v>0.33784618252571974</v>
      </c>
      <c r="S1805" s="24">
        <f t="shared" si="209"/>
        <v>0.30311433198569249</v>
      </c>
      <c r="T1805" s="24">
        <f t="shared" si="209"/>
        <v>0.35903948548858777</v>
      </c>
      <c r="U1805" s="23">
        <f t="shared" si="210"/>
        <v>1.9128461076656886</v>
      </c>
      <c r="V1805" s="23">
        <f t="shared" si="210"/>
        <v>0.65909632780707605</v>
      </c>
      <c r="W1805" s="23">
        <f t="shared" si="210"/>
        <v>0.40859236287783329</v>
      </c>
      <c r="X1805" t="s">
        <v>203</v>
      </c>
      <c r="Y1805" t="s">
        <v>209</v>
      </c>
      <c r="Z1805" t="s">
        <v>202</v>
      </c>
      <c r="AA1805" s="25" t="s">
        <v>160</v>
      </c>
      <c r="AB1805" s="25" t="s">
        <v>162</v>
      </c>
      <c r="AC1805" s="128" t="s">
        <v>603</v>
      </c>
      <c r="AD1805" s="25" t="s">
        <v>150</v>
      </c>
      <c r="AE1805" s="134" t="str">
        <f>VLOOKUP(AD1805,cs_lookup!$A$2:$B$55,2,FALSE)</f>
        <v>X</v>
      </c>
    </row>
    <row r="1806" spans="1:31" x14ac:dyDescent="0.25">
      <c r="A1806" s="20">
        <v>0.11972082182807456</v>
      </c>
      <c r="B1806" s="20">
        <v>0.22212454855829691</v>
      </c>
      <c r="C1806" s="20">
        <v>0.56913155568496587</v>
      </c>
      <c r="D1806" s="21">
        <f t="shared" si="208"/>
        <v>8.3527659159912293</v>
      </c>
      <c r="E1806" s="22">
        <f t="shared" si="208"/>
        <v>4.5019787614224391</v>
      </c>
      <c r="F1806" s="22">
        <f t="shared" si="208"/>
        <v>1.757063002413338</v>
      </c>
      <c r="G1806" s="127">
        <v>2.7748699403629118E-2</v>
      </c>
      <c r="H1806" s="7">
        <f t="shared" si="201"/>
        <v>1.0277486994036291</v>
      </c>
      <c r="I1806" s="7">
        <f t="shared" si="202"/>
        <v>8.1272454256941238</v>
      </c>
      <c r="J1806" s="7">
        <f t="shared" si="203"/>
        <v>4.3804275928880267</v>
      </c>
      <c r="K1806" s="7">
        <f t="shared" si="204"/>
        <v>1.7096231826251957</v>
      </c>
      <c r="L1806">
        <v>4.4400000000000004</v>
      </c>
      <c r="M1806">
        <v>3.55</v>
      </c>
      <c r="N1806">
        <v>1.92</v>
      </c>
      <c r="O1806" s="7">
        <f t="shared" si="205"/>
        <v>4.5632042253521137</v>
      </c>
      <c r="P1806" s="7">
        <f t="shared" si="206"/>
        <v>3.6485078828828832</v>
      </c>
      <c r="Q1806" s="7">
        <f t="shared" si="207"/>
        <v>1.9732775028549678</v>
      </c>
      <c r="R1806" s="24">
        <f t="shared" si="209"/>
        <v>0.21914425710868471</v>
      </c>
      <c r="S1806" s="24">
        <f t="shared" si="209"/>
        <v>0.27408464832748175</v>
      </c>
      <c r="T1806" s="24">
        <f t="shared" si="209"/>
        <v>0.5067710945638334</v>
      </c>
      <c r="U1806" s="23">
        <f t="shared" si="210"/>
        <v>0.54631056002849743</v>
      </c>
      <c r="V1806" s="23">
        <f t="shared" si="210"/>
        <v>0.81042316639674805</v>
      </c>
      <c r="W1806" s="23">
        <f t="shared" si="210"/>
        <v>1.1230544949979926</v>
      </c>
      <c r="X1806" t="s">
        <v>205</v>
      </c>
      <c r="Y1806" t="s">
        <v>327</v>
      </c>
      <c r="Z1806" t="s">
        <v>202</v>
      </c>
      <c r="AA1806" s="25" t="s">
        <v>161</v>
      </c>
      <c r="AB1806" s="25" t="s">
        <v>155</v>
      </c>
      <c r="AC1806" s="128" t="s">
        <v>603</v>
      </c>
      <c r="AD1806" s="25" t="s">
        <v>153</v>
      </c>
      <c r="AE1806" s="134" t="str">
        <f>VLOOKUP(AD1806,cs_lookup!$A$2:$B$55,2,FALSE)</f>
        <v>2</v>
      </c>
    </row>
    <row r="1807" spans="1:31" x14ac:dyDescent="0.25">
      <c r="A1807" s="20">
        <v>0.2165481723066483</v>
      </c>
      <c r="B1807" s="20">
        <v>0.24637601472252291</v>
      </c>
      <c r="C1807" s="20">
        <v>0.4801061612019013</v>
      </c>
      <c r="D1807" s="21">
        <f t="shared" si="208"/>
        <v>4.6179101367982254</v>
      </c>
      <c r="E1807" s="22">
        <f t="shared" si="208"/>
        <v>4.0588366571568839</v>
      </c>
      <c r="F1807" s="22">
        <f t="shared" si="208"/>
        <v>2.082872666113246</v>
      </c>
      <c r="G1807" s="127">
        <v>2.7279371857781287E-2</v>
      </c>
      <c r="H1807" s="7">
        <f t="shared" si="201"/>
        <v>1.0272793718577813</v>
      </c>
      <c r="I1807" s="7">
        <f t="shared" si="202"/>
        <v>4.4952816763437733</v>
      </c>
      <c r="J1807" s="7">
        <f t="shared" si="203"/>
        <v>3.9510543756141905</v>
      </c>
      <c r="K1807" s="7">
        <f t="shared" si="204"/>
        <v>2.027562047066592</v>
      </c>
      <c r="L1807">
        <v>2.02</v>
      </c>
      <c r="M1807">
        <v>3.52</v>
      </c>
      <c r="N1807">
        <v>4.03</v>
      </c>
      <c r="O1807" s="7">
        <f t="shared" si="205"/>
        <v>2.0751043311527182</v>
      </c>
      <c r="P1807" s="7">
        <f t="shared" si="206"/>
        <v>3.6160233889393902</v>
      </c>
      <c r="Q1807" s="7">
        <f t="shared" si="207"/>
        <v>4.1399358685868588</v>
      </c>
      <c r="R1807" s="24">
        <f t="shared" si="209"/>
        <v>0.48190348070089617</v>
      </c>
      <c r="S1807" s="24">
        <f t="shared" si="209"/>
        <v>0.27654688381130971</v>
      </c>
      <c r="T1807" s="24">
        <f t="shared" si="209"/>
        <v>0.2415496354877941</v>
      </c>
      <c r="U1807" s="23">
        <f t="shared" si="210"/>
        <v>0.44936005025673104</v>
      </c>
      <c r="V1807" s="23">
        <f t="shared" si="210"/>
        <v>0.89090143171031833</v>
      </c>
      <c r="W1807" s="23">
        <f t="shared" si="210"/>
        <v>1.9876087174892958</v>
      </c>
      <c r="X1807" t="s">
        <v>201</v>
      </c>
      <c r="Y1807" t="s">
        <v>330</v>
      </c>
      <c r="Z1807" t="s">
        <v>202</v>
      </c>
      <c r="AA1807" s="25" t="s">
        <v>161</v>
      </c>
      <c r="AB1807" s="25" t="s">
        <v>155</v>
      </c>
      <c r="AC1807" s="128" t="s">
        <v>603</v>
      </c>
      <c r="AD1807" s="25" t="s">
        <v>170</v>
      </c>
      <c r="AE1807" s="134" t="str">
        <f>VLOOKUP(AD1807,cs_lookup!$A$2:$B$55,2,FALSE)</f>
        <v>1</v>
      </c>
    </row>
    <row r="1808" spans="1:31" x14ac:dyDescent="0.25">
      <c r="A1808" s="20">
        <v>0.31754188068411821</v>
      </c>
      <c r="B1808" s="20">
        <v>0.29374885602755352</v>
      </c>
      <c r="C1808" s="20">
        <v>0.35936954401246202</v>
      </c>
      <c r="D1808" s="21">
        <f t="shared" si="208"/>
        <v>3.1491908967899955</v>
      </c>
      <c r="E1808" s="22">
        <f t="shared" si="208"/>
        <v>3.4042685766449434</v>
      </c>
      <c r="F1808" s="22">
        <f t="shared" si="208"/>
        <v>2.7826509415203047</v>
      </c>
      <c r="G1808" s="127">
        <v>3.1569038360248047E-2</v>
      </c>
      <c r="H1808" s="7">
        <f t="shared" si="201"/>
        <v>1.031569038360248</v>
      </c>
      <c r="I1808" s="7">
        <f t="shared" si="202"/>
        <v>3.0528164181777471</v>
      </c>
      <c r="J1808" s="7">
        <f t="shared" si="203"/>
        <v>3.3000879728382206</v>
      </c>
      <c r="K1808" s="7">
        <f t="shared" si="204"/>
        <v>2.697493660670085</v>
      </c>
      <c r="L1808">
        <v>1.81</v>
      </c>
      <c r="M1808">
        <v>3.62</v>
      </c>
      <c r="N1808">
        <v>4.93</v>
      </c>
      <c r="O1808" s="7">
        <f t="shared" si="205"/>
        <v>1.867139959432049</v>
      </c>
      <c r="P1808" s="7">
        <f t="shared" si="206"/>
        <v>3.734279918864098</v>
      </c>
      <c r="Q1808" s="7">
        <f t="shared" si="207"/>
        <v>5.0856353591160222</v>
      </c>
      <c r="R1808" s="24">
        <f t="shared" si="209"/>
        <v>0.53557848995111346</v>
      </c>
      <c r="S1808" s="24">
        <f t="shared" si="209"/>
        <v>0.26778924497555673</v>
      </c>
      <c r="T1808" s="24">
        <f t="shared" si="209"/>
        <v>0.1966322650733297</v>
      </c>
      <c r="U1808" s="23">
        <f t="shared" si="210"/>
        <v>0.59289513421852102</v>
      </c>
      <c r="V1808" s="23">
        <f t="shared" si="210"/>
        <v>1.0969404542529941</v>
      </c>
      <c r="W1808" s="23">
        <f t="shared" si="210"/>
        <v>1.8276224600191784</v>
      </c>
      <c r="X1808" t="s">
        <v>326</v>
      </c>
      <c r="Y1808" t="s">
        <v>399</v>
      </c>
      <c r="Z1808" t="s">
        <v>202</v>
      </c>
      <c r="AA1808" s="25" t="s">
        <v>166</v>
      </c>
      <c r="AB1808" s="25" t="s">
        <v>151</v>
      </c>
      <c r="AC1808" s="128" t="s">
        <v>603</v>
      </c>
      <c r="AD1808" s="25" t="s">
        <v>170</v>
      </c>
      <c r="AE1808" s="134" t="str">
        <f>VLOOKUP(AD1808,cs_lookup!$A$2:$B$55,2,FALSE)</f>
        <v>1</v>
      </c>
    </row>
    <row r="1809" spans="1:31" x14ac:dyDescent="0.25">
      <c r="A1809" s="20">
        <v>0.43614403746370678</v>
      </c>
      <c r="B1809" s="20">
        <v>0.32791028886213786</v>
      </c>
      <c r="C1809" s="20">
        <v>0.2265385154230051</v>
      </c>
      <c r="D1809" s="21">
        <f t="shared" si="208"/>
        <v>2.2928205228145848</v>
      </c>
      <c r="E1809" s="22">
        <f t="shared" si="208"/>
        <v>3.0496145865689086</v>
      </c>
      <c r="F1809" s="22">
        <f t="shared" si="208"/>
        <v>4.4142604101238385</v>
      </c>
      <c r="G1809" s="127">
        <v>2.6812449737350974E-2</v>
      </c>
      <c r="H1809" s="7">
        <f t="shared" si="201"/>
        <v>1.026812449737351</v>
      </c>
      <c r="I1809" s="7">
        <f t="shared" si="202"/>
        <v>2.2329496719688846</v>
      </c>
      <c r="J1809" s="7">
        <f t="shared" si="203"/>
        <v>2.9699820910322732</v>
      </c>
      <c r="K1809" s="7">
        <f t="shared" si="204"/>
        <v>4.2989938535055403</v>
      </c>
      <c r="L1809">
        <v>2.42</v>
      </c>
      <c r="M1809">
        <v>3.3</v>
      </c>
      <c r="N1809">
        <v>3.22</v>
      </c>
      <c r="O1809" s="7">
        <f t="shared" si="205"/>
        <v>2.4848861283643893</v>
      </c>
      <c r="P1809" s="7">
        <f t="shared" si="206"/>
        <v>3.3884810841332582</v>
      </c>
      <c r="Q1809" s="7">
        <f t="shared" si="207"/>
        <v>3.3063360881542705</v>
      </c>
      <c r="R1809" s="24">
        <f t="shared" si="209"/>
        <v>0.40243292784535911</v>
      </c>
      <c r="S1809" s="24">
        <f t="shared" si="209"/>
        <v>0.29511748041993002</v>
      </c>
      <c r="T1809" s="24">
        <f t="shared" si="209"/>
        <v>0.30244959173471081</v>
      </c>
      <c r="U1809" s="23">
        <f t="shared" si="210"/>
        <v>1.0837682686624035</v>
      </c>
      <c r="V1809" s="23">
        <f t="shared" si="210"/>
        <v>1.1111178111020268</v>
      </c>
      <c r="W1809" s="23">
        <f t="shared" si="210"/>
        <v>0.74901246889997453</v>
      </c>
      <c r="X1809" t="s">
        <v>324</v>
      </c>
      <c r="Y1809" t="s">
        <v>217</v>
      </c>
      <c r="Z1809" t="s">
        <v>202</v>
      </c>
      <c r="AA1809" s="25" t="s">
        <v>166</v>
      </c>
      <c r="AB1809" s="25" t="s">
        <v>151</v>
      </c>
      <c r="AC1809" s="128" t="s">
        <v>603</v>
      </c>
      <c r="AD1809" s="25" t="s">
        <v>153</v>
      </c>
      <c r="AE1809" s="134" t="str">
        <f>VLOOKUP(AD1809,cs_lookup!$A$2:$B$55,2,FALSE)</f>
        <v>2</v>
      </c>
    </row>
    <row r="1810" spans="1:31" x14ac:dyDescent="0.25">
      <c r="A1810" s="20">
        <v>0.19110523209693647</v>
      </c>
      <c r="B1810" s="20">
        <v>0.33240917529111036</v>
      </c>
      <c r="C1810" s="20">
        <v>0.43644413466437776</v>
      </c>
      <c r="D1810" s="21">
        <f t="shared" si="208"/>
        <v>5.2327191099234724</v>
      </c>
      <c r="E1810" s="22">
        <f t="shared" si="208"/>
        <v>3.0083405463289061</v>
      </c>
      <c r="F1810" s="22">
        <f t="shared" si="208"/>
        <v>2.2912439888073934</v>
      </c>
      <c r="G1810" s="127">
        <v>2.721111262608833E-2</v>
      </c>
      <c r="H1810" s="7">
        <f t="shared" si="201"/>
        <v>1.0272111126260883</v>
      </c>
      <c r="I1810" s="7">
        <f t="shared" si="202"/>
        <v>5.0941029021248694</v>
      </c>
      <c r="J1810" s="7">
        <f t="shared" si="203"/>
        <v>2.9286487552086697</v>
      </c>
      <c r="K1810" s="7">
        <f t="shared" si="204"/>
        <v>2.2305482881213936</v>
      </c>
      <c r="L1810">
        <v>2.06</v>
      </c>
      <c r="M1810">
        <v>3.42</v>
      </c>
      <c r="N1810">
        <v>4.01</v>
      </c>
      <c r="O1810" s="7">
        <f t="shared" si="205"/>
        <v>2.1160548920097422</v>
      </c>
      <c r="P1810" s="7">
        <f t="shared" si="206"/>
        <v>3.5130620051812218</v>
      </c>
      <c r="Q1810" s="7">
        <f t="shared" si="207"/>
        <v>4.119116561630614</v>
      </c>
      <c r="R1810" s="24">
        <f t="shared" si="209"/>
        <v>0.47257753273604403</v>
      </c>
      <c r="S1810" s="24">
        <f t="shared" si="209"/>
        <v>0.28465196416264643</v>
      </c>
      <c r="T1810" s="24">
        <f t="shared" si="209"/>
        <v>0.24277050310130943</v>
      </c>
      <c r="U1810" s="23">
        <f t="shared" si="210"/>
        <v>0.40438916126737956</v>
      </c>
      <c r="V1810" s="23">
        <f t="shared" si="210"/>
        <v>1.1677740438888244</v>
      </c>
      <c r="W1810" s="23">
        <f t="shared" si="210"/>
        <v>1.7977642633225803</v>
      </c>
      <c r="X1810" t="s">
        <v>445</v>
      </c>
      <c r="Y1810" t="s">
        <v>220</v>
      </c>
      <c r="Z1810" t="s">
        <v>202</v>
      </c>
      <c r="AA1810" s="25" t="s">
        <v>166</v>
      </c>
      <c r="AB1810" s="25" t="s">
        <v>151</v>
      </c>
      <c r="AC1810" s="128" t="s">
        <v>603</v>
      </c>
      <c r="AD1810" s="25" t="s">
        <v>162</v>
      </c>
      <c r="AE1810" s="134" t="str">
        <f>VLOOKUP(AD1810,cs_lookup!$A$2:$B$55,2,FALSE)</f>
        <v>1</v>
      </c>
    </row>
    <row r="1811" spans="1:31" x14ac:dyDescent="0.25">
      <c r="A1811" s="20">
        <v>0.42418820154239362</v>
      </c>
      <c r="B1811" s="20">
        <v>0.33361167935851366</v>
      </c>
      <c r="C1811" s="20">
        <v>0.23242755056214293</v>
      </c>
      <c r="D1811" s="21">
        <f t="shared" si="208"/>
        <v>2.3574441636139176</v>
      </c>
      <c r="E1811" s="22">
        <f t="shared" si="208"/>
        <v>2.9974969758938097</v>
      </c>
      <c r="F1811" s="22">
        <f t="shared" si="208"/>
        <v>4.3024159467387895</v>
      </c>
      <c r="G1811" s="127">
        <v>3.0216271077148971E-2</v>
      </c>
      <c r="H1811" s="7">
        <f t="shared" si="201"/>
        <v>1.030216271077149</v>
      </c>
      <c r="I1811" s="7">
        <f t="shared" si="202"/>
        <v>2.2883002625740683</v>
      </c>
      <c r="J1811" s="7">
        <f t="shared" si="203"/>
        <v>2.9095803085693435</v>
      </c>
      <c r="K1811" s="7">
        <f t="shared" si="204"/>
        <v>4.1762259707278471</v>
      </c>
      <c r="L1811">
        <v>2.0699999999999998</v>
      </c>
      <c r="M1811">
        <v>3.19</v>
      </c>
      <c r="N1811">
        <v>4.28</v>
      </c>
      <c r="O1811" s="7">
        <f t="shared" si="205"/>
        <v>2.1325476811296982</v>
      </c>
      <c r="P1811" s="7">
        <f t="shared" si="206"/>
        <v>3.2863899047361054</v>
      </c>
      <c r="Q1811" s="7">
        <f t="shared" si="207"/>
        <v>4.4093256402101977</v>
      </c>
      <c r="R1811" s="24">
        <f t="shared" si="209"/>
        <v>0.4689226922561745</v>
      </c>
      <c r="S1811" s="24">
        <f t="shared" si="209"/>
        <v>0.30428525798441414</v>
      </c>
      <c r="T1811" s="24">
        <f t="shared" si="209"/>
        <v>0.22679204975941147</v>
      </c>
      <c r="U1811" s="23">
        <f t="shared" si="210"/>
        <v>0.9046015655618086</v>
      </c>
      <c r="V1811" s="23">
        <f t="shared" si="210"/>
        <v>1.0963780551458779</v>
      </c>
      <c r="W1811" s="23">
        <f t="shared" si="210"/>
        <v>1.0248487581849091</v>
      </c>
      <c r="X1811" t="s">
        <v>212</v>
      </c>
      <c r="Y1811" t="s">
        <v>211</v>
      </c>
      <c r="Z1811" t="s">
        <v>202</v>
      </c>
      <c r="AA1811" s="25" t="s">
        <v>166</v>
      </c>
      <c r="AB1811" s="25" t="s">
        <v>151</v>
      </c>
      <c r="AC1811" s="128" t="s">
        <v>603</v>
      </c>
      <c r="AD1811" s="25" t="s">
        <v>149</v>
      </c>
      <c r="AE1811" s="134" t="str">
        <f>VLOOKUP(AD1811,cs_lookup!$A$2:$B$55,2,FALSE)</f>
        <v>X</v>
      </c>
    </row>
    <row r="1812" spans="1:31" x14ac:dyDescent="0.25">
      <c r="A1812" s="20">
        <v>0.42313174839009399</v>
      </c>
      <c r="B1812" s="20">
        <v>0.24686843957037113</v>
      </c>
      <c r="C1812" s="20">
        <v>0.30747353878212674</v>
      </c>
      <c r="D1812" s="21">
        <f t="shared" si="208"/>
        <v>2.3633301065323966</v>
      </c>
      <c r="E1812" s="22">
        <f t="shared" si="208"/>
        <v>4.0507405553351212</v>
      </c>
      <c r="F1812" s="22">
        <f t="shared" si="208"/>
        <v>3.2523123907211797</v>
      </c>
      <c r="G1812" s="127">
        <v>2.8962189451624987E-2</v>
      </c>
      <c r="H1812" s="7">
        <f t="shared" ref="H1812:H1875" si="211">(G1812/100%) + 1</f>
        <v>1.028962189451625</v>
      </c>
      <c r="I1812" s="7">
        <f t="shared" ref="I1812:I1875" si="212">D1812/H1812</f>
        <v>2.2968094753723745</v>
      </c>
      <c r="J1812" s="7">
        <f t="shared" ref="J1812:J1875" si="213">E1812/H1812</f>
        <v>3.9367243975154449</v>
      </c>
      <c r="K1812" s="7">
        <f t="shared" ref="K1812:K1875" si="214">F1812/H1812</f>
        <v>3.1607695832384928</v>
      </c>
      <c r="L1812">
        <v>2.1800000000000002</v>
      </c>
      <c r="M1812">
        <v>3.35</v>
      </c>
      <c r="N1812">
        <v>3.68</v>
      </c>
      <c r="O1812" s="7">
        <f t="shared" ref="O1812:O1875" si="215">(L1812*H1812)</f>
        <v>2.2431375730045424</v>
      </c>
      <c r="P1812" s="7">
        <f t="shared" ref="P1812:P1875" si="216">(M1812*H1812)</f>
        <v>3.4470233346629437</v>
      </c>
      <c r="Q1812" s="7">
        <f t="shared" ref="Q1812:Q1875" si="217">(N1812*H1812)</f>
        <v>3.7865808571819799</v>
      </c>
      <c r="R1812" s="24">
        <f t="shared" si="209"/>
        <v>0.44580413258405838</v>
      </c>
      <c r="S1812" s="24">
        <f t="shared" si="209"/>
        <v>0.29010537583082008</v>
      </c>
      <c r="T1812" s="24">
        <f t="shared" si="209"/>
        <v>0.26409049158512155</v>
      </c>
      <c r="U1812" s="23">
        <f t="shared" si="210"/>
        <v>0.94914272314492421</v>
      </c>
      <c r="V1812" s="23">
        <f t="shared" si="210"/>
        <v>0.85096127179089809</v>
      </c>
      <c r="W1812" s="23">
        <f t="shared" si="210"/>
        <v>1.1642734160424022</v>
      </c>
      <c r="X1812" t="s">
        <v>216</v>
      </c>
      <c r="Y1812" t="s">
        <v>200</v>
      </c>
      <c r="Z1812" t="s">
        <v>202</v>
      </c>
      <c r="AA1812" s="25" t="s">
        <v>160</v>
      </c>
      <c r="AB1812" s="25" t="s">
        <v>162</v>
      </c>
      <c r="AC1812" s="128" t="s">
        <v>603</v>
      </c>
      <c r="AD1812" s="25" t="s">
        <v>154</v>
      </c>
      <c r="AE1812" s="134" t="str">
        <f>VLOOKUP(AD1812,cs_lookup!$A$2:$B$55,2,FALSE)</f>
        <v>1</v>
      </c>
    </row>
    <row r="1813" spans="1:31" x14ac:dyDescent="0.25">
      <c r="A1813" s="20">
        <v>0.180899718201528</v>
      </c>
      <c r="B1813" s="20">
        <v>0.35734753457032803</v>
      </c>
      <c r="C1813" s="20">
        <v>0.42650275054141568</v>
      </c>
      <c r="D1813" s="21">
        <f t="shared" si="208"/>
        <v>5.5279245868474396</v>
      </c>
      <c r="E1813" s="22">
        <f t="shared" si="208"/>
        <v>2.7983962480737201</v>
      </c>
      <c r="F1813" s="22">
        <f t="shared" si="208"/>
        <v>2.3446507642226675</v>
      </c>
      <c r="G1813" s="127">
        <v>2.696587784860327E-2</v>
      </c>
      <c r="H1813" s="7">
        <f t="shared" si="211"/>
        <v>1.0269658778486033</v>
      </c>
      <c r="I1813" s="7">
        <f t="shared" si="212"/>
        <v>5.382773377464031</v>
      </c>
      <c r="J1813" s="7">
        <f t="shared" si="213"/>
        <v>2.7249164830443018</v>
      </c>
      <c r="K1813" s="7">
        <f t="shared" si="214"/>
        <v>2.2830853632006645</v>
      </c>
      <c r="L1813">
        <v>2.27</v>
      </c>
      <c r="M1813">
        <v>3.29</v>
      </c>
      <c r="N1813">
        <v>3.54</v>
      </c>
      <c r="O1813" s="7">
        <f t="shared" si="215"/>
        <v>2.3312125427163295</v>
      </c>
      <c r="P1813" s="7">
        <f t="shared" si="216"/>
        <v>3.3787177381219049</v>
      </c>
      <c r="Q1813" s="7">
        <f t="shared" si="217"/>
        <v>3.6354592075840557</v>
      </c>
      <c r="R1813" s="24">
        <f t="shared" si="209"/>
        <v>0.42896131591450676</v>
      </c>
      <c r="S1813" s="24">
        <f t="shared" si="209"/>
        <v>0.29597026964313994</v>
      </c>
      <c r="T1813" s="24">
        <f t="shared" si="209"/>
        <v>0.27506841444235319</v>
      </c>
      <c r="U1813" s="23">
        <f t="shared" si="210"/>
        <v>0.42171569204525156</v>
      </c>
      <c r="V1813" s="23">
        <f t="shared" si="210"/>
        <v>1.2073764537268981</v>
      </c>
      <c r="W1813" s="23">
        <f t="shared" si="210"/>
        <v>1.5505333515157151</v>
      </c>
      <c r="X1813" t="s">
        <v>198</v>
      </c>
      <c r="Y1813" t="s">
        <v>210</v>
      </c>
      <c r="Z1813" t="s">
        <v>202</v>
      </c>
      <c r="AA1813" s="25" t="s">
        <v>161</v>
      </c>
      <c r="AB1813" s="25" t="s">
        <v>152</v>
      </c>
      <c r="AC1813" s="128" t="s">
        <v>603</v>
      </c>
      <c r="AD1813" s="25" t="s">
        <v>162</v>
      </c>
      <c r="AE1813" s="134" t="str">
        <f>VLOOKUP(AD1813,cs_lookup!$A$2:$B$55,2,FALSE)</f>
        <v>1</v>
      </c>
    </row>
    <row r="1814" spans="1:31" x14ac:dyDescent="0.25">
      <c r="A1814" s="20">
        <v>0.6519391116776424</v>
      </c>
      <c r="B1814" s="20">
        <v>0.20508648742208455</v>
      </c>
      <c r="C1814" s="20">
        <v>0.13714435235838479</v>
      </c>
      <c r="D1814" s="21">
        <f t="shared" si="208"/>
        <v>1.5338855762567896</v>
      </c>
      <c r="E1814" s="22">
        <f t="shared" si="208"/>
        <v>4.8759916490349715</v>
      </c>
      <c r="F1814" s="22">
        <f t="shared" si="208"/>
        <v>7.291587169311982</v>
      </c>
      <c r="G1814" s="127">
        <v>4.365467061079209E-2</v>
      </c>
      <c r="H1814" s="7">
        <f t="shared" si="211"/>
        <v>1.0436546706107921</v>
      </c>
      <c r="I1814" s="7">
        <f t="shared" si="212"/>
        <v>1.4697252064795465</v>
      </c>
      <c r="J1814" s="7">
        <f t="shared" si="213"/>
        <v>4.6720354791123864</v>
      </c>
      <c r="K1814" s="7">
        <f t="shared" si="214"/>
        <v>6.9865898890143692</v>
      </c>
      <c r="L1814">
        <v>2.93</v>
      </c>
      <c r="M1814">
        <v>3.29</v>
      </c>
      <c r="N1814">
        <v>2.5099999999999998</v>
      </c>
      <c r="O1814" s="7">
        <f t="shared" si="215"/>
        <v>3.0579081848896208</v>
      </c>
      <c r="P1814" s="7">
        <f t="shared" si="216"/>
        <v>3.4336238663095062</v>
      </c>
      <c r="Q1814" s="7">
        <f t="shared" si="217"/>
        <v>2.6195732232330879</v>
      </c>
      <c r="R1814" s="24">
        <f t="shared" si="209"/>
        <v>0.32702093703840107</v>
      </c>
      <c r="S1814" s="24">
        <f t="shared" si="209"/>
        <v>0.29123749104027813</v>
      </c>
      <c r="T1814" s="24">
        <f t="shared" si="209"/>
        <v>0.3817415719213208</v>
      </c>
      <c r="U1814" s="23">
        <f t="shared" si="210"/>
        <v>1.9935699456487315</v>
      </c>
      <c r="V1814" s="23">
        <f t="shared" si="210"/>
        <v>0.70418985787005384</v>
      </c>
      <c r="W1814" s="23">
        <f t="shared" si="210"/>
        <v>0.35925967315566837</v>
      </c>
      <c r="X1814" t="s">
        <v>229</v>
      </c>
      <c r="Y1814" t="s">
        <v>204</v>
      </c>
      <c r="Z1814" t="s">
        <v>135</v>
      </c>
      <c r="AA1814" s="25" t="s">
        <v>160</v>
      </c>
      <c r="AB1814" s="25" t="s">
        <v>162</v>
      </c>
      <c r="AC1814" s="128" t="s">
        <v>603</v>
      </c>
      <c r="AD1814" s="25" t="s">
        <v>150</v>
      </c>
      <c r="AE1814" s="134" t="str">
        <f>VLOOKUP(AD1814,cs_lookup!$A$2:$B$55,2,FALSE)</f>
        <v>X</v>
      </c>
    </row>
    <row r="1815" spans="1:31" x14ac:dyDescent="0.25">
      <c r="A1815" s="20">
        <v>0.44019989572300883</v>
      </c>
      <c r="B1815" s="20">
        <v>0.26563798515673792</v>
      </c>
      <c r="C1815" s="20">
        <v>0.27620827659332381</v>
      </c>
      <c r="D1815" s="21">
        <f t="shared" si="208"/>
        <v>2.2716952223660667</v>
      </c>
      <c r="E1815" s="22">
        <f t="shared" si="208"/>
        <v>3.7645218525880502</v>
      </c>
      <c r="F1815" s="22">
        <f t="shared" si="208"/>
        <v>3.6204563177241549</v>
      </c>
      <c r="G1815" s="127">
        <v>4.4119460282655121E-2</v>
      </c>
      <c r="H1815" s="7">
        <f t="shared" si="211"/>
        <v>1.0441194602826551</v>
      </c>
      <c r="I1815" s="7">
        <f t="shared" si="212"/>
        <v>2.1757043219471197</v>
      </c>
      <c r="J1815" s="7">
        <f t="shared" si="213"/>
        <v>3.605451287699351</v>
      </c>
      <c r="K1815" s="7">
        <f t="shared" si="214"/>
        <v>3.4674732685702994</v>
      </c>
      <c r="L1815">
        <v>2.63</v>
      </c>
      <c r="M1815">
        <v>3.26</v>
      </c>
      <c r="N1815">
        <v>2.8</v>
      </c>
      <c r="O1815" s="7">
        <f t="shared" si="215"/>
        <v>2.7460341805433828</v>
      </c>
      <c r="P1815" s="7">
        <f t="shared" si="216"/>
        <v>3.4038294405214553</v>
      </c>
      <c r="Q1815" s="7">
        <f t="shared" si="217"/>
        <v>2.9235344887914341</v>
      </c>
      <c r="R1815" s="24">
        <f t="shared" si="209"/>
        <v>0.3641615268613011</v>
      </c>
      <c r="S1815" s="24">
        <f t="shared" si="209"/>
        <v>0.29378675326540549</v>
      </c>
      <c r="T1815" s="24">
        <f t="shared" si="209"/>
        <v>0.34205171987329352</v>
      </c>
      <c r="U1815" s="23">
        <f t="shared" si="210"/>
        <v>1.2088039599270153</v>
      </c>
      <c r="V1815" s="23">
        <f t="shared" si="210"/>
        <v>0.90418639439730586</v>
      </c>
      <c r="W1815" s="23">
        <f t="shared" si="210"/>
        <v>0.80750442271022593</v>
      </c>
      <c r="X1815" t="s">
        <v>240</v>
      </c>
      <c r="Y1815" t="s">
        <v>230</v>
      </c>
      <c r="Z1815" t="s">
        <v>135</v>
      </c>
      <c r="AA1815" s="25" t="s">
        <v>166</v>
      </c>
      <c r="AB1815" s="25" t="s">
        <v>151</v>
      </c>
      <c r="AC1815" s="128" t="s">
        <v>603</v>
      </c>
      <c r="AD1815" s="25" t="s">
        <v>179</v>
      </c>
      <c r="AE1815" s="134" t="str">
        <f>VLOOKUP(AD1815,cs_lookup!$A$2:$B$55,2,FALSE)</f>
        <v>2</v>
      </c>
    </row>
    <row r="1816" spans="1:31" x14ac:dyDescent="0.25">
      <c r="A1816" s="20">
        <v>0.49152431488838533</v>
      </c>
      <c r="B1816" s="20">
        <v>0.29535328792653032</v>
      </c>
      <c r="C1816" s="20">
        <v>0.20467818396974655</v>
      </c>
      <c r="D1816" s="21">
        <f t="shared" si="208"/>
        <v>2.0344873482547423</v>
      </c>
      <c r="E1816" s="22">
        <f t="shared" si="208"/>
        <v>3.3857757501882011</v>
      </c>
      <c r="F1816" s="22">
        <f t="shared" si="208"/>
        <v>4.8857185490164889</v>
      </c>
      <c r="G1816" s="127">
        <v>4.3764240194505977E-2</v>
      </c>
      <c r="H1816" s="7">
        <f t="shared" si="211"/>
        <v>1.043764240194506</v>
      </c>
      <c r="I1816" s="7">
        <f t="shared" si="212"/>
        <v>1.9491828421671302</v>
      </c>
      <c r="J1816" s="7">
        <f t="shared" si="213"/>
        <v>3.2438127498574394</v>
      </c>
      <c r="K1816" s="7">
        <f t="shared" si="214"/>
        <v>4.6808640887199129</v>
      </c>
      <c r="L1816">
        <v>3.65</v>
      </c>
      <c r="M1816">
        <v>3.38</v>
      </c>
      <c r="N1816">
        <v>2.11</v>
      </c>
      <c r="O1816" s="7">
        <f t="shared" si="215"/>
        <v>3.8097394767099466</v>
      </c>
      <c r="P1816" s="7">
        <f t="shared" si="216"/>
        <v>3.5279231318574302</v>
      </c>
      <c r="Q1816" s="7">
        <f t="shared" si="217"/>
        <v>2.2023425468104074</v>
      </c>
      <c r="R1816" s="24">
        <f t="shared" si="209"/>
        <v>0.26248514002421763</v>
      </c>
      <c r="S1816" s="24">
        <f t="shared" si="209"/>
        <v>0.28345288789597467</v>
      </c>
      <c r="T1816" s="24">
        <f t="shared" si="209"/>
        <v>0.45406197207980781</v>
      </c>
      <c r="U1816" s="23">
        <f t="shared" si="210"/>
        <v>1.8725795861930921</v>
      </c>
      <c r="V1816" s="23">
        <f t="shared" si="210"/>
        <v>1.0419836965461542</v>
      </c>
      <c r="W1816" s="23">
        <f t="shared" si="210"/>
        <v>0.45077147296046072</v>
      </c>
      <c r="X1816" t="s">
        <v>231</v>
      </c>
      <c r="Y1816" t="s">
        <v>402</v>
      </c>
      <c r="Z1816" t="s">
        <v>135</v>
      </c>
      <c r="AA1816" s="25" t="s">
        <v>166</v>
      </c>
      <c r="AB1816" s="25" t="s">
        <v>151</v>
      </c>
      <c r="AC1816" s="128" t="s">
        <v>603</v>
      </c>
      <c r="AD1816" s="25" t="s">
        <v>150</v>
      </c>
      <c r="AE1816" s="134" t="str">
        <f>VLOOKUP(AD1816,cs_lookup!$A$2:$B$55,2,FALSE)</f>
        <v>X</v>
      </c>
    </row>
    <row r="1817" spans="1:31" x14ac:dyDescent="0.25">
      <c r="A1817" s="20">
        <v>0.5922557974795094</v>
      </c>
      <c r="B1817" s="20">
        <v>0.23783904887255844</v>
      </c>
      <c r="C1817" s="20">
        <v>0.16343614139259144</v>
      </c>
      <c r="D1817" s="21">
        <f t="shared" si="208"/>
        <v>1.6884596221020487</v>
      </c>
      <c r="E1817" s="22">
        <f t="shared" si="208"/>
        <v>4.2045240457374646</v>
      </c>
      <c r="F1817" s="22">
        <f t="shared" si="208"/>
        <v>6.1185977072102489</v>
      </c>
      <c r="G1817" s="127">
        <v>4.3873045383619358E-2</v>
      </c>
      <c r="H1817" s="7">
        <f t="shared" si="211"/>
        <v>1.0438730453836194</v>
      </c>
      <c r="I1817" s="7">
        <f t="shared" si="212"/>
        <v>1.6174951825502364</v>
      </c>
      <c r="J1817" s="7">
        <f t="shared" si="213"/>
        <v>4.027811681057746</v>
      </c>
      <c r="K1817" s="7">
        <f t="shared" si="214"/>
        <v>5.8614385477897724</v>
      </c>
      <c r="L1817">
        <v>2.6</v>
      </c>
      <c r="M1817">
        <v>3.31</v>
      </c>
      <c r="N1817">
        <v>2.8</v>
      </c>
      <c r="O1817" s="7">
        <f t="shared" si="215"/>
        <v>2.7140699179974104</v>
      </c>
      <c r="P1817" s="7">
        <f t="shared" si="216"/>
        <v>3.4552197802197799</v>
      </c>
      <c r="Q1817" s="7">
        <f t="shared" si="217"/>
        <v>2.9228445270741341</v>
      </c>
      <c r="R1817" s="24">
        <f t="shared" si="209"/>
        <v>0.36845034586944425</v>
      </c>
      <c r="S1817" s="24">
        <f t="shared" si="209"/>
        <v>0.28941719010892902</v>
      </c>
      <c r="T1817" s="24">
        <f t="shared" si="209"/>
        <v>0.34213246402162678</v>
      </c>
      <c r="U1817" s="23">
        <f t="shared" si="210"/>
        <v>1.6074236436987033</v>
      </c>
      <c r="V1817" s="23">
        <f t="shared" si="210"/>
        <v>0.82178618617312293</v>
      </c>
      <c r="W1817" s="23">
        <f t="shared" si="210"/>
        <v>0.47769843139545021</v>
      </c>
      <c r="X1817" t="s">
        <v>241</v>
      </c>
      <c r="Y1817" t="s">
        <v>223</v>
      </c>
      <c r="Z1817" t="s">
        <v>135</v>
      </c>
      <c r="AA1817" s="25" t="s">
        <v>160</v>
      </c>
      <c r="AB1817" s="25" t="s">
        <v>162</v>
      </c>
      <c r="AC1817" s="128" t="s">
        <v>603</v>
      </c>
      <c r="AD1817" s="25" t="s">
        <v>154</v>
      </c>
      <c r="AE1817" s="134" t="str">
        <f>VLOOKUP(AD1817,cs_lookup!$A$2:$B$55,2,FALSE)</f>
        <v>1</v>
      </c>
    </row>
    <row r="1818" spans="1:31" x14ac:dyDescent="0.25">
      <c r="A1818" s="20">
        <v>0.56194171980187246</v>
      </c>
      <c r="B1818" s="20">
        <v>0.21346925417069054</v>
      </c>
      <c r="C1818" s="20">
        <v>0.21203735449699207</v>
      </c>
      <c r="D1818" s="21">
        <f t="shared" si="208"/>
        <v>1.7795439718420918</v>
      </c>
      <c r="E1818" s="22">
        <f t="shared" si="208"/>
        <v>4.6845153597641636</v>
      </c>
      <c r="F1818" s="22">
        <f t="shared" si="208"/>
        <v>4.7161501442623681</v>
      </c>
      <c r="G1818" s="127">
        <v>4.6960855090348863E-2</v>
      </c>
      <c r="H1818" s="7">
        <f t="shared" si="211"/>
        <v>1.0469608550903489</v>
      </c>
      <c r="I1818" s="7">
        <f t="shared" si="212"/>
        <v>1.6997235027364264</v>
      </c>
      <c r="J1818" s="7">
        <f t="shared" si="213"/>
        <v>4.4743939918937148</v>
      </c>
      <c r="K1818" s="7">
        <f t="shared" si="214"/>
        <v>4.5046098154790917</v>
      </c>
      <c r="L1818">
        <v>4.84</v>
      </c>
      <c r="M1818">
        <v>3.59</v>
      </c>
      <c r="N1818">
        <v>1.78</v>
      </c>
      <c r="O1818" s="7">
        <f t="shared" si="215"/>
        <v>5.0672905386372884</v>
      </c>
      <c r="P1818" s="7">
        <f t="shared" si="216"/>
        <v>3.7585894697743525</v>
      </c>
      <c r="Q1818" s="7">
        <f t="shared" si="217"/>
        <v>1.863590322060821</v>
      </c>
      <c r="R1818" s="24">
        <f t="shared" si="209"/>
        <v>0.19734412155276243</v>
      </c>
      <c r="S1818" s="24">
        <f t="shared" si="209"/>
        <v>0.2660572557981532</v>
      </c>
      <c r="T1818" s="24">
        <f t="shared" si="209"/>
        <v>0.53659862264908431</v>
      </c>
      <c r="U1818" s="23">
        <f t="shared" si="210"/>
        <v>2.8475219600175943</v>
      </c>
      <c r="V1818" s="23">
        <f t="shared" si="210"/>
        <v>0.80234329084654221</v>
      </c>
      <c r="W1818" s="23">
        <f t="shared" si="210"/>
        <v>0.39515076175597386</v>
      </c>
      <c r="X1818" t="s">
        <v>437</v>
      </c>
      <c r="Y1818" t="s">
        <v>206</v>
      </c>
      <c r="Z1818" t="s">
        <v>135</v>
      </c>
      <c r="AA1818" s="25" t="s">
        <v>160</v>
      </c>
      <c r="AB1818" s="25" t="s">
        <v>162</v>
      </c>
      <c r="AC1818" s="128" t="s">
        <v>603</v>
      </c>
      <c r="AD1818" s="25" t="s">
        <v>153</v>
      </c>
      <c r="AE1818" s="134" t="str">
        <f>VLOOKUP(AD1818,cs_lookup!$A$2:$B$55,2,FALSE)</f>
        <v>2</v>
      </c>
    </row>
    <row r="1819" spans="1:31" x14ac:dyDescent="0.25">
      <c r="A1819" s="20">
        <v>0.48368680418583565</v>
      </c>
      <c r="B1819" s="20">
        <v>0.31945993869034611</v>
      </c>
      <c r="C1819" s="20">
        <v>0.19046219480991458</v>
      </c>
      <c r="D1819" s="21">
        <f t="shared" si="208"/>
        <v>2.0674535491685511</v>
      </c>
      <c r="E1819" s="22">
        <f t="shared" si="208"/>
        <v>3.1302829522211368</v>
      </c>
      <c r="F1819" s="22">
        <f t="shared" si="208"/>
        <v>5.2503857838980688</v>
      </c>
      <c r="G1819" s="127">
        <v>4.5643149959418317E-2</v>
      </c>
      <c r="H1819" s="7">
        <f t="shared" si="211"/>
        <v>1.0456431499594183</v>
      </c>
      <c r="I1819" s="7">
        <f t="shared" si="212"/>
        <v>1.9772075676570822</v>
      </c>
      <c r="J1819" s="7">
        <f t="shared" si="213"/>
        <v>2.9936436272189262</v>
      </c>
      <c r="K1819" s="7">
        <f t="shared" si="214"/>
        <v>5.0212022945895427</v>
      </c>
      <c r="L1819">
        <v>1.92</v>
      </c>
      <c r="M1819">
        <v>3.69</v>
      </c>
      <c r="N1819">
        <v>3.94</v>
      </c>
      <c r="O1819" s="7">
        <f t="shared" si="215"/>
        <v>2.0076348479220831</v>
      </c>
      <c r="P1819" s="7">
        <f t="shared" si="216"/>
        <v>3.8584232233502536</v>
      </c>
      <c r="Q1819" s="7">
        <f t="shared" si="217"/>
        <v>4.1198340108401084</v>
      </c>
      <c r="R1819" s="24">
        <f t="shared" si="209"/>
        <v>0.4980985466729706</v>
      </c>
      <c r="S1819" s="24">
        <f t="shared" si="209"/>
        <v>0.25917322753715544</v>
      </c>
      <c r="T1819" s="24">
        <f t="shared" si="209"/>
        <v>0.24272822578987399</v>
      </c>
      <c r="U1819" s="23">
        <f t="shared" si="210"/>
        <v>0.97106648356354863</v>
      </c>
      <c r="V1819" s="23">
        <f t="shared" si="210"/>
        <v>1.2326116463728798</v>
      </c>
      <c r="W1819" s="23">
        <f t="shared" si="210"/>
        <v>0.78467262795714043</v>
      </c>
      <c r="X1819" t="s">
        <v>435</v>
      </c>
      <c r="Y1819" t="s">
        <v>401</v>
      </c>
      <c r="Z1819" t="s">
        <v>135</v>
      </c>
      <c r="AA1819" s="25" t="s">
        <v>166</v>
      </c>
      <c r="AB1819" s="25" t="s">
        <v>151</v>
      </c>
      <c r="AC1819" s="128" t="s">
        <v>603</v>
      </c>
      <c r="AD1819" s="25" t="s">
        <v>176</v>
      </c>
      <c r="AE1819" s="134" t="str">
        <f>VLOOKUP(AD1819,cs_lookup!$A$2:$B$55,2,FALSE)</f>
        <v>1</v>
      </c>
    </row>
    <row r="1820" spans="1:31" x14ac:dyDescent="0.25">
      <c r="A1820" s="20">
        <v>0.16042450016862148</v>
      </c>
      <c r="B1820" s="20">
        <v>0.23750898314664148</v>
      </c>
      <c r="C1820" s="20">
        <v>0.5292706642204239</v>
      </c>
      <c r="D1820" s="21">
        <f t="shared" si="208"/>
        <v>6.2334618399864388</v>
      </c>
      <c r="E1820" s="22">
        <f t="shared" si="208"/>
        <v>4.2103670638115842</v>
      </c>
      <c r="F1820" s="22">
        <f t="shared" si="208"/>
        <v>1.8893924556973609</v>
      </c>
      <c r="G1820" s="127">
        <v>4.9035074112380617E-2</v>
      </c>
      <c r="H1820" s="7">
        <f t="shared" si="211"/>
        <v>1.0490350741123806</v>
      </c>
      <c r="I1820" s="7">
        <f t="shared" si="212"/>
        <v>5.9420909689418666</v>
      </c>
      <c r="J1820" s="7">
        <f t="shared" si="213"/>
        <v>4.0135617652003672</v>
      </c>
      <c r="K1820" s="7">
        <f t="shared" si="214"/>
        <v>1.8010765343532782</v>
      </c>
      <c r="L1820">
        <v>4.67</v>
      </c>
      <c r="M1820">
        <v>3.62</v>
      </c>
      <c r="N1820">
        <v>1.79</v>
      </c>
      <c r="O1820" s="7">
        <f t="shared" si="215"/>
        <v>4.8989937961048176</v>
      </c>
      <c r="P1820" s="7">
        <f t="shared" si="216"/>
        <v>3.7975069682868181</v>
      </c>
      <c r="Q1820" s="7">
        <f t="shared" si="217"/>
        <v>1.8777727826611614</v>
      </c>
      <c r="R1820" s="24">
        <f t="shared" si="209"/>
        <v>0.20412354896123741</v>
      </c>
      <c r="S1820" s="24">
        <f t="shared" si="209"/>
        <v>0.26333065570413772</v>
      </c>
      <c r="T1820" s="24">
        <f t="shared" si="209"/>
        <v>0.53254579533462487</v>
      </c>
      <c r="U1820" s="23">
        <f t="shared" si="210"/>
        <v>0.78591863106929283</v>
      </c>
      <c r="V1820" s="23">
        <f t="shared" si="210"/>
        <v>0.90194201853008749</v>
      </c>
      <c r="W1820" s="23">
        <f t="shared" si="210"/>
        <v>0.99385004793410658</v>
      </c>
      <c r="X1820" t="s">
        <v>333</v>
      </c>
      <c r="Y1820" t="s">
        <v>332</v>
      </c>
      <c r="Z1820" t="s">
        <v>135</v>
      </c>
      <c r="AA1820" s="25" t="s">
        <v>161</v>
      </c>
      <c r="AB1820" s="25" t="s">
        <v>155</v>
      </c>
      <c r="AC1820" s="128" t="s">
        <v>603</v>
      </c>
      <c r="AD1820" s="25" t="s">
        <v>155</v>
      </c>
      <c r="AE1820" s="134" t="str">
        <f>VLOOKUP(AD1820,cs_lookup!$A$2:$B$55,2,FALSE)</f>
        <v>2</v>
      </c>
    </row>
    <row r="1821" spans="1:31" x14ac:dyDescent="0.25">
      <c r="A1821" s="20">
        <v>0.23249755694899998</v>
      </c>
      <c r="B1821" s="20">
        <v>0.25953246676842873</v>
      </c>
      <c r="C1821" s="20">
        <v>0.45698717283289603</v>
      </c>
      <c r="D1821" s="21">
        <f t="shared" si="208"/>
        <v>4.3011204638995721</v>
      </c>
      <c r="E1821" s="22">
        <f t="shared" si="208"/>
        <v>3.8530824773158852</v>
      </c>
      <c r="F1821" s="22">
        <f t="shared" si="208"/>
        <v>2.1882452275431032</v>
      </c>
      <c r="G1821" s="127">
        <v>4.3020655432567168E-2</v>
      </c>
      <c r="H1821" s="7">
        <f t="shared" si="211"/>
        <v>1.0430206554325672</v>
      </c>
      <c r="I1821" s="7">
        <f t="shared" si="212"/>
        <v>4.1237155194359865</v>
      </c>
      <c r="J1821" s="7">
        <f t="shared" si="213"/>
        <v>3.6941574045030912</v>
      </c>
      <c r="K1821" s="7">
        <f t="shared" si="214"/>
        <v>2.0979883918363846</v>
      </c>
      <c r="L1821">
        <v>2.34</v>
      </c>
      <c r="M1821">
        <v>3.32</v>
      </c>
      <c r="N1821">
        <v>3.18</v>
      </c>
      <c r="O1821" s="7">
        <f t="shared" si="215"/>
        <v>2.4406683337122068</v>
      </c>
      <c r="P1821" s="7">
        <f t="shared" si="216"/>
        <v>3.4628285760361228</v>
      </c>
      <c r="Q1821" s="7">
        <f t="shared" si="217"/>
        <v>3.3168056842755638</v>
      </c>
      <c r="R1821" s="24">
        <f t="shared" si="209"/>
        <v>0.40972383923997585</v>
      </c>
      <c r="S1821" s="24">
        <f t="shared" si="209"/>
        <v>0.2887812601872119</v>
      </c>
      <c r="T1821" s="24">
        <f t="shared" si="209"/>
        <v>0.30149490057281236</v>
      </c>
      <c r="U1821" s="23">
        <f t="shared" si="210"/>
        <v>0.5674494249108748</v>
      </c>
      <c r="V1821" s="23">
        <f t="shared" si="210"/>
        <v>0.89871644233486037</v>
      </c>
      <c r="W1821" s="23">
        <f t="shared" si="210"/>
        <v>1.5157376524931689</v>
      </c>
      <c r="X1821" t="s">
        <v>224</v>
      </c>
      <c r="Y1821" t="s">
        <v>221</v>
      </c>
      <c r="Z1821" t="s">
        <v>135</v>
      </c>
      <c r="AA1821" s="25" t="s">
        <v>161</v>
      </c>
      <c r="AB1821" s="25" t="s">
        <v>155</v>
      </c>
      <c r="AC1821" s="128" t="s">
        <v>603</v>
      </c>
      <c r="AD1821" s="25" t="s">
        <v>162</v>
      </c>
      <c r="AE1821" s="134" t="str">
        <f>VLOOKUP(AD1821,cs_lookup!$A$2:$B$55,2,FALSE)</f>
        <v>1</v>
      </c>
    </row>
    <row r="1822" spans="1:31" x14ac:dyDescent="0.25">
      <c r="A1822" s="20">
        <v>0.72004133121976621</v>
      </c>
      <c r="B1822" s="20">
        <v>0.1797848575310782</v>
      </c>
      <c r="C1822" s="20">
        <v>9.5537682769767387E-2</v>
      </c>
      <c r="D1822" s="21">
        <f t="shared" si="208"/>
        <v>1.3888091650322039</v>
      </c>
      <c r="E1822" s="22">
        <f t="shared" si="208"/>
        <v>5.5622037013163732</v>
      </c>
      <c r="F1822" s="22">
        <f t="shared" si="208"/>
        <v>10.467074048779912</v>
      </c>
      <c r="G1822" s="127">
        <v>4.7623318447325147E-2</v>
      </c>
      <c r="H1822" s="7">
        <f t="shared" si="211"/>
        <v>1.0476233184473251</v>
      </c>
      <c r="I1822" s="7">
        <f t="shared" si="212"/>
        <v>1.3256760713292901</v>
      </c>
      <c r="J1822" s="7">
        <f t="shared" si="213"/>
        <v>5.3093546157029747</v>
      </c>
      <c r="K1822" s="7">
        <f t="shared" si="214"/>
        <v>9.9912572242980282</v>
      </c>
      <c r="L1822">
        <v>1.93</v>
      </c>
      <c r="M1822">
        <v>3.57</v>
      </c>
      <c r="N1822">
        <v>4.01</v>
      </c>
      <c r="O1822" s="7">
        <f t="shared" si="215"/>
        <v>2.0219130046033373</v>
      </c>
      <c r="P1822" s="7">
        <f t="shared" si="216"/>
        <v>3.7400152468569505</v>
      </c>
      <c r="Q1822" s="7">
        <f t="shared" si="217"/>
        <v>4.2009695069737738</v>
      </c>
      <c r="R1822" s="24">
        <f t="shared" si="209"/>
        <v>0.49458112081146727</v>
      </c>
      <c r="S1822" s="24">
        <f t="shared" si="209"/>
        <v>0.26737858912216578</v>
      </c>
      <c r="T1822" s="24">
        <f t="shared" si="209"/>
        <v>0.23804029006636704</v>
      </c>
      <c r="U1822" s="23">
        <f t="shared" si="210"/>
        <v>1.4558609314451443</v>
      </c>
      <c r="V1822" s="23">
        <f t="shared" si="210"/>
        <v>0.67239810832023716</v>
      </c>
      <c r="W1822" s="23">
        <f t="shared" si="210"/>
        <v>0.40135089208272656</v>
      </c>
      <c r="X1822" t="s">
        <v>228</v>
      </c>
      <c r="Y1822" t="s">
        <v>222</v>
      </c>
      <c r="Z1822" t="s">
        <v>135</v>
      </c>
      <c r="AA1822" s="25" t="s">
        <v>160</v>
      </c>
      <c r="AB1822" s="25" t="s">
        <v>162</v>
      </c>
      <c r="AC1822" s="128" t="s">
        <v>603</v>
      </c>
      <c r="AD1822" s="25" t="s">
        <v>178</v>
      </c>
      <c r="AE1822" s="134" t="str">
        <f>VLOOKUP(AD1822,cs_lookup!$A$2:$B$55,2,FALSE)</f>
        <v>2</v>
      </c>
    </row>
    <row r="1823" spans="1:31" x14ac:dyDescent="0.25">
      <c r="A1823" s="20">
        <v>0.16571633006510086</v>
      </c>
      <c r="B1823" s="20">
        <v>0.1912674916573491</v>
      </c>
      <c r="C1823" s="20">
        <v>0.56513554410194777</v>
      </c>
      <c r="D1823" s="21">
        <f t="shared" si="208"/>
        <v>6.034408314540606</v>
      </c>
      <c r="E1823" s="22">
        <f t="shared" si="208"/>
        <v>5.2282799932958541</v>
      </c>
      <c r="F1823" s="22">
        <f t="shared" si="208"/>
        <v>1.7694870026076519</v>
      </c>
      <c r="G1823" s="127">
        <v>4.6431825874144073E-2</v>
      </c>
      <c r="H1823" s="7">
        <f t="shared" si="211"/>
        <v>1.0464318258741441</v>
      </c>
      <c r="I1823" s="7">
        <f t="shared" si="212"/>
        <v>5.7666521270984097</v>
      </c>
      <c r="J1823" s="7">
        <f t="shared" si="213"/>
        <v>4.9962929872936295</v>
      </c>
      <c r="K1823" s="7">
        <f t="shared" si="214"/>
        <v>1.6909720813675546</v>
      </c>
      <c r="L1823">
        <v>1.86</v>
      </c>
      <c r="M1823">
        <v>3.75</v>
      </c>
      <c r="N1823">
        <v>4.13</v>
      </c>
      <c r="O1823" s="7">
        <f t="shared" si="215"/>
        <v>1.946363196125908</v>
      </c>
      <c r="P1823" s="7">
        <f t="shared" si="216"/>
        <v>3.9241193470280402</v>
      </c>
      <c r="Q1823" s="7">
        <f t="shared" si="217"/>
        <v>4.3217634408602148</v>
      </c>
      <c r="R1823" s="24">
        <f t="shared" si="209"/>
        <v>0.51377872433594407</v>
      </c>
      <c r="S1823" s="24">
        <f t="shared" si="209"/>
        <v>0.25483424727062831</v>
      </c>
      <c r="T1823" s="24">
        <f t="shared" si="209"/>
        <v>0.23138702839342762</v>
      </c>
      <c r="U1823" s="23">
        <f t="shared" si="210"/>
        <v>0.32254416583576562</v>
      </c>
      <c r="V1823" s="23">
        <f t="shared" si="210"/>
        <v>0.75055646447012792</v>
      </c>
      <c r="W1823" s="23">
        <f t="shared" si="210"/>
        <v>2.4423821336304434</v>
      </c>
      <c r="X1823" t="s">
        <v>325</v>
      </c>
      <c r="Y1823" t="s">
        <v>328</v>
      </c>
      <c r="Z1823" t="s">
        <v>135</v>
      </c>
      <c r="AA1823" s="25" t="s">
        <v>161</v>
      </c>
      <c r="AB1823" s="25" t="s">
        <v>155</v>
      </c>
      <c r="AC1823" s="128" t="s">
        <v>603</v>
      </c>
      <c r="AD1823" s="25" t="s">
        <v>175</v>
      </c>
      <c r="AE1823" s="134" t="str">
        <f>VLOOKUP(AD1823,cs_lookup!$A$2:$B$55,2,FALSE)</f>
        <v>1</v>
      </c>
    </row>
    <row r="1824" spans="1:31" x14ac:dyDescent="0.25">
      <c r="A1824" s="20">
        <v>0.37921784384371032</v>
      </c>
      <c r="B1824" s="20">
        <v>0.26317408142872967</v>
      </c>
      <c r="C1824" s="20">
        <v>0.33162657294140252</v>
      </c>
      <c r="D1824" s="21">
        <f t="shared" si="208"/>
        <v>2.6370067132498569</v>
      </c>
      <c r="E1824" s="22">
        <f t="shared" si="208"/>
        <v>3.7997662785452171</v>
      </c>
      <c r="F1824" s="22">
        <f t="shared" si="208"/>
        <v>3.0154399001575101</v>
      </c>
      <c r="G1824" s="127">
        <v>4.4511846534967869E-2</v>
      </c>
      <c r="H1824" s="7">
        <f t="shared" si="211"/>
        <v>1.0445118465349679</v>
      </c>
      <c r="I1824" s="7">
        <f t="shared" si="212"/>
        <v>2.5246307373131129</v>
      </c>
      <c r="J1824" s="7">
        <f t="shared" si="213"/>
        <v>3.6378393324598925</v>
      </c>
      <c r="K1824" s="7">
        <f t="shared" si="214"/>
        <v>2.8869370033100528</v>
      </c>
      <c r="L1824">
        <v>3.64</v>
      </c>
      <c r="M1824">
        <v>3.46</v>
      </c>
      <c r="N1824">
        <v>2.08</v>
      </c>
      <c r="O1824" s="7">
        <f t="shared" si="215"/>
        <v>3.802023121387283</v>
      </c>
      <c r="P1824" s="7">
        <f t="shared" si="216"/>
        <v>3.6140109890109886</v>
      </c>
      <c r="Q1824" s="7">
        <f t="shared" si="217"/>
        <v>2.1725846407927332</v>
      </c>
      <c r="R1824" s="24">
        <f t="shared" si="209"/>
        <v>0.26301786393006465</v>
      </c>
      <c r="S1824" s="24">
        <f t="shared" si="209"/>
        <v>0.27670087419232237</v>
      </c>
      <c r="T1824" s="24">
        <f t="shared" si="209"/>
        <v>0.46028126187761309</v>
      </c>
      <c r="U1824" s="23">
        <f t="shared" si="210"/>
        <v>1.4417950103364188</v>
      </c>
      <c r="V1824" s="23">
        <f t="shared" si="210"/>
        <v>0.95111402230630171</v>
      </c>
      <c r="W1824" s="23">
        <f t="shared" si="210"/>
        <v>0.72048679885122213</v>
      </c>
      <c r="X1824" t="s">
        <v>448</v>
      </c>
      <c r="Y1824" t="s">
        <v>436</v>
      </c>
      <c r="Z1824" t="s">
        <v>135</v>
      </c>
      <c r="AA1824" s="25" t="s">
        <v>166</v>
      </c>
      <c r="AB1824" s="25" t="s">
        <v>151</v>
      </c>
      <c r="AC1824" s="128" t="s">
        <v>603</v>
      </c>
      <c r="AD1824" s="25" t="s">
        <v>154</v>
      </c>
      <c r="AE1824" s="134" t="str">
        <f>VLOOKUP(AD1824,cs_lookup!$A$2:$B$55,2,FALSE)</f>
        <v>1</v>
      </c>
    </row>
    <row r="1825" spans="1:31" x14ac:dyDescent="0.25">
      <c r="A1825" s="20">
        <v>0.53295442685488459</v>
      </c>
      <c r="B1825" s="20">
        <v>0.31588291026865595</v>
      </c>
      <c r="C1825" s="20">
        <v>0.14775494109398282</v>
      </c>
      <c r="D1825" s="21">
        <f t="shared" si="208"/>
        <v>1.8763330401461977</v>
      </c>
      <c r="E1825" s="22">
        <f t="shared" si="208"/>
        <v>3.1657299825099998</v>
      </c>
      <c r="F1825" s="22">
        <f t="shared" si="208"/>
        <v>6.7679631733190408</v>
      </c>
      <c r="G1825" s="127">
        <v>4.7217851765382512E-2</v>
      </c>
      <c r="H1825" s="7">
        <f t="shared" si="211"/>
        <v>1.0472178517653825</v>
      </c>
      <c r="I1825" s="7">
        <f t="shared" si="212"/>
        <v>1.7917313355412214</v>
      </c>
      <c r="J1825" s="7">
        <f t="shared" si="213"/>
        <v>3.0229908487267139</v>
      </c>
      <c r="K1825" s="7">
        <f t="shared" si="214"/>
        <v>6.4628034767643818</v>
      </c>
      <c r="L1825">
        <v>1.87</v>
      </c>
      <c r="M1825">
        <v>3.66</v>
      </c>
      <c r="N1825">
        <v>4.18</v>
      </c>
      <c r="O1825" s="7">
        <f t="shared" si="215"/>
        <v>1.9582973828012653</v>
      </c>
      <c r="P1825" s="7">
        <f t="shared" si="216"/>
        <v>3.8328173374613002</v>
      </c>
      <c r="Q1825" s="7">
        <f t="shared" si="217"/>
        <v>4.377370620379299</v>
      </c>
      <c r="R1825" s="24">
        <f t="shared" si="209"/>
        <v>0.51064767219856078</v>
      </c>
      <c r="S1825" s="24">
        <f t="shared" si="209"/>
        <v>0.26090468497576735</v>
      </c>
      <c r="T1825" s="24">
        <f t="shared" si="209"/>
        <v>0.22844764282567193</v>
      </c>
      <c r="U1825" s="23">
        <f t="shared" si="210"/>
        <v>1.0436832592622689</v>
      </c>
      <c r="V1825" s="23">
        <f t="shared" si="210"/>
        <v>1.2107214950854366</v>
      </c>
      <c r="W1825" s="23">
        <f t="shared" si="210"/>
        <v>0.64677813816067431</v>
      </c>
      <c r="X1825" t="s">
        <v>403</v>
      </c>
      <c r="Y1825" t="s">
        <v>227</v>
      </c>
      <c r="Z1825" t="s">
        <v>136</v>
      </c>
      <c r="AA1825" s="25" t="s">
        <v>160</v>
      </c>
      <c r="AB1825" s="25" t="s">
        <v>154</v>
      </c>
      <c r="AC1825" s="128" t="s">
        <v>603</v>
      </c>
      <c r="AD1825" s="25" t="s">
        <v>150</v>
      </c>
      <c r="AE1825" s="134" t="str">
        <f>VLOOKUP(AD1825,cs_lookup!$A$2:$B$55,2,FALSE)</f>
        <v>X</v>
      </c>
    </row>
    <row r="1826" spans="1:31" x14ac:dyDescent="0.25">
      <c r="A1826" s="20">
        <v>0.49306727229485847</v>
      </c>
      <c r="B1826" s="20">
        <v>0.25139684164420123</v>
      </c>
      <c r="C1826" s="20">
        <v>0.24147135271612447</v>
      </c>
      <c r="D1826" s="21">
        <f t="shared" si="208"/>
        <v>2.0281208187794535</v>
      </c>
      <c r="E1826" s="22">
        <f t="shared" si="208"/>
        <v>3.9777747145100868</v>
      </c>
      <c r="F1826" s="22">
        <f t="shared" si="208"/>
        <v>4.1412779973763909</v>
      </c>
      <c r="G1826" s="127">
        <v>4.3721262666242877E-2</v>
      </c>
      <c r="H1826" s="7">
        <f t="shared" si="211"/>
        <v>1.0437212626662429</v>
      </c>
      <c r="I1826" s="7">
        <f t="shared" si="212"/>
        <v>1.9431632671720305</v>
      </c>
      <c r="J1826" s="7">
        <f t="shared" si="213"/>
        <v>3.8111465740849662</v>
      </c>
      <c r="K1826" s="7">
        <f t="shared" si="214"/>
        <v>3.9678007390567771</v>
      </c>
      <c r="L1826">
        <v>2.58</v>
      </c>
      <c r="M1826">
        <v>3.25</v>
      </c>
      <c r="N1826">
        <v>2.87</v>
      </c>
      <c r="O1826" s="7">
        <f t="shared" si="215"/>
        <v>2.6928008576789066</v>
      </c>
      <c r="P1826" s="7">
        <f t="shared" si="216"/>
        <v>3.3920941036652894</v>
      </c>
      <c r="Q1826" s="7">
        <f t="shared" si="217"/>
        <v>2.9954800238521173</v>
      </c>
      <c r="R1826" s="24">
        <f t="shared" si="209"/>
        <v>0.37136054719692957</v>
      </c>
      <c r="S1826" s="24">
        <f t="shared" si="209"/>
        <v>0.29480314208248559</v>
      </c>
      <c r="T1826" s="24">
        <f t="shared" si="209"/>
        <v>0.33383631072058473</v>
      </c>
      <c r="U1826" s="23">
        <f t="shared" si="210"/>
        <v>1.3277319737289939</v>
      </c>
      <c r="V1826" s="23">
        <f t="shared" si="210"/>
        <v>0.85276174422137141</v>
      </c>
      <c r="W1826" s="23">
        <f t="shared" si="210"/>
        <v>0.72332261339369941</v>
      </c>
      <c r="X1826" t="s">
        <v>239</v>
      </c>
      <c r="Y1826" t="s">
        <v>251</v>
      </c>
      <c r="Z1826" t="s">
        <v>136</v>
      </c>
      <c r="AA1826" s="25" t="s">
        <v>160</v>
      </c>
      <c r="AB1826" s="25" t="s">
        <v>162</v>
      </c>
      <c r="AC1826" s="128" t="s">
        <v>603</v>
      </c>
      <c r="AD1826" s="25" t="s">
        <v>152</v>
      </c>
      <c r="AE1826" s="134" t="str">
        <f>VLOOKUP(AD1826,cs_lookup!$A$2:$B$55,2,FALSE)</f>
        <v>2</v>
      </c>
    </row>
    <row r="1827" spans="1:31" x14ac:dyDescent="0.25">
      <c r="A1827" s="20">
        <v>0.43789204639958296</v>
      </c>
      <c r="B1827" s="20">
        <v>0.25201156753499221</v>
      </c>
      <c r="C1827" s="20">
        <v>0.28998146214264359</v>
      </c>
      <c r="D1827" s="21">
        <f t="shared" si="208"/>
        <v>2.2836678770992913</v>
      </c>
      <c r="E1827" s="22">
        <f t="shared" si="208"/>
        <v>3.96807182218391</v>
      </c>
      <c r="F1827" s="22">
        <f t="shared" si="208"/>
        <v>3.4484963025260358</v>
      </c>
      <c r="G1827" s="127">
        <v>4.5192482243102239E-2</v>
      </c>
      <c r="H1827" s="7">
        <f t="shared" si="211"/>
        <v>1.0451924822431022</v>
      </c>
      <c r="I1827" s="7">
        <f t="shared" si="212"/>
        <v>2.1849256628772142</v>
      </c>
      <c r="J1827" s="7">
        <f t="shared" si="213"/>
        <v>3.7964986254665507</v>
      </c>
      <c r="K1827" s="7">
        <f t="shared" si="214"/>
        <v>3.2993887356759108</v>
      </c>
      <c r="L1827">
        <v>3.22</v>
      </c>
      <c r="M1827">
        <v>3.18</v>
      </c>
      <c r="N1827">
        <v>2.38</v>
      </c>
      <c r="O1827" s="7">
        <f t="shared" si="215"/>
        <v>3.3655197928227896</v>
      </c>
      <c r="P1827" s="7">
        <f t="shared" si="216"/>
        <v>3.3237120935330653</v>
      </c>
      <c r="Q1827" s="7">
        <f t="shared" si="217"/>
        <v>2.4875581077385833</v>
      </c>
      <c r="R1827" s="24">
        <f t="shared" si="209"/>
        <v>0.297130922282071</v>
      </c>
      <c r="S1827" s="24">
        <f t="shared" si="209"/>
        <v>0.3008684181598329</v>
      </c>
      <c r="T1827" s="24">
        <f t="shared" si="209"/>
        <v>0.40200065955809611</v>
      </c>
      <c r="U1827" s="23">
        <f t="shared" si="210"/>
        <v>1.4737343492774719</v>
      </c>
      <c r="V1827" s="23">
        <f t="shared" si="210"/>
        <v>0.83761389472627845</v>
      </c>
      <c r="W1827" s="23">
        <f t="shared" si="210"/>
        <v>0.72134573724682205</v>
      </c>
      <c r="X1827" t="s">
        <v>238</v>
      </c>
      <c r="Y1827" t="s">
        <v>246</v>
      </c>
      <c r="Z1827" t="s">
        <v>136</v>
      </c>
      <c r="AA1827" s="25" t="s">
        <v>160</v>
      </c>
      <c r="AB1827" s="25" t="s">
        <v>162</v>
      </c>
      <c r="AC1827" s="128" t="s">
        <v>603</v>
      </c>
      <c r="AD1827" s="25" t="s">
        <v>154</v>
      </c>
      <c r="AE1827" s="134" t="str">
        <f>VLOOKUP(AD1827,cs_lookup!$A$2:$B$55,2,FALSE)</f>
        <v>1</v>
      </c>
    </row>
    <row r="1828" spans="1:31" x14ac:dyDescent="0.25">
      <c r="A1828" s="20">
        <v>0.227186236472049</v>
      </c>
      <c r="B1828" s="20">
        <v>0.28126992838433212</v>
      </c>
      <c r="C1828" s="20">
        <v>0.44445859980259528</v>
      </c>
      <c r="D1828" s="21">
        <f t="shared" si="208"/>
        <v>4.4016750993761509</v>
      </c>
      <c r="E1828" s="22">
        <f t="shared" si="208"/>
        <v>3.5553036392627888</v>
      </c>
      <c r="F1828" s="22">
        <f t="shared" si="208"/>
        <v>2.2499283407816755</v>
      </c>
      <c r="G1828" s="127">
        <v>4.4409808456118638E-2</v>
      </c>
      <c r="H1828" s="7">
        <f t="shared" si="211"/>
        <v>1.0444098084561186</v>
      </c>
      <c r="I1828" s="7">
        <f t="shared" si="212"/>
        <v>4.2145095380546582</v>
      </c>
      <c r="J1828" s="7">
        <f t="shared" si="213"/>
        <v>3.4041270107548653</v>
      </c>
      <c r="K1828" s="7">
        <f t="shared" si="214"/>
        <v>2.1542581490187214</v>
      </c>
      <c r="L1828">
        <v>2.96</v>
      </c>
      <c r="M1828">
        <v>3.37</v>
      </c>
      <c r="N1828">
        <v>2.44</v>
      </c>
      <c r="O1828" s="7">
        <f t="shared" si="215"/>
        <v>3.0914530330301111</v>
      </c>
      <c r="P1828" s="7">
        <f t="shared" si="216"/>
        <v>3.5196610544971199</v>
      </c>
      <c r="Q1828" s="7">
        <f t="shared" si="217"/>
        <v>2.5483599326329296</v>
      </c>
      <c r="R1828" s="24">
        <f t="shared" si="209"/>
        <v>0.32347248666425393</v>
      </c>
      <c r="S1828" s="24">
        <f t="shared" si="209"/>
        <v>0.28411826721845451</v>
      </c>
      <c r="T1828" s="24">
        <f t="shared" si="209"/>
        <v>0.39240924611729161</v>
      </c>
      <c r="U1828" s="23">
        <f t="shared" si="210"/>
        <v>0.70233557980421202</v>
      </c>
      <c r="V1828" s="23">
        <f t="shared" si="210"/>
        <v>0.9899748127355279</v>
      </c>
      <c r="W1828" s="23">
        <f t="shared" si="210"/>
        <v>1.132640487451068</v>
      </c>
      <c r="X1828" t="s">
        <v>243</v>
      </c>
      <c r="Y1828" t="s">
        <v>406</v>
      </c>
      <c r="Z1828" t="s">
        <v>136</v>
      </c>
      <c r="AA1828" s="25" t="s">
        <v>166</v>
      </c>
      <c r="AB1828" s="25" t="s">
        <v>151</v>
      </c>
      <c r="AC1828" s="128" t="s">
        <v>603</v>
      </c>
      <c r="AD1828" s="25" t="s">
        <v>152</v>
      </c>
      <c r="AE1828" s="134" t="str">
        <f>VLOOKUP(AD1828,cs_lookup!$A$2:$B$55,2,FALSE)</f>
        <v>2</v>
      </c>
    </row>
    <row r="1829" spans="1:31" x14ac:dyDescent="0.25">
      <c r="A1829" s="20">
        <v>0.45976380653038063</v>
      </c>
      <c r="B1829" s="20">
        <v>0.26746839851778176</v>
      </c>
      <c r="C1829" s="20">
        <v>0.25730923334265238</v>
      </c>
      <c r="D1829" s="21">
        <f t="shared" si="208"/>
        <v>2.1750298431416897</v>
      </c>
      <c r="E1829" s="22">
        <f t="shared" si="208"/>
        <v>3.7387594405232822</v>
      </c>
      <c r="F1829" s="22">
        <f t="shared" si="208"/>
        <v>3.8863743325849662</v>
      </c>
      <c r="G1829" s="127">
        <v>4.4452774930725747E-2</v>
      </c>
      <c r="H1829" s="7">
        <f t="shared" si="211"/>
        <v>1.0444527749307257</v>
      </c>
      <c r="I1829" s="7">
        <f t="shared" si="212"/>
        <v>2.0824587720454382</v>
      </c>
      <c r="J1829" s="7">
        <f t="shared" si="213"/>
        <v>3.5796347429602635</v>
      </c>
      <c r="K1829" s="7">
        <f t="shared" si="214"/>
        <v>3.7209670229874523</v>
      </c>
      <c r="L1829">
        <v>2.27</v>
      </c>
      <c r="M1829">
        <v>3.42</v>
      </c>
      <c r="N1829">
        <v>3.21</v>
      </c>
      <c r="O1829" s="7">
        <f t="shared" si="215"/>
        <v>2.3709077990927474</v>
      </c>
      <c r="P1829" s="7">
        <f t="shared" si="216"/>
        <v>3.5720284902630821</v>
      </c>
      <c r="Q1829" s="7">
        <f t="shared" si="217"/>
        <v>3.3526934075276298</v>
      </c>
      <c r="R1829" s="24">
        <f t="shared" si="209"/>
        <v>0.42177937091550349</v>
      </c>
      <c r="S1829" s="24">
        <f t="shared" si="209"/>
        <v>0.27995297426262949</v>
      </c>
      <c r="T1829" s="24">
        <f t="shared" si="209"/>
        <v>0.29826765482186696</v>
      </c>
      <c r="U1829" s="23">
        <f t="shared" si="210"/>
        <v>1.0900575946434485</v>
      </c>
      <c r="V1829" s="23">
        <f t="shared" si="210"/>
        <v>0.95540473975055629</v>
      </c>
      <c r="W1829" s="23">
        <f t="shared" si="210"/>
        <v>0.86267897032389917</v>
      </c>
      <c r="X1829" t="s">
        <v>233</v>
      </c>
      <c r="Y1829" t="s">
        <v>244</v>
      </c>
      <c r="Z1829" t="s">
        <v>136</v>
      </c>
      <c r="AA1829" s="25" t="s">
        <v>166</v>
      </c>
      <c r="AB1829" s="25" t="s">
        <v>151</v>
      </c>
      <c r="AC1829" s="128" t="s">
        <v>603</v>
      </c>
      <c r="AD1829" s="25" t="s">
        <v>150</v>
      </c>
      <c r="AE1829" s="134" t="str">
        <f>VLOOKUP(AD1829,cs_lookup!$A$2:$B$55,2,FALSE)</f>
        <v>X</v>
      </c>
    </row>
    <row r="1830" spans="1:31" x14ac:dyDescent="0.25">
      <c r="A1830" s="20">
        <v>0.40176332981279661</v>
      </c>
      <c r="B1830" s="20">
        <v>0.28131312270587444</v>
      </c>
      <c r="C1830" s="20">
        <v>0.29674729187762772</v>
      </c>
      <c r="D1830" s="21">
        <f t="shared" si="208"/>
        <v>2.4890275587519506</v>
      </c>
      <c r="E1830" s="22">
        <f t="shared" si="208"/>
        <v>3.554757738925479</v>
      </c>
      <c r="F1830" s="22">
        <f t="shared" si="208"/>
        <v>3.3698706858372232</v>
      </c>
      <c r="G1830" s="127">
        <v>4.6907268987815387E-2</v>
      </c>
      <c r="H1830" s="7">
        <f t="shared" si="211"/>
        <v>1.0469072689878154</v>
      </c>
      <c r="I1830" s="7">
        <f t="shared" si="212"/>
        <v>2.3775052791050202</v>
      </c>
      <c r="J1830" s="7">
        <f t="shared" si="213"/>
        <v>3.3954848191686895</v>
      </c>
      <c r="K1830" s="7">
        <f t="shared" si="214"/>
        <v>3.2188817344780936</v>
      </c>
      <c r="L1830">
        <v>1.79</v>
      </c>
      <c r="M1830">
        <v>3.63</v>
      </c>
      <c r="N1830">
        <v>4.7</v>
      </c>
      <c r="O1830" s="7">
        <f t="shared" si="215"/>
        <v>1.8739640114881895</v>
      </c>
      <c r="P1830" s="7">
        <f t="shared" si="216"/>
        <v>3.8002733864257698</v>
      </c>
      <c r="Q1830" s="7">
        <f t="shared" si="217"/>
        <v>4.9204641642427323</v>
      </c>
      <c r="R1830" s="24">
        <f t="shared" si="209"/>
        <v>0.53362817741940527</v>
      </c>
      <c r="S1830" s="24">
        <f t="shared" si="209"/>
        <v>0.26313896352086374</v>
      </c>
      <c r="T1830" s="24">
        <f t="shared" si="209"/>
        <v>0.20323285905973093</v>
      </c>
      <c r="U1830" s="23">
        <f t="shared" si="210"/>
        <v>0.75289002120484094</v>
      </c>
      <c r="V1830" s="23">
        <f t="shared" si="210"/>
        <v>1.0690667734714616</v>
      </c>
      <c r="W1830" s="23">
        <f t="shared" si="210"/>
        <v>1.4601344155199456</v>
      </c>
      <c r="X1830" t="s">
        <v>232</v>
      </c>
      <c r="Y1830" t="s">
        <v>250</v>
      </c>
      <c r="Z1830" t="s">
        <v>136</v>
      </c>
      <c r="AA1830" s="25" t="s">
        <v>166</v>
      </c>
      <c r="AB1830" s="25" t="s">
        <v>151</v>
      </c>
      <c r="AC1830" s="128" t="s">
        <v>603</v>
      </c>
      <c r="AD1830" s="25" t="s">
        <v>149</v>
      </c>
      <c r="AE1830" s="134" t="str">
        <f>VLOOKUP(AD1830,cs_lookup!$A$2:$B$55,2,FALSE)</f>
        <v>X</v>
      </c>
    </row>
    <row r="1831" spans="1:31" x14ac:dyDescent="0.25">
      <c r="A1831" s="20">
        <v>0.25334190269234869</v>
      </c>
      <c r="B1831" s="20">
        <v>0.34904048668837678</v>
      </c>
      <c r="C1831" s="20">
        <v>0.37083163331149377</v>
      </c>
      <c r="D1831" s="21">
        <f t="shared" si="208"/>
        <v>3.9472349002382443</v>
      </c>
      <c r="E1831" s="22">
        <f t="shared" si="208"/>
        <v>2.8649971511551313</v>
      </c>
      <c r="F1831" s="22">
        <f t="shared" si="208"/>
        <v>2.6966415757741276</v>
      </c>
      <c r="G1831" s="127">
        <v>4.459247012955414E-2</v>
      </c>
      <c r="H1831" s="7">
        <f t="shared" si="211"/>
        <v>1.0445924701295541</v>
      </c>
      <c r="I1831" s="7">
        <f t="shared" si="212"/>
        <v>3.7787319103963042</v>
      </c>
      <c r="J1831" s="7">
        <f t="shared" si="213"/>
        <v>2.7426936657889214</v>
      </c>
      <c r="K1831" s="7">
        <f t="shared" si="214"/>
        <v>2.5815249993518337</v>
      </c>
      <c r="L1831">
        <v>2.33</v>
      </c>
      <c r="M1831">
        <v>3.27</v>
      </c>
      <c r="N1831">
        <v>3.23</v>
      </c>
      <c r="O1831" s="7">
        <f t="shared" si="215"/>
        <v>2.4339004554018611</v>
      </c>
      <c r="P1831" s="7">
        <f t="shared" si="216"/>
        <v>3.4158173773236422</v>
      </c>
      <c r="Q1831" s="7">
        <f t="shared" si="217"/>
        <v>3.3740336785184599</v>
      </c>
      <c r="R1831" s="24">
        <f t="shared" si="209"/>
        <v>0.4108631467571216</v>
      </c>
      <c r="S1831" s="24">
        <f t="shared" si="209"/>
        <v>0.29275569784223038</v>
      </c>
      <c r="T1831" s="24">
        <f t="shared" si="209"/>
        <v>0.29638115540064808</v>
      </c>
      <c r="U1831" s="23">
        <f t="shared" si="210"/>
        <v>0.61660897233528145</v>
      </c>
      <c r="V1831" s="23">
        <f t="shared" si="210"/>
        <v>1.1922585598196589</v>
      </c>
      <c r="W1831" s="23">
        <f t="shared" si="210"/>
        <v>1.251198419852988</v>
      </c>
      <c r="X1831" t="s">
        <v>331</v>
      </c>
      <c r="Y1831" t="s">
        <v>236</v>
      </c>
      <c r="Z1831" t="s">
        <v>136</v>
      </c>
      <c r="AA1831" s="25" t="s">
        <v>166</v>
      </c>
      <c r="AB1831" s="25" t="s">
        <v>151</v>
      </c>
      <c r="AC1831" s="128" t="s">
        <v>603</v>
      </c>
      <c r="AD1831" s="25" t="s">
        <v>170</v>
      </c>
      <c r="AE1831" s="134" t="str">
        <f>VLOOKUP(AD1831,cs_lookup!$A$2:$B$55,2,FALSE)</f>
        <v>1</v>
      </c>
    </row>
    <row r="1832" spans="1:31" x14ac:dyDescent="0.25">
      <c r="A1832" s="20">
        <v>0.32094732034162171</v>
      </c>
      <c r="B1832" s="20">
        <v>0.30271050309511416</v>
      </c>
      <c r="C1832" s="20">
        <v>0.34928563614186808</v>
      </c>
      <c r="D1832" s="21">
        <f t="shared" si="208"/>
        <v>3.1157761309101546</v>
      </c>
      <c r="E1832" s="22">
        <f t="shared" si="208"/>
        <v>3.3034863005258583</v>
      </c>
      <c r="F1832" s="22">
        <f t="shared" si="208"/>
        <v>2.8629863255923689</v>
      </c>
      <c r="G1832" s="127">
        <v>4.5190334988194136E-2</v>
      </c>
      <c r="H1832" s="7">
        <f t="shared" si="211"/>
        <v>1.0451903349881941</v>
      </c>
      <c r="I1832" s="7">
        <f t="shared" si="212"/>
        <v>2.9810609863181989</v>
      </c>
      <c r="J1832" s="7">
        <f t="shared" si="213"/>
        <v>3.1606552318178225</v>
      </c>
      <c r="K1832" s="7">
        <f t="shared" si="214"/>
        <v>2.7392009184860169</v>
      </c>
      <c r="L1832">
        <v>2.63</v>
      </c>
      <c r="M1832">
        <v>3.29</v>
      </c>
      <c r="N1832">
        <v>2.77</v>
      </c>
      <c r="O1832" s="7">
        <f t="shared" si="215"/>
        <v>2.7488505810189503</v>
      </c>
      <c r="P1832" s="7">
        <f t="shared" si="216"/>
        <v>3.4386762021111585</v>
      </c>
      <c r="Q1832" s="7">
        <f t="shared" si="217"/>
        <v>2.8951772279172978</v>
      </c>
      <c r="R1832" s="24">
        <f t="shared" si="209"/>
        <v>0.36378841647672161</v>
      </c>
      <c r="S1832" s="24">
        <f t="shared" si="209"/>
        <v>0.29080958520783518</v>
      </c>
      <c r="T1832" s="24">
        <f t="shared" si="209"/>
        <v>0.34540199831544321</v>
      </c>
      <c r="U1832" s="23">
        <f t="shared" si="210"/>
        <v>0.88223622799754198</v>
      </c>
      <c r="V1832" s="23">
        <f t="shared" si="210"/>
        <v>1.0409234031222652</v>
      </c>
      <c r="W1832" s="23">
        <f t="shared" si="210"/>
        <v>1.0112438197965434</v>
      </c>
      <c r="X1832" t="s">
        <v>245</v>
      </c>
      <c r="Y1832" t="s">
        <v>242</v>
      </c>
      <c r="Z1832" t="s">
        <v>136</v>
      </c>
      <c r="AA1832" s="25" t="s">
        <v>166</v>
      </c>
      <c r="AB1832" s="25" t="s">
        <v>151</v>
      </c>
      <c r="AC1832" s="128" t="s">
        <v>603</v>
      </c>
      <c r="AD1832" s="25" t="s">
        <v>176</v>
      </c>
      <c r="AE1832" s="134" t="str">
        <f>VLOOKUP(AD1832,cs_lookup!$A$2:$B$55,2,FALSE)</f>
        <v>1</v>
      </c>
    </row>
    <row r="1833" spans="1:31" x14ac:dyDescent="0.25">
      <c r="A1833" s="20">
        <v>0.39618605930387563</v>
      </c>
      <c r="B1833" s="20">
        <v>0.30727619667718054</v>
      </c>
      <c r="C1833" s="20">
        <v>0.27998360664834665</v>
      </c>
      <c r="D1833" s="21">
        <f t="shared" si="208"/>
        <v>2.5240666008215036</v>
      </c>
      <c r="E1833" s="22">
        <f t="shared" si="208"/>
        <v>3.254401124505534</v>
      </c>
      <c r="F1833" s="22">
        <f t="shared" si="208"/>
        <v>3.5716376825446727</v>
      </c>
      <c r="G1833" s="127">
        <v>4.3655290960636917E-2</v>
      </c>
      <c r="H1833" s="7">
        <f t="shared" si="211"/>
        <v>1.0436552909606369</v>
      </c>
      <c r="I1833" s="7">
        <f t="shared" si="212"/>
        <v>2.4184868535454993</v>
      </c>
      <c r="J1833" s="7">
        <f t="shared" si="213"/>
        <v>3.1182720508320392</v>
      </c>
      <c r="K1833" s="7">
        <f t="shared" si="214"/>
        <v>3.4222388498190277</v>
      </c>
      <c r="L1833">
        <v>2.1</v>
      </c>
      <c r="M1833">
        <v>3.39</v>
      </c>
      <c r="N1833">
        <v>3.67</v>
      </c>
      <c r="O1833" s="7">
        <f t="shared" si="215"/>
        <v>2.1916761110173377</v>
      </c>
      <c r="P1833" s="7">
        <f t="shared" si="216"/>
        <v>3.5379914363565592</v>
      </c>
      <c r="Q1833" s="7">
        <f t="shared" si="217"/>
        <v>3.8302149178255376</v>
      </c>
      <c r="R1833" s="24">
        <f t="shared" si="209"/>
        <v>0.45627179808781942</v>
      </c>
      <c r="S1833" s="24">
        <f t="shared" si="209"/>
        <v>0.28264624660307397</v>
      </c>
      <c r="T1833" s="24">
        <f t="shared" si="209"/>
        <v>0.26108195530910649</v>
      </c>
      <c r="U1833" s="23">
        <f t="shared" si="210"/>
        <v>0.86831152169440251</v>
      </c>
      <c r="V1833" s="23">
        <f t="shared" si="210"/>
        <v>1.0871405524400786</v>
      </c>
      <c r="W1833" s="23">
        <f t="shared" si="210"/>
        <v>1.0723973869310945</v>
      </c>
      <c r="X1833" t="s">
        <v>247</v>
      </c>
      <c r="Y1833" t="s">
        <v>248</v>
      </c>
      <c r="Z1833" t="s">
        <v>136</v>
      </c>
      <c r="AA1833" s="25" t="s">
        <v>166</v>
      </c>
      <c r="AB1833" s="25" t="s">
        <v>151</v>
      </c>
      <c r="AC1833" s="128" t="s">
        <v>603</v>
      </c>
      <c r="AD1833" s="25" t="s">
        <v>165</v>
      </c>
      <c r="AE1833" s="134" t="str">
        <f>VLOOKUP(AD1833,cs_lookup!$A$2:$B$55,2,FALSE)</f>
        <v>1</v>
      </c>
    </row>
    <row r="1834" spans="1:31" x14ac:dyDescent="0.25">
      <c r="A1834" s="20">
        <v>0.48292264054694906</v>
      </c>
      <c r="B1834" s="20">
        <v>0.29742586164434437</v>
      </c>
      <c r="C1834" s="20">
        <v>0.21068561689608528</v>
      </c>
      <c r="D1834" s="21">
        <f t="shared" si="208"/>
        <v>2.0707250313785637</v>
      </c>
      <c r="E1834" s="22">
        <f t="shared" si="208"/>
        <v>3.362182408992326</v>
      </c>
      <c r="F1834" s="22">
        <f t="shared" si="208"/>
        <v>4.7464084864095</v>
      </c>
      <c r="G1834" s="127">
        <v>4.5580435824338128E-2</v>
      </c>
      <c r="H1834" s="7">
        <f t="shared" si="211"/>
        <v>1.0455804358243381</v>
      </c>
      <c r="I1834" s="7">
        <f t="shared" si="212"/>
        <v>1.980455028068691</v>
      </c>
      <c r="J1834" s="7">
        <f t="shared" si="213"/>
        <v>3.2156133510106981</v>
      </c>
      <c r="K1834" s="7">
        <f t="shared" si="214"/>
        <v>4.5394962680871318</v>
      </c>
      <c r="L1834">
        <v>2.0499999999999998</v>
      </c>
      <c r="M1834">
        <v>3.08</v>
      </c>
      <c r="N1834">
        <v>4.29</v>
      </c>
      <c r="O1834" s="7">
        <f t="shared" si="215"/>
        <v>2.1434398934398931</v>
      </c>
      <c r="P1834" s="7">
        <f t="shared" si="216"/>
        <v>3.2203877423389615</v>
      </c>
      <c r="Q1834" s="7">
        <f t="shared" si="217"/>
        <v>4.4855400696864107</v>
      </c>
      <c r="R1834" s="24">
        <f t="shared" si="209"/>
        <v>0.46653979104361681</v>
      </c>
      <c r="S1834" s="24">
        <f t="shared" si="209"/>
        <v>0.31052161416864105</v>
      </c>
      <c r="T1834" s="24">
        <f t="shared" si="209"/>
        <v>0.22293859478774228</v>
      </c>
      <c r="U1834" s="23">
        <f t="shared" si="210"/>
        <v>1.0351156531936643</v>
      </c>
      <c r="V1834" s="23">
        <f t="shared" si="210"/>
        <v>0.95782659909405043</v>
      </c>
      <c r="W1834" s="23">
        <f t="shared" si="210"/>
        <v>0.94503877669399095</v>
      </c>
      <c r="X1834" t="s">
        <v>249</v>
      </c>
      <c r="Y1834" t="s">
        <v>127</v>
      </c>
      <c r="Z1834" t="s">
        <v>136</v>
      </c>
      <c r="AA1834" s="25" t="s">
        <v>166</v>
      </c>
      <c r="AB1834" s="25" t="s">
        <v>151</v>
      </c>
      <c r="AC1834" s="128" t="s">
        <v>603</v>
      </c>
      <c r="AD1834" s="25" t="s">
        <v>170</v>
      </c>
      <c r="AE1834" s="134" t="str">
        <f>VLOOKUP(AD1834,cs_lookup!$A$2:$B$55,2,FALSE)</f>
        <v>1</v>
      </c>
    </row>
    <row r="1835" spans="1:31" x14ac:dyDescent="0.25">
      <c r="A1835" s="20">
        <v>0.21986474253086621</v>
      </c>
      <c r="B1835" s="20">
        <v>0.28113948799852606</v>
      </c>
      <c r="C1835" s="20">
        <v>0.45049625552874401</v>
      </c>
      <c r="D1835" s="21">
        <f t="shared" si="208"/>
        <v>4.5482508404439272</v>
      </c>
      <c r="E1835" s="22">
        <f t="shared" si="208"/>
        <v>3.5569531947260384</v>
      </c>
      <c r="F1835" s="22">
        <f t="shared" si="208"/>
        <v>2.2197742772052735</v>
      </c>
      <c r="G1835" s="127">
        <v>4.8202626635243995E-2</v>
      </c>
      <c r="H1835" s="7">
        <f t="shared" si="211"/>
        <v>1.048202626635244</v>
      </c>
      <c r="I1835" s="7">
        <f t="shared" si="212"/>
        <v>4.3390950612706662</v>
      </c>
      <c r="J1835" s="7">
        <f t="shared" si="213"/>
        <v>3.3933832107862054</v>
      </c>
      <c r="K1835" s="7">
        <f t="shared" si="214"/>
        <v>2.1176957782779109</v>
      </c>
      <c r="L1835">
        <v>6.73</v>
      </c>
      <c r="M1835">
        <v>3.93</v>
      </c>
      <c r="N1835">
        <v>1.55</v>
      </c>
      <c r="O1835" s="7">
        <f t="shared" si="215"/>
        <v>7.0544036772551921</v>
      </c>
      <c r="P1835" s="7">
        <f t="shared" si="216"/>
        <v>4.1194363226765089</v>
      </c>
      <c r="Q1835" s="7">
        <f t="shared" si="217"/>
        <v>1.6247140712846282</v>
      </c>
      <c r="R1835" s="24">
        <f t="shared" si="209"/>
        <v>0.14175542622039053</v>
      </c>
      <c r="S1835" s="24">
        <f t="shared" si="209"/>
        <v>0.24275165864204282</v>
      </c>
      <c r="T1835" s="24">
        <f t="shared" si="209"/>
        <v>0.61549291513756665</v>
      </c>
      <c r="U1835" s="23">
        <f t="shared" si="210"/>
        <v>1.5510146482085088</v>
      </c>
      <c r="V1835" s="23">
        <f t="shared" si="210"/>
        <v>1.1581362185998048</v>
      </c>
      <c r="W1835" s="23">
        <f t="shared" si="210"/>
        <v>0.73192760541858592</v>
      </c>
      <c r="X1835" t="s">
        <v>235</v>
      </c>
      <c r="Y1835" t="s">
        <v>234</v>
      </c>
      <c r="Z1835" t="s">
        <v>136</v>
      </c>
      <c r="AA1835" s="25" t="s">
        <v>166</v>
      </c>
      <c r="AB1835" s="25" t="s">
        <v>151</v>
      </c>
      <c r="AC1835" s="128" t="s">
        <v>603</v>
      </c>
      <c r="AD1835" s="25" t="s">
        <v>153</v>
      </c>
      <c r="AE1835" s="134" t="str">
        <f>VLOOKUP(AD1835,cs_lookup!$A$2:$B$55,2,FALSE)</f>
        <v>2</v>
      </c>
    </row>
    <row r="1836" spans="1:31" x14ac:dyDescent="0.25">
      <c r="A1836" s="20">
        <v>0.27218101923113036</v>
      </c>
      <c r="B1836" s="20">
        <v>0.24342402440769534</v>
      </c>
      <c r="C1836" s="20">
        <v>0.438565034438753</v>
      </c>
      <c r="D1836" s="21">
        <f t="shared" ref="D1836:F1899" si="218">(100%/A1836)</f>
        <v>3.6740254806336115</v>
      </c>
      <c r="E1836" s="22">
        <f t="shared" si="218"/>
        <v>4.1080579553855534</v>
      </c>
      <c r="F1836" s="22">
        <f t="shared" si="218"/>
        <v>2.2801635367026809</v>
      </c>
      <c r="G1836" s="127">
        <v>4.5283785955833489E-2</v>
      </c>
      <c r="H1836" s="7">
        <f t="shared" si="211"/>
        <v>1.0452837859558335</v>
      </c>
      <c r="I1836" s="7">
        <f t="shared" si="212"/>
        <v>3.5148593425028509</v>
      </c>
      <c r="J1836" s="7">
        <f t="shared" si="213"/>
        <v>3.9300886616442088</v>
      </c>
      <c r="K1836" s="7">
        <f t="shared" si="214"/>
        <v>2.1813822880813585</v>
      </c>
      <c r="L1836">
        <v>2.1800000000000002</v>
      </c>
      <c r="M1836">
        <v>3.28</v>
      </c>
      <c r="N1836">
        <v>3.55</v>
      </c>
      <c r="O1836" s="7">
        <f t="shared" si="215"/>
        <v>2.2787186533837174</v>
      </c>
      <c r="P1836" s="7">
        <f t="shared" si="216"/>
        <v>3.4285308179351337</v>
      </c>
      <c r="Q1836" s="7">
        <f t="shared" si="217"/>
        <v>3.7107574401432086</v>
      </c>
      <c r="R1836" s="24">
        <f t="shared" ref="R1836:T1899" si="219">(1/O1836)</f>
        <v>0.43884311848462682</v>
      </c>
      <c r="S1836" s="24">
        <f t="shared" si="219"/>
        <v>0.29167012143185572</v>
      </c>
      <c r="T1836" s="24">
        <f t="shared" si="219"/>
        <v>0.26948676008351741</v>
      </c>
      <c r="U1836" s="23">
        <f t="shared" ref="U1836:W1899" si="220">(L1836/I1836)</f>
        <v>0.62022396561896898</v>
      </c>
      <c r="V1836" s="23">
        <f t="shared" si="220"/>
        <v>0.83458676950757771</v>
      </c>
      <c r="W1836" s="23">
        <f t="shared" si="220"/>
        <v>1.6274084645302651</v>
      </c>
      <c r="X1836" t="s">
        <v>334</v>
      </c>
      <c r="Y1836" t="s">
        <v>400</v>
      </c>
      <c r="Z1836" t="s">
        <v>136</v>
      </c>
      <c r="AA1836" s="25" t="s">
        <v>161</v>
      </c>
      <c r="AB1836" s="25" t="s">
        <v>155</v>
      </c>
      <c r="AC1836" s="128" t="s">
        <v>603</v>
      </c>
      <c r="AD1836" s="25" t="s">
        <v>150</v>
      </c>
      <c r="AE1836" s="134" t="str">
        <f>VLOOKUP(AD1836,cs_lookup!$A$2:$B$55,2,FALSE)</f>
        <v>X</v>
      </c>
    </row>
    <row r="1837" spans="1:31" x14ac:dyDescent="0.25">
      <c r="A1837" s="20">
        <v>0.35041457331550463</v>
      </c>
      <c r="B1837" s="20">
        <v>0.33221498515308817</v>
      </c>
      <c r="C1837" s="20">
        <v>0.29967383614139992</v>
      </c>
      <c r="D1837" s="21">
        <f t="shared" si="218"/>
        <v>2.8537625890907932</v>
      </c>
      <c r="E1837" s="22">
        <f t="shared" si="218"/>
        <v>3.0100990162716155</v>
      </c>
      <c r="F1837" s="22">
        <f t="shared" si="218"/>
        <v>3.3369613206010884</v>
      </c>
      <c r="G1837" s="127">
        <v>2.2283331648441873E-2</v>
      </c>
      <c r="H1837" s="7">
        <f t="shared" si="211"/>
        <v>1.0222833316484419</v>
      </c>
      <c r="I1837" s="7">
        <f t="shared" si="212"/>
        <v>2.7915573899547721</v>
      </c>
      <c r="J1837" s="7">
        <f t="shared" si="213"/>
        <v>2.9444860569308133</v>
      </c>
      <c r="K1837" s="7">
        <f t="shared" si="214"/>
        <v>3.2642235447781442</v>
      </c>
      <c r="L1837">
        <v>3.26</v>
      </c>
      <c r="M1837">
        <v>3.47</v>
      </c>
      <c r="N1837">
        <v>2.34</v>
      </c>
      <c r="O1837" s="7">
        <f t="shared" si="215"/>
        <v>3.3326436611739201</v>
      </c>
      <c r="P1837" s="7">
        <f t="shared" si="216"/>
        <v>3.5473231608200937</v>
      </c>
      <c r="Q1837" s="7">
        <f t="shared" si="217"/>
        <v>2.3921429960573537</v>
      </c>
      <c r="R1837" s="24">
        <f t="shared" si="219"/>
        <v>0.30006208333949241</v>
      </c>
      <c r="S1837" s="24">
        <f t="shared" si="219"/>
        <v>0.2819027065379669</v>
      </c>
      <c r="T1837" s="24">
        <f t="shared" si="219"/>
        <v>0.41803521012254075</v>
      </c>
      <c r="U1837" s="23">
        <f t="shared" si="220"/>
        <v>1.1678069065428804</v>
      </c>
      <c r="V1837" s="23">
        <f t="shared" si="220"/>
        <v>1.1784739112050531</v>
      </c>
      <c r="W1837" s="23">
        <f t="shared" si="220"/>
        <v>0.71686266822728895</v>
      </c>
      <c r="X1837" t="s">
        <v>32</v>
      </c>
      <c r="Y1837" t="s">
        <v>94</v>
      </c>
      <c r="Z1837" t="s">
        <v>138</v>
      </c>
      <c r="AA1837" s="25" t="s">
        <v>166</v>
      </c>
      <c r="AB1837" s="25" t="s">
        <v>151</v>
      </c>
      <c r="AC1837" s="128" t="s">
        <v>603</v>
      </c>
      <c r="AD1837" s="25" t="s">
        <v>154</v>
      </c>
      <c r="AE1837" s="134" t="str">
        <f>VLOOKUP(AD1837,cs_lookup!$A$2:$B$55,2,FALSE)</f>
        <v>1</v>
      </c>
    </row>
    <row r="1838" spans="1:31" x14ac:dyDescent="0.25">
      <c r="A1838" s="20">
        <v>0.42650552675344111</v>
      </c>
      <c r="B1838" s="20">
        <v>0.2316325848093132</v>
      </c>
      <c r="C1838" s="20">
        <v>0.31807443474182678</v>
      </c>
      <c r="D1838" s="21">
        <f t="shared" si="218"/>
        <v>2.3446355024095404</v>
      </c>
      <c r="E1838" s="22">
        <f t="shared" si="218"/>
        <v>4.3171818888228941</v>
      </c>
      <c r="F1838" s="22">
        <f t="shared" si="218"/>
        <v>3.1439181863568364</v>
      </c>
      <c r="G1838" s="127">
        <v>2.3074390851502979E-2</v>
      </c>
      <c r="H1838" s="7">
        <f t="shared" si="211"/>
        <v>1.023074390851503</v>
      </c>
      <c r="I1838" s="7">
        <f t="shared" si="212"/>
        <v>2.2917546596568648</v>
      </c>
      <c r="J1838" s="7">
        <f t="shared" si="213"/>
        <v>4.2198122907071411</v>
      </c>
      <c r="K1838" s="7">
        <f t="shared" si="214"/>
        <v>3.0730103445753918</v>
      </c>
      <c r="L1838">
        <v>2.2599999999999998</v>
      </c>
      <c r="M1838">
        <v>3.73</v>
      </c>
      <c r="N1838">
        <v>3.2</v>
      </c>
      <c r="O1838" s="7">
        <f t="shared" si="215"/>
        <v>2.3121481233243966</v>
      </c>
      <c r="P1838" s="7">
        <f t="shared" si="216"/>
        <v>3.8160674778761061</v>
      </c>
      <c r="Q1838" s="7">
        <f t="shared" si="217"/>
        <v>3.2738380507248097</v>
      </c>
      <c r="R1838" s="24">
        <f t="shared" si="219"/>
        <v>0.43249824261354169</v>
      </c>
      <c r="S1838" s="24">
        <f t="shared" si="219"/>
        <v>0.26204987354064457</v>
      </c>
      <c r="T1838" s="24">
        <f t="shared" si="219"/>
        <v>0.30545188384581379</v>
      </c>
      <c r="U1838" s="23">
        <f t="shared" si="220"/>
        <v>0.98614395327045201</v>
      </c>
      <c r="V1838" s="23">
        <f t="shared" si="220"/>
        <v>0.88392557370719915</v>
      </c>
      <c r="W1838" s="23">
        <f t="shared" si="220"/>
        <v>1.0413241874205779</v>
      </c>
      <c r="X1838" t="s">
        <v>31</v>
      </c>
      <c r="Y1838" t="s">
        <v>85</v>
      </c>
      <c r="Z1838" t="s">
        <v>138</v>
      </c>
      <c r="AA1838" s="25" t="s">
        <v>166</v>
      </c>
      <c r="AB1838" s="25" t="s">
        <v>150</v>
      </c>
      <c r="AC1838" s="128" t="s">
        <v>603</v>
      </c>
      <c r="AD1838" s="25" t="s">
        <v>170</v>
      </c>
      <c r="AE1838" s="134" t="str">
        <f>VLOOKUP(AD1838,cs_lookup!$A$2:$B$55,2,FALSE)</f>
        <v>1</v>
      </c>
    </row>
    <row r="1839" spans="1:31" x14ac:dyDescent="0.25">
      <c r="A1839" s="20">
        <v>0.59729615957564619</v>
      </c>
      <c r="B1839" s="20">
        <v>0.20258958789887371</v>
      </c>
      <c r="C1839" s="20">
        <v>0.18864934254183804</v>
      </c>
      <c r="D1839" s="21">
        <f t="shared" si="218"/>
        <v>1.6742113338054241</v>
      </c>
      <c r="E1839" s="22">
        <f t="shared" si="218"/>
        <v>4.9360878333943212</v>
      </c>
      <c r="F1839" s="22">
        <f t="shared" si="218"/>
        <v>5.3008401011428026</v>
      </c>
      <c r="G1839" s="127">
        <v>4.4999124608063212E-2</v>
      </c>
      <c r="H1839" s="7">
        <f t="shared" si="211"/>
        <v>1.0449991246080632</v>
      </c>
      <c r="I1839" s="7">
        <f t="shared" si="212"/>
        <v>1.6021174509915048</v>
      </c>
      <c r="J1839" s="7">
        <f t="shared" si="213"/>
        <v>4.7235329840545539</v>
      </c>
      <c r="K1839" s="7">
        <f t="shared" si="214"/>
        <v>5.0725785087436632</v>
      </c>
      <c r="L1839">
        <v>2.08</v>
      </c>
      <c r="M1839">
        <v>3.51</v>
      </c>
      <c r="N1839">
        <v>3.58</v>
      </c>
      <c r="O1839" s="7">
        <f t="shared" si="215"/>
        <v>2.1735981791847716</v>
      </c>
      <c r="P1839" s="7">
        <f t="shared" si="216"/>
        <v>3.6679469273743015</v>
      </c>
      <c r="Q1839" s="7">
        <f t="shared" si="217"/>
        <v>3.7410968660968664</v>
      </c>
      <c r="R1839" s="24">
        <f t="shared" si="219"/>
        <v>0.46006663493574484</v>
      </c>
      <c r="S1839" s="24">
        <f t="shared" si="219"/>
        <v>0.2726320799619229</v>
      </c>
      <c r="T1839" s="24">
        <f t="shared" si="219"/>
        <v>0.2673012851023322</v>
      </c>
      <c r="U1839" s="23">
        <f t="shared" si="220"/>
        <v>1.2982818448876812</v>
      </c>
      <c r="V1839" s="23">
        <f t="shared" si="220"/>
        <v>0.74308785645169984</v>
      </c>
      <c r="W1839" s="23">
        <f t="shared" si="220"/>
        <v>0.70575546417450452</v>
      </c>
      <c r="X1839" t="s">
        <v>34</v>
      </c>
      <c r="Y1839" t="s">
        <v>9</v>
      </c>
      <c r="Z1839" t="s">
        <v>139</v>
      </c>
      <c r="AA1839" s="25" t="s">
        <v>160</v>
      </c>
      <c r="AB1839" s="25" t="s">
        <v>162</v>
      </c>
      <c r="AC1839" s="128" t="s">
        <v>603</v>
      </c>
      <c r="AD1839" s="25" t="s">
        <v>392</v>
      </c>
      <c r="AE1839" s="134" t="str">
        <f>VLOOKUP(AD1839,cs_lookup!$A$2:$B$55,2,FALSE)</f>
        <v>1</v>
      </c>
    </row>
    <row r="1840" spans="1:31" x14ac:dyDescent="0.25">
      <c r="A1840" s="20">
        <v>0.75983746124095797</v>
      </c>
      <c r="B1840" s="20">
        <v>0.1997630244591222</v>
      </c>
      <c r="C1840" s="20">
        <v>3.918452626923883E-2</v>
      </c>
      <c r="D1840" s="21">
        <f t="shared" si="218"/>
        <v>1.3160709375486848</v>
      </c>
      <c r="E1840" s="22">
        <f t="shared" si="218"/>
        <v>5.005931416525141</v>
      </c>
      <c r="F1840" s="22">
        <f t="shared" si="218"/>
        <v>25.520277905848605</v>
      </c>
      <c r="G1840" s="127">
        <v>4.4805069293226474E-2</v>
      </c>
      <c r="H1840" s="7">
        <f t="shared" si="211"/>
        <v>1.0448050692932265</v>
      </c>
      <c r="I1840" s="7">
        <f t="shared" si="212"/>
        <v>1.2596329939698321</v>
      </c>
      <c r="J1840" s="7">
        <f t="shared" si="213"/>
        <v>4.7912587368201383</v>
      </c>
      <c r="K1840" s="7">
        <f t="shared" si="214"/>
        <v>24.4258748889036</v>
      </c>
      <c r="L1840">
        <v>2.12</v>
      </c>
      <c r="M1840">
        <v>2.97</v>
      </c>
      <c r="N1840">
        <v>4.2300000000000004</v>
      </c>
      <c r="O1840" s="7">
        <f t="shared" si="215"/>
        <v>2.2149867469016402</v>
      </c>
      <c r="P1840" s="7">
        <f t="shared" si="216"/>
        <v>3.1030710558008829</v>
      </c>
      <c r="Q1840" s="7">
        <f t="shared" si="217"/>
        <v>4.4195254431103486</v>
      </c>
      <c r="R1840" s="24">
        <f t="shared" si="219"/>
        <v>0.45146996992140759</v>
      </c>
      <c r="S1840" s="24">
        <f t="shared" si="219"/>
        <v>0.3222613926711731</v>
      </c>
      <c r="T1840" s="24">
        <f t="shared" si="219"/>
        <v>0.2262686374074194</v>
      </c>
      <c r="U1840" s="23">
        <f t="shared" si="220"/>
        <v>1.6830299064481107</v>
      </c>
      <c r="V1840" s="23">
        <f t="shared" si="220"/>
        <v>0.61987885921834585</v>
      </c>
      <c r="W1840" s="23">
        <f t="shared" si="220"/>
        <v>0.17317701082312684</v>
      </c>
      <c r="X1840" t="s">
        <v>520</v>
      </c>
      <c r="Y1840" t="s">
        <v>16</v>
      </c>
      <c r="Z1840" t="s">
        <v>139</v>
      </c>
      <c r="AA1840" s="25" t="s">
        <v>160</v>
      </c>
      <c r="AB1840" s="25" t="s">
        <v>170</v>
      </c>
      <c r="AC1840" s="128" t="s">
        <v>603</v>
      </c>
      <c r="AD1840" s="25" t="s">
        <v>149</v>
      </c>
      <c r="AE1840" s="134" t="str">
        <f>VLOOKUP(AD1840,cs_lookup!$A$2:$B$55,2,FALSE)</f>
        <v>X</v>
      </c>
    </row>
    <row r="1841" spans="1:31" x14ac:dyDescent="0.25">
      <c r="A1841" s="20">
        <v>0.28645345858651533</v>
      </c>
      <c r="B1841" s="20">
        <v>0.30783401715338393</v>
      </c>
      <c r="C1841" s="20">
        <v>0.37470429699361146</v>
      </c>
      <c r="D1841" s="21">
        <f t="shared" si="218"/>
        <v>3.490968497760266</v>
      </c>
      <c r="E1841" s="22">
        <f t="shared" si="218"/>
        <v>3.2485038828627304</v>
      </c>
      <c r="F1841" s="22">
        <f t="shared" si="218"/>
        <v>2.6687711030360814</v>
      </c>
      <c r="G1841" s="127">
        <v>4.349831153954864E-2</v>
      </c>
      <c r="H1841" s="7">
        <f t="shared" si="211"/>
        <v>1.0434983115395486</v>
      </c>
      <c r="I1841" s="7">
        <f t="shared" si="212"/>
        <v>3.3454471934983654</v>
      </c>
      <c r="J1841" s="7">
        <f t="shared" si="213"/>
        <v>3.1130897356891527</v>
      </c>
      <c r="K1841" s="7">
        <f t="shared" si="214"/>
        <v>2.5575231636921867</v>
      </c>
      <c r="L1841">
        <v>2.52</v>
      </c>
      <c r="M1841">
        <v>2.91</v>
      </c>
      <c r="N1841">
        <v>3.3</v>
      </c>
      <c r="O1841" s="7">
        <f t="shared" si="215"/>
        <v>2.6296157450796627</v>
      </c>
      <c r="P1841" s="7">
        <f t="shared" si="216"/>
        <v>3.0365800865800865</v>
      </c>
      <c r="Q1841" s="7">
        <f t="shared" si="217"/>
        <v>3.4435444280805103</v>
      </c>
      <c r="R1841" s="24">
        <f t="shared" si="219"/>
        <v>0.38028369805403095</v>
      </c>
      <c r="S1841" s="24">
        <f t="shared" si="219"/>
        <v>0.32931784161380001</v>
      </c>
      <c r="T1841" s="24">
        <f t="shared" si="219"/>
        <v>0.29039846033216909</v>
      </c>
      <c r="U1841" s="23">
        <f t="shared" si="220"/>
        <v>0.75326252493162582</v>
      </c>
      <c r="V1841" s="23">
        <f t="shared" si="220"/>
        <v>0.93476264645991836</v>
      </c>
      <c r="W1841" s="23">
        <f t="shared" si="220"/>
        <v>1.2903108940901755</v>
      </c>
      <c r="X1841" t="s">
        <v>13</v>
      </c>
      <c r="Y1841" t="s">
        <v>35</v>
      </c>
      <c r="Z1841" t="s">
        <v>139</v>
      </c>
      <c r="AA1841" s="25" t="s">
        <v>166</v>
      </c>
      <c r="AB1841" s="25" t="s">
        <v>151</v>
      </c>
      <c r="AC1841" s="128" t="s">
        <v>603</v>
      </c>
      <c r="AD1841" s="25" t="s">
        <v>150</v>
      </c>
      <c r="AE1841" s="134" t="str">
        <f>VLOOKUP(AD1841,cs_lookup!$A$2:$B$55,2,FALSE)</f>
        <v>X</v>
      </c>
    </row>
    <row r="1842" spans="1:31" x14ac:dyDescent="0.25">
      <c r="A1842" s="20">
        <v>0.13735696385125842</v>
      </c>
      <c r="B1842" s="20">
        <v>0.31131446185315875</v>
      </c>
      <c r="C1842" s="20">
        <v>0.49569745507347246</v>
      </c>
      <c r="D1842" s="21">
        <f t="shared" si="218"/>
        <v>7.2803006994453039</v>
      </c>
      <c r="E1842" s="22">
        <f t="shared" si="218"/>
        <v>3.2121861414574484</v>
      </c>
      <c r="F1842" s="22">
        <f t="shared" si="218"/>
        <v>2.0173595602821477</v>
      </c>
      <c r="G1842" s="127">
        <v>4.3294652045849702E-2</v>
      </c>
      <c r="H1842" s="7">
        <f t="shared" si="211"/>
        <v>1.0432946520458497</v>
      </c>
      <c r="I1842" s="7">
        <f t="shared" si="212"/>
        <v>6.9781827072236888</v>
      </c>
      <c r="J1842" s="7">
        <f t="shared" si="213"/>
        <v>3.0788868083992464</v>
      </c>
      <c r="K1842" s="7">
        <f t="shared" si="214"/>
        <v>1.9336431528007973</v>
      </c>
      <c r="L1842">
        <v>2.25</v>
      </c>
      <c r="M1842">
        <v>3.03</v>
      </c>
      <c r="N1842">
        <v>3.72</v>
      </c>
      <c r="O1842" s="7">
        <f t="shared" si="215"/>
        <v>2.3474129671031618</v>
      </c>
      <c r="P1842" s="7">
        <f t="shared" si="216"/>
        <v>3.1611827956989242</v>
      </c>
      <c r="Q1842" s="7">
        <f t="shared" si="217"/>
        <v>3.8810561056105612</v>
      </c>
      <c r="R1842" s="24">
        <f t="shared" si="219"/>
        <v>0.42600088438382261</v>
      </c>
      <c r="S1842" s="24">
        <f t="shared" si="219"/>
        <v>0.31633729038402669</v>
      </c>
      <c r="T1842" s="24">
        <f t="shared" si="219"/>
        <v>0.25766182523215075</v>
      </c>
      <c r="U1842" s="23">
        <f t="shared" si="220"/>
        <v>0.32243351806636428</v>
      </c>
      <c r="V1842" s="23">
        <f t="shared" si="220"/>
        <v>0.98412192086247452</v>
      </c>
      <c r="W1842" s="23">
        <f t="shared" si="220"/>
        <v>1.9238296345485171</v>
      </c>
      <c r="X1842" t="s">
        <v>84</v>
      </c>
      <c r="Y1842" t="s">
        <v>20</v>
      </c>
      <c r="Z1842" t="s">
        <v>139</v>
      </c>
      <c r="AA1842" s="25" t="s">
        <v>161</v>
      </c>
      <c r="AB1842" s="25" t="s">
        <v>152</v>
      </c>
      <c r="AC1842" s="128" t="s">
        <v>603</v>
      </c>
      <c r="AD1842" s="25" t="s">
        <v>154</v>
      </c>
      <c r="AE1842" s="134" t="str">
        <f>VLOOKUP(AD1842,cs_lookup!$A$2:$B$55,2,FALSE)</f>
        <v>1</v>
      </c>
    </row>
    <row r="1843" spans="1:31" x14ac:dyDescent="0.25">
      <c r="A1843" s="20">
        <v>0.27048959798326466</v>
      </c>
      <c r="B1843" s="20">
        <v>0.24628171071845001</v>
      </c>
      <c r="C1843" s="20">
        <v>0.43746009377786971</v>
      </c>
      <c r="D1843" s="21">
        <f t="shared" si="218"/>
        <v>3.6969998382779603</v>
      </c>
      <c r="E1843" s="22">
        <f t="shared" si="218"/>
        <v>4.0603908308205758</v>
      </c>
      <c r="F1843" s="22">
        <f t="shared" si="218"/>
        <v>2.2859227943835552</v>
      </c>
      <c r="G1843" s="127">
        <v>4.4305499529380121E-2</v>
      </c>
      <c r="H1843" s="7">
        <f t="shared" si="211"/>
        <v>1.0443054995293801</v>
      </c>
      <c r="I1843" s="7">
        <f t="shared" si="212"/>
        <v>3.5401516509718909</v>
      </c>
      <c r="J1843" s="7">
        <f t="shared" si="213"/>
        <v>3.8881254888061059</v>
      </c>
      <c r="K1843" s="7">
        <f t="shared" si="214"/>
        <v>2.1889406839413508</v>
      </c>
      <c r="L1843">
        <v>2.68</v>
      </c>
      <c r="M1843">
        <v>3</v>
      </c>
      <c r="N1843">
        <v>2.96</v>
      </c>
      <c r="O1843" s="7">
        <f t="shared" si="215"/>
        <v>2.7987387387387388</v>
      </c>
      <c r="P1843" s="7">
        <f t="shared" si="216"/>
        <v>3.1329164985881404</v>
      </c>
      <c r="Q1843" s="7">
        <f t="shared" si="217"/>
        <v>3.0911442786069649</v>
      </c>
      <c r="R1843" s="24">
        <f t="shared" si="219"/>
        <v>0.35730380480267815</v>
      </c>
      <c r="S1843" s="24">
        <f t="shared" si="219"/>
        <v>0.31919139895705917</v>
      </c>
      <c r="T1843" s="24">
        <f t="shared" si="219"/>
        <v>0.32350479624026268</v>
      </c>
      <c r="U1843" s="23">
        <f t="shared" si="220"/>
        <v>0.75702971630163074</v>
      </c>
      <c r="V1843" s="23">
        <f t="shared" si="220"/>
        <v>0.77158003481034376</v>
      </c>
      <c r="W1843" s="23">
        <f t="shared" si="220"/>
        <v>1.3522522660003282</v>
      </c>
      <c r="X1843" t="s">
        <v>8</v>
      </c>
      <c r="Y1843" t="s">
        <v>11</v>
      </c>
      <c r="Z1843" t="s">
        <v>139</v>
      </c>
      <c r="AA1843" s="25" t="s">
        <v>161</v>
      </c>
      <c r="AB1843" s="25" t="s">
        <v>155</v>
      </c>
      <c r="AC1843" s="128" t="s">
        <v>603</v>
      </c>
      <c r="AD1843" s="25" t="s">
        <v>162</v>
      </c>
      <c r="AE1843" s="134" t="str">
        <f>VLOOKUP(AD1843,cs_lookup!$A$2:$B$55,2,FALSE)</f>
        <v>1</v>
      </c>
    </row>
    <row r="1844" spans="1:31" x14ac:dyDescent="0.25">
      <c r="A1844" s="20">
        <v>0.32941659171117915</v>
      </c>
      <c r="B1844" s="20">
        <v>0.29765918564415156</v>
      </c>
      <c r="C1844" s="20">
        <v>0.34606436246698757</v>
      </c>
      <c r="D1844" s="21">
        <f t="shared" si="218"/>
        <v>3.0356698028032683</v>
      </c>
      <c r="E1844" s="22">
        <f t="shared" si="218"/>
        <v>3.3595469188560152</v>
      </c>
      <c r="F1844" s="22">
        <f t="shared" si="218"/>
        <v>2.8896358841208154</v>
      </c>
      <c r="G1844" s="127">
        <v>4.3272738809047695E-2</v>
      </c>
      <c r="H1844" s="7">
        <f t="shared" si="211"/>
        <v>1.0432727388090477</v>
      </c>
      <c r="I1844" s="7">
        <f t="shared" si="212"/>
        <v>2.9097566627386908</v>
      </c>
      <c r="J1844" s="7">
        <f t="shared" si="213"/>
        <v>3.2202000434623836</v>
      </c>
      <c r="K1844" s="7">
        <f t="shared" si="214"/>
        <v>2.7697799210391438</v>
      </c>
      <c r="L1844">
        <v>2.85</v>
      </c>
      <c r="M1844">
        <v>3.16</v>
      </c>
      <c r="N1844">
        <v>2.66</v>
      </c>
      <c r="O1844" s="7">
        <f t="shared" si="215"/>
        <v>2.9733273056057858</v>
      </c>
      <c r="P1844" s="7">
        <f t="shared" si="216"/>
        <v>3.2967418546365908</v>
      </c>
      <c r="Q1844" s="7">
        <f t="shared" si="217"/>
        <v>2.7751054852320669</v>
      </c>
      <c r="R1844" s="24">
        <f t="shared" si="219"/>
        <v>0.33632355177132439</v>
      </c>
      <c r="S1844" s="24">
        <f t="shared" si="219"/>
        <v>0.30332978561654256</v>
      </c>
      <c r="T1844" s="24">
        <f t="shared" si="219"/>
        <v>0.36034666261213327</v>
      </c>
      <c r="U1844" s="23">
        <f t="shared" si="220"/>
        <v>0.9794633470544416</v>
      </c>
      <c r="V1844" s="23">
        <f t="shared" si="220"/>
        <v>0.98130549573011749</v>
      </c>
      <c r="W1844" s="23">
        <f t="shared" si="220"/>
        <v>0.96036511052547546</v>
      </c>
      <c r="X1844" t="s">
        <v>10</v>
      </c>
      <c r="Y1844" t="s">
        <v>33</v>
      </c>
      <c r="Z1844" t="s">
        <v>139</v>
      </c>
      <c r="AA1844" s="25" t="s">
        <v>166</v>
      </c>
      <c r="AB1844" s="25" t="s">
        <v>151</v>
      </c>
      <c r="AC1844" s="128" t="s">
        <v>603</v>
      </c>
      <c r="AD1844" s="25" t="s">
        <v>154</v>
      </c>
      <c r="AE1844" s="134" t="str">
        <f>VLOOKUP(AD1844,cs_lookup!$A$2:$B$55,2,FALSE)</f>
        <v>1</v>
      </c>
    </row>
    <row r="1845" spans="1:31" x14ac:dyDescent="0.25">
      <c r="A1845" s="20">
        <v>0.51334812868651358</v>
      </c>
      <c r="B1845" s="20">
        <v>0.31773727053192524</v>
      </c>
      <c r="C1845" s="20">
        <v>0.16446290298219093</v>
      </c>
      <c r="D1845" s="21">
        <f t="shared" si="218"/>
        <v>1.9479958026898161</v>
      </c>
      <c r="E1845" s="22">
        <f t="shared" si="218"/>
        <v>3.147254328476782</v>
      </c>
      <c r="F1845" s="22">
        <f t="shared" si="218"/>
        <v>6.080398569325304</v>
      </c>
      <c r="G1845" s="127">
        <v>4.58444902493369E-2</v>
      </c>
      <c r="H1845" s="7">
        <f t="shared" si="211"/>
        <v>1.0458444902493369</v>
      </c>
      <c r="I1845" s="7">
        <f t="shared" si="212"/>
        <v>1.862605598491416</v>
      </c>
      <c r="J1845" s="7">
        <f t="shared" si="213"/>
        <v>3.0092947448874106</v>
      </c>
      <c r="K1845" s="7">
        <f t="shared" si="214"/>
        <v>5.8138648967550548</v>
      </c>
      <c r="L1845">
        <v>2.2999999999999998</v>
      </c>
      <c r="M1845">
        <v>2.96</v>
      </c>
      <c r="N1845">
        <v>3.66</v>
      </c>
      <c r="O1845" s="7">
        <f t="shared" si="215"/>
        <v>2.4054423275734749</v>
      </c>
      <c r="P1845" s="7">
        <f t="shared" si="216"/>
        <v>3.0956996911380372</v>
      </c>
      <c r="Q1845" s="7">
        <f t="shared" si="217"/>
        <v>3.8277908343125731</v>
      </c>
      <c r="R1845" s="24">
        <f t="shared" si="219"/>
        <v>0.41572395585504002</v>
      </c>
      <c r="S1845" s="24">
        <f t="shared" si="219"/>
        <v>0.32302874948195676</v>
      </c>
      <c r="T1845" s="24">
        <f t="shared" si="219"/>
        <v>0.26124729466300328</v>
      </c>
      <c r="U1845" s="23">
        <f t="shared" si="220"/>
        <v>1.2348293175231748</v>
      </c>
      <c r="V1845" s="23">
        <f t="shared" si="220"/>
        <v>0.98361917024872392</v>
      </c>
      <c r="W1845" s="23">
        <f t="shared" si="220"/>
        <v>0.62952959261966845</v>
      </c>
      <c r="X1845" t="s">
        <v>521</v>
      </c>
      <c r="Y1845" t="s">
        <v>18</v>
      </c>
      <c r="Z1845" t="s">
        <v>139</v>
      </c>
      <c r="AA1845" s="25" t="s">
        <v>166</v>
      </c>
      <c r="AB1845" s="25" t="s">
        <v>151</v>
      </c>
      <c r="AC1845" s="128" t="s">
        <v>603</v>
      </c>
      <c r="AD1845" s="25" t="s">
        <v>163</v>
      </c>
      <c r="AE1845" s="134" t="str">
        <f>VLOOKUP(AD1845,cs_lookup!$A$2:$B$55,2,FALSE)</f>
        <v>2</v>
      </c>
    </row>
    <row r="1846" spans="1:31" x14ac:dyDescent="0.25">
      <c r="A1846" s="20">
        <v>0.23399741989268308</v>
      </c>
      <c r="B1846" s="20">
        <v>0.3174870928826346</v>
      </c>
      <c r="C1846" s="20">
        <v>0.41160172898375402</v>
      </c>
      <c r="D1846" s="21">
        <f t="shared" si="218"/>
        <v>4.2735513941077832</v>
      </c>
      <c r="E1846" s="22">
        <f t="shared" si="218"/>
        <v>3.1497343432782317</v>
      </c>
      <c r="F1846" s="22">
        <f t="shared" si="218"/>
        <v>2.4295330402741584</v>
      </c>
      <c r="G1846" s="127">
        <v>4.3657865560711162E-2</v>
      </c>
      <c r="H1846" s="7">
        <f t="shared" si="211"/>
        <v>1.0436578655607112</v>
      </c>
      <c r="I1846" s="7">
        <f t="shared" si="212"/>
        <v>4.0947819540571304</v>
      </c>
      <c r="J1846" s="7">
        <f t="shared" si="213"/>
        <v>3.0179759547790299</v>
      </c>
      <c r="K1846" s="7">
        <f t="shared" si="214"/>
        <v>2.32790181576304</v>
      </c>
      <c r="L1846">
        <v>3.43</v>
      </c>
      <c r="M1846">
        <v>2.84</v>
      </c>
      <c r="N1846">
        <v>2.5</v>
      </c>
      <c r="O1846" s="7">
        <f t="shared" si="215"/>
        <v>3.5797464788732394</v>
      </c>
      <c r="P1846" s="7">
        <f t="shared" si="216"/>
        <v>2.9639883381924195</v>
      </c>
      <c r="Q1846" s="7">
        <f t="shared" si="217"/>
        <v>2.6091446639017777</v>
      </c>
      <c r="R1846" s="24">
        <f t="shared" si="219"/>
        <v>0.27934939133308678</v>
      </c>
      <c r="S1846" s="24">
        <f t="shared" si="219"/>
        <v>0.33738324375791823</v>
      </c>
      <c r="T1846" s="24">
        <f t="shared" si="219"/>
        <v>0.3832673649089951</v>
      </c>
      <c r="U1846" s="23">
        <f t="shared" si="220"/>
        <v>0.83765143992625513</v>
      </c>
      <c r="V1846" s="23">
        <f t="shared" si="220"/>
        <v>0.94102804083074243</v>
      </c>
      <c r="W1846" s="23">
        <f t="shared" si="220"/>
        <v>1.0739284548307075</v>
      </c>
      <c r="X1846" t="s">
        <v>14</v>
      </c>
      <c r="Y1846" t="s">
        <v>15</v>
      </c>
      <c r="Z1846" t="s">
        <v>139</v>
      </c>
      <c r="AA1846" s="25" t="s">
        <v>166</v>
      </c>
      <c r="AB1846" s="25" t="s">
        <v>151</v>
      </c>
      <c r="AC1846" s="128" t="s">
        <v>603</v>
      </c>
      <c r="AD1846" s="25" t="s">
        <v>152</v>
      </c>
      <c r="AE1846" s="134" t="str">
        <f>VLOOKUP(AD1846,cs_lookup!$A$2:$B$55,2,FALSE)</f>
        <v>2</v>
      </c>
    </row>
    <row r="1847" spans="1:31" x14ac:dyDescent="0.25">
      <c r="A1847" s="20">
        <v>0.53882625742011947</v>
      </c>
      <c r="B1847" s="20">
        <v>0.27151980843229451</v>
      </c>
      <c r="C1847" s="20">
        <v>0.18253375444172118</v>
      </c>
      <c r="D1847" s="21">
        <f t="shared" si="218"/>
        <v>1.8558858003467826</v>
      </c>
      <c r="E1847" s="22">
        <f t="shared" si="218"/>
        <v>3.6829725454426927</v>
      </c>
      <c r="F1847" s="22">
        <f t="shared" si="218"/>
        <v>5.4784387855194039</v>
      </c>
      <c r="G1847" s="127">
        <v>4.4755031122312605E-2</v>
      </c>
      <c r="H1847" s="7">
        <f t="shared" si="211"/>
        <v>1.0447550311223126</v>
      </c>
      <c r="I1847" s="7">
        <f t="shared" si="212"/>
        <v>1.7763836928864796</v>
      </c>
      <c r="J1847" s="7">
        <f t="shared" si="213"/>
        <v>3.5252020193540625</v>
      </c>
      <c r="K1847" s="7">
        <f t="shared" si="214"/>
        <v>5.2437543944002565</v>
      </c>
      <c r="L1847">
        <v>2.15</v>
      </c>
      <c r="M1847">
        <v>3</v>
      </c>
      <c r="N1847">
        <v>4.0599999999999996</v>
      </c>
      <c r="O1847" s="7">
        <f t="shared" si="215"/>
        <v>2.2462233169129719</v>
      </c>
      <c r="P1847" s="7">
        <f t="shared" si="216"/>
        <v>3.1342650933669378</v>
      </c>
      <c r="Q1847" s="7">
        <f t="shared" si="217"/>
        <v>4.2417054263565888</v>
      </c>
      <c r="R1847" s="24">
        <f t="shared" si="219"/>
        <v>0.44519171022332693</v>
      </c>
      <c r="S1847" s="24">
        <f t="shared" si="219"/>
        <v>0.31905405899338424</v>
      </c>
      <c r="T1847" s="24">
        <f t="shared" si="219"/>
        <v>0.23575423078328889</v>
      </c>
      <c r="U1847" s="23">
        <f t="shared" si="220"/>
        <v>1.2103241031820238</v>
      </c>
      <c r="V1847" s="23">
        <f t="shared" si="220"/>
        <v>0.85101505772701858</v>
      </c>
      <c r="W1847" s="23">
        <f t="shared" si="220"/>
        <v>0.77425441670868977</v>
      </c>
      <c r="X1847" t="s">
        <v>19</v>
      </c>
      <c r="Y1847" t="s">
        <v>12</v>
      </c>
      <c r="Z1847" t="s">
        <v>139</v>
      </c>
      <c r="AA1847" s="25" t="s">
        <v>166</v>
      </c>
      <c r="AB1847" s="25" t="s">
        <v>151</v>
      </c>
      <c r="AC1847" s="128" t="s">
        <v>603</v>
      </c>
      <c r="AD1847" s="25" t="s">
        <v>178</v>
      </c>
      <c r="AE1847" s="134" t="str">
        <f>VLOOKUP(AD1847,cs_lookup!$A$2:$B$55,2,FALSE)</f>
        <v>2</v>
      </c>
    </row>
    <row r="1848" spans="1:31" x14ac:dyDescent="0.25">
      <c r="A1848" s="20">
        <v>0.2700945518109058</v>
      </c>
      <c r="B1848" s="20">
        <v>0.27579913954426688</v>
      </c>
      <c r="C1848" s="20">
        <v>0.41353021008090673</v>
      </c>
      <c r="D1848" s="21">
        <f t="shared" si="218"/>
        <v>3.7024071507377303</v>
      </c>
      <c r="E1848" s="22">
        <f t="shared" si="218"/>
        <v>3.6258271206081698</v>
      </c>
      <c r="F1848" s="22">
        <f t="shared" si="218"/>
        <v>2.4182030130382763</v>
      </c>
      <c r="G1848" s="127">
        <v>5.5541916452155338E-2</v>
      </c>
      <c r="H1848" s="7">
        <f t="shared" si="211"/>
        <v>1.0555419164521553</v>
      </c>
      <c r="I1848" s="7">
        <f t="shared" si="212"/>
        <v>3.5075889389424826</v>
      </c>
      <c r="J1848" s="7">
        <f t="shared" si="213"/>
        <v>3.4350384992716849</v>
      </c>
      <c r="K1848" s="7">
        <f t="shared" si="214"/>
        <v>2.2909587723112335</v>
      </c>
      <c r="L1848">
        <v>2.9</v>
      </c>
      <c r="M1848">
        <v>3.17</v>
      </c>
      <c r="N1848">
        <v>2.5299999999999998</v>
      </c>
      <c r="O1848" s="7">
        <f t="shared" si="215"/>
        <v>3.0610715577112502</v>
      </c>
      <c r="P1848" s="7">
        <f t="shared" si="216"/>
        <v>3.3460678751533321</v>
      </c>
      <c r="Q1848" s="7">
        <f t="shared" si="217"/>
        <v>2.6705210486239528</v>
      </c>
      <c r="R1848" s="24">
        <f t="shared" si="219"/>
        <v>0.32668298703467608</v>
      </c>
      <c r="S1848" s="24">
        <f t="shared" si="219"/>
        <v>0.29885825312320524</v>
      </c>
      <c r="T1848" s="24">
        <f t="shared" si="219"/>
        <v>0.37445875984211879</v>
      </c>
      <c r="U1848" s="23">
        <f t="shared" si="220"/>
        <v>0.82677875044113147</v>
      </c>
      <c r="V1848" s="23">
        <f t="shared" si="220"/>
        <v>0.92284264082400247</v>
      </c>
      <c r="W1848" s="23">
        <f t="shared" si="220"/>
        <v>1.1043411302629464</v>
      </c>
      <c r="X1848" t="s">
        <v>570</v>
      </c>
      <c r="Y1848" t="s">
        <v>569</v>
      </c>
      <c r="Z1848" t="s">
        <v>370</v>
      </c>
      <c r="AA1848" s="25" t="s">
        <v>166</v>
      </c>
      <c r="AB1848" s="25" t="s">
        <v>151</v>
      </c>
      <c r="AC1848" s="128" t="s">
        <v>603</v>
      </c>
      <c r="AD1848" s="25" t="s">
        <v>152</v>
      </c>
      <c r="AE1848" s="134" t="str">
        <f>VLOOKUP(AD1848,cs_lookup!$A$2:$B$55,2,FALSE)</f>
        <v>2</v>
      </c>
    </row>
    <row r="1849" spans="1:31" x14ac:dyDescent="0.25">
      <c r="A1849" s="20">
        <v>0</v>
      </c>
      <c r="B1849" s="20">
        <v>1</v>
      </c>
      <c r="C1849" s="20">
        <v>0</v>
      </c>
      <c r="D1849" s="21" t="e">
        <f t="shared" si="218"/>
        <v>#DIV/0!</v>
      </c>
      <c r="E1849" s="22">
        <f t="shared" si="218"/>
        <v>1</v>
      </c>
      <c r="F1849" s="22" t="e">
        <f t="shared" si="218"/>
        <v>#DIV/0!</v>
      </c>
      <c r="G1849" s="127">
        <v>6.2936145314368641E-2</v>
      </c>
      <c r="H1849" s="7">
        <f t="shared" si="211"/>
        <v>1.0629361453143686</v>
      </c>
      <c r="I1849" s="7" t="e">
        <f t="shared" si="212"/>
        <v>#DIV/0!</v>
      </c>
      <c r="J1849" s="7">
        <f t="shared" si="213"/>
        <v>0.9407902858588415</v>
      </c>
      <c r="K1849" s="7" t="e">
        <f t="shared" si="214"/>
        <v>#DIV/0!</v>
      </c>
      <c r="L1849">
        <v>1.44</v>
      </c>
      <c r="M1849">
        <v>4.4400000000000004</v>
      </c>
      <c r="N1849">
        <v>6.98</v>
      </c>
      <c r="O1849" s="7">
        <f t="shared" si="215"/>
        <v>1.5306280492526907</v>
      </c>
      <c r="P1849" s="7">
        <f t="shared" si="216"/>
        <v>4.7194364851957973</v>
      </c>
      <c r="Q1849" s="7">
        <f t="shared" si="217"/>
        <v>7.4192942942942937</v>
      </c>
      <c r="R1849" s="24">
        <f t="shared" si="219"/>
        <v>0.65332658740197336</v>
      </c>
      <c r="S1849" s="24">
        <f t="shared" si="219"/>
        <v>0.21188970402226159</v>
      </c>
      <c r="T1849" s="24">
        <f t="shared" si="219"/>
        <v>0.13478370857576524</v>
      </c>
      <c r="U1849" s="23" t="e">
        <f t="shared" si="220"/>
        <v>#DIV/0!</v>
      </c>
      <c r="V1849" s="23">
        <f t="shared" si="220"/>
        <v>4.7194364851957973</v>
      </c>
      <c r="W1849" s="23" t="e">
        <f t="shared" si="220"/>
        <v>#DIV/0!</v>
      </c>
      <c r="X1849" t="s">
        <v>369</v>
      </c>
      <c r="Y1849" t="s">
        <v>574</v>
      </c>
      <c r="Z1849" t="s">
        <v>370</v>
      </c>
      <c r="AA1849" s="25" t="s">
        <v>166</v>
      </c>
      <c r="AB1849" s="25" t="s">
        <v>149</v>
      </c>
      <c r="AC1849" s="128" t="s">
        <v>603</v>
      </c>
      <c r="AD1849" s="25" t="s">
        <v>175</v>
      </c>
      <c r="AE1849" s="134" t="str">
        <f>VLOOKUP(AD1849,cs_lookup!$A$2:$B$55,2,FALSE)</f>
        <v>1</v>
      </c>
    </row>
    <row r="1850" spans="1:31" x14ac:dyDescent="0.25">
      <c r="A1850" s="20">
        <v>0.28788828350288997</v>
      </c>
      <c r="B1850" s="20">
        <v>0.2418960130393652</v>
      </c>
      <c r="C1850" s="20">
        <v>0.4271368074244698</v>
      </c>
      <c r="D1850" s="21">
        <f t="shared" si="218"/>
        <v>3.4735696355282952</v>
      </c>
      <c r="E1850" s="22">
        <f t="shared" si="218"/>
        <v>4.1340077805964661</v>
      </c>
      <c r="F1850" s="22">
        <f t="shared" si="218"/>
        <v>2.3411702822562979</v>
      </c>
      <c r="G1850" s="127">
        <v>2.2312698570528866E-2</v>
      </c>
      <c r="H1850" s="7">
        <f t="shared" si="211"/>
        <v>1.0223126985705289</v>
      </c>
      <c r="I1850" s="7">
        <f t="shared" si="212"/>
        <v>3.3977565185146288</v>
      </c>
      <c r="J1850" s="7">
        <f t="shared" si="213"/>
        <v>4.0437801333945407</v>
      </c>
      <c r="K1850" s="7">
        <f t="shared" si="214"/>
        <v>2.2900725830070296</v>
      </c>
      <c r="L1850">
        <v>2.2400000000000002</v>
      </c>
      <c r="M1850">
        <v>3.39</v>
      </c>
      <c r="N1850">
        <v>3.56</v>
      </c>
      <c r="O1850" s="7">
        <f t="shared" si="215"/>
        <v>2.289980444797985</v>
      </c>
      <c r="P1850" s="7">
        <f t="shared" si="216"/>
        <v>3.4656400481540928</v>
      </c>
      <c r="Q1850" s="7">
        <f t="shared" si="217"/>
        <v>3.6394332069110829</v>
      </c>
      <c r="R1850" s="24">
        <f t="shared" si="219"/>
        <v>0.43668495173032662</v>
      </c>
      <c r="S1850" s="24">
        <f t="shared" si="219"/>
        <v>0.28854698875396217</v>
      </c>
      <c r="T1850" s="24">
        <f t="shared" si="219"/>
        <v>0.27476805951571115</v>
      </c>
      <c r="U1850" s="23">
        <f t="shared" si="220"/>
        <v>0.65925853950807634</v>
      </c>
      <c r="V1850" s="23">
        <f t="shared" si="220"/>
        <v>0.83832451027802879</v>
      </c>
      <c r="W1850" s="23">
        <f t="shared" si="220"/>
        <v>1.5545358808345999</v>
      </c>
      <c r="X1850" t="s">
        <v>103</v>
      </c>
      <c r="Y1850" t="s">
        <v>289</v>
      </c>
      <c r="Z1850" t="s">
        <v>140</v>
      </c>
      <c r="AA1850" s="25" t="s">
        <v>161</v>
      </c>
      <c r="AB1850" s="25" t="s">
        <v>155</v>
      </c>
      <c r="AC1850" s="128" t="s">
        <v>603</v>
      </c>
      <c r="AD1850" s="25" t="s">
        <v>162</v>
      </c>
      <c r="AE1850" s="134" t="str">
        <f>VLOOKUP(AD1850,cs_lookup!$A$2:$B$55,2,FALSE)</f>
        <v>1</v>
      </c>
    </row>
    <row r="1851" spans="1:31" x14ac:dyDescent="0.25">
      <c r="A1851" s="20">
        <v>0.24583017469849464</v>
      </c>
      <c r="B1851" s="20">
        <v>0.24907472764542807</v>
      </c>
      <c r="C1851" s="20">
        <v>0.454879226642668</v>
      </c>
      <c r="D1851" s="21">
        <f t="shared" si="218"/>
        <v>4.0678488766746321</v>
      </c>
      <c r="E1851" s="22">
        <f t="shared" si="218"/>
        <v>4.0148593534690376</v>
      </c>
      <c r="F1851" s="22">
        <f t="shared" si="218"/>
        <v>2.1983857284068802</v>
      </c>
      <c r="G1851" s="127">
        <v>2.3197789363333943E-2</v>
      </c>
      <c r="H1851" s="7">
        <f t="shared" si="211"/>
        <v>1.0231977893633339</v>
      </c>
      <c r="I1851" s="7">
        <f t="shared" si="212"/>
        <v>3.9756232069322359</v>
      </c>
      <c r="J1851" s="7">
        <f t="shared" si="213"/>
        <v>3.9238350543810401</v>
      </c>
      <c r="K1851" s="7">
        <f t="shared" si="214"/>
        <v>2.1485442514245321</v>
      </c>
      <c r="L1851">
        <v>3.52</v>
      </c>
      <c r="M1851">
        <v>3.54</v>
      </c>
      <c r="N1851">
        <v>2.19</v>
      </c>
      <c r="O1851" s="7">
        <f t="shared" si="215"/>
        <v>3.6016562185589356</v>
      </c>
      <c r="P1851" s="7">
        <f t="shared" si="216"/>
        <v>3.6221201743462021</v>
      </c>
      <c r="Q1851" s="7">
        <f t="shared" si="217"/>
        <v>2.2408031587057011</v>
      </c>
      <c r="R1851" s="24">
        <f t="shared" si="219"/>
        <v>0.27765004190214232</v>
      </c>
      <c r="S1851" s="24">
        <f t="shared" si="219"/>
        <v>0.27608139759761047</v>
      </c>
      <c r="T1851" s="24">
        <f t="shared" si="219"/>
        <v>0.4462685605002471</v>
      </c>
      <c r="U1851" s="23">
        <f t="shared" si="220"/>
        <v>0.88539577741226272</v>
      </c>
      <c r="V1851" s="23">
        <f t="shared" si="220"/>
        <v>0.90217859592429084</v>
      </c>
      <c r="W1851" s="23">
        <f t="shared" si="220"/>
        <v>1.0192948078904969</v>
      </c>
      <c r="X1851" t="s">
        <v>108</v>
      </c>
      <c r="Y1851" t="s">
        <v>102</v>
      </c>
      <c r="Z1851" t="s">
        <v>140</v>
      </c>
      <c r="AA1851" s="25" t="s">
        <v>161</v>
      </c>
      <c r="AB1851" s="25" t="s">
        <v>155</v>
      </c>
      <c r="AC1851" s="128" t="s">
        <v>603</v>
      </c>
      <c r="AD1851" s="25" t="s">
        <v>165</v>
      </c>
      <c r="AE1851" s="134" t="str">
        <f>VLOOKUP(AD1851,cs_lookup!$A$2:$B$55,2,FALSE)</f>
        <v>1</v>
      </c>
    </row>
    <row r="1852" spans="1:31" x14ac:dyDescent="0.25">
      <c r="A1852" s="20">
        <v>0.42239409277209022</v>
      </c>
      <c r="B1852" s="20">
        <v>0.27520889517994646</v>
      </c>
      <c r="C1852" s="20">
        <v>0.28377153698555507</v>
      </c>
      <c r="D1852" s="21">
        <f t="shared" si="218"/>
        <v>2.3674573511130199</v>
      </c>
      <c r="E1852" s="22">
        <f t="shared" si="218"/>
        <v>3.6336034827149972</v>
      </c>
      <c r="F1852" s="22">
        <f t="shared" si="218"/>
        <v>3.5239616017264739</v>
      </c>
      <c r="G1852" s="127">
        <v>2.38193636327384E-2</v>
      </c>
      <c r="H1852" s="7">
        <f t="shared" si="211"/>
        <v>1.0238193636327384</v>
      </c>
      <c r="I1852" s="7">
        <f t="shared" si="212"/>
        <v>2.3123779791708134</v>
      </c>
      <c r="J1852" s="7">
        <f t="shared" si="213"/>
        <v>3.5490669660926955</v>
      </c>
      <c r="K1852" s="7">
        <f t="shared" si="214"/>
        <v>3.4419759255408842</v>
      </c>
      <c r="L1852">
        <v>1.56</v>
      </c>
      <c r="M1852">
        <v>4.4000000000000004</v>
      </c>
      <c r="N1852">
        <v>6.43</v>
      </c>
      <c r="O1852" s="7">
        <f t="shared" si="215"/>
        <v>1.597158207267072</v>
      </c>
      <c r="P1852" s="7">
        <f t="shared" si="216"/>
        <v>4.504805199984049</v>
      </c>
      <c r="Q1852" s="7">
        <f t="shared" si="217"/>
        <v>6.5831585081585073</v>
      </c>
      <c r="R1852" s="24">
        <f t="shared" si="219"/>
        <v>0.62611205042180462</v>
      </c>
      <c r="S1852" s="24">
        <f t="shared" si="219"/>
        <v>0.22198518151318528</v>
      </c>
      <c r="T1852" s="24">
        <f t="shared" si="219"/>
        <v>0.15190276806501016</v>
      </c>
      <c r="U1852" s="23">
        <f t="shared" si="220"/>
        <v>0.67463019197207297</v>
      </c>
      <c r="V1852" s="23">
        <f t="shared" si="220"/>
        <v>1.2397624620884879</v>
      </c>
      <c r="W1852" s="23">
        <f t="shared" si="220"/>
        <v>1.8681130080796735</v>
      </c>
      <c r="X1852" t="s">
        <v>105</v>
      </c>
      <c r="Y1852" t="s">
        <v>37</v>
      </c>
      <c r="Z1852" t="s">
        <v>140</v>
      </c>
      <c r="AA1852" s="25" t="s">
        <v>166</v>
      </c>
      <c r="AB1852" s="25" t="s">
        <v>151</v>
      </c>
      <c r="AC1852" s="128" t="s">
        <v>603</v>
      </c>
      <c r="AD1852" s="25" t="s">
        <v>168</v>
      </c>
      <c r="AE1852" s="134" t="str">
        <f>VLOOKUP(AD1852,cs_lookup!$A$2:$B$55,2,FALSE)</f>
        <v>1</v>
      </c>
    </row>
    <row r="1853" spans="1:31" x14ac:dyDescent="0.25">
      <c r="A1853" s="20">
        <v>0.17694309005134368</v>
      </c>
      <c r="B1853" s="20">
        <v>0.25763791597703595</v>
      </c>
      <c r="C1853" s="20">
        <v>0.50187417539970247</v>
      </c>
      <c r="D1853" s="21">
        <f t="shared" si="218"/>
        <v>5.6515346245497886</v>
      </c>
      <c r="E1853" s="22">
        <f t="shared" si="218"/>
        <v>3.8814162744940579</v>
      </c>
      <c r="F1853" s="22">
        <f t="shared" si="218"/>
        <v>1.9925312937322992</v>
      </c>
      <c r="G1853" s="127">
        <v>2.8947903947903919E-2</v>
      </c>
      <c r="H1853" s="7">
        <f t="shared" si="211"/>
        <v>1.0289479039479039</v>
      </c>
      <c r="I1853" s="7">
        <f t="shared" si="212"/>
        <v>5.492537185668759</v>
      </c>
      <c r="J1853" s="7">
        <f t="shared" si="213"/>
        <v>3.7722184569322721</v>
      </c>
      <c r="K1853" s="7">
        <f t="shared" si="214"/>
        <v>1.9364744182745155</v>
      </c>
      <c r="L1853">
        <v>3.51</v>
      </c>
      <c r="M1853">
        <v>3.36</v>
      </c>
      <c r="N1853">
        <v>2.2400000000000002</v>
      </c>
      <c r="O1853" s="7">
        <f t="shared" si="215"/>
        <v>3.6116071428571423</v>
      </c>
      <c r="P1853" s="7">
        <f t="shared" si="216"/>
        <v>3.457264957264957</v>
      </c>
      <c r="Q1853" s="7">
        <f t="shared" si="217"/>
        <v>2.3048433048433048</v>
      </c>
      <c r="R1853" s="24">
        <f t="shared" si="219"/>
        <v>0.27688504326328806</v>
      </c>
      <c r="S1853" s="24">
        <f t="shared" si="219"/>
        <v>0.28924598269468482</v>
      </c>
      <c r="T1853" s="24">
        <f t="shared" si="219"/>
        <v>0.43386897404202718</v>
      </c>
      <c r="U1853" s="23">
        <f t="shared" si="220"/>
        <v>0.63904892790864742</v>
      </c>
      <c r="V1853" s="23">
        <f t="shared" si="220"/>
        <v>0.8907225385701798</v>
      </c>
      <c r="W1853" s="23">
        <f t="shared" si="220"/>
        <v>1.1567413330437586</v>
      </c>
      <c r="X1853" t="s">
        <v>50</v>
      </c>
      <c r="Y1853" t="s">
        <v>46</v>
      </c>
      <c r="Z1853" t="s">
        <v>141</v>
      </c>
      <c r="AA1853" s="25" t="s">
        <v>161</v>
      </c>
      <c r="AB1853" s="25" t="s">
        <v>155</v>
      </c>
      <c r="AC1853" s="128" t="s">
        <v>603</v>
      </c>
      <c r="AD1853" s="25" t="s">
        <v>151</v>
      </c>
      <c r="AE1853" s="134" t="str">
        <f>VLOOKUP(AD1853,cs_lookup!$A$2:$B$55,2,FALSE)</f>
        <v>X</v>
      </c>
    </row>
    <row r="1854" spans="1:31" x14ac:dyDescent="0.25">
      <c r="A1854" s="20">
        <v>0.31943858316777296</v>
      </c>
      <c r="B1854" s="20">
        <v>0.22199056905885056</v>
      </c>
      <c r="C1854" s="20">
        <v>0.41933725498472041</v>
      </c>
      <c r="D1854" s="21">
        <f t="shared" si="218"/>
        <v>3.1304922219580096</v>
      </c>
      <c r="E1854" s="22">
        <f t="shared" si="218"/>
        <v>4.5046958717191998</v>
      </c>
      <c r="F1854" s="22">
        <f t="shared" si="218"/>
        <v>2.3847153767352185</v>
      </c>
      <c r="G1854" s="127">
        <v>2.864561706556823E-2</v>
      </c>
      <c r="H1854" s="7">
        <f t="shared" si="211"/>
        <v>1.0286456170655682</v>
      </c>
      <c r="I1854" s="7">
        <f t="shared" si="212"/>
        <v>3.0433145973910904</v>
      </c>
      <c r="J1854" s="7">
        <f t="shared" si="213"/>
        <v>4.3792495656276733</v>
      </c>
      <c r="K1854" s="7">
        <f t="shared" si="214"/>
        <v>2.3183060688462653</v>
      </c>
      <c r="L1854">
        <v>2.52</v>
      </c>
      <c r="M1854">
        <v>3.29</v>
      </c>
      <c r="N1854">
        <v>3.05</v>
      </c>
      <c r="O1854" s="7">
        <f t="shared" si="215"/>
        <v>2.5921869550052321</v>
      </c>
      <c r="P1854" s="7">
        <f t="shared" si="216"/>
        <v>3.3842440801457196</v>
      </c>
      <c r="Q1854" s="7">
        <f t="shared" si="217"/>
        <v>3.137369132049983</v>
      </c>
      <c r="R1854" s="24">
        <f t="shared" si="219"/>
        <v>0.38577464409698858</v>
      </c>
      <c r="S1854" s="24">
        <f t="shared" si="219"/>
        <v>0.29548696143599129</v>
      </c>
      <c r="T1854" s="24">
        <f t="shared" si="219"/>
        <v>0.31873839446702013</v>
      </c>
      <c r="U1854" s="23">
        <f t="shared" si="220"/>
        <v>0.8280445282128549</v>
      </c>
      <c r="V1854" s="23">
        <f t="shared" si="220"/>
        <v>0.75127026918559447</v>
      </c>
      <c r="W1854" s="23">
        <f t="shared" si="220"/>
        <v>1.3156157597076348</v>
      </c>
      <c r="X1854" t="s">
        <v>39</v>
      </c>
      <c r="Y1854" t="s">
        <v>47</v>
      </c>
      <c r="Z1854" t="s">
        <v>141</v>
      </c>
      <c r="AA1854" s="25" t="s">
        <v>166</v>
      </c>
      <c r="AB1854" s="25" t="s">
        <v>150</v>
      </c>
      <c r="AC1854" s="128" t="s">
        <v>603</v>
      </c>
      <c r="AD1854" s="25" t="s">
        <v>162</v>
      </c>
      <c r="AE1854" s="134" t="str">
        <f>VLOOKUP(AD1854,cs_lookup!$A$2:$B$55,2,FALSE)</f>
        <v>1</v>
      </c>
    </row>
    <row r="1855" spans="1:31" x14ac:dyDescent="0.25">
      <c r="A1855" s="20">
        <v>0.22695822598912141</v>
      </c>
      <c r="B1855" s="20">
        <v>0.24062656437726263</v>
      </c>
      <c r="C1855" s="20">
        <v>0.47680134263121909</v>
      </c>
      <c r="D1855" s="21">
        <f t="shared" si="218"/>
        <v>4.4060971821657269</v>
      </c>
      <c r="E1855" s="22">
        <f t="shared" si="218"/>
        <v>4.1558171375965189</v>
      </c>
      <c r="F1855" s="22">
        <f t="shared" si="218"/>
        <v>2.0973095303832809</v>
      </c>
      <c r="G1855" s="127">
        <v>2.7758097625665279E-2</v>
      </c>
      <c r="H1855" s="7">
        <f t="shared" si="211"/>
        <v>1.0277580976256653</v>
      </c>
      <c r="I1855" s="7">
        <f t="shared" si="212"/>
        <v>4.2870955649434697</v>
      </c>
      <c r="J1855" s="7">
        <f t="shared" si="213"/>
        <v>4.0435751829125159</v>
      </c>
      <c r="K1855" s="7">
        <f t="shared" si="214"/>
        <v>2.0406645641892793</v>
      </c>
      <c r="L1855">
        <v>3.11</v>
      </c>
      <c r="M1855">
        <v>3.54</v>
      </c>
      <c r="N1855">
        <v>2.36</v>
      </c>
      <c r="O1855" s="7">
        <f t="shared" si="215"/>
        <v>3.1963276836158188</v>
      </c>
      <c r="P1855" s="7">
        <f t="shared" si="216"/>
        <v>3.638263665594855</v>
      </c>
      <c r="Q1855" s="7">
        <f t="shared" si="217"/>
        <v>2.42550911039657</v>
      </c>
      <c r="R1855" s="24">
        <f t="shared" si="219"/>
        <v>0.31285903667697751</v>
      </c>
      <c r="S1855" s="24">
        <f t="shared" si="219"/>
        <v>0.27485638532920903</v>
      </c>
      <c r="T1855" s="24">
        <f t="shared" si="219"/>
        <v>0.41228457799381357</v>
      </c>
      <c r="U1855" s="23">
        <f t="shared" si="220"/>
        <v>0.72543286075336388</v>
      </c>
      <c r="V1855" s="23">
        <f t="shared" si="220"/>
        <v>0.87546288615071588</v>
      </c>
      <c r="W1855" s="23">
        <f t="shared" si="220"/>
        <v>1.1564860004013384</v>
      </c>
      <c r="X1855" t="s">
        <v>21</v>
      </c>
      <c r="Y1855" t="s">
        <v>558</v>
      </c>
      <c r="Z1855" t="s">
        <v>141</v>
      </c>
      <c r="AA1855" s="25" t="s">
        <v>161</v>
      </c>
      <c r="AB1855" s="25" t="s">
        <v>155</v>
      </c>
      <c r="AC1855" s="128" t="s">
        <v>603</v>
      </c>
      <c r="AD1855" s="25" t="s">
        <v>178</v>
      </c>
      <c r="AE1855" s="134" t="str">
        <f>VLOOKUP(AD1855,cs_lookup!$A$2:$B$55,2,FALSE)</f>
        <v>2</v>
      </c>
    </row>
    <row r="1856" spans="1:31" x14ac:dyDescent="0.25">
      <c r="A1856" s="20">
        <v>0.30187392358674459</v>
      </c>
      <c r="B1856" s="20">
        <v>0.2737240290931377</v>
      </c>
      <c r="C1856" s="20">
        <v>0.38872985020540585</v>
      </c>
      <c r="D1856" s="21">
        <f t="shared" si="218"/>
        <v>3.3126412116634723</v>
      </c>
      <c r="E1856" s="22">
        <f t="shared" si="218"/>
        <v>3.6533146297497274</v>
      </c>
      <c r="F1856" s="22">
        <f t="shared" si="218"/>
        <v>2.5724806043878479</v>
      </c>
      <c r="G1856" s="127">
        <v>2.7111710525780541E-2</v>
      </c>
      <c r="H1856" s="7">
        <f t="shared" si="211"/>
        <v>1.0271117105257805</v>
      </c>
      <c r="I1856" s="7">
        <f t="shared" si="212"/>
        <v>3.2252005090738618</v>
      </c>
      <c r="J1856" s="7">
        <f t="shared" si="213"/>
        <v>3.5568814884600899</v>
      </c>
      <c r="K1856" s="7">
        <f t="shared" si="214"/>
        <v>2.504577231498013</v>
      </c>
      <c r="L1856">
        <v>2.71</v>
      </c>
      <c r="M1856">
        <v>2.91</v>
      </c>
      <c r="N1856">
        <v>3.18</v>
      </c>
      <c r="O1856" s="7">
        <f t="shared" si="215"/>
        <v>2.7834727355248652</v>
      </c>
      <c r="P1856" s="7">
        <f t="shared" si="216"/>
        <v>2.9888950776300214</v>
      </c>
      <c r="Q1856" s="7">
        <f t="shared" si="217"/>
        <v>3.2662152394719821</v>
      </c>
      <c r="R1856" s="24">
        <f t="shared" si="219"/>
        <v>0.35926344355280171</v>
      </c>
      <c r="S1856" s="24">
        <f t="shared" si="219"/>
        <v>0.33457179794779818</v>
      </c>
      <c r="T1856" s="24">
        <f t="shared" si="219"/>
        <v>0.30616475849940022</v>
      </c>
      <c r="U1856" s="23">
        <f t="shared" si="220"/>
        <v>0.84025783586962</v>
      </c>
      <c r="V1856" s="23">
        <f t="shared" si="220"/>
        <v>0.81813240318553615</v>
      </c>
      <c r="W1856" s="23">
        <f t="shared" si="220"/>
        <v>1.2696753607785574</v>
      </c>
      <c r="X1856" t="s">
        <v>49</v>
      </c>
      <c r="Y1856" t="s">
        <v>48</v>
      </c>
      <c r="Z1856" t="s">
        <v>141</v>
      </c>
      <c r="AA1856" s="25" t="s">
        <v>166</v>
      </c>
      <c r="AB1856" s="25" t="s">
        <v>151</v>
      </c>
      <c r="AC1856" s="128" t="s">
        <v>603</v>
      </c>
      <c r="AD1856" s="25" t="s">
        <v>152</v>
      </c>
      <c r="AE1856" s="134" t="str">
        <f>VLOOKUP(AD1856,cs_lookup!$A$2:$B$55,2,FALSE)</f>
        <v>2</v>
      </c>
    </row>
    <row r="1857" spans="1:31" x14ac:dyDescent="0.25">
      <c r="A1857" s="20">
        <v>0.22101145619416321</v>
      </c>
      <c r="B1857" s="20">
        <v>0.3197452743025293</v>
      </c>
      <c r="C1857" s="20">
        <v>0.42079516122487115</v>
      </c>
      <c r="D1857" s="21">
        <f t="shared" si="218"/>
        <v>4.5246523289791778</v>
      </c>
      <c r="E1857" s="22">
        <f t="shared" si="218"/>
        <v>3.1274895373554226</v>
      </c>
      <c r="F1857" s="22">
        <f t="shared" si="218"/>
        <v>2.3764531823254598</v>
      </c>
      <c r="G1857" s="127">
        <v>2.8511583486294567E-2</v>
      </c>
      <c r="H1857" s="7">
        <f t="shared" si="211"/>
        <v>1.0285115834862946</v>
      </c>
      <c r="I1857" s="7">
        <f t="shared" si="212"/>
        <v>4.3992235008595513</v>
      </c>
      <c r="J1857" s="7">
        <f t="shared" si="213"/>
        <v>3.0407917495244212</v>
      </c>
      <c r="K1857" s="7">
        <f t="shared" si="214"/>
        <v>2.3105750294713401</v>
      </c>
      <c r="L1857">
        <v>3.99</v>
      </c>
      <c r="M1857">
        <v>3.29</v>
      </c>
      <c r="N1857">
        <v>2.11</v>
      </c>
      <c r="O1857" s="7">
        <f t="shared" si="215"/>
        <v>4.1037612181103151</v>
      </c>
      <c r="P1857" s="7">
        <f t="shared" si="216"/>
        <v>3.383803109669909</v>
      </c>
      <c r="Q1857" s="7">
        <f t="shared" si="217"/>
        <v>2.1701594411560814</v>
      </c>
      <c r="R1857" s="24">
        <f t="shared" si="219"/>
        <v>0.24367889525026418</v>
      </c>
      <c r="S1857" s="24">
        <f t="shared" si="219"/>
        <v>0.29552546870776719</v>
      </c>
      <c r="T1857" s="24">
        <f t="shared" si="219"/>
        <v>0.46079563604196877</v>
      </c>
      <c r="U1857" s="23">
        <f t="shared" si="220"/>
        <v>0.90697824268769389</v>
      </c>
      <c r="V1857" s="23">
        <f t="shared" si="220"/>
        <v>1.0819550534871567</v>
      </c>
      <c r="W1857" s="23">
        <f t="shared" si="220"/>
        <v>0.91319259192494961</v>
      </c>
      <c r="X1857" t="s">
        <v>45</v>
      </c>
      <c r="Y1857" t="s">
        <v>434</v>
      </c>
      <c r="Z1857" t="s">
        <v>141</v>
      </c>
      <c r="AA1857" s="25" t="s">
        <v>166</v>
      </c>
      <c r="AB1857" s="25" t="s">
        <v>151</v>
      </c>
      <c r="AC1857" s="128" t="s">
        <v>603</v>
      </c>
      <c r="AD1857" s="25" t="s">
        <v>151</v>
      </c>
      <c r="AE1857" s="134" t="str">
        <f>VLOOKUP(AD1857,cs_lookup!$A$2:$B$55,2,FALSE)</f>
        <v>X</v>
      </c>
    </row>
    <row r="1858" spans="1:31" x14ac:dyDescent="0.25">
      <c r="A1858" s="20">
        <v>0.12477140866303078</v>
      </c>
      <c r="B1858" s="20">
        <v>0.15002797701796605</v>
      </c>
      <c r="C1858" s="20">
        <v>0.62771202220072364</v>
      </c>
      <c r="D1858" s="21">
        <f t="shared" si="218"/>
        <v>8.0146566486292752</v>
      </c>
      <c r="E1858" s="22">
        <f t="shared" si="218"/>
        <v>6.6654234755178274</v>
      </c>
      <c r="F1858" s="22">
        <f t="shared" si="218"/>
        <v>1.593087219349496</v>
      </c>
      <c r="G1858" s="127">
        <v>2.7275519443480611E-2</v>
      </c>
      <c r="H1858" s="7">
        <f t="shared" si="211"/>
        <v>1.0272755194434806</v>
      </c>
      <c r="I1858" s="7">
        <f t="shared" si="212"/>
        <v>7.8018569477555157</v>
      </c>
      <c r="J1858" s="7">
        <f t="shared" si="213"/>
        <v>6.4884476942746323</v>
      </c>
      <c r="K1858" s="7">
        <f t="shared" si="214"/>
        <v>1.550788653284116</v>
      </c>
      <c r="L1858">
        <v>2.84</v>
      </c>
      <c r="M1858">
        <v>3.21</v>
      </c>
      <c r="N1858">
        <v>2.75</v>
      </c>
      <c r="O1858" s="7">
        <f t="shared" si="215"/>
        <v>2.9174624752194847</v>
      </c>
      <c r="P1858" s="7">
        <f t="shared" si="216"/>
        <v>3.2975544174135729</v>
      </c>
      <c r="Q1858" s="7">
        <f t="shared" si="217"/>
        <v>2.8250076784695715</v>
      </c>
      <c r="R1858" s="24">
        <f t="shared" si="219"/>
        <v>0.34276362026722168</v>
      </c>
      <c r="S1858" s="24">
        <f t="shared" si="219"/>
        <v>0.3032550409840839</v>
      </c>
      <c r="T1858" s="24">
        <f t="shared" si="219"/>
        <v>0.35398133874869436</v>
      </c>
      <c r="U1858" s="23">
        <f t="shared" si="220"/>
        <v>0.36401590275466761</v>
      </c>
      <c r="V1858" s="23">
        <f t="shared" si="220"/>
        <v>0.49472541835121597</v>
      </c>
      <c r="W1858" s="23">
        <f t="shared" si="220"/>
        <v>1.7732912825847067</v>
      </c>
      <c r="X1858" t="s">
        <v>555</v>
      </c>
      <c r="Y1858" t="s">
        <v>42</v>
      </c>
      <c r="Z1858" t="s">
        <v>141</v>
      </c>
      <c r="AA1858" s="25" t="s">
        <v>161</v>
      </c>
      <c r="AB1858" s="25" t="s">
        <v>178</v>
      </c>
      <c r="AC1858" s="128" t="s">
        <v>603</v>
      </c>
      <c r="AD1858" s="25" t="s">
        <v>154</v>
      </c>
      <c r="AE1858" s="134" t="str">
        <f>VLOOKUP(AD1858,cs_lookup!$A$2:$B$55,2,FALSE)</f>
        <v>1</v>
      </c>
    </row>
    <row r="1859" spans="1:31" x14ac:dyDescent="0.25">
      <c r="A1859" s="20">
        <v>0.15799380850033001</v>
      </c>
      <c r="B1859" s="20">
        <v>0.28244289834431474</v>
      </c>
      <c r="C1859" s="20">
        <v>0.49896921528282318</v>
      </c>
      <c r="D1859" s="21">
        <f t="shared" si="218"/>
        <v>6.3293619509014576</v>
      </c>
      <c r="E1859" s="22">
        <f t="shared" si="218"/>
        <v>3.5405386570595958</v>
      </c>
      <c r="F1859" s="22">
        <f t="shared" si="218"/>
        <v>2.0041316565655962</v>
      </c>
      <c r="G1859" s="127">
        <v>2.8146584280501319E-2</v>
      </c>
      <c r="H1859" s="7">
        <f t="shared" si="211"/>
        <v>1.0281465842805013</v>
      </c>
      <c r="I1859" s="7">
        <f t="shared" si="212"/>
        <v>6.1560890710255638</v>
      </c>
      <c r="J1859" s="7">
        <f t="shared" si="213"/>
        <v>3.4436127213681993</v>
      </c>
      <c r="K1859" s="7">
        <f t="shared" si="214"/>
        <v>1.9492664637582693</v>
      </c>
      <c r="L1859">
        <v>2.14</v>
      </c>
      <c r="M1859">
        <v>3.25</v>
      </c>
      <c r="N1859">
        <v>3.95</v>
      </c>
      <c r="O1859" s="7">
        <f t="shared" si="215"/>
        <v>2.2002336903602728</v>
      </c>
      <c r="P1859" s="7">
        <f t="shared" si="216"/>
        <v>3.3414763989116292</v>
      </c>
      <c r="Q1859" s="7">
        <f t="shared" si="217"/>
        <v>4.0611790079079801</v>
      </c>
      <c r="R1859" s="24">
        <f t="shared" si="219"/>
        <v>0.45449717654139593</v>
      </c>
      <c r="S1859" s="24">
        <f t="shared" si="219"/>
        <v>0.29926891009187301</v>
      </c>
      <c r="T1859" s="24">
        <f t="shared" si="219"/>
        <v>0.24623391336673098</v>
      </c>
      <c r="U1859" s="23">
        <f t="shared" si="220"/>
        <v>0.34762330033075534</v>
      </c>
      <c r="V1859" s="23">
        <f t="shared" si="220"/>
        <v>0.94377627885772419</v>
      </c>
      <c r="W1859" s="23">
        <f t="shared" si="220"/>
        <v>2.0264033026989194</v>
      </c>
      <c r="X1859" t="s">
        <v>560</v>
      </c>
      <c r="Y1859" t="s">
        <v>559</v>
      </c>
      <c r="Z1859" t="s">
        <v>141</v>
      </c>
      <c r="AA1859" s="25" t="s">
        <v>166</v>
      </c>
      <c r="AB1859" s="25" t="s">
        <v>151</v>
      </c>
      <c r="AC1859" s="128" t="s">
        <v>603</v>
      </c>
      <c r="AD1859" s="25" t="s">
        <v>170</v>
      </c>
      <c r="AE1859" s="134" t="str">
        <f>VLOOKUP(AD1859,cs_lookup!$A$2:$B$55,2,FALSE)</f>
        <v>1</v>
      </c>
    </row>
    <row r="1860" spans="1:31" x14ac:dyDescent="0.25">
      <c r="A1860" s="20">
        <v>0.79460958271504689</v>
      </c>
      <c r="B1860" s="20">
        <v>0.15277890053764362</v>
      </c>
      <c r="C1860" s="20">
        <v>4.8437446485384221E-2</v>
      </c>
      <c r="D1860" s="21">
        <f t="shared" si="218"/>
        <v>1.2584796631613335</v>
      </c>
      <c r="E1860" s="22">
        <f t="shared" si="218"/>
        <v>6.5454064434349508</v>
      </c>
      <c r="F1860" s="22">
        <f t="shared" si="218"/>
        <v>20.64518409949099</v>
      </c>
      <c r="G1860" s="127">
        <v>3.5247409769499916E-2</v>
      </c>
      <c r="H1860" s="7">
        <f t="shared" si="211"/>
        <v>1.0352474097694999</v>
      </c>
      <c r="I1860" s="7">
        <f t="shared" si="212"/>
        <v>1.2156317912850771</v>
      </c>
      <c r="J1860" s="7">
        <f t="shared" si="213"/>
        <v>6.3225528329428995</v>
      </c>
      <c r="K1860" s="7">
        <f t="shared" si="214"/>
        <v>19.942270711971823</v>
      </c>
      <c r="L1860">
        <v>1.21</v>
      </c>
      <c r="M1860">
        <v>7.04</v>
      </c>
      <c r="N1860">
        <v>14.98</v>
      </c>
      <c r="O1860" s="7">
        <f t="shared" si="215"/>
        <v>1.2526493658210949</v>
      </c>
      <c r="P1860" s="7">
        <f t="shared" si="216"/>
        <v>7.2881417647772793</v>
      </c>
      <c r="Q1860" s="7">
        <f t="shared" si="217"/>
        <v>15.508006198347109</v>
      </c>
      <c r="R1860" s="24">
        <f t="shared" si="219"/>
        <v>0.79830799207287617</v>
      </c>
      <c r="S1860" s="24">
        <f t="shared" si="219"/>
        <v>0.13720918613752559</v>
      </c>
      <c r="T1860" s="24">
        <f t="shared" si="219"/>
        <v>6.4482821789598146E-2</v>
      </c>
      <c r="U1860" s="23">
        <f t="shared" si="220"/>
        <v>0.99536718986336836</v>
      </c>
      <c r="V1860" s="23">
        <f t="shared" si="220"/>
        <v>1.1134742857851545</v>
      </c>
      <c r="W1860" s="23">
        <f t="shared" si="220"/>
        <v>0.7511682203274449</v>
      </c>
      <c r="X1860" t="s">
        <v>426</v>
      </c>
      <c r="Y1860" t="s">
        <v>408</v>
      </c>
      <c r="Z1860" t="s">
        <v>409</v>
      </c>
      <c r="AA1860" s="25" t="s">
        <v>160</v>
      </c>
      <c r="AB1860" s="25" t="s">
        <v>170</v>
      </c>
      <c r="AC1860" s="128" t="s">
        <v>603</v>
      </c>
      <c r="AD1860" s="25" t="s">
        <v>150</v>
      </c>
      <c r="AE1860" s="134" t="str">
        <f>VLOOKUP(AD1860,cs_lookup!$A$2:$B$55,2,FALSE)</f>
        <v>X</v>
      </c>
    </row>
    <row r="1861" spans="1:31" x14ac:dyDescent="0.25">
      <c r="A1861" s="20">
        <v>0.43482344776683607</v>
      </c>
      <c r="B1861" s="20">
        <v>0.39226703114172262</v>
      </c>
      <c r="C1861" s="20">
        <v>0.16946871250850135</v>
      </c>
      <c r="D1861" s="21">
        <f t="shared" si="218"/>
        <v>2.2997839816040155</v>
      </c>
      <c r="E1861" s="22">
        <f t="shared" si="218"/>
        <v>2.5492838311938297</v>
      </c>
      <c r="F1861" s="22">
        <f t="shared" si="218"/>
        <v>5.9007942244786644</v>
      </c>
      <c r="G1861" s="127">
        <v>2.8686551880602984E-2</v>
      </c>
      <c r="H1861" s="7">
        <f t="shared" si="211"/>
        <v>1.028686551880603</v>
      </c>
      <c r="I1861" s="7">
        <f t="shared" si="212"/>
        <v>2.2356508670203219</v>
      </c>
      <c r="J1861" s="7">
        <f t="shared" si="213"/>
        <v>2.4781930185957353</v>
      </c>
      <c r="K1861" s="7">
        <f t="shared" si="214"/>
        <v>5.7362412424767024</v>
      </c>
      <c r="L1861">
        <v>3.2</v>
      </c>
      <c r="M1861">
        <v>3.53</v>
      </c>
      <c r="N1861">
        <v>2.31</v>
      </c>
      <c r="O1861" s="7">
        <f t="shared" si="215"/>
        <v>3.2917969660179298</v>
      </c>
      <c r="P1861" s="7">
        <f t="shared" si="216"/>
        <v>3.6312635281385282</v>
      </c>
      <c r="Q1861" s="7">
        <f t="shared" si="217"/>
        <v>2.3762659348441928</v>
      </c>
      <c r="R1861" s="24">
        <f t="shared" si="219"/>
        <v>0.30378544312521649</v>
      </c>
      <c r="S1861" s="24">
        <f t="shared" si="219"/>
        <v>0.27538623739396401</v>
      </c>
      <c r="T1861" s="24">
        <f t="shared" si="219"/>
        <v>0.42082831948081945</v>
      </c>
      <c r="U1861" s="23">
        <f t="shared" si="220"/>
        <v>1.4313505061123268</v>
      </c>
      <c r="V1861" s="23">
        <f t="shared" si="220"/>
        <v>1.4244249634761177</v>
      </c>
      <c r="W1861" s="23">
        <f t="shared" si="220"/>
        <v>0.4027027285558557</v>
      </c>
      <c r="X1861" t="s">
        <v>535</v>
      </c>
      <c r="Y1861" t="s">
        <v>411</v>
      </c>
      <c r="Z1861" t="s">
        <v>409</v>
      </c>
      <c r="AA1861" s="25" t="s">
        <v>160</v>
      </c>
      <c r="AB1861" s="25" t="s">
        <v>154</v>
      </c>
      <c r="AC1861" s="128" t="s">
        <v>603</v>
      </c>
      <c r="AD1861" s="25" t="s">
        <v>447</v>
      </c>
      <c r="AE1861" s="134" t="str">
        <f>VLOOKUP(AD1861,cs_lookup!$A$2:$B$55,2,FALSE)</f>
        <v>1</v>
      </c>
    </row>
    <row r="1862" spans="1:31" x14ac:dyDescent="0.25">
      <c r="A1862" s="20">
        <v>0.25814924135459505</v>
      </c>
      <c r="B1862" s="20">
        <v>0.24904348020217812</v>
      </c>
      <c r="C1862" s="20">
        <v>0.44505514251407619</v>
      </c>
      <c r="D1862" s="21">
        <f t="shared" si="218"/>
        <v>3.873728215324852</v>
      </c>
      <c r="E1862" s="22">
        <f t="shared" si="218"/>
        <v>4.0153630971916288</v>
      </c>
      <c r="F1862" s="22">
        <f t="shared" si="218"/>
        <v>2.2469125833511114</v>
      </c>
      <c r="G1862" s="127">
        <v>3.5303435608236233E-2</v>
      </c>
      <c r="H1862" s="7">
        <f t="shared" si="211"/>
        <v>1.0353034356082362</v>
      </c>
      <c r="I1862" s="7">
        <f t="shared" si="212"/>
        <v>3.7416356230374661</v>
      </c>
      <c r="J1862" s="7">
        <f t="shared" si="213"/>
        <v>3.8784408117342144</v>
      </c>
      <c r="K1862" s="7">
        <f t="shared" si="214"/>
        <v>2.1702937574345631</v>
      </c>
      <c r="L1862">
        <v>10.23</v>
      </c>
      <c r="M1862">
        <v>6.66</v>
      </c>
      <c r="N1862">
        <v>1.27</v>
      </c>
      <c r="O1862" s="7">
        <f t="shared" si="215"/>
        <v>10.591154146272258</v>
      </c>
      <c r="P1862" s="7">
        <f t="shared" si="216"/>
        <v>6.8951208811508531</v>
      </c>
      <c r="Q1862" s="7">
        <f t="shared" si="217"/>
        <v>1.3148353632224601</v>
      </c>
      <c r="R1862" s="24">
        <f t="shared" si="219"/>
        <v>9.4418416179125053E-2</v>
      </c>
      <c r="S1862" s="24">
        <f t="shared" si="219"/>
        <v>0.14503008971658402</v>
      </c>
      <c r="T1862" s="24">
        <f t="shared" si="219"/>
        <v>0.7605514941042909</v>
      </c>
      <c r="U1862" s="23">
        <f t="shared" si="220"/>
        <v>2.734098407929757</v>
      </c>
      <c r="V1862" s="23">
        <f t="shared" si="220"/>
        <v>1.7171849006565176</v>
      </c>
      <c r="W1862" s="23">
        <f t="shared" si="220"/>
        <v>0.58517423996151918</v>
      </c>
      <c r="X1862" t="s">
        <v>427</v>
      </c>
      <c r="Y1862" t="s">
        <v>430</v>
      </c>
      <c r="Z1862" t="s">
        <v>409</v>
      </c>
      <c r="AA1862" s="25" t="s">
        <v>161</v>
      </c>
      <c r="AB1862" s="25" t="s">
        <v>155</v>
      </c>
      <c r="AC1862" s="128" t="s">
        <v>603</v>
      </c>
      <c r="AD1862" s="25" t="s">
        <v>153</v>
      </c>
      <c r="AE1862" s="134" t="str">
        <f>VLOOKUP(AD1862,cs_lookup!$A$2:$B$55,2,FALSE)</f>
        <v>2</v>
      </c>
    </row>
    <row r="1863" spans="1:31" x14ac:dyDescent="0.25">
      <c r="A1863" s="20">
        <v>0.46025540972949996</v>
      </c>
      <c r="B1863" s="20">
        <v>0.17707692264231376</v>
      </c>
      <c r="C1863" s="20">
        <v>0.30802768171282829</v>
      </c>
      <c r="D1863" s="21">
        <f t="shared" si="218"/>
        <v>2.172706672992105</v>
      </c>
      <c r="E1863" s="22">
        <f t="shared" si="218"/>
        <v>5.6472632632087718</v>
      </c>
      <c r="F1863" s="22">
        <f t="shared" si="218"/>
        <v>3.2464614687854318</v>
      </c>
      <c r="G1863" s="127">
        <v>2.7501129173554073E-2</v>
      </c>
      <c r="H1863" s="7">
        <f t="shared" si="211"/>
        <v>1.0275011291735541</v>
      </c>
      <c r="I1863" s="7">
        <f t="shared" si="212"/>
        <v>2.1145540489475372</v>
      </c>
      <c r="J1863" s="7">
        <f t="shared" si="213"/>
        <v>5.4961139242260613</v>
      </c>
      <c r="K1863" s="7">
        <f t="shared" si="214"/>
        <v>3.1595697334139627</v>
      </c>
      <c r="L1863">
        <v>2.68</v>
      </c>
      <c r="M1863">
        <v>3.61</v>
      </c>
      <c r="N1863">
        <v>2.65</v>
      </c>
      <c r="O1863" s="7">
        <f t="shared" si="215"/>
        <v>2.753703026185125</v>
      </c>
      <c r="P1863" s="7">
        <f t="shared" si="216"/>
        <v>3.70927907631653</v>
      </c>
      <c r="Q1863" s="7">
        <f t="shared" si="217"/>
        <v>2.7228779923099182</v>
      </c>
      <c r="R1863" s="24">
        <f t="shared" si="219"/>
        <v>0.36314736574385142</v>
      </c>
      <c r="S1863" s="24">
        <f t="shared" si="219"/>
        <v>0.26959416625859328</v>
      </c>
      <c r="T1863" s="24">
        <f t="shared" si="219"/>
        <v>0.3672584679975554</v>
      </c>
      <c r="U1863" s="23">
        <f t="shared" si="220"/>
        <v>1.2674067145901986</v>
      </c>
      <c r="V1863" s="23">
        <f t="shared" si="220"/>
        <v>0.65682772405565526</v>
      </c>
      <c r="W1863" s="23">
        <f t="shared" si="220"/>
        <v>0.83872179555810433</v>
      </c>
      <c r="X1863" t="s">
        <v>428</v>
      </c>
      <c r="Y1863" t="s">
        <v>546</v>
      </c>
      <c r="Z1863" t="s">
        <v>409</v>
      </c>
      <c r="AA1863" s="25" t="s">
        <v>166</v>
      </c>
      <c r="AB1863" s="25" t="s">
        <v>169</v>
      </c>
      <c r="AC1863" s="128" t="s">
        <v>603</v>
      </c>
      <c r="AD1863" s="25" t="s">
        <v>154</v>
      </c>
      <c r="AE1863" s="134" t="str">
        <f>VLOOKUP(AD1863,cs_lookup!$A$2:$B$55,2,FALSE)</f>
        <v>1</v>
      </c>
    </row>
    <row r="1864" spans="1:31" x14ac:dyDescent="0.25">
      <c r="A1864" s="20">
        <v>0.77409317078851547</v>
      </c>
      <c r="B1864" s="20">
        <v>0.13989694736721328</v>
      </c>
      <c r="C1864" s="20">
        <v>7.0482766610872563E-2</v>
      </c>
      <c r="D1864" s="21">
        <f t="shared" si="218"/>
        <v>1.2918341586470383</v>
      </c>
      <c r="E1864" s="22">
        <f t="shared" si="218"/>
        <v>7.148118803301089</v>
      </c>
      <c r="F1864" s="22">
        <f t="shared" si="218"/>
        <v>14.187865319204731</v>
      </c>
      <c r="G1864" s="127">
        <v>3.6889032975345737E-2</v>
      </c>
      <c r="H1864" s="7">
        <f t="shared" si="211"/>
        <v>1.0368890329753457</v>
      </c>
      <c r="I1864" s="7">
        <f t="shared" si="212"/>
        <v>1.2458750334547655</v>
      </c>
      <c r="J1864" s="7">
        <f t="shared" si="213"/>
        <v>6.8938127185988387</v>
      </c>
      <c r="K1864" s="7">
        <f t="shared" si="214"/>
        <v>13.683108672191036</v>
      </c>
      <c r="L1864">
        <v>1.1599999999999999</v>
      </c>
      <c r="M1864">
        <v>8.4</v>
      </c>
      <c r="N1864">
        <v>17.93</v>
      </c>
      <c r="O1864" s="7">
        <f t="shared" si="215"/>
        <v>1.202791278251401</v>
      </c>
      <c r="P1864" s="7">
        <f t="shared" si="216"/>
        <v>8.7098678769929041</v>
      </c>
      <c r="Q1864" s="7">
        <f t="shared" si="217"/>
        <v>18.591420361247948</v>
      </c>
      <c r="R1864" s="24">
        <f t="shared" si="219"/>
        <v>0.83139944401142007</v>
      </c>
      <c r="S1864" s="24">
        <f t="shared" si="219"/>
        <v>0.11481230417300561</v>
      </c>
      <c r="T1864" s="24">
        <f t="shared" si="219"/>
        <v>5.3788251815574305E-2</v>
      </c>
      <c r="U1864" s="23">
        <f t="shared" si="220"/>
        <v>0.93107251437839855</v>
      </c>
      <c r="V1864" s="23">
        <f t="shared" si="220"/>
        <v>1.2184839279630579</v>
      </c>
      <c r="W1864" s="23">
        <f t="shared" si="220"/>
        <v>1.3103747422864633</v>
      </c>
      <c r="X1864" t="s">
        <v>431</v>
      </c>
      <c r="Y1864" t="s">
        <v>413</v>
      </c>
      <c r="Z1864" t="s">
        <v>409</v>
      </c>
      <c r="AA1864" s="25" t="s">
        <v>160</v>
      </c>
      <c r="AB1864" s="25" t="s">
        <v>165</v>
      </c>
      <c r="AC1864" s="128" t="s">
        <v>603</v>
      </c>
      <c r="AD1864" s="25" t="s">
        <v>165</v>
      </c>
      <c r="AE1864" s="134" t="str">
        <f>VLOOKUP(AD1864,cs_lookup!$A$2:$B$55,2,FALSE)</f>
        <v>1</v>
      </c>
    </row>
    <row r="1865" spans="1:31" x14ac:dyDescent="0.25">
      <c r="A1865" s="20">
        <v>0.51762004182676158</v>
      </c>
      <c r="B1865" s="20">
        <v>0.31030910154717362</v>
      </c>
      <c r="C1865" s="20">
        <v>0.16725900249843342</v>
      </c>
      <c r="D1865" s="21">
        <f t="shared" si="218"/>
        <v>1.931919012391492</v>
      </c>
      <c r="E1865" s="22">
        <f t="shared" si="218"/>
        <v>3.222593198246809</v>
      </c>
      <c r="F1865" s="22">
        <f t="shared" si="218"/>
        <v>5.9787514278005229</v>
      </c>
      <c r="G1865" s="127">
        <v>3.0000400272184979E-2</v>
      </c>
      <c r="H1865" s="7">
        <f t="shared" si="211"/>
        <v>1.030000400272185</v>
      </c>
      <c r="I1865" s="7">
        <f t="shared" si="212"/>
        <v>1.8756487976907277</v>
      </c>
      <c r="J1865" s="7">
        <f t="shared" si="213"/>
        <v>3.1287300445662116</v>
      </c>
      <c r="K1865" s="7">
        <f t="shared" si="214"/>
        <v>5.8046107809478471</v>
      </c>
      <c r="L1865">
        <v>1.68</v>
      </c>
      <c r="M1865">
        <v>4.1500000000000004</v>
      </c>
      <c r="N1865">
        <v>5.16</v>
      </c>
      <c r="O1865" s="7">
        <f t="shared" si="215"/>
        <v>1.7304006724572707</v>
      </c>
      <c r="P1865" s="7">
        <f t="shared" si="216"/>
        <v>4.2745016611295679</v>
      </c>
      <c r="Q1865" s="7">
        <f t="shared" si="217"/>
        <v>5.314802065404475</v>
      </c>
      <c r="R1865" s="24">
        <f t="shared" si="219"/>
        <v>0.57790083875773191</v>
      </c>
      <c r="S1865" s="24">
        <f t="shared" si="219"/>
        <v>0.23394539978626253</v>
      </c>
      <c r="T1865" s="24">
        <f t="shared" si="219"/>
        <v>0.18815376145600571</v>
      </c>
      <c r="U1865" s="23">
        <f t="shared" si="220"/>
        <v>0.89569006845438881</v>
      </c>
      <c r="V1865" s="23">
        <f t="shared" si="220"/>
        <v>1.3264167700270173</v>
      </c>
      <c r="W1865" s="23">
        <f t="shared" si="220"/>
        <v>0.8889484919361661</v>
      </c>
      <c r="X1865" t="s">
        <v>59</v>
      </c>
      <c r="Y1865" t="s">
        <v>60</v>
      </c>
      <c r="Z1865" t="s">
        <v>143</v>
      </c>
      <c r="AA1865" s="25" t="s">
        <v>166</v>
      </c>
      <c r="AB1865" s="25" t="s">
        <v>151</v>
      </c>
      <c r="AC1865" s="128" t="s">
        <v>603</v>
      </c>
      <c r="AD1865" s="25" t="s">
        <v>163</v>
      </c>
      <c r="AE1865" s="134" t="str">
        <f>VLOOKUP(AD1865,cs_lookup!$A$2:$B$55,2,FALSE)</f>
        <v>2</v>
      </c>
    </row>
    <row r="1866" spans="1:31" x14ac:dyDescent="0.25">
      <c r="A1866" s="20">
        <v>8.0442106880731015E-2</v>
      </c>
      <c r="B1866" s="20">
        <v>0.13521864550972307</v>
      </c>
      <c r="C1866" s="20">
        <v>0.66080246855515379</v>
      </c>
      <c r="D1866" s="21">
        <f t="shared" si="218"/>
        <v>12.431300456646028</v>
      </c>
      <c r="E1866" s="22">
        <f t="shared" si="218"/>
        <v>7.3954297961673765</v>
      </c>
      <c r="F1866" s="22">
        <f t="shared" si="218"/>
        <v>1.5133115379948601</v>
      </c>
      <c r="G1866" s="127">
        <v>3.3054379243127041E-2</v>
      </c>
      <c r="H1866" s="7">
        <f t="shared" si="211"/>
        <v>1.033054379243127</v>
      </c>
      <c r="I1866" s="7">
        <f t="shared" si="212"/>
        <v>12.03353928546713</v>
      </c>
      <c r="J1866" s="7">
        <f t="shared" si="213"/>
        <v>7.1588001026486898</v>
      </c>
      <c r="K1866" s="7">
        <f t="shared" si="214"/>
        <v>1.4648904921187169</v>
      </c>
      <c r="L1866">
        <v>6.96</v>
      </c>
      <c r="M1866">
        <v>4.32</v>
      </c>
      <c r="N1866">
        <v>1.52</v>
      </c>
      <c r="O1866" s="7">
        <f t="shared" si="215"/>
        <v>7.1900584795321638</v>
      </c>
      <c r="P1866" s="7">
        <f t="shared" si="216"/>
        <v>4.4627949183303093</v>
      </c>
      <c r="Q1866" s="7">
        <f t="shared" si="217"/>
        <v>1.5702426564495531</v>
      </c>
      <c r="R1866" s="24">
        <f t="shared" si="219"/>
        <v>0.13908092720618137</v>
      </c>
      <c r="S1866" s="24">
        <f t="shared" si="219"/>
        <v>0.22407482716551441</v>
      </c>
      <c r="T1866" s="24">
        <f t="shared" si="219"/>
        <v>0.63684424562830411</v>
      </c>
      <c r="U1866" s="23">
        <f t="shared" si="220"/>
        <v>0.57838345268923264</v>
      </c>
      <c r="V1866" s="23">
        <f t="shared" si="220"/>
        <v>0.60345308404429954</v>
      </c>
      <c r="W1866" s="23">
        <f t="shared" si="220"/>
        <v>1.0376202236124672</v>
      </c>
      <c r="X1866" t="s">
        <v>54</v>
      </c>
      <c r="Y1866" t="s">
        <v>131</v>
      </c>
      <c r="Z1866" t="s">
        <v>143</v>
      </c>
      <c r="AA1866" s="25" t="s">
        <v>161</v>
      </c>
      <c r="AB1866" s="25" t="s">
        <v>178</v>
      </c>
      <c r="AC1866" s="128" t="s">
        <v>603</v>
      </c>
      <c r="AD1866" s="25" t="s">
        <v>153</v>
      </c>
      <c r="AE1866" s="134" t="str">
        <f>VLOOKUP(AD1866,cs_lookup!$A$2:$B$55,2,FALSE)</f>
        <v>2</v>
      </c>
    </row>
    <row r="1867" spans="1:31" x14ac:dyDescent="0.25">
      <c r="A1867" s="20">
        <v>0.6126694784818798</v>
      </c>
      <c r="B1867" s="20">
        <v>0.31234717084496216</v>
      </c>
      <c r="C1867" s="20">
        <v>7.4403916618711749E-2</v>
      </c>
      <c r="D1867" s="21">
        <f t="shared" si="218"/>
        <v>1.6322014318028017</v>
      </c>
      <c r="E1867" s="22">
        <f t="shared" si="218"/>
        <v>3.2015657362760743</v>
      </c>
      <c r="F1867" s="22">
        <f t="shared" si="218"/>
        <v>13.440152688796912</v>
      </c>
      <c r="G1867" s="127">
        <v>3.2455596397743092E-2</v>
      </c>
      <c r="H1867" s="7">
        <f t="shared" si="211"/>
        <v>1.0324555963977431</v>
      </c>
      <c r="I1867" s="7">
        <f t="shared" si="212"/>
        <v>1.5808926190119779</v>
      </c>
      <c r="J1867" s="7">
        <f t="shared" si="213"/>
        <v>3.1009234173812388</v>
      </c>
      <c r="K1867" s="7">
        <f t="shared" si="214"/>
        <v>13.017656871336508</v>
      </c>
      <c r="L1867">
        <v>1.57</v>
      </c>
      <c r="M1867">
        <v>4.43</v>
      </c>
      <c r="N1867">
        <v>5.89</v>
      </c>
      <c r="O1867" s="7">
        <f t="shared" si="215"/>
        <v>1.6209552863444567</v>
      </c>
      <c r="P1867" s="7">
        <f t="shared" si="216"/>
        <v>4.573778292042002</v>
      </c>
      <c r="Q1867" s="7">
        <f t="shared" si="217"/>
        <v>6.0811634627827065</v>
      </c>
      <c r="R1867" s="24">
        <f t="shared" si="219"/>
        <v>0.61692016332861244</v>
      </c>
      <c r="S1867" s="24">
        <f t="shared" si="219"/>
        <v>0.21863761996070463</v>
      </c>
      <c r="T1867" s="24">
        <f t="shared" si="219"/>
        <v>0.16444221671068279</v>
      </c>
      <c r="U1867" s="23">
        <f t="shared" si="220"/>
        <v>0.99310982992710439</v>
      </c>
      <c r="V1867" s="23">
        <f t="shared" si="220"/>
        <v>1.4286067095914221</v>
      </c>
      <c r="W1867" s="23">
        <f t="shared" si="220"/>
        <v>0.45246237922964089</v>
      </c>
      <c r="X1867" t="s">
        <v>53</v>
      </c>
      <c r="Y1867" t="s">
        <v>266</v>
      </c>
      <c r="Z1867" t="s">
        <v>143</v>
      </c>
      <c r="AA1867" s="25" t="s">
        <v>160</v>
      </c>
      <c r="AB1867" s="25" t="s">
        <v>154</v>
      </c>
      <c r="AC1867" s="128" t="s">
        <v>603</v>
      </c>
      <c r="AD1867" s="25" t="s">
        <v>151</v>
      </c>
      <c r="AE1867" s="134" t="str">
        <f>VLOOKUP(AD1867,cs_lookup!$A$2:$B$55,2,FALSE)</f>
        <v>X</v>
      </c>
    </row>
    <row r="1868" spans="1:31" x14ac:dyDescent="0.25">
      <c r="A1868" s="20">
        <v>0.18192050944536853</v>
      </c>
      <c r="B1868" s="20">
        <v>0.22428385970621434</v>
      </c>
      <c r="C1868" s="20">
        <v>0.52434633621819637</v>
      </c>
      <c r="D1868" s="21">
        <f t="shared" si="218"/>
        <v>5.4969063304008836</v>
      </c>
      <c r="E1868" s="22">
        <f t="shared" si="218"/>
        <v>4.4586355937956625</v>
      </c>
      <c r="F1868" s="22">
        <f t="shared" si="218"/>
        <v>1.9071364304982379</v>
      </c>
      <c r="G1868" s="127">
        <v>2.7799413616499846E-2</v>
      </c>
      <c r="H1868" s="7">
        <f t="shared" si="211"/>
        <v>1.0277994136164998</v>
      </c>
      <c r="I1868" s="7">
        <f t="shared" si="212"/>
        <v>5.3482287084198807</v>
      </c>
      <c r="J1868" s="7">
        <f t="shared" si="213"/>
        <v>4.338040608631152</v>
      </c>
      <c r="K1868" s="7">
        <f t="shared" si="214"/>
        <v>1.855553141237579</v>
      </c>
      <c r="L1868">
        <v>3.23</v>
      </c>
      <c r="M1868">
        <v>3.46</v>
      </c>
      <c r="N1868">
        <v>2.33</v>
      </c>
      <c r="O1868" s="7">
        <f t="shared" si="215"/>
        <v>3.3197921059812945</v>
      </c>
      <c r="P1868" s="7">
        <f t="shared" si="216"/>
        <v>3.5561859711130896</v>
      </c>
      <c r="Q1868" s="7">
        <f t="shared" si="217"/>
        <v>2.3947726337264448</v>
      </c>
      <c r="R1868" s="24">
        <f t="shared" si="219"/>
        <v>0.30122368150652939</v>
      </c>
      <c r="S1868" s="24">
        <f t="shared" si="219"/>
        <v>0.28120014198441906</v>
      </c>
      <c r="T1868" s="24">
        <f t="shared" si="219"/>
        <v>0.41757617650905149</v>
      </c>
      <c r="U1868" s="23">
        <f t="shared" si="220"/>
        <v>0.60393827117282994</v>
      </c>
      <c r="V1868" s="23">
        <f t="shared" si="220"/>
        <v>0.79759511543433581</v>
      </c>
      <c r="W1868" s="23">
        <f t="shared" si="220"/>
        <v>1.2556902565700621</v>
      </c>
      <c r="X1868" t="s">
        <v>55</v>
      </c>
      <c r="Y1868" t="s">
        <v>57</v>
      </c>
      <c r="Z1868" t="s">
        <v>143</v>
      </c>
      <c r="AA1868" s="25" t="s">
        <v>161</v>
      </c>
      <c r="AB1868" s="25" t="s">
        <v>155</v>
      </c>
      <c r="AC1868" s="128" t="s">
        <v>603</v>
      </c>
      <c r="AD1868" s="25" t="s">
        <v>172</v>
      </c>
      <c r="AE1868" s="134" t="str">
        <f>VLOOKUP(AD1868,cs_lookup!$A$2:$B$55,2,FALSE)</f>
        <v>2</v>
      </c>
    </row>
    <row r="1869" spans="1:31" x14ac:dyDescent="0.25">
      <c r="A1869" s="20">
        <v>0.24006126608918285</v>
      </c>
      <c r="B1869" s="20">
        <v>0.38537274851743381</v>
      </c>
      <c r="C1869" s="20">
        <v>0.35332630109444857</v>
      </c>
      <c r="D1869" s="21">
        <f t="shared" si="218"/>
        <v>4.1656032907387051</v>
      </c>
      <c r="E1869" s="22">
        <f t="shared" si="218"/>
        <v>2.5948902818040369</v>
      </c>
      <c r="F1869" s="22">
        <f t="shared" si="218"/>
        <v>2.8302450083745319</v>
      </c>
      <c r="G1869" s="127">
        <v>3.0034794721996994E-2</v>
      </c>
      <c r="H1869" s="7">
        <f t="shared" si="211"/>
        <v>1.030034794721997</v>
      </c>
      <c r="I1869" s="7">
        <f t="shared" si="212"/>
        <v>4.0441384233655793</v>
      </c>
      <c r="J1869" s="7">
        <f t="shared" si="213"/>
        <v>2.5192258505251655</v>
      </c>
      <c r="K1869" s="7">
        <f t="shared" si="214"/>
        <v>2.7477178663060657</v>
      </c>
      <c r="L1869">
        <v>1.88</v>
      </c>
      <c r="M1869">
        <v>3.51</v>
      </c>
      <c r="N1869">
        <v>4.6900000000000004</v>
      </c>
      <c r="O1869" s="7">
        <f t="shared" si="215"/>
        <v>1.9364654140773543</v>
      </c>
      <c r="P1869" s="7">
        <f t="shared" si="216"/>
        <v>3.6154221294742093</v>
      </c>
      <c r="Q1869" s="7">
        <f t="shared" si="217"/>
        <v>4.830863187246166</v>
      </c>
      <c r="R1869" s="24">
        <f t="shared" si="219"/>
        <v>0.51640478199630468</v>
      </c>
      <c r="S1869" s="24">
        <f t="shared" si="219"/>
        <v>0.27659287468747945</v>
      </c>
      <c r="T1869" s="24">
        <f t="shared" si="219"/>
        <v>0.20700234331621592</v>
      </c>
      <c r="U1869" s="23">
        <f t="shared" si="220"/>
        <v>0.46487033904132341</v>
      </c>
      <c r="V1869" s="23">
        <f t="shared" si="220"/>
        <v>1.3932851630862293</v>
      </c>
      <c r="W1869" s="23">
        <f t="shared" si="220"/>
        <v>1.7068710210430265</v>
      </c>
      <c r="X1869" t="s">
        <v>58</v>
      </c>
      <c r="Y1869" t="s">
        <v>132</v>
      </c>
      <c r="Z1869" t="s">
        <v>143</v>
      </c>
      <c r="AA1869" s="25" t="s">
        <v>166</v>
      </c>
      <c r="AB1869" s="25" t="s">
        <v>151</v>
      </c>
      <c r="AC1869" s="128" t="s">
        <v>603</v>
      </c>
      <c r="AD1869" s="25" t="s">
        <v>163</v>
      </c>
      <c r="AE1869" s="134" t="str">
        <f>VLOOKUP(AD1869,cs_lookup!$A$2:$B$55,2,FALSE)</f>
        <v>2</v>
      </c>
    </row>
    <row r="1870" spans="1:31" x14ac:dyDescent="0.25">
      <c r="A1870" s="20">
        <v>0.50968633776857752</v>
      </c>
      <c r="B1870" s="20">
        <v>0.28893782920464606</v>
      </c>
      <c r="C1870" s="20">
        <v>0.19376225170317529</v>
      </c>
      <c r="D1870" s="21">
        <f t="shared" si="218"/>
        <v>1.9619909852361961</v>
      </c>
      <c r="E1870" s="22">
        <f t="shared" si="218"/>
        <v>3.4609521458394075</v>
      </c>
      <c r="F1870" s="22">
        <f t="shared" si="218"/>
        <v>5.1609639711036266</v>
      </c>
      <c r="G1870" s="127">
        <v>2.739661340509314E-2</v>
      </c>
      <c r="H1870" s="7">
        <f t="shared" si="211"/>
        <v>1.0273966134050931</v>
      </c>
      <c r="I1870" s="7">
        <f t="shared" si="212"/>
        <v>1.9096724279960235</v>
      </c>
      <c r="J1870" s="7">
        <f t="shared" si="213"/>
        <v>3.3686622095908989</v>
      </c>
      <c r="K1870" s="7">
        <f t="shared" si="214"/>
        <v>5.0233414279989512</v>
      </c>
      <c r="L1870">
        <v>2.96</v>
      </c>
      <c r="M1870">
        <v>3.38</v>
      </c>
      <c r="N1870">
        <v>2.54</v>
      </c>
      <c r="O1870" s="7">
        <f t="shared" si="215"/>
        <v>3.0410939756790758</v>
      </c>
      <c r="P1870" s="7">
        <f t="shared" si="216"/>
        <v>3.4726005533092148</v>
      </c>
      <c r="Q1870" s="7">
        <f t="shared" si="217"/>
        <v>2.6095873980489368</v>
      </c>
      <c r="R1870" s="24">
        <f t="shared" si="219"/>
        <v>0.3288290358658516</v>
      </c>
      <c r="S1870" s="24">
        <f t="shared" si="219"/>
        <v>0.2879686231251245</v>
      </c>
      <c r="T1870" s="24">
        <f t="shared" si="219"/>
        <v>0.38320234100902389</v>
      </c>
      <c r="U1870" s="23">
        <f t="shared" si="220"/>
        <v>1.5500040512739515</v>
      </c>
      <c r="V1870" s="23">
        <f t="shared" si="220"/>
        <v>1.0033656655680172</v>
      </c>
      <c r="W1870" s="23">
        <f t="shared" si="220"/>
        <v>0.50563953026219233</v>
      </c>
      <c r="X1870" t="s">
        <v>271</v>
      </c>
      <c r="Y1870" t="s">
        <v>111</v>
      </c>
      <c r="Z1870" t="s">
        <v>143</v>
      </c>
      <c r="AA1870" s="25" t="s">
        <v>166</v>
      </c>
      <c r="AB1870" s="25" t="s">
        <v>151</v>
      </c>
      <c r="AC1870" s="128" t="s">
        <v>603</v>
      </c>
      <c r="AD1870" s="25" t="s">
        <v>162</v>
      </c>
      <c r="AE1870" s="134" t="str">
        <f>VLOOKUP(AD1870,cs_lookup!$A$2:$B$55,2,FALSE)</f>
        <v>1</v>
      </c>
    </row>
    <row r="1871" spans="1:31" x14ac:dyDescent="0.25">
      <c r="A1871" s="20">
        <v>0.3422436198742857</v>
      </c>
      <c r="B1871" s="20">
        <v>0.295752336380045</v>
      </c>
      <c r="C1871" s="20">
        <v>0.33656431958818078</v>
      </c>
      <c r="D1871" s="21">
        <f t="shared" si="218"/>
        <v>2.9218952288060884</v>
      </c>
      <c r="E1871" s="22">
        <f t="shared" si="218"/>
        <v>3.3812074394401033</v>
      </c>
      <c r="F1871" s="22">
        <f t="shared" si="218"/>
        <v>2.9712002782219975</v>
      </c>
      <c r="G1871" s="127">
        <v>5.3503082001734814E-2</v>
      </c>
      <c r="H1871" s="7">
        <f t="shared" si="211"/>
        <v>1.0535030820017348</v>
      </c>
      <c r="I1871" s="7">
        <f t="shared" si="212"/>
        <v>2.7735042058484236</v>
      </c>
      <c r="J1871" s="7">
        <f t="shared" si="213"/>
        <v>3.2094898412784478</v>
      </c>
      <c r="K1871" s="7">
        <f t="shared" si="214"/>
        <v>2.820305254899202</v>
      </c>
      <c r="L1871">
        <v>2.86</v>
      </c>
      <c r="M1871">
        <v>3.09</v>
      </c>
      <c r="N1871">
        <v>2.63</v>
      </c>
      <c r="O1871" s="7">
        <f t="shared" si="215"/>
        <v>3.0130188145249615</v>
      </c>
      <c r="P1871" s="7">
        <f t="shared" si="216"/>
        <v>3.2553245233853603</v>
      </c>
      <c r="Q1871" s="7">
        <f t="shared" si="217"/>
        <v>2.7707131056645626</v>
      </c>
      <c r="R1871" s="24">
        <f t="shared" si="219"/>
        <v>0.33189304865248975</v>
      </c>
      <c r="S1871" s="24">
        <f t="shared" si="219"/>
        <v>0.30718903532236919</v>
      </c>
      <c r="T1871" s="24">
        <f t="shared" si="219"/>
        <v>0.36091791602514089</v>
      </c>
      <c r="U1871" s="23">
        <f t="shared" si="220"/>
        <v>1.031186465832352</v>
      </c>
      <c r="V1871" s="23">
        <f t="shared" si="220"/>
        <v>0.96276983346647671</v>
      </c>
      <c r="W1871" s="23">
        <f t="shared" si="220"/>
        <v>0.93252317118204864</v>
      </c>
      <c r="X1871" t="s">
        <v>267</v>
      </c>
      <c r="Y1871" t="s">
        <v>270</v>
      </c>
      <c r="Z1871" t="s">
        <v>262</v>
      </c>
      <c r="AA1871" s="25" t="s">
        <v>166</v>
      </c>
      <c r="AB1871" s="25" t="s">
        <v>151</v>
      </c>
      <c r="AC1871" s="128" t="s">
        <v>603</v>
      </c>
      <c r="AD1871" s="25" t="s">
        <v>162</v>
      </c>
      <c r="AE1871" s="134" t="str">
        <f>VLOOKUP(AD1871,cs_lookup!$A$2:$B$55,2,FALSE)</f>
        <v>1</v>
      </c>
    </row>
    <row r="1872" spans="1:31" x14ac:dyDescent="0.25">
      <c r="A1872" s="20">
        <v>0.69880382183991407</v>
      </c>
      <c r="B1872" s="20">
        <v>0.2035266279384802</v>
      </c>
      <c r="C1872" s="20">
        <v>9.4904572792831945E-2</v>
      </c>
      <c r="D1872" s="21">
        <f t="shared" si="218"/>
        <v>1.4310167871822053</v>
      </c>
      <c r="E1872" s="22">
        <f t="shared" si="218"/>
        <v>4.9133620014687667</v>
      </c>
      <c r="F1872" s="22">
        <f t="shared" si="218"/>
        <v>10.536900073117753</v>
      </c>
      <c r="G1872" s="127">
        <v>5.962496532113426E-2</v>
      </c>
      <c r="H1872" s="7">
        <f t="shared" si="211"/>
        <v>1.0596249653211343</v>
      </c>
      <c r="I1872" s="7">
        <f t="shared" si="212"/>
        <v>1.3504936501269724</v>
      </c>
      <c r="J1872" s="7">
        <f t="shared" si="213"/>
        <v>4.636887731292461</v>
      </c>
      <c r="K1872" s="7">
        <f t="shared" si="214"/>
        <v>9.9439900134142238</v>
      </c>
      <c r="L1872">
        <v>4.26</v>
      </c>
      <c r="M1872">
        <v>3.26</v>
      </c>
      <c r="N1872">
        <v>1.93</v>
      </c>
      <c r="O1872" s="7">
        <f t="shared" si="215"/>
        <v>4.5140023522680321</v>
      </c>
      <c r="P1872" s="7">
        <f t="shared" si="216"/>
        <v>3.4543773869468977</v>
      </c>
      <c r="Q1872" s="7">
        <f t="shared" si="217"/>
        <v>2.045076183069789</v>
      </c>
      <c r="R1872" s="24">
        <f t="shared" si="219"/>
        <v>0.22153289297635306</v>
      </c>
      <c r="S1872" s="24">
        <f t="shared" si="219"/>
        <v>0.28948776812247368</v>
      </c>
      <c r="T1872" s="24">
        <f t="shared" si="219"/>
        <v>0.48897933890117318</v>
      </c>
      <c r="U1872" s="23">
        <f t="shared" si="220"/>
        <v>3.1544020955592629</v>
      </c>
      <c r="V1872" s="23">
        <f t="shared" si="220"/>
        <v>0.70305778119224061</v>
      </c>
      <c r="W1872" s="23">
        <f t="shared" si="220"/>
        <v>0.19408708148303372</v>
      </c>
      <c r="X1872" t="s">
        <v>264</v>
      </c>
      <c r="Y1872" t="s">
        <v>110</v>
      </c>
      <c r="Z1872" t="s">
        <v>262</v>
      </c>
      <c r="AA1872" s="25" t="s">
        <v>160</v>
      </c>
      <c r="AB1872" s="25" t="s">
        <v>162</v>
      </c>
      <c r="AC1872" s="128" t="s">
        <v>603</v>
      </c>
      <c r="AD1872" s="25" t="s">
        <v>150</v>
      </c>
      <c r="AE1872" s="134" t="str">
        <f>VLOOKUP(AD1872,cs_lookup!$A$2:$B$55,2,FALSE)</f>
        <v>X</v>
      </c>
    </row>
    <row r="1873" spans="1:31" x14ac:dyDescent="0.25">
      <c r="A1873" s="20">
        <v>0.44413841839881718</v>
      </c>
      <c r="B1873" s="20">
        <v>0.36831188313968144</v>
      </c>
      <c r="C1873" s="20">
        <v>0.18290052544230609</v>
      </c>
      <c r="D1873" s="21">
        <f t="shared" si="218"/>
        <v>2.2515503243451529</v>
      </c>
      <c r="E1873" s="22">
        <f t="shared" si="218"/>
        <v>2.7150902422031065</v>
      </c>
      <c r="F1873" s="22">
        <f t="shared" si="218"/>
        <v>5.4674528549423922</v>
      </c>
      <c r="G1873" s="127">
        <v>5.8971821480560127E-2</v>
      </c>
      <c r="H1873" s="7">
        <f t="shared" si="211"/>
        <v>1.0589718214805601</v>
      </c>
      <c r="I1873" s="7">
        <f t="shared" si="212"/>
        <v>2.1261664179101909</v>
      </c>
      <c r="J1873" s="7">
        <f t="shared" si="213"/>
        <v>2.5638928129429441</v>
      </c>
      <c r="K1873" s="7">
        <f t="shared" si="214"/>
        <v>5.16298237973725</v>
      </c>
      <c r="L1873">
        <v>1.65</v>
      </c>
      <c r="M1873">
        <v>3.8</v>
      </c>
      <c r="N1873">
        <v>5.27</v>
      </c>
      <c r="O1873" s="7">
        <f t="shared" si="215"/>
        <v>1.747303505442924</v>
      </c>
      <c r="P1873" s="7">
        <f t="shared" si="216"/>
        <v>4.0240929216261279</v>
      </c>
      <c r="Q1873" s="7">
        <f t="shared" si="217"/>
        <v>5.5807814992025513</v>
      </c>
      <c r="R1873" s="24">
        <f t="shared" si="219"/>
        <v>0.57231041824443085</v>
      </c>
      <c r="S1873" s="24">
        <f t="shared" si="219"/>
        <v>0.24850320792192393</v>
      </c>
      <c r="T1873" s="24">
        <f t="shared" si="219"/>
        <v>0.17918637383364533</v>
      </c>
      <c r="U1873" s="23">
        <f t="shared" si="220"/>
        <v>0.77604461537012936</v>
      </c>
      <c r="V1873" s="23">
        <f t="shared" si="220"/>
        <v>1.482121241893182</v>
      </c>
      <c r="W1873" s="23">
        <f t="shared" si="220"/>
        <v>1.0207278685828471</v>
      </c>
      <c r="X1873" t="s">
        <v>269</v>
      </c>
      <c r="Y1873" t="s">
        <v>268</v>
      </c>
      <c r="Z1873" t="s">
        <v>262</v>
      </c>
      <c r="AA1873" s="25" t="s">
        <v>160</v>
      </c>
      <c r="AB1873" s="25" t="s">
        <v>154</v>
      </c>
      <c r="AC1873" s="128" t="s">
        <v>603</v>
      </c>
      <c r="AD1873" s="25" t="s">
        <v>170</v>
      </c>
      <c r="AE1873" s="134" t="str">
        <f>VLOOKUP(AD1873,cs_lookup!$A$2:$B$55,2,FALSE)</f>
        <v>1</v>
      </c>
    </row>
    <row r="1874" spans="1:31" x14ac:dyDescent="0.25">
      <c r="A1874" s="20">
        <v>0.62026793454391538</v>
      </c>
      <c r="B1874" s="20">
        <v>0.20743815759490672</v>
      </c>
      <c r="C1874" s="20">
        <v>0.1640874313396315</v>
      </c>
      <c r="D1874" s="21">
        <f t="shared" si="218"/>
        <v>1.6122065067498654</v>
      </c>
      <c r="E1874" s="22">
        <f t="shared" si="218"/>
        <v>4.8207138531997513</v>
      </c>
      <c r="F1874" s="22">
        <f t="shared" si="218"/>
        <v>6.0943119886506096</v>
      </c>
      <c r="G1874" s="127">
        <v>5.4562332530273761E-2</v>
      </c>
      <c r="H1874" s="7">
        <f t="shared" si="211"/>
        <v>1.0545623325302738</v>
      </c>
      <c r="I1874" s="7">
        <f t="shared" si="212"/>
        <v>1.5287920467267242</v>
      </c>
      <c r="J1874" s="7">
        <f t="shared" si="213"/>
        <v>4.5712934214453949</v>
      </c>
      <c r="K1874" s="7">
        <f t="shared" si="214"/>
        <v>5.7789964619997063</v>
      </c>
      <c r="L1874">
        <v>2.2599999999999998</v>
      </c>
      <c r="M1874">
        <v>3.18</v>
      </c>
      <c r="N1874">
        <v>3.36</v>
      </c>
      <c r="O1874" s="7">
        <f t="shared" si="215"/>
        <v>2.3833108715184186</v>
      </c>
      <c r="P1874" s="7">
        <f t="shared" si="216"/>
        <v>3.3535082174462709</v>
      </c>
      <c r="Q1874" s="7">
        <f t="shared" si="217"/>
        <v>3.5433294373017197</v>
      </c>
      <c r="R1874" s="24">
        <f t="shared" si="219"/>
        <v>0.41958437396918147</v>
      </c>
      <c r="S1874" s="24">
        <f t="shared" si="219"/>
        <v>0.29819518401583334</v>
      </c>
      <c r="T1874" s="24">
        <f t="shared" si="219"/>
        <v>0.28222044201498514</v>
      </c>
      <c r="U1874" s="23">
        <f t="shared" si="220"/>
        <v>1.4782913116527883</v>
      </c>
      <c r="V1874" s="23">
        <f t="shared" si="220"/>
        <v>0.69564556610643424</v>
      </c>
      <c r="W1874" s="23">
        <f t="shared" si="220"/>
        <v>0.58141582575694106</v>
      </c>
      <c r="X1874" t="s">
        <v>261</v>
      </c>
      <c r="Y1874" t="s">
        <v>265</v>
      </c>
      <c r="Z1874" t="s">
        <v>262</v>
      </c>
      <c r="AA1874" s="25" t="s">
        <v>160</v>
      </c>
      <c r="AB1874" s="25" t="s">
        <v>162</v>
      </c>
      <c r="AC1874" s="128" t="s">
        <v>603</v>
      </c>
      <c r="AD1874" s="25" t="s">
        <v>162</v>
      </c>
      <c r="AE1874" s="134" t="str">
        <f>VLOOKUP(AD1874,cs_lookup!$A$2:$B$55,2,FALSE)</f>
        <v>1</v>
      </c>
    </row>
    <row r="1875" spans="1:31" x14ac:dyDescent="0.25">
      <c r="A1875" s="20">
        <v>0.20025699170338127</v>
      </c>
      <c r="B1875" s="20">
        <v>0.20803278762286415</v>
      </c>
      <c r="C1875" s="20">
        <v>0.52575776022711496</v>
      </c>
      <c r="D1875" s="21">
        <f t="shared" si="218"/>
        <v>4.9935834524129392</v>
      </c>
      <c r="E1875" s="22">
        <f t="shared" si="218"/>
        <v>4.806934577124772</v>
      </c>
      <c r="F1875" s="22">
        <f t="shared" si="218"/>
        <v>1.90201662371664</v>
      </c>
      <c r="G1875" s="127">
        <v>7.8589886075816295E-2</v>
      </c>
      <c r="H1875" s="7">
        <f t="shared" si="211"/>
        <v>1.0785898860758163</v>
      </c>
      <c r="I1875" s="7">
        <f t="shared" si="212"/>
        <v>4.6297332441905823</v>
      </c>
      <c r="J1875" s="7">
        <f t="shared" si="213"/>
        <v>4.4566842682102461</v>
      </c>
      <c r="K1875" s="7">
        <f t="shared" si="214"/>
        <v>1.7634289439118136</v>
      </c>
      <c r="L1875">
        <v>1.97</v>
      </c>
      <c r="M1875">
        <v>3.84</v>
      </c>
      <c r="N1875">
        <v>3.22</v>
      </c>
      <c r="O1875" s="7">
        <f t="shared" si="215"/>
        <v>2.1248220755693579</v>
      </c>
      <c r="P1875" s="7">
        <f t="shared" si="216"/>
        <v>4.1417851625311348</v>
      </c>
      <c r="Q1875" s="7">
        <f t="shared" si="217"/>
        <v>3.4730594331641287</v>
      </c>
      <c r="R1875" s="24">
        <f t="shared" si="219"/>
        <v>0.47062764054352385</v>
      </c>
      <c r="S1875" s="24">
        <f t="shared" si="219"/>
        <v>0.24144178434133901</v>
      </c>
      <c r="T1875" s="24">
        <f t="shared" si="219"/>
        <v>0.2879305751151372</v>
      </c>
      <c r="U1875" s="23">
        <f t="shared" si="220"/>
        <v>0.42551047675845427</v>
      </c>
      <c r="V1875" s="23">
        <f t="shared" si="220"/>
        <v>0.86162711309636941</v>
      </c>
      <c r="W1875" s="23">
        <f t="shared" si="220"/>
        <v>1.8259879487160258</v>
      </c>
      <c r="X1875" t="s">
        <v>260</v>
      </c>
      <c r="Y1875" t="s">
        <v>62</v>
      </c>
      <c r="Z1875" t="s">
        <v>144</v>
      </c>
      <c r="AA1875" s="25" t="s">
        <v>161</v>
      </c>
      <c r="AB1875" s="25" t="s">
        <v>155</v>
      </c>
      <c r="AC1875" s="128" t="s">
        <v>603</v>
      </c>
      <c r="AD1875" s="25" t="s">
        <v>275</v>
      </c>
      <c r="AE1875" s="134" t="str">
        <f>VLOOKUP(AD1875,cs_lookup!$A$2:$B$55,2,FALSE)</f>
        <v>2</v>
      </c>
    </row>
    <row r="1876" spans="1:31" x14ac:dyDescent="0.25">
      <c r="A1876" s="20">
        <v>0.36763036461139276</v>
      </c>
      <c r="B1876" s="20">
        <v>0.22677524752228298</v>
      </c>
      <c r="C1876" s="20">
        <v>0.37394692576242367</v>
      </c>
      <c r="D1876" s="21">
        <f t="shared" si="218"/>
        <v>2.7201235160677211</v>
      </c>
      <c r="E1876" s="22">
        <f t="shared" si="218"/>
        <v>4.4096523360722593</v>
      </c>
      <c r="F1876" s="22">
        <f t="shared" si="218"/>
        <v>2.6741762830678302</v>
      </c>
      <c r="G1876" s="127">
        <v>7.6984291964692364E-2</v>
      </c>
      <c r="H1876" s="7">
        <f t="shared" ref="H1876:H1939" si="221">(G1876/100%) + 1</f>
        <v>1.0769842919646924</v>
      </c>
      <c r="I1876" s="7">
        <f t="shared" ref="I1876:I1939" si="222">D1876/H1876</f>
        <v>2.5256854128350619</v>
      </c>
      <c r="J1876" s="7">
        <f t="shared" ref="J1876:J1939" si="223">E1876/H1876</f>
        <v>4.0944444305941881</v>
      </c>
      <c r="K1876" s="7">
        <f t="shared" ref="K1876:K1939" si="224">F1876/H1876</f>
        <v>2.4830225501148719</v>
      </c>
      <c r="L1876">
        <v>2.98</v>
      </c>
      <c r="M1876">
        <v>3.39</v>
      </c>
      <c r="N1876">
        <v>2.2400000000000002</v>
      </c>
      <c r="O1876" s="7">
        <f t="shared" ref="O1876:O1939" si="225">(L1876*H1876)</f>
        <v>3.2094131900547831</v>
      </c>
      <c r="P1876" s="7">
        <f t="shared" ref="P1876:P1939" si="226">(M1876*H1876)</f>
        <v>3.6509767497603072</v>
      </c>
      <c r="Q1876" s="7">
        <f t="shared" ref="Q1876:Q1939" si="227">(N1876*H1876)</f>
        <v>2.4124448140009109</v>
      </c>
      <c r="R1876" s="24">
        <f t="shared" si="219"/>
        <v>0.31158343933363425</v>
      </c>
      <c r="S1876" s="24">
        <f t="shared" si="219"/>
        <v>0.2738993065528702</v>
      </c>
      <c r="T1876" s="24">
        <f t="shared" si="219"/>
        <v>0.41451725411349549</v>
      </c>
      <c r="U1876" s="23">
        <f t="shared" si="220"/>
        <v>1.1798777412484533</v>
      </c>
      <c r="V1876" s="23">
        <f t="shared" si="220"/>
        <v>0.82795115612499381</v>
      </c>
      <c r="W1876" s="23">
        <f t="shared" si="220"/>
        <v>0.90212632176714269</v>
      </c>
      <c r="X1876" t="s">
        <v>274</v>
      </c>
      <c r="Y1876" t="s">
        <v>61</v>
      </c>
      <c r="Z1876" t="s">
        <v>144</v>
      </c>
      <c r="AA1876" s="25" t="s">
        <v>166</v>
      </c>
      <c r="AB1876" s="25" t="s">
        <v>150</v>
      </c>
      <c r="AC1876" s="128" t="s">
        <v>603</v>
      </c>
      <c r="AD1876" s="25" t="s">
        <v>451</v>
      </c>
      <c r="AE1876" s="134" t="str">
        <f>VLOOKUP(AD1876,cs_lookup!$A$2:$B$55,2,FALSE)</f>
        <v>2</v>
      </c>
    </row>
    <row r="1877" spans="1:31" x14ac:dyDescent="0.25">
      <c r="A1877" s="20">
        <v>9.9178906497183653E-2</v>
      </c>
      <c r="B1877" s="20">
        <v>0.25797390554276078</v>
      </c>
      <c r="C1877" s="20">
        <v>0.56017731560549922</v>
      </c>
      <c r="D1877" s="21">
        <f t="shared" si="218"/>
        <v>10.082789126419705</v>
      </c>
      <c r="E1877" s="22">
        <f t="shared" si="218"/>
        <v>3.876361052471812</v>
      </c>
      <c r="F1877" s="22">
        <f t="shared" si="218"/>
        <v>1.7851490450288827</v>
      </c>
      <c r="G1877" s="127">
        <v>0.10613693343615527</v>
      </c>
      <c r="H1877" s="7">
        <f t="shared" si="221"/>
        <v>1.1061369334361553</v>
      </c>
      <c r="I1877" s="7">
        <f t="shared" si="222"/>
        <v>9.1153173008137962</v>
      </c>
      <c r="J1877" s="7">
        <f t="shared" si="223"/>
        <v>3.5044133644738755</v>
      </c>
      <c r="K1877" s="7">
        <f t="shared" si="224"/>
        <v>1.6138589997925596</v>
      </c>
      <c r="L1877">
        <v>4.01</v>
      </c>
      <c r="M1877">
        <v>3.32</v>
      </c>
      <c r="N1877">
        <v>1.8</v>
      </c>
      <c r="O1877" s="7">
        <f t="shared" si="225"/>
        <v>4.4356091030789822</v>
      </c>
      <c r="P1877" s="7">
        <f t="shared" si="226"/>
        <v>3.6723746190080355</v>
      </c>
      <c r="Q1877" s="7">
        <f t="shared" si="227"/>
        <v>1.9910464801850796</v>
      </c>
      <c r="R1877" s="24">
        <f t="shared" si="219"/>
        <v>0.22544818011710027</v>
      </c>
      <c r="S1877" s="24">
        <f t="shared" si="219"/>
        <v>0.27230337417758194</v>
      </c>
      <c r="T1877" s="24">
        <f t="shared" si="219"/>
        <v>0.50224844570531779</v>
      </c>
      <c r="U1877" s="23">
        <f t="shared" si="220"/>
        <v>0.43991886049232709</v>
      </c>
      <c r="V1877" s="23">
        <f t="shared" si="220"/>
        <v>0.94737682308161097</v>
      </c>
      <c r="W1877" s="23">
        <f t="shared" si="220"/>
        <v>1.1153390725158556</v>
      </c>
      <c r="X1877" t="s">
        <v>494</v>
      </c>
      <c r="Y1877" t="s">
        <v>340</v>
      </c>
      <c r="Z1877" t="s">
        <v>144</v>
      </c>
      <c r="AA1877" s="25" t="s">
        <v>161</v>
      </c>
      <c r="AB1877" s="25" t="s">
        <v>152</v>
      </c>
      <c r="AC1877" s="128" t="s">
        <v>603</v>
      </c>
      <c r="AD1877" s="25" t="s">
        <v>163</v>
      </c>
      <c r="AE1877" s="134" t="str">
        <f>VLOOKUP(AD1877,cs_lookup!$A$2:$B$55,2,FALSE)</f>
        <v>2</v>
      </c>
    </row>
    <row r="1878" spans="1:31" x14ac:dyDescent="0.25">
      <c r="A1878" s="20">
        <v>0.33600560976915383</v>
      </c>
      <c r="B1878" s="20">
        <v>0.34581199535694723</v>
      </c>
      <c r="C1878" s="20">
        <v>0.30113703933251162</v>
      </c>
      <c r="D1878" s="21">
        <f t="shared" si="218"/>
        <v>2.9761407873131365</v>
      </c>
      <c r="E1878" s="22">
        <f t="shared" si="218"/>
        <v>2.8917446862067342</v>
      </c>
      <c r="F1878" s="22">
        <f t="shared" si="218"/>
        <v>3.3207472658181145</v>
      </c>
      <c r="G1878" s="127">
        <v>7.8585458839036448E-2</v>
      </c>
      <c r="H1878" s="7">
        <f t="shared" si="221"/>
        <v>1.0785854588390364</v>
      </c>
      <c r="I1878" s="7">
        <f t="shared" si="222"/>
        <v>2.7592999357849521</v>
      </c>
      <c r="J1878" s="7">
        <f t="shared" si="223"/>
        <v>2.6810529128765919</v>
      </c>
      <c r="K1878" s="7">
        <f t="shared" si="224"/>
        <v>3.078798474988238</v>
      </c>
      <c r="L1878">
        <v>3.68</v>
      </c>
      <c r="M1878">
        <v>3.53</v>
      </c>
      <c r="N1878">
        <v>1.91</v>
      </c>
      <c r="O1878" s="7">
        <f t="shared" si="225"/>
        <v>3.9691944885276542</v>
      </c>
      <c r="P1878" s="7">
        <f t="shared" si="226"/>
        <v>3.8074066697017983</v>
      </c>
      <c r="Q1878" s="7">
        <f t="shared" si="227"/>
        <v>2.0600982263825593</v>
      </c>
      <c r="R1878" s="24">
        <f t="shared" si="219"/>
        <v>0.25194028735310053</v>
      </c>
      <c r="S1878" s="24">
        <f t="shared" si="219"/>
        <v>0.26264596528595185</v>
      </c>
      <c r="T1878" s="24">
        <f t="shared" si="219"/>
        <v>0.48541374736094767</v>
      </c>
      <c r="U1878" s="23">
        <f t="shared" si="220"/>
        <v>1.3336716144100993</v>
      </c>
      <c r="V1878" s="23">
        <f t="shared" si="220"/>
        <v>1.3166468975849284</v>
      </c>
      <c r="W1878" s="23">
        <f t="shared" si="220"/>
        <v>0.62037188062700233</v>
      </c>
      <c r="X1878" t="s">
        <v>276</v>
      </c>
      <c r="Y1878" t="s">
        <v>278</v>
      </c>
      <c r="Z1878" t="s">
        <v>144</v>
      </c>
      <c r="AA1878" s="25" t="s">
        <v>166</v>
      </c>
      <c r="AB1878" s="25" t="s">
        <v>151</v>
      </c>
      <c r="AC1878" s="128" t="s">
        <v>603</v>
      </c>
      <c r="AD1878" s="25" t="s">
        <v>447</v>
      </c>
      <c r="AE1878" s="134" t="str">
        <f>VLOOKUP(AD1878,cs_lookup!$A$2:$B$55,2,FALSE)</f>
        <v>1</v>
      </c>
    </row>
    <row r="1879" spans="1:31" x14ac:dyDescent="0.25">
      <c r="A1879" s="20">
        <v>0.38169270206176042</v>
      </c>
      <c r="B1879" s="20">
        <v>0.30789371573841606</v>
      </c>
      <c r="C1879" s="20">
        <v>0.29225389716366074</v>
      </c>
      <c r="D1879" s="21">
        <f t="shared" si="218"/>
        <v>2.6199086191545611</v>
      </c>
      <c r="E1879" s="22">
        <f t="shared" si="218"/>
        <v>3.2478740191293531</v>
      </c>
      <c r="F1879" s="22">
        <f t="shared" si="218"/>
        <v>3.4216823443760784</v>
      </c>
      <c r="G1879" s="127">
        <v>0.10666169988203866</v>
      </c>
      <c r="H1879" s="7">
        <f t="shared" si="221"/>
        <v>1.1066616998820387</v>
      </c>
      <c r="I1879" s="7">
        <f t="shared" si="222"/>
        <v>2.3673979314851343</v>
      </c>
      <c r="J1879" s="7">
        <f t="shared" si="223"/>
        <v>2.9348390926292569</v>
      </c>
      <c r="K1879" s="7">
        <f t="shared" si="224"/>
        <v>3.0918955130920338</v>
      </c>
      <c r="L1879">
        <v>1.82</v>
      </c>
      <c r="M1879">
        <v>3.54</v>
      </c>
      <c r="N1879">
        <v>3.64</v>
      </c>
      <c r="O1879" s="7">
        <f t="shared" si="225"/>
        <v>2.0141242937853105</v>
      </c>
      <c r="P1879" s="7">
        <f t="shared" si="226"/>
        <v>3.917582417582417</v>
      </c>
      <c r="Q1879" s="7">
        <f t="shared" si="227"/>
        <v>4.0282485875706211</v>
      </c>
      <c r="R1879" s="24">
        <f t="shared" si="219"/>
        <v>0.49649368863955123</v>
      </c>
      <c r="S1879" s="24">
        <f t="shared" si="219"/>
        <v>0.25525946704067326</v>
      </c>
      <c r="T1879" s="24">
        <f t="shared" si="219"/>
        <v>0.24824684431977562</v>
      </c>
      <c r="U1879" s="23">
        <f t="shared" si="220"/>
        <v>0.7687765439831501</v>
      </c>
      <c r="V1879" s="23">
        <f t="shared" si="220"/>
        <v>1.2061990072609374</v>
      </c>
      <c r="W1879" s="23">
        <f t="shared" si="220"/>
        <v>1.1772713484615258</v>
      </c>
      <c r="X1879" t="s">
        <v>272</v>
      </c>
      <c r="Y1879" t="s">
        <v>493</v>
      </c>
      <c r="Z1879" t="s">
        <v>144</v>
      </c>
      <c r="AA1879" s="25" t="s">
        <v>166</v>
      </c>
      <c r="AB1879" s="25" t="s">
        <v>151</v>
      </c>
      <c r="AC1879" s="128" t="s">
        <v>603</v>
      </c>
      <c r="AD1879" s="25" t="s">
        <v>163</v>
      </c>
      <c r="AE1879" s="134" t="str">
        <f>VLOOKUP(AD1879,cs_lookup!$A$2:$B$55,2,FALSE)</f>
        <v>2</v>
      </c>
    </row>
    <row r="1880" spans="1:31" x14ac:dyDescent="0.25">
      <c r="A1880" s="20">
        <v>0.15517740513465025</v>
      </c>
      <c r="B1880" s="20">
        <v>0.25239238707814959</v>
      </c>
      <c r="C1880" s="20">
        <v>0.52219111648593985</v>
      </c>
      <c r="D1880" s="21">
        <f t="shared" si="218"/>
        <v>6.444237156384216</v>
      </c>
      <c r="E1880" s="22">
        <f t="shared" si="218"/>
        <v>3.9620846396225282</v>
      </c>
      <c r="F1880" s="22">
        <f t="shared" si="218"/>
        <v>1.9150076828756724</v>
      </c>
      <c r="G1880" s="127">
        <v>7.8750223541060649E-2</v>
      </c>
      <c r="H1880" s="7">
        <f t="shared" si="221"/>
        <v>1.0787502235410606</v>
      </c>
      <c r="I1880" s="7">
        <f t="shared" si="222"/>
        <v>5.9737991388132752</v>
      </c>
      <c r="J1880" s="7">
        <f t="shared" si="223"/>
        <v>3.6728471087744055</v>
      </c>
      <c r="K1880" s="7">
        <f t="shared" si="224"/>
        <v>1.7752095351503592</v>
      </c>
      <c r="L1880">
        <v>2.63</v>
      </c>
      <c r="M1880">
        <v>3.57</v>
      </c>
      <c r="N1880">
        <v>2.39</v>
      </c>
      <c r="O1880" s="7">
        <f t="shared" si="225"/>
        <v>2.8371130879129893</v>
      </c>
      <c r="P1880" s="7">
        <f t="shared" si="226"/>
        <v>3.8511382980415862</v>
      </c>
      <c r="Q1880" s="7">
        <f t="shared" si="227"/>
        <v>2.5782130342631353</v>
      </c>
      <c r="R1880" s="24">
        <f t="shared" si="219"/>
        <v>0.35247096926108457</v>
      </c>
      <c r="S1880" s="24">
        <f t="shared" si="219"/>
        <v>0.25966348715872617</v>
      </c>
      <c r="T1880" s="24">
        <f t="shared" si="219"/>
        <v>0.38786554358018921</v>
      </c>
      <c r="U1880" s="23">
        <f t="shared" si="220"/>
        <v>0.44025584705589255</v>
      </c>
      <c r="V1880" s="23">
        <f t="shared" si="220"/>
        <v>0.97199798801079829</v>
      </c>
      <c r="W1880" s="23">
        <f t="shared" si="220"/>
        <v>1.3463199429004693</v>
      </c>
      <c r="X1880" t="s">
        <v>339</v>
      </c>
      <c r="Y1880" t="s">
        <v>341</v>
      </c>
      <c r="Z1880" t="s">
        <v>145</v>
      </c>
      <c r="AA1880" s="25" t="s">
        <v>161</v>
      </c>
      <c r="AB1880" s="25" t="s">
        <v>155</v>
      </c>
      <c r="AC1880" s="128" t="s">
        <v>603</v>
      </c>
      <c r="AD1880" s="25" t="s">
        <v>170</v>
      </c>
      <c r="AE1880" s="134" t="str">
        <f>VLOOKUP(AD1880,cs_lookup!$A$2:$B$55,2,FALSE)</f>
        <v>1</v>
      </c>
    </row>
    <row r="1881" spans="1:31" x14ac:dyDescent="0.25">
      <c r="A1881" s="20">
        <v>0.38381677661412605</v>
      </c>
      <c r="B1881" s="20">
        <v>0.2761815466376219</v>
      </c>
      <c r="C1881" s="20">
        <v>0.31668763498036256</v>
      </c>
      <c r="D1881" s="21">
        <f t="shared" si="218"/>
        <v>2.6054098229410116</v>
      </c>
      <c r="E1881" s="22">
        <f t="shared" si="218"/>
        <v>3.6208067199801044</v>
      </c>
      <c r="F1881" s="22">
        <f t="shared" si="218"/>
        <v>3.1576856483898048</v>
      </c>
      <c r="G1881" s="127">
        <v>0.10493670565079238</v>
      </c>
      <c r="H1881" s="7">
        <f t="shared" si="221"/>
        <v>1.1049367056507924</v>
      </c>
      <c r="I1881" s="7">
        <f t="shared" si="222"/>
        <v>2.3579720083662723</v>
      </c>
      <c r="J1881" s="7">
        <f t="shared" si="223"/>
        <v>3.2769358656136776</v>
      </c>
      <c r="K1881" s="7">
        <f t="shared" si="224"/>
        <v>2.8577977654656443</v>
      </c>
      <c r="L1881">
        <v>2.33</v>
      </c>
      <c r="M1881">
        <v>3.26</v>
      </c>
      <c r="N1881">
        <v>2.71</v>
      </c>
      <c r="O1881" s="7">
        <f t="shared" si="225"/>
        <v>2.5745025241663462</v>
      </c>
      <c r="P1881" s="7">
        <f t="shared" si="226"/>
        <v>3.6020936604215827</v>
      </c>
      <c r="Q1881" s="7">
        <f t="shared" si="227"/>
        <v>2.9943784723136475</v>
      </c>
      <c r="R1881" s="24">
        <f t="shared" si="219"/>
        <v>0.38842455605042048</v>
      </c>
      <c r="S1881" s="24">
        <f t="shared" si="219"/>
        <v>0.27761632380290791</v>
      </c>
      <c r="T1881" s="24">
        <f t="shared" si="219"/>
        <v>0.33395912014667145</v>
      </c>
      <c r="U1881" s="23">
        <f t="shared" si="220"/>
        <v>0.98813726021045822</v>
      </c>
      <c r="V1881" s="23">
        <f t="shared" si="220"/>
        <v>0.99483179826880552</v>
      </c>
      <c r="W1881" s="23">
        <f t="shared" si="220"/>
        <v>0.94828263663312007</v>
      </c>
      <c r="X1881" t="s">
        <v>342</v>
      </c>
      <c r="Y1881" t="s">
        <v>344</v>
      </c>
      <c r="Z1881" t="s">
        <v>145</v>
      </c>
      <c r="AA1881" s="25" t="s">
        <v>166</v>
      </c>
      <c r="AB1881" s="25" t="s">
        <v>151</v>
      </c>
      <c r="AC1881" s="128" t="s">
        <v>603</v>
      </c>
      <c r="AD1881" s="25" t="s">
        <v>153</v>
      </c>
      <c r="AE1881" s="134" t="str">
        <f>VLOOKUP(AD1881,cs_lookup!$A$2:$B$55,2,FALSE)</f>
        <v>2</v>
      </c>
    </row>
    <row r="1882" spans="1:31" x14ac:dyDescent="0.25">
      <c r="A1882" s="20">
        <v>0.12386072773451055</v>
      </c>
      <c r="B1882" s="20">
        <v>0.25026381735880798</v>
      </c>
      <c r="C1882" s="20">
        <v>0.54689576619381697</v>
      </c>
      <c r="D1882" s="21">
        <f t="shared" si="218"/>
        <v>8.0735840834348345</v>
      </c>
      <c r="E1882" s="22">
        <f t="shared" si="218"/>
        <v>3.9957833719377862</v>
      </c>
      <c r="F1882" s="22">
        <f t="shared" si="218"/>
        <v>1.8285019958366349</v>
      </c>
      <c r="G1882" s="127">
        <v>0.10618040197448186</v>
      </c>
      <c r="H1882" s="7">
        <f t="shared" si="221"/>
        <v>1.1061804019744819</v>
      </c>
      <c r="I1882" s="7">
        <f t="shared" si="222"/>
        <v>7.29861428481634</v>
      </c>
      <c r="J1882" s="7">
        <f t="shared" si="223"/>
        <v>3.6122348260785437</v>
      </c>
      <c r="K1882" s="7">
        <f t="shared" si="224"/>
        <v>1.6529871552351152</v>
      </c>
      <c r="L1882">
        <v>1.77</v>
      </c>
      <c r="M1882">
        <v>3.57</v>
      </c>
      <c r="N1882">
        <v>3.83</v>
      </c>
      <c r="O1882" s="7">
        <f t="shared" si="225"/>
        <v>1.9579393114948329</v>
      </c>
      <c r="P1882" s="7">
        <f t="shared" si="226"/>
        <v>3.9490640350489001</v>
      </c>
      <c r="Q1882" s="7">
        <f t="shared" si="227"/>
        <v>4.2366709395622655</v>
      </c>
      <c r="R1882" s="24">
        <f t="shared" si="219"/>
        <v>0.51074106032251199</v>
      </c>
      <c r="S1882" s="24">
        <f t="shared" si="219"/>
        <v>0.25322455931956478</v>
      </c>
      <c r="T1882" s="24">
        <f t="shared" si="219"/>
        <v>0.23603438035792329</v>
      </c>
      <c r="U1882" s="23">
        <f t="shared" si="220"/>
        <v>0.24251178798175657</v>
      </c>
      <c r="V1882" s="23">
        <f t="shared" si="220"/>
        <v>0.98830784040571518</v>
      </c>
      <c r="W1882" s="23">
        <f t="shared" si="220"/>
        <v>2.3170173996029835</v>
      </c>
      <c r="X1882" t="s">
        <v>277</v>
      </c>
      <c r="Y1882" t="s">
        <v>63</v>
      </c>
      <c r="Z1882" t="s">
        <v>145</v>
      </c>
      <c r="AA1882" s="25" t="s">
        <v>161</v>
      </c>
      <c r="AB1882" s="25" t="s">
        <v>155</v>
      </c>
      <c r="AC1882" s="128" t="s">
        <v>603</v>
      </c>
      <c r="AD1882" s="25" t="s">
        <v>170</v>
      </c>
      <c r="AE1882" s="134" t="str">
        <f>VLOOKUP(AD1882,cs_lookup!$A$2:$B$55,2,FALSE)</f>
        <v>1</v>
      </c>
    </row>
    <row r="1883" spans="1:31" x14ac:dyDescent="0.25">
      <c r="A1883" s="20">
        <v>0.26524553932891198</v>
      </c>
      <c r="B1883" s="20">
        <v>0.35605530147715381</v>
      </c>
      <c r="C1883" s="20">
        <v>0.35493750586733608</v>
      </c>
      <c r="D1883" s="21">
        <f t="shared" si="218"/>
        <v>3.7700916763013748</v>
      </c>
      <c r="E1883" s="22">
        <f t="shared" si="218"/>
        <v>2.8085524800539017</v>
      </c>
      <c r="F1883" s="22">
        <f t="shared" si="218"/>
        <v>2.8173973825515271</v>
      </c>
      <c r="G1883" s="127">
        <v>7.7104988175768607E-2</v>
      </c>
      <c r="H1883" s="7">
        <f t="shared" si="221"/>
        <v>1.0771049881757686</v>
      </c>
      <c r="I1883" s="7">
        <f t="shared" si="222"/>
        <v>3.5002081669741076</v>
      </c>
      <c r="J1883" s="7">
        <f t="shared" si="223"/>
        <v>2.6075011358090423</v>
      </c>
      <c r="K1883" s="7">
        <f t="shared" si="224"/>
        <v>2.6157128724500596</v>
      </c>
      <c r="L1883">
        <v>1.74</v>
      </c>
      <c r="M1883">
        <v>3.8</v>
      </c>
      <c r="N1883">
        <v>4.18</v>
      </c>
      <c r="O1883" s="7">
        <f t="shared" si="225"/>
        <v>1.8741626794258375</v>
      </c>
      <c r="P1883" s="7">
        <f t="shared" si="226"/>
        <v>4.0929989550679204</v>
      </c>
      <c r="Q1883" s="7">
        <f t="shared" si="227"/>
        <v>4.5022988505747126</v>
      </c>
      <c r="R1883" s="24">
        <f t="shared" si="219"/>
        <v>0.53357161092672956</v>
      </c>
      <c r="S1883" s="24">
        <f t="shared" si="219"/>
        <v>0.24431963237171306</v>
      </c>
      <c r="T1883" s="24">
        <f t="shared" si="219"/>
        <v>0.22210875670155733</v>
      </c>
      <c r="U1883" s="23">
        <f t="shared" si="220"/>
        <v>0.497113290694425</v>
      </c>
      <c r="V1883" s="23">
        <f t="shared" si="220"/>
        <v>1.4573339768923839</v>
      </c>
      <c r="W1883" s="23">
        <f t="shared" si="220"/>
        <v>1.5980347246923625</v>
      </c>
      <c r="X1883" t="s">
        <v>345</v>
      </c>
      <c r="Y1883" t="s">
        <v>346</v>
      </c>
      <c r="Z1883" t="s">
        <v>145</v>
      </c>
      <c r="AA1883" s="25" t="s">
        <v>166</v>
      </c>
      <c r="AB1883" s="25" t="s">
        <v>151</v>
      </c>
      <c r="AC1883" s="128" t="s">
        <v>603</v>
      </c>
      <c r="AD1883" s="25" t="s">
        <v>151</v>
      </c>
      <c r="AE1883" s="134" t="str">
        <f>VLOOKUP(AD1883,cs_lookup!$A$2:$B$55,2,FALSE)</f>
        <v>X</v>
      </c>
    </row>
    <row r="1884" spans="1:31" x14ac:dyDescent="0.25">
      <c r="A1884" s="20">
        <v>0.53453615055196502</v>
      </c>
      <c r="B1884" s="20">
        <v>0.24806663595557207</v>
      </c>
      <c r="C1884" s="20">
        <v>0.20705121859961445</v>
      </c>
      <c r="D1884" s="21">
        <f t="shared" si="218"/>
        <v>1.8707808610650456</v>
      </c>
      <c r="E1884" s="22">
        <f t="shared" si="218"/>
        <v>4.0311749145463347</v>
      </c>
      <c r="F1884" s="22">
        <f t="shared" si="218"/>
        <v>4.8297228423163796</v>
      </c>
      <c r="G1884" s="127">
        <v>2.1465504042445183E-2</v>
      </c>
      <c r="H1884" s="7">
        <f t="shared" si="221"/>
        <v>1.0214655040424452</v>
      </c>
      <c r="I1884" s="7">
        <f t="shared" si="222"/>
        <v>1.8314674882915172</v>
      </c>
      <c r="J1884" s="7">
        <f t="shared" si="223"/>
        <v>3.9464621160410975</v>
      </c>
      <c r="K1884" s="7">
        <f t="shared" si="224"/>
        <v>4.7282290231072643</v>
      </c>
      <c r="L1884">
        <v>2.61</v>
      </c>
      <c r="M1884">
        <v>2.92</v>
      </c>
      <c r="N1884">
        <v>3.38</v>
      </c>
      <c r="O1884" s="7">
        <f t="shared" si="225"/>
        <v>2.6660249655507817</v>
      </c>
      <c r="P1884" s="7">
        <f t="shared" si="226"/>
        <v>2.9826792718039399</v>
      </c>
      <c r="Q1884" s="7">
        <f t="shared" si="227"/>
        <v>3.4525534036634644</v>
      </c>
      <c r="R1884" s="24">
        <f t="shared" si="219"/>
        <v>0.37509026093962594</v>
      </c>
      <c r="S1884" s="24">
        <f t="shared" si="219"/>
        <v>0.33526903460699442</v>
      </c>
      <c r="T1884" s="24">
        <f t="shared" si="219"/>
        <v>0.2896407044533798</v>
      </c>
      <c r="U1884" s="23">
        <f t="shared" si="220"/>
        <v>1.42508672236095</v>
      </c>
      <c r="V1884" s="23">
        <f t="shared" si="220"/>
        <v>0.73990321309081886</v>
      </c>
      <c r="W1884" s="23">
        <f t="shared" si="220"/>
        <v>0.71485538950876693</v>
      </c>
      <c r="X1884" t="s">
        <v>68</v>
      </c>
      <c r="Y1884" t="s">
        <v>117</v>
      </c>
      <c r="Z1884" t="s">
        <v>146</v>
      </c>
      <c r="AA1884" s="25" t="s">
        <v>160</v>
      </c>
      <c r="AB1884" s="25" t="s">
        <v>162</v>
      </c>
      <c r="AC1884" s="128" t="s">
        <v>603</v>
      </c>
      <c r="AD1884" s="25" t="s">
        <v>149</v>
      </c>
      <c r="AE1884" s="134" t="str">
        <f>VLOOKUP(AD1884,cs_lookup!$A$2:$B$55,2,FALSE)</f>
        <v>X</v>
      </c>
    </row>
    <row r="1885" spans="1:31" x14ac:dyDescent="0.25">
      <c r="A1885" s="20">
        <v>0.31994119175132163</v>
      </c>
      <c r="B1885" s="20">
        <v>0.28371516873092006</v>
      </c>
      <c r="C1885" s="20">
        <v>0.36538891206484636</v>
      </c>
      <c r="D1885" s="21">
        <f t="shared" si="218"/>
        <v>3.1255744048652003</v>
      </c>
      <c r="E1885" s="22">
        <f t="shared" si="218"/>
        <v>3.524661739000694</v>
      </c>
      <c r="F1885" s="22">
        <f t="shared" si="218"/>
        <v>2.7368099221974416</v>
      </c>
      <c r="G1885" s="127">
        <v>2.6671172035678037E-2</v>
      </c>
      <c r="H1885" s="7">
        <f t="shared" si="221"/>
        <v>1.026671172035678</v>
      </c>
      <c r="I1885" s="7">
        <f t="shared" si="222"/>
        <v>3.0443772943072203</v>
      </c>
      <c r="J1885" s="7">
        <f t="shared" si="223"/>
        <v>3.4330970178231595</v>
      </c>
      <c r="K1885" s="7">
        <f t="shared" si="224"/>
        <v>2.6657122521234426</v>
      </c>
      <c r="L1885">
        <v>1.44</v>
      </c>
      <c r="M1885">
        <v>4.51</v>
      </c>
      <c r="N1885">
        <v>9.0500000000000007</v>
      </c>
      <c r="O1885" s="7">
        <f t="shared" si="225"/>
        <v>1.4784064877313763</v>
      </c>
      <c r="P1885" s="7">
        <f t="shared" si="226"/>
        <v>4.6302869858809075</v>
      </c>
      <c r="Q1885" s="7">
        <f t="shared" si="227"/>
        <v>9.2913741069228877</v>
      </c>
      <c r="R1885" s="24">
        <f t="shared" si="219"/>
        <v>0.67640395811202514</v>
      </c>
      <c r="S1885" s="24">
        <f t="shared" si="219"/>
        <v>0.21596933474086832</v>
      </c>
      <c r="T1885" s="24">
        <f t="shared" si="219"/>
        <v>0.10762670714710673</v>
      </c>
      <c r="U1885" s="23">
        <f t="shared" si="220"/>
        <v>0.47300313357766222</v>
      </c>
      <c r="V1885" s="23">
        <f t="shared" si="220"/>
        <v>1.3136826534717849</v>
      </c>
      <c r="W1885" s="23">
        <f t="shared" si="220"/>
        <v>3.3949650765160371</v>
      </c>
      <c r="X1885" t="s">
        <v>69</v>
      </c>
      <c r="Y1885" t="s">
        <v>383</v>
      </c>
      <c r="Z1885" t="s">
        <v>146</v>
      </c>
      <c r="AA1885" s="25" t="s">
        <v>166</v>
      </c>
      <c r="AB1885" s="25" t="s">
        <v>151</v>
      </c>
      <c r="AC1885" s="128" t="s">
        <v>603</v>
      </c>
      <c r="AD1885" s="25" t="s">
        <v>154</v>
      </c>
      <c r="AE1885" s="134" t="str">
        <f>VLOOKUP(AD1885,cs_lookup!$A$2:$B$55,2,FALSE)</f>
        <v>1</v>
      </c>
    </row>
    <row r="1886" spans="1:31" x14ac:dyDescent="0.25">
      <c r="A1886" s="20">
        <v>0.75828223505277881</v>
      </c>
      <c r="B1886" s="20">
        <v>0.1633228204797221</v>
      </c>
      <c r="C1886" s="20">
        <v>7.3510733184337054E-2</v>
      </c>
      <c r="D1886" s="21">
        <f t="shared" si="218"/>
        <v>1.3187701805125329</v>
      </c>
      <c r="E1886" s="22">
        <f t="shared" si="218"/>
        <v>6.12284307277291</v>
      </c>
      <c r="F1886" s="22">
        <f t="shared" si="218"/>
        <v>13.603455668063861</v>
      </c>
      <c r="G1886" s="127">
        <v>3.8095428678652343E-2</v>
      </c>
      <c r="H1886" s="7">
        <f t="shared" si="221"/>
        <v>1.0380954286786523</v>
      </c>
      <c r="I1886" s="7">
        <f t="shared" si="222"/>
        <v>1.2703747113029287</v>
      </c>
      <c r="J1886" s="7">
        <f t="shared" si="223"/>
        <v>5.8981505010251487</v>
      </c>
      <c r="K1886" s="7">
        <f t="shared" si="224"/>
        <v>13.104243879947649</v>
      </c>
      <c r="L1886">
        <v>2.87</v>
      </c>
      <c r="M1886">
        <v>2.91</v>
      </c>
      <c r="N1886">
        <v>2.89</v>
      </c>
      <c r="O1886" s="7">
        <f t="shared" si="225"/>
        <v>2.9793338803077325</v>
      </c>
      <c r="P1886" s="7">
        <f t="shared" si="226"/>
        <v>3.0208576974548786</v>
      </c>
      <c r="Q1886" s="7">
        <f t="shared" si="227"/>
        <v>3.0000957888813056</v>
      </c>
      <c r="R1886" s="24">
        <f t="shared" si="219"/>
        <v>0.3356454966694471</v>
      </c>
      <c r="S1886" s="24">
        <f t="shared" si="219"/>
        <v>0.33103181286643069</v>
      </c>
      <c r="T1886" s="24">
        <f t="shared" si="219"/>
        <v>0.33332269046412222</v>
      </c>
      <c r="U1886" s="23">
        <f t="shared" si="220"/>
        <v>2.2591759537282154</v>
      </c>
      <c r="V1886" s="23">
        <f t="shared" si="220"/>
        <v>0.49337499941620977</v>
      </c>
      <c r="W1886" s="23">
        <f t="shared" si="220"/>
        <v>0.22053924106390682</v>
      </c>
      <c r="X1886" t="s">
        <v>543</v>
      </c>
      <c r="Y1886" t="s">
        <v>353</v>
      </c>
      <c r="Z1886" t="s">
        <v>349</v>
      </c>
      <c r="AA1886" s="25" t="s">
        <v>160</v>
      </c>
      <c r="AB1886" s="25" t="s">
        <v>162</v>
      </c>
      <c r="AC1886" s="128" t="s">
        <v>603</v>
      </c>
      <c r="AD1886" s="25" t="s">
        <v>172</v>
      </c>
      <c r="AE1886" s="134" t="str">
        <f>VLOOKUP(AD1886,cs_lookup!$A$2:$B$55,2,FALSE)</f>
        <v>2</v>
      </c>
    </row>
    <row r="1887" spans="1:31" x14ac:dyDescent="0.25">
      <c r="A1887" s="20">
        <v>0.57166736006752428</v>
      </c>
      <c r="B1887" s="20">
        <v>0.29337302448677494</v>
      </c>
      <c r="C1887" s="20">
        <v>0.13210383806534653</v>
      </c>
      <c r="D1887" s="21">
        <f t="shared" si="218"/>
        <v>1.7492690152571977</v>
      </c>
      <c r="E1887" s="22">
        <f t="shared" si="218"/>
        <v>3.4086296848505215</v>
      </c>
      <c r="F1887" s="22">
        <f t="shared" si="218"/>
        <v>7.5698027751876493</v>
      </c>
      <c r="G1887" s="127">
        <v>3.8845461145439408E-2</v>
      </c>
      <c r="H1887" s="7">
        <f t="shared" si="221"/>
        <v>1.0388454611454394</v>
      </c>
      <c r="I1887" s="7">
        <f t="shared" si="222"/>
        <v>1.6838587457738319</v>
      </c>
      <c r="J1887" s="7">
        <f t="shared" si="223"/>
        <v>3.2811710811078085</v>
      </c>
      <c r="K1887" s="7">
        <f t="shared" si="224"/>
        <v>7.2867457752966676</v>
      </c>
      <c r="L1887">
        <v>2.4900000000000002</v>
      </c>
      <c r="M1887">
        <v>2.96</v>
      </c>
      <c r="N1887">
        <v>3.34</v>
      </c>
      <c r="O1887" s="7">
        <f t="shared" si="225"/>
        <v>2.5867251982521444</v>
      </c>
      <c r="P1887" s="7">
        <f t="shared" si="226"/>
        <v>3.0749825649905005</v>
      </c>
      <c r="Q1887" s="7">
        <f t="shared" si="227"/>
        <v>3.4697438402257674</v>
      </c>
      <c r="R1887" s="24">
        <f t="shared" si="219"/>
        <v>0.38658919033057787</v>
      </c>
      <c r="S1887" s="24">
        <f t="shared" si="219"/>
        <v>0.32520509591997943</v>
      </c>
      <c r="T1887" s="24">
        <f t="shared" si="219"/>
        <v>0.28820571374944282</v>
      </c>
      <c r="U1887" s="23">
        <f t="shared" si="220"/>
        <v>1.4787463653049466</v>
      </c>
      <c r="V1887" s="23">
        <f t="shared" si="220"/>
        <v>0.90211693533536419</v>
      </c>
      <c r="W1887" s="23">
        <f t="shared" si="220"/>
        <v>0.4583664783974184</v>
      </c>
      <c r="X1887" t="s">
        <v>388</v>
      </c>
      <c r="Y1887" t="s">
        <v>23</v>
      </c>
      <c r="Z1887" t="s">
        <v>349</v>
      </c>
      <c r="AA1887" s="25" t="s">
        <v>160</v>
      </c>
      <c r="AB1887" s="25" t="s">
        <v>154</v>
      </c>
      <c r="AC1887" s="128" t="s">
        <v>603</v>
      </c>
      <c r="AD1887" s="25" t="s">
        <v>178</v>
      </c>
      <c r="AE1887" s="134" t="str">
        <f>VLOOKUP(AD1887,cs_lookup!$A$2:$B$55,2,FALSE)</f>
        <v>2</v>
      </c>
    </row>
    <row r="1888" spans="1:31" x14ac:dyDescent="0.25">
      <c r="A1888" s="20">
        <v>0.53310068727400062</v>
      </c>
      <c r="B1888" s="20">
        <v>0.27854007859662994</v>
      </c>
      <c r="C1888" s="20">
        <v>0.18154341268262916</v>
      </c>
      <c r="D1888" s="21">
        <f t="shared" si="218"/>
        <v>1.8758182532336984</v>
      </c>
      <c r="E1888" s="22">
        <f t="shared" si="218"/>
        <v>3.5901476191085524</v>
      </c>
      <c r="F1888" s="22">
        <f t="shared" si="218"/>
        <v>5.5083243463544527</v>
      </c>
      <c r="G1888" s="127">
        <v>3.8781750378135804E-2</v>
      </c>
      <c r="H1888" s="7">
        <f t="shared" si="221"/>
        <v>1.0387817503781358</v>
      </c>
      <c r="I1888" s="7">
        <f t="shared" si="222"/>
        <v>1.8057866847880855</v>
      </c>
      <c r="J1888" s="7">
        <f t="shared" si="223"/>
        <v>3.4561134885183264</v>
      </c>
      <c r="K1888" s="7">
        <f t="shared" si="224"/>
        <v>5.3026772412485306</v>
      </c>
      <c r="L1888">
        <v>2.4900000000000002</v>
      </c>
      <c r="M1888">
        <v>3.08</v>
      </c>
      <c r="N1888">
        <v>3.2</v>
      </c>
      <c r="O1888" s="7">
        <f t="shared" si="225"/>
        <v>2.5865665584415583</v>
      </c>
      <c r="P1888" s="7">
        <f t="shared" si="226"/>
        <v>3.1994477911646584</v>
      </c>
      <c r="Q1888" s="7">
        <f t="shared" si="227"/>
        <v>3.3241016012100348</v>
      </c>
      <c r="R1888" s="24">
        <f t="shared" si="219"/>
        <v>0.38661290069508736</v>
      </c>
      <c r="S1888" s="24">
        <f t="shared" si="219"/>
        <v>0.3125539359515479</v>
      </c>
      <c r="T1888" s="24">
        <f t="shared" si="219"/>
        <v>0.30083316335336485</v>
      </c>
      <c r="U1888" s="23">
        <f t="shared" si="220"/>
        <v>1.3789004099851414</v>
      </c>
      <c r="V1888" s="23">
        <f t="shared" si="220"/>
        <v>0.89117443921681794</v>
      </c>
      <c r="W1888" s="23">
        <f t="shared" si="220"/>
        <v>0.60346874878746171</v>
      </c>
      <c r="X1888" t="s">
        <v>377</v>
      </c>
      <c r="Y1888" t="s">
        <v>376</v>
      </c>
      <c r="Z1888" t="s">
        <v>349</v>
      </c>
      <c r="AA1888" s="25" t="s">
        <v>166</v>
      </c>
      <c r="AB1888" s="25" t="s">
        <v>151</v>
      </c>
      <c r="AC1888" s="128" t="s">
        <v>603</v>
      </c>
      <c r="AD1888" s="25" t="s">
        <v>162</v>
      </c>
      <c r="AE1888" s="134" t="str">
        <f>VLOOKUP(AD1888,cs_lookup!$A$2:$B$55,2,FALSE)</f>
        <v>1</v>
      </c>
    </row>
    <row r="1889" spans="1:31" x14ac:dyDescent="0.25">
      <c r="A1889" s="20">
        <v>0.34463594399641778</v>
      </c>
      <c r="B1889" s="20">
        <v>0.33463246486981502</v>
      </c>
      <c r="C1889" s="20">
        <v>0.30277409995388299</v>
      </c>
      <c r="D1889" s="21">
        <f t="shared" si="218"/>
        <v>2.9016126072166002</v>
      </c>
      <c r="E1889" s="22">
        <f t="shared" si="218"/>
        <v>2.9883532083147961</v>
      </c>
      <c r="F1889" s="22">
        <f t="shared" si="218"/>
        <v>3.3027924124035541</v>
      </c>
      <c r="G1889" s="127">
        <v>3.8878320340821615E-2</v>
      </c>
      <c r="H1889" s="7">
        <f t="shared" si="221"/>
        <v>1.0388783203408216</v>
      </c>
      <c r="I1889" s="7">
        <f t="shared" si="222"/>
        <v>2.793024505761827</v>
      </c>
      <c r="J1889" s="7">
        <f t="shared" si="223"/>
        <v>2.8765189818711554</v>
      </c>
      <c r="K1889" s="7">
        <f t="shared" si="224"/>
        <v>3.1791908135305174</v>
      </c>
      <c r="L1889">
        <v>2.92</v>
      </c>
      <c r="M1889">
        <v>2.97</v>
      </c>
      <c r="N1889">
        <v>2.78</v>
      </c>
      <c r="O1889" s="7">
        <f t="shared" si="225"/>
        <v>3.0335246953951991</v>
      </c>
      <c r="P1889" s="7">
        <f t="shared" si="226"/>
        <v>3.0854686114122405</v>
      </c>
      <c r="Q1889" s="7">
        <f t="shared" si="227"/>
        <v>2.888081730547484</v>
      </c>
      <c r="R1889" s="24">
        <f t="shared" si="219"/>
        <v>0.32964953326998475</v>
      </c>
      <c r="S1889" s="24">
        <f t="shared" si="219"/>
        <v>0.32409987782772909</v>
      </c>
      <c r="T1889" s="24">
        <f t="shared" si="219"/>
        <v>0.34625058890228616</v>
      </c>
      <c r="U1889" s="23">
        <f t="shared" si="220"/>
        <v>1.0454616470339702</v>
      </c>
      <c r="V1889" s="23">
        <f t="shared" si="220"/>
        <v>1.0324979667153233</v>
      </c>
      <c r="W1889" s="23">
        <f t="shared" si="220"/>
        <v>0.87443634655976721</v>
      </c>
      <c r="X1889" t="s">
        <v>379</v>
      </c>
      <c r="Y1889" t="s">
        <v>354</v>
      </c>
      <c r="Z1889" t="s">
        <v>349</v>
      </c>
      <c r="AA1889" s="25" t="s">
        <v>166</v>
      </c>
      <c r="AB1889" s="25" t="s">
        <v>151</v>
      </c>
      <c r="AC1889" s="128" t="s">
        <v>603</v>
      </c>
      <c r="AD1889" s="25" t="s">
        <v>151</v>
      </c>
      <c r="AE1889" s="134" t="str">
        <f>VLOOKUP(AD1889,cs_lookup!$A$2:$B$55,2,FALSE)</f>
        <v>X</v>
      </c>
    </row>
    <row r="1890" spans="1:31" x14ac:dyDescent="0.25">
      <c r="A1890" s="20">
        <v>0.45508448037631472</v>
      </c>
      <c r="B1890" s="20">
        <v>0.3997457751514501</v>
      </c>
      <c r="C1890" s="20">
        <v>0.14304372051144246</v>
      </c>
      <c r="D1890" s="21">
        <f t="shared" si="218"/>
        <v>2.1973942050783366</v>
      </c>
      <c r="E1890" s="22">
        <f t="shared" si="218"/>
        <v>2.5015899157936916</v>
      </c>
      <c r="F1890" s="22">
        <f t="shared" si="218"/>
        <v>6.9908696196140063</v>
      </c>
      <c r="G1890" s="127">
        <v>4.16073080762831E-2</v>
      </c>
      <c r="H1890" s="7">
        <f t="shared" si="221"/>
        <v>1.0416073080762831</v>
      </c>
      <c r="I1890" s="7">
        <f t="shared" si="222"/>
        <v>2.1096186519050502</v>
      </c>
      <c r="J1890" s="7">
        <f t="shared" si="223"/>
        <v>2.4016631761290266</v>
      </c>
      <c r="K1890" s="7">
        <f t="shared" si="224"/>
        <v>6.7116172912853864</v>
      </c>
      <c r="L1890">
        <v>1.69</v>
      </c>
      <c r="M1890">
        <v>3.57</v>
      </c>
      <c r="N1890">
        <v>5.89</v>
      </c>
      <c r="O1890" s="7">
        <f t="shared" si="225"/>
        <v>1.7603163506489183</v>
      </c>
      <c r="P1890" s="7">
        <f t="shared" si="226"/>
        <v>3.7185380898323306</v>
      </c>
      <c r="Q1890" s="7">
        <f t="shared" si="227"/>
        <v>6.1350670445693067</v>
      </c>
      <c r="R1890" s="24">
        <f t="shared" si="219"/>
        <v>0.56807970887242099</v>
      </c>
      <c r="S1890" s="24">
        <f t="shared" si="219"/>
        <v>0.26892288739338693</v>
      </c>
      <c r="T1890" s="24">
        <f t="shared" si="219"/>
        <v>0.16299740373419211</v>
      </c>
      <c r="U1890" s="23">
        <f t="shared" si="220"/>
        <v>0.80109265173299371</v>
      </c>
      <c r="V1890" s="23">
        <f t="shared" si="220"/>
        <v>1.4864698911502174</v>
      </c>
      <c r="W1890" s="23">
        <f t="shared" si="220"/>
        <v>0.87758281564233331</v>
      </c>
      <c r="X1890" t="s">
        <v>390</v>
      </c>
      <c r="Y1890" t="s">
        <v>351</v>
      </c>
      <c r="Z1890" t="s">
        <v>349</v>
      </c>
      <c r="AA1890" s="25" t="s">
        <v>160</v>
      </c>
      <c r="AB1890" s="25" t="s">
        <v>154</v>
      </c>
      <c r="AC1890" s="128" t="s">
        <v>603</v>
      </c>
      <c r="AD1890" s="25" t="s">
        <v>154</v>
      </c>
      <c r="AE1890" s="134" t="str">
        <f>VLOOKUP(AD1890,cs_lookup!$A$2:$B$55,2,FALSE)</f>
        <v>1</v>
      </c>
    </row>
    <row r="1891" spans="1:31" x14ac:dyDescent="0.25">
      <c r="A1891" s="20">
        <v>0.26116647275229421</v>
      </c>
      <c r="B1891" s="20">
        <v>0.47652241561627945</v>
      </c>
      <c r="C1891" s="20">
        <v>0.25522889309105162</v>
      </c>
      <c r="D1891" s="21">
        <f t="shared" si="218"/>
        <v>3.8289754020167028</v>
      </c>
      <c r="E1891" s="22">
        <f t="shared" si="218"/>
        <v>2.0985371668334105</v>
      </c>
      <c r="F1891" s="22">
        <f t="shared" si="218"/>
        <v>3.9180517060161173</v>
      </c>
      <c r="G1891" s="127">
        <v>2.8949545078577277E-2</v>
      </c>
      <c r="H1891" s="7">
        <f t="shared" si="221"/>
        <v>1.0289495450785773</v>
      </c>
      <c r="I1891" s="7">
        <f t="shared" si="222"/>
        <v>3.721246994403693</v>
      </c>
      <c r="J1891" s="7">
        <f t="shared" si="223"/>
        <v>2.0394947224289335</v>
      </c>
      <c r="K1891" s="7">
        <f t="shared" si="224"/>
        <v>3.807817132293799</v>
      </c>
      <c r="L1891">
        <v>1.95</v>
      </c>
      <c r="M1891">
        <v>3.5</v>
      </c>
      <c r="N1891">
        <v>4.34</v>
      </c>
      <c r="O1891" s="7">
        <f t="shared" si="225"/>
        <v>2.0064516129032257</v>
      </c>
      <c r="P1891" s="7">
        <f t="shared" si="226"/>
        <v>3.6013234077750207</v>
      </c>
      <c r="Q1891" s="7">
        <f t="shared" si="227"/>
        <v>4.4656410256410251</v>
      </c>
      <c r="R1891" s="24">
        <f t="shared" si="219"/>
        <v>0.49839228295819937</v>
      </c>
      <c r="S1891" s="24">
        <f t="shared" si="219"/>
        <v>0.27767570050528251</v>
      </c>
      <c r="T1891" s="24">
        <f t="shared" si="219"/>
        <v>0.22393201653651817</v>
      </c>
      <c r="U1891" s="23">
        <f t="shared" si="220"/>
        <v>0.52401789049008707</v>
      </c>
      <c r="V1891" s="23">
        <f t="shared" si="220"/>
        <v>1.7161113296884043</v>
      </c>
      <c r="W1891" s="23">
        <f t="shared" si="220"/>
        <v>1.1397606159163474</v>
      </c>
      <c r="X1891" t="s">
        <v>550</v>
      </c>
      <c r="Y1891" t="s">
        <v>77</v>
      </c>
      <c r="Z1891" t="s">
        <v>147</v>
      </c>
      <c r="AA1891" s="25" t="s">
        <v>166</v>
      </c>
      <c r="AB1891" s="25" t="s">
        <v>149</v>
      </c>
      <c r="AC1891" s="128" t="s">
        <v>603</v>
      </c>
      <c r="AD1891" s="25" t="s">
        <v>170</v>
      </c>
      <c r="AE1891" s="134" t="str">
        <f>VLOOKUP(AD1891,cs_lookup!$A$2:$B$55,2,FALSE)</f>
        <v>1</v>
      </c>
    </row>
    <row r="1892" spans="1:31" x14ac:dyDescent="0.25">
      <c r="A1892" s="20">
        <v>0.40750275999600505</v>
      </c>
      <c r="B1892" s="20">
        <v>0.37779688536069223</v>
      </c>
      <c r="C1892" s="20">
        <v>0.20847475479345323</v>
      </c>
      <c r="D1892" s="21">
        <f t="shared" si="218"/>
        <v>2.4539711093240291</v>
      </c>
      <c r="E1892" s="22">
        <f t="shared" si="218"/>
        <v>2.6469249449880317</v>
      </c>
      <c r="F1892" s="22">
        <f t="shared" si="218"/>
        <v>4.7967438599016559</v>
      </c>
      <c r="G1892" s="127">
        <v>2.9461144543689866E-2</v>
      </c>
      <c r="H1892" s="7">
        <f t="shared" si="221"/>
        <v>1.0294611445436899</v>
      </c>
      <c r="I1892" s="7">
        <f t="shared" si="222"/>
        <v>2.3837433033101556</v>
      </c>
      <c r="J1892" s="7">
        <f t="shared" si="223"/>
        <v>2.5711751813239001</v>
      </c>
      <c r="K1892" s="7">
        <f t="shared" si="224"/>
        <v>4.6594705252599109</v>
      </c>
      <c r="L1892">
        <v>1.87</v>
      </c>
      <c r="M1892">
        <v>3.67</v>
      </c>
      <c r="N1892">
        <v>4.5</v>
      </c>
      <c r="O1892" s="7">
        <f t="shared" si="225"/>
        <v>1.9250923402967002</v>
      </c>
      <c r="P1892" s="7">
        <f t="shared" si="226"/>
        <v>3.7781224004753415</v>
      </c>
      <c r="Q1892" s="7">
        <f t="shared" si="227"/>
        <v>4.6325751504466046</v>
      </c>
      <c r="R1892" s="24">
        <f t="shared" si="219"/>
        <v>0.51945560172239713</v>
      </c>
      <c r="S1892" s="24">
        <f t="shared" si="219"/>
        <v>0.26468173711740672</v>
      </c>
      <c r="T1892" s="24">
        <f t="shared" si="219"/>
        <v>0.21586266116019612</v>
      </c>
      <c r="U1892" s="23">
        <f t="shared" si="220"/>
        <v>0.78448044191807387</v>
      </c>
      <c r="V1892" s="23">
        <f t="shared" si="220"/>
        <v>1.4273628754110461</v>
      </c>
      <c r="W1892" s="23">
        <f t="shared" si="220"/>
        <v>0.9657749685516005</v>
      </c>
      <c r="X1892" t="s">
        <v>125</v>
      </c>
      <c r="Y1892" t="s">
        <v>122</v>
      </c>
      <c r="Z1892" t="s">
        <v>147</v>
      </c>
      <c r="AA1892" s="25" t="s">
        <v>166</v>
      </c>
      <c r="AB1892" s="25" t="s">
        <v>151</v>
      </c>
      <c r="AC1892" s="128" t="s">
        <v>603</v>
      </c>
      <c r="AD1892" s="25" t="s">
        <v>150</v>
      </c>
      <c r="AE1892" s="134" t="str">
        <f>VLOOKUP(AD1892,cs_lookup!$A$2:$B$55,2,FALSE)</f>
        <v>X</v>
      </c>
    </row>
    <row r="1893" spans="1:31" x14ac:dyDescent="0.25">
      <c r="A1893" s="20">
        <v>0.76731579883775558</v>
      </c>
      <c r="B1893" s="20">
        <v>0.20147280279332588</v>
      </c>
      <c r="C1893" s="20">
        <v>3.0056799984208633E-2</v>
      </c>
      <c r="D1893" s="21">
        <f t="shared" si="218"/>
        <v>1.3032443767151523</v>
      </c>
      <c r="E1893" s="22">
        <f t="shared" si="218"/>
        <v>4.9634490915670462</v>
      </c>
      <c r="F1893" s="22">
        <f t="shared" si="218"/>
        <v>33.270341504264728</v>
      </c>
      <c r="G1893" s="127">
        <v>2.9872601838388135E-2</v>
      </c>
      <c r="H1893" s="7">
        <f t="shared" si="221"/>
        <v>1.0298726018383881</v>
      </c>
      <c r="I1893" s="7">
        <f t="shared" si="222"/>
        <v>1.2654423220782629</v>
      </c>
      <c r="J1893" s="7">
        <f t="shared" si="223"/>
        <v>4.8194787226177036</v>
      </c>
      <c r="K1893" s="7">
        <f t="shared" si="224"/>
        <v>32.305298194043665</v>
      </c>
      <c r="L1893">
        <v>1.76</v>
      </c>
      <c r="M1893">
        <v>4.01</v>
      </c>
      <c r="N1893">
        <v>4.71</v>
      </c>
      <c r="O1893" s="7">
        <f t="shared" si="225"/>
        <v>1.8125757792355632</v>
      </c>
      <c r="P1893" s="7">
        <f t="shared" si="226"/>
        <v>4.1297891333719363</v>
      </c>
      <c r="Q1893" s="7">
        <f t="shared" si="227"/>
        <v>4.8506999546588077</v>
      </c>
      <c r="R1893" s="24">
        <f t="shared" si="219"/>
        <v>0.55170107173215155</v>
      </c>
      <c r="S1893" s="24">
        <f t="shared" si="219"/>
        <v>0.24214311377770245</v>
      </c>
      <c r="T1893" s="24">
        <f t="shared" si="219"/>
        <v>0.20615581449014583</v>
      </c>
      <c r="U1893" s="23">
        <f t="shared" si="220"/>
        <v>1.3908180319981036</v>
      </c>
      <c r="V1893" s="23">
        <f t="shared" si="220"/>
        <v>0.8320401916458644</v>
      </c>
      <c r="W1893" s="23">
        <f t="shared" si="220"/>
        <v>0.14579651832058968</v>
      </c>
      <c r="X1893" t="s">
        <v>548</v>
      </c>
      <c r="Y1893" t="s">
        <v>78</v>
      </c>
      <c r="Z1893" t="s">
        <v>147</v>
      </c>
      <c r="AA1893" s="25" t="s">
        <v>160</v>
      </c>
      <c r="AB1893" s="25" t="s">
        <v>170</v>
      </c>
      <c r="AC1893" s="128" t="s">
        <v>603</v>
      </c>
      <c r="AD1893" s="25" t="s">
        <v>153</v>
      </c>
      <c r="AE1893" s="134" t="str">
        <f>VLOOKUP(AD1893,cs_lookup!$A$2:$B$55,2,FALSE)</f>
        <v>2</v>
      </c>
    </row>
    <row r="1894" spans="1:31" x14ac:dyDescent="0.25">
      <c r="A1894" s="20">
        <v>0.30534181714234476</v>
      </c>
      <c r="B1894" s="20">
        <v>0.2834500122814102</v>
      </c>
      <c r="C1894" s="20">
        <v>0.37797101276420891</v>
      </c>
      <c r="D1894" s="21">
        <f t="shared" si="218"/>
        <v>3.2750181726134757</v>
      </c>
      <c r="E1894" s="22">
        <f t="shared" si="218"/>
        <v>3.5279589228142152</v>
      </c>
      <c r="F1894" s="22">
        <f t="shared" si="218"/>
        <v>2.6457055335717867</v>
      </c>
      <c r="G1894" s="127">
        <v>4.7663747794759459E-2</v>
      </c>
      <c r="H1894" s="7">
        <f t="shared" si="221"/>
        <v>1.0476637477947595</v>
      </c>
      <c r="I1894" s="7">
        <f t="shared" si="222"/>
        <v>3.1260203280939161</v>
      </c>
      <c r="J1894" s="7">
        <f t="shared" si="223"/>
        <v>3.3674534699136629</v>
      </c>
      <c r="K1894" s="7">
        <f t="shared" si="224"/>
        <v>2.5253384391134706</v>
      </c>
      <c r="L1894">
        <v>4.43</v>
      </c>
      <c r="M1894">
        <v>3.67</v>
      </c>
      <c r="N1894">
        <v>1.82</v>
      </c>
      <c r="O1894" s="7">
        <f t="shared" si="225"/>
        <v>4.6411504027307844</v>
      </c>
      <c r="P1894" s="7">
        <f t="shared" si="226"/>
        <v>3.8449259544067673</v>
      </c>
      <c r="Q1894" s="7">
        <f t="shared" si="227"/>
        <v>1.9067480209864622</v>
      </c>
      <c r="R1894" s="24">
        <f t="shared" si="219"/>
        <v>0.21546382108444811</v>
      </c>
      <c r="S1894" s="24">
        <f t="shared" si="219"/>
        <v>0.26008303199021937</v>
      </c>
      <c r="T1894" s="24">
        <f t="shared" si="219"/>
        <v>0.52445314692533251</v>
      </c>
      <c r="U1894" s="23">
        <f t="shared" si="220"/>
        <v>1.4171372976007428</v>
      </c>
      <c r="V1894" s="23">
        <f t="shared" si="220"/>
        <v>1.089844308997711</v>
      </c>
      <c r="W1894" s="23">
        <f t="shared" si="220"/>
        <v>0.72069548057840427</v>
      </c>
      <c r="X1894" t="s">
        <v>423</v>
      </c>
      <c r="Y1894" t="s">
        <v>422</v>
      </c>
      <c r="Z1894" t="s">
        <v>186</v>
      </c>
      <c r="AA1894" s="25" t="s">
        <v>166</v>
      </c>
      <c r="AB1894" s="25" t="s">
        <v>151</v>
      </c>
      <c r="AC1894" s="128" t="s">
        <v>604</v>
      </c>
      <c r="AD1894" s="25" t="s">
        <v>150</v>
      </c>
      <c r="AE1894" s="134" t="str">
        <f>VLOOKUP(AD1894,cs_lookup!$A$2:$B$55,2,FALSE)</f>
        <v>X</v>
      </c>
    </row>
    <row r="1895" spans="1:31" x14ac:dyDescent="0.25">
      <c r="A1895" s="20">
        <v>0.38297037226912189</v>
      </c>
      <c r="B1895" s="20">
        <v>0.22618498946750237</v>
      </c>
      <c r="C1895" s="20">
        <v>0.36120369650425843</v>
      </c>
      <c r="D1895" s="21">
        <f t="shared" si="218"/>
        <v>2.6111680495672327</v>
      </c>
      <c r="E1895" s="22">
        <f t="shared" si="218"/>
        <v>4.4211598760565725</v>
      </c>
      <c r="F1895" s="22">
        <f t="shared" si="218"/>
        <v>2.7685209472606003</v>
      </c>
      <c r="G1895" s="127">
        <v>4.5547679574607258E-2</v>
      </c>
      <c r="H1895" s="7">
        <f t="shared" si="221"/>
        <v>1.0455476795746073</v>
      </c>
      <c r="I1895" s="7">
        <f t="shared" si="222"/>
        <v>2.497416522056283</v>
      </c>
      <c r="J1895" s="7">
        <f t="shared" si="223"/>
        <v>4.228558833257007</v>
      </c>
      <c r="K1895" s="7">
        <f t="shared" si="224"/>
        <v>2.6479145823239776</v>
      </c>
      <c r="L1895">
        <v>3.01</v>
      </c>
      <c r="M1895">
        <v>3.64</v>
      </c>
      <c r="N1895">
        <v>2.2799999999999998</v>
      </c>
      <c r="O1895" s="7">
        <f t="shared" si="225"/>
        <v>3.1470985155195677</v>
      </c>
      <c r="P1895" s="7">
        <f t="shared" si="226"/>
        <v>3.8057935536515703</v>
      </c>
      <c r="Q1895" s="7">
        <f t="shared" si="227"/>
        <v>2.3838487094301044</v>
      </c>
      <c r="R1895" s="24">
        <f t="shared" si="219"/>
        <v>0.31775300171526594</v>
      </c>
      <c r="S1895" s="24">
        <f t="shared" si="219"/>
        <v>0.26275728987993141</v>
      </c>
      <c r="T1895" s="24">
        <f t="shared" si="219"/>
        <v>0.41948970840480282</v>
      </c>
      <c r="U1895" s="23">
        <f t="shared" si="220"/>
        <v>1.2052454900561298</v>
      </c>
      <c r="V1895" s="23">
        <f t="shared" si="220"/>
        <v>0.860813374848169</v>
      </c>
      <c r="W1895" s="23">
        <f t="shared" si="220"/>
        <v>0.86105496575305962</v>
      </c>
      <c r="X1895" t="s">
        <v>419</v>
      </c>
      <c r="Y1895" t="s">
        <v>417</v>
      </c>
      <c r="Z1895" t="s">
        <v>186</v>
      </c>
      <c r="AA1895" s="25" t="s">
        <v>166</v>
      </c>
      <c r="AB1895" s="25" t="s">
        <v>150</v>
      </c>
      <c r="AC1895" s="128" t="s">
        <v>604</v>
      </c>
      <c r="AD1895" s="25" t="s">
        <v>152</v>
      </c>
      <c r="AE1895" s="134" t="str">
        <f>VLOOKUP(AD1895,cs_lookup!$A$2:$B$55,2,FALSE)</f>
        <v>2</v>
      </c>
    </row>
    <row r="1896" spans="1:31" x14ac:dyDescent="0.25">
      <c r="A1896" s="20">
        <v>0.36056681667883489</v>
      </c>
      <c r="B1896" s="20">
        <v>0.28836198855153766</v>
      </c>
      <c r="C1896" s="20">
        <v>0.32676336157270808</v>
      </c>
      <c r="D1896" s="21">
        <f t="shared" si="218"/>
        <v>2.7734110676377712</v>
      </c>
      <c r="E1896" s="22">
        <f t="shared" si="218"/>
        <v>3.4678634483798283</v>
      </c>
      <c r="F1896" s="22">
        <f t="shared" si="218"/>
        <v>3.06031862075054</v>
      </c>
      <c r="G1896" s="127">
        <v>4.5887445887445866E-2</v>
      </c>
      <c r="H1896" s="7">
        <f t="shared" si="221"/>
        <v>1.0458874458874459</v>
      </c>
      <c r="I1896" s="7">
        <f t="shared" si="222"/>
        <v>2.6517299529152534</v>
      </c>
      <c r="J1896" s="7">
        <f t="shared" si="223"/>
        <v>3.3157138103300512</v>
      </c>
      <c r="K1896" s="7">
        <f t="shared" si="224"/>
        <v>2.9260496746414519</v>
      </c>
      <c r="L1896">
        <v>3.3</v>
      </c>
      <c r="M1896">
        <v>3.75</v>
      </c>
      <c r="N1896">
        <v>2.1</v>
      </c>
      <c r="O1896" s="7">
        <f t="shared" si="225"/>
        <v>3.4514285714285711</v>
      </c>
      <c r="P1896" s="7">
        <f t="shared" si="226"/>
        <v>3.9220779220779218</v>
      </c>
      <c r="Q1896" s="7">
        <f t="shared" si="227"/>
        <v>2.1963636363636363</v>
      </c>
      <c r="R1896" s="24">
        <f t="shared" si="219"/>
        <v>0.28973509933774838</v>
      </c>
      <c r="S1896" s="24">
        <f t="shared" si="219"/>
        <v>0.25496688741721857</v>
      </c>
      <c r="T1896" s="24">
        <f t="shared" si="219"/>
        <v>0.45529801324503311</v>
      </c>
      <c r="U1896" s="23">
        <f t="shared" si="220"/>
        <v>1.2444706129943786</v>
      </c>
      <c r="V1896" s="23">
        <f t="shared" si="220"/>
        <v>1.1309781888644723</v>
      </c>
      <c r="W1896" s="23">
        <f t="shared" si="220"/>
        <v>0.7176911650542388</v>
      </c>
      <c r="X1896" t="s">
        <v>398</v>
      </c>
      <c r="Y1896" t="s">
        <v>280</v>
      </c>
      <c r="Z1896" t="s">
        <v>186</v>
      </c>
      <c r="AA1896" s="25" t="s">
        <v>166</v>
      </c>
      <c r="AB1896" s="25" t="s">
        <v>151</v>
      </c>
      <c r="AC1896" s="128" t="s">
        <v>604</v>
      </c>
      <c r="AD1896" s="25" t="s">
        <v>170</v>
      </c>
      <c r="AE1896" s="134" t="str">
        <f>VLOOKUP(AD1896,cs_lookup!$A$2:$B$55,2,FALSE)</f>
        <v>1</v>
      </c>
    </row>
    <row r="1897" spans="1:31" x14ac:dyDescent="0.25">
      <c r="A1897" s="20">
        <v>0.51704462757902148</v>
      </c>
      <c r="B1897" s="20">
        <v>0.24924245425350311</v>
      </c>
      <c r="C1897" s="20">
        <v>0.22181440200283206</v>
      </c>
      <c r="D1897" s="21">
        <f t="shared" si="218"/>
        <v>1.9340690274306487</v>
      </c>
      <c r="E1897" s="22">
        <f t="shared" si="218"/>
        <v>4.0121575716105955</v>
      </c>
      <c r="F1897" s="22">
        <f t="shared" si="218"/>
        <v>4.5082735429741492</v>
      </c>
      <c r="G1897" s="127">
        <v>4.7970766347638305E-2</v>
      </c>
      <c r="H1897" s="7">
        <f t="shared" si="221"/>
        <v>1.0479707663476383</v>
      </c>
      <c r="I1897" s="7">
        <f t="shared" si="222"/>
        <v>1.8455371939154543</v>
      </c>
      <c r="J1897" s="7">
        <f t="shared" si="223"/>
        <v>3.8285014243228059</v>
      </c>
      <c r="K1897" s="7">
        <f t="shared" si="224"/>
        <v>4.3019077322989379</v>
      </c>
      <c r="L1897">
        <v>1.61</v>
      </c>
      <c r="M1897">
        <v>4.37</v>
      </c>
      <c r="N1897">
        <v>5.05</v>
      </c>
      <c r="O1897" s="7">
        <f t="shared" si="225"/>
        <v>1.6872329338196979</v>
      </c>
      <c r="P1897" s="7">
        <f t="shared" si="226"/>
        <v>4.5796322489391796</v>
      </c>
      <c r="Q1897" s="7">
        <f t="shared" si="227"/>
        <v>5.2922523700555733</v>
      </c>
      <c r="R1897" s="24">
        <f t="shared" si="219"/>
        <v>0.59268639199456419</v>
      </c>
      <c r="S1897" s="24">
        <f t="shared" si="219"/>
        <v>0.21835814441904997</v>
      </c>
      <c r="T1897" s="24">
        <f t="shared" si="219"/>
        <v>0.18895546358638585</v>
      </c>
      <c r="U1897" s="23">
        <f t="shared" si="220"/>
        <v>0.87237472390586546</v>
      </c>
      <c r="V1897" s="23">
        <f t="shared" si="220"/>
        <v>1.1414387813040909</v>
      </c>
      <c r="W1897" s="23">
        <f t="shared" si="220"/>
        <v>1.173897794711948</v>
      </c>
      <c r="X1897" t="s">
        <v>420</v>
      </c>
      <c r="Y1897" t="s">
        <v>185</v>
      </c>
      <c r="Z1897" t="s">
        <v>186</v>
      </c>
      <c r="AA1897" s="25" t="s">
        <v>160</v>
      </c>
      <c r="AB1897" s="25" t="s">
        <v>162</v>
      </c>
      <c r="AC1897" s="128" t="s">
        <v>604</v>
      </c>
      <c r="AD1897" s="25" t="s">
        <v>170</v>
      </c>
      <c r="AE1897" s="134" t="str">
        <f>VLOOKUP(AD1897,cs_lookup!$A$2:$B$55,2,FALSE)</f>
        <v>1</v>
      </c>
    </row>
    <row r="1898" spans="1:31" x14ac:dyDescent="0.25">
      <c r="A1898" s="20">
        <v>0.31931467627513987</v>
      </c>
      <c r="B1898" s="20">
        <v>0.21802664708218275</v>
      </c>
      <c r="C1898" s="20">
        <v>0.42314854881637276</v>
      </c>
      <c r="D1898" s="21">
        <f t="shared" si="218"/>
        <v>3.1317069784112976</v>
      </c>
      <c r="E1898" s="22">
        <f t="shared" si="218"/>
        <v>4.5865953239333219</v>
      </c>
      <c r="F1898" s="22">
        <f t="shared" si="218"/>
        <v>2.3632362743466588</v>
      </c>
      <c r="G1898" s="127">
        <v>2.564186520821532E-2</v>
      </c>
      <c r="H1898" s="7">
        <f t="shared" si="221"/>
        <v>1.0256418652082153</v>
      </c>
      <c r="I1898" s="7">
        <f t="shared" si="222"/>
        <v>3.0534118044952567</v>
      </c>
      <c r="J1898" s="7">
        <f t="shared" si="223"/>
        <v>4.4719267802140648</v>
      </c>
      <c r="K1898" s="7">
        <f t="shared" si="224"/>
        <v>2.3041534813586209</v>
      </c>
      <c r="L1898">
        <v>5.1100000000000003</v>
      </c>
      <c r="M1898">
        <v>4.62</v>
      </c>
      <c r="N1898">
        <v>1.63</v>
      </c>
      <c r="O1898" s="7">
        <f t="shared" si="225"/>
        <v>5.2410299312139808</v>
      </c>
      <c r="P1898" s="7">
        <f t="shared" si="226"/>
        <v>4.7384654172619545</v>
      </c>
      <c r="Q1898" s="7">
        <f t="shared" si="227"/>
        <v>1.6717962402893909</v>
      </c>
      <c r="R1898" s="24">
        <f t="shared" si="219"/>
        <v>0.19080219215011615</v>
      </c>
      <c r="S1898" s="24">
        <f t="shared" si="219"/>
        <v>0.21103878828724973</v>
      </c>
      <c r="T1898" s="24">
        <f t="shared" si="219"/>
        <v>0.59815901956263418</v>
      </c>
      <c r="U1898" s="23">
        <f t="shared" si="220"/>
        <v>1.6735377758339109</v>
      </c>
      <c r="V1898" s="23">
        <f t="shared" si="220"/>
        <v>1.0331117272404999</v>
      </c>
      <c r="W1898" s="23">
        <f t="shared" si="220"/>
        <v>0.70741815299512378</v>
      </c>
      <c r="X1898" t="s">
        <v>307</v>
      </c>
      <c r="Y1898" t="s">
        <v>357</v>
      </c>
      <c r="Z1898" t="s">
        <v>305</v>
      </c>
      <c r="AA1898" s="25" t="s">
        <v>166</v>
      </c>
      <c r="AB1898" s="25" t="s">
        <v>150</v>
      </c>
      <c r="AC1898" s="128" t="s">
        <v>604</v>
      </c>
      <c r="AD1898" s="25" t="s">
        <v>329</v>
      </c>
      <c r="AE1898" s="134" t="str">
        <f>VLOOKUP(AD1898,cs_lookup!$A$2:$B$55,2,FALSE)</f>
        <v>2</v>
      </c>
    </row>
    <row r="1899" spans="1:31" x14ac:dyDescent="0.25">
      <c r="A1899" s="20">
        <v>0.48360959398996978</v>
      </c>
      <c r="B1899" s="20">
        <v>0.29015949775404387</v>
      </c>
      <c r="C1899" s="20">
        <v>0.21640717463473605</v>
      </c>
      <c r="D1899" s="21">
        <f t="shared" si="218"/>
        <v>2.0677836263536582</v>
      </c>
      <c r="E1899" s="22">
        <f t="shared" si="218"/>
        <v>3.4463803795513126</v>
      </c>
      <c r="F1899" s="22">
        <f t="shared" si="218"/>
        <v>4.6209188844494413</v>
      </c>
      <c r="G1899" s="127">
        <v>2.2283331648441873E-2</v>
      </c>
      <c r="H1899" s="7">
        <f t="shared" si="221"/>
        <v>1.0222833316484419</v>
      </c>
      <c r="I1899" s="7">
        <f t="shared" si="222"/>
        <v>2.0227108887898395</v>
      </c>
      <c r="J1899" s="7">
        <f t="shared" si="223"/>
        <v>3.3712575299393666</v>
      </c>
      <c r="K1899" s="7">
        <f t="shared" si="224"/>
        <v>4.5201939045588899</v>
      </c>
      <c r="L1899">
        <v>2.34</v>
      </c>
      <c r="M1899">
        <v>3.26</v>
      </c>
      <c r="N1899">
        <v>3.47</v>
      </c>
      <c r="O1899" s="7">
        <f t="shared" si="225"/>
        <v>2.3921429960573537</v>
      </c>
      <c r="P1899" s="7">
        <f t="shared" si="226"/>
        <v>3.3326436611739201</v>
      </c>
      <c r="Q1899" s="7">
        <f t="shared" si="227"/>
        <v>3.5473231608200937</v>
      </c>
      <c r="R1899" s="24">
        <f t="shared" si="219"/>
        <v>0.41803521012254075</v>
      </c>
      <c r="S1899" s="24">
        <f t="shared" si="219"/>
        <v>0.30006208333949241</v>
      </c>
      <c r="T1899" s="24">
        <f t="shared" si="219"/>
        <v>0.2819027065379669</v>
      </c>
      <c r="U1899" s="23">
        <f t="shared" si="220"/>
        <v>1.1568633030892468</v>
      </c>
      <c r="V1899" s="23">
        <f t="shared" si="220"/>
        <v>0.96699821091942273</v>
      </c>
      <c r="W1899" s="23">
        <f t="shared" si="220"/>
        <v>0.76766618274943799</v>
      </c>
      <c r="X1899" t="s">
        <v>309</v>
      </c>
      <c r="Y1899" t="s">
        <v>304</v>
      </c>
      <c r="Z1899" t="s">
        <v>305</v>
      </c>
      <c r="AA1899" s="25" t="s">
        <v>166</v>
      </c>
      <c r="AB1899" s="25" t="s">
        <v>151</v>
      </c>
      <c r="AC1899" s="128" t="s">
        <v>604</v>
      </c>
      <c r="AD1899" s="25" t="s">
        <v>151</v>
      </c>
      <c r="AE1899" s="134" t="str">
        <f>VLOOKUP(AD1899,cs_lookup!$A$2:$B$55,2,FALSE)</f>
        <v>X</v>
      </c>
    </row>
    <row r="1900" spans="1:31" x14ac:dyDescent="0.25">
      <c r="A1900" s="20">
        <v>0.49391278490819662</v>
      </c>
      <c r="B1900" s="20">
        <v>0.23175598388790122</v>
      </c>
      <c r="C1900" s="20">
        <v>0.25786707070773118</v>
      </c>
      <c r="D1900" s="21">
        <f t="shared" ref="D1900:F1950" si="228">(100%/A1900)</f>
        <v>2.0246489472546649</v>
      </c>
      <c r="E1900" s="22">
        <f t="shared" si="228"/>
        <v>4.3148831940567849</v>
      </c>
      <c r="F1900" s="22">
        <f t="shared" si="228"/>
        <v>3.8779670364868295</v>
      </c>
      <c r="G1900" s="127">
        <v>2.7370648454654312E-2</v>
      </c>
      <c r="H1900" s="7">
        <f t="shared" si="221"/>
        <v>1.0273706484546543</v>
      </c>
      <c r="I1900" s="7">
        <f t="shared" si="222"/>
        <v>1.970709354311506</v>
      </c>
      <c r="J1900" s="7">
        <f t="shared" si="223"/>
        <v>4.1999284294788115</v>
      </c>
      <c r="K1900" s="7">
        <f t="shared" si="224"/>
        <v>3.7746523538705063</v>
      </c>
      <c r="L1900">
        <v>2.95</v>
      </c>
      <c r="M1900">
        <v>3.59</v>
      </c>
      <c r="N1900">
        <v>2.44</v>
      </c>
      <c r="O1900" s="7">
        <f t="shared" si="225"/>
        <v>3.0307434129412303</v>
      </c>
      <c r="P1900" s="7">
        <f t="shared" si="226"/>
        <v>3.688260627952209</v>
      </c>
      <c r="Q1900" s="7">
        <f t="shared" si="227"/>
        <v>2.5067843822293563</v>
      </c>
      <c r="R1900" s="24">
        <f t="shared" ref="R1900:T1950" si="229">(1/O1900)</f>
        <v>0.32995204929919653</v>
      </c>
      <c r="S1900" s="24">
        <f t="shared" si="229"/>
        <v>0.2711305140480863</v>
      </c>
      <c r="T1900" s="24">
        <f t="shared" si="229"/>
        <v>0.39891743665271717</v>
      </c>
      <c r="U1900" s="23">
        <f t="shared" ref="U1900:W1950" si="230">(L1900/I1900)</f>
        <v>1.4969229194279756</v>
      </c>
      <c r="V1900" s="23">
        <f t="shared" si="230"/>
        <v>0.85477647066607265</v>
      </c>
      <c r="W1900" s="23">
        <f t="shared" si="230"/>
        <v>0.64641714554137375</v>
      </c>
      <c r="X1900" t="s">
        <v>319</v>
      </c>
      <c r="Y1900" t="s">
        <v>312</v>
      </c>
      <c r="Z1900" t="s">
        <v>320</v>
      </c>
      <c r="AA1900" s="25" t="s">
        <v>160</v>
      </c>
      <c r="AB1900" s="25" t="s">
        <v>162</v>
      </c>
      <c r="AC1900" s="128" t="s">
        <v>604</v>
      </c>
      <c r="AD1900" s="25" t="s">
        <v>176</v>
      </c>
      <c r="AE1900" s="134" t="str">
        <f>VLOOKUP(AD1900,cs_lookup!$A$2:$B$55,2,FALSE)</f>
        <v>1</v>
      </c>
    </row>
    <row r="1901" spans="1:31" x14ac:dyDescent="0.25">
      <c r="A1901" s="20">
        <v>0.66824338331787791</v>
      </c>
      <c r="B1901" s="20">
        <v>0.20211895632180518</v>
      </c>
      <c r="C1901" s="20">
        <v>0.12467130032021664</v>
      </c>
      <c r="D1901" s="21">
        <f t="shared" si="228"/>
        <v>1.4964607581072122</v>
      </c>
      <c r="E1901" s="22">
        <f t="shared" si="228"/>
        <v>4.9475814549914983</v>
      </c>
      <c r="F1901" s="22">
        <f t="shared" si="228"/>
        <v>8.0210922436159144</v>
      </c>
      <c r="G1901" s="127">
        <v>2.7777114807831627E-2</v>
      </c>
      <c r="H1901" s="7">
        <f t="shared" si="221"/>
        <v>1.0277771148078316</v>
      </c>
      <c r="I1901" s="7">
        <f t="shared" si="222"/>
        <v>1.4560168119592862</v>
      </c>
      <c r="J1901" s="7">
        <f t="shared" si="223"/>
        <v>4.8138661424822358</v>
      </c>
      <c r="K1901" s="7">
        <f t="shared" si="224"/>
        <v>7.8043110009465977</v>
      </c>
      <c r="L1901">
        <v>2.93</v>
      </c>
      <c r="M1901">
        <v>3.25</v>
      </c>
      <c r="N1901">
        <v>2.64</v>
      </c>
      <c r="O1901" s="7">
        <f t="shared" si="225"/>
        <v>3.0113869463869469</v>
      </c>
      <c r="P1901" s="7">
        <f t="shared" si="226"/>
        <v>3.3402756231254527</v>
      </c>
      <c r="Q1901" s="7">
        <f t="shared" si="227"/>
        <v>2.7133315830926756</v>
      </c>
      <c r="R1901" s="24">
        <f t="shared" si="229"/>
        <v>0.33207290122572825</v>
      </c>
      <c r="S1901" s="24">
        <f t="shared" si="229"/>
        <v>0.29937649248965659</v>
      </c>
      <c r="T1901" s="24">
        <f t="shared" si="229"/>
        <v>0.36855060628461506</v>
      </c>
      <c r="U1901" s="23">
        <f t="shared" si="230"/>
        <v>2.0123394015329064</v>
      </c>
      <c r="V1901" s="23">
        <f t="shared" si="230"/>
        <v>0.67513302277328402</v>
      </c>
      <c r="W1901" s="23">
        <f t="shared" si="230"/>
        <v>0.33827457666407579</v>
      </c>
      <c r="X1901" t="s">
        <v>517</v>
      </c>
      <c r="Y1901" t="s">
        <v>322</v>
      </c>
      <c r="Z1901" t="s">
        <v>320</v>
      </c>
      <c r="AA1901" s="25" t="s">
        <v>160</v>
      </c>
      <c r="AB1901" s="25" t="s">
        <v>162</v>
      </c>
      <c r="AC1901" s="128" t="s">
        <v>604</v>
      </c>
      <c r="AD1901" s="25" t="s">
        <v>152</v>
      </c>
      <c r="AE1901" s="134" t="str">
        <f>VLOOKUP(AD1901,cs_lookup!$A$2:$B$55,2,FALSE)</f>
        <v>2</v>
      </c>
    </row>
    <row r="1902" spans="1:31" x14ac:dyDescent="0.25">
      <c r="A1902" s="20">
        <v>0.18637696415881941</v>
      </c>
      <c r="B1902" s="20">
        <v>0.19105165735274982</v>
      </c>
      <c r="C1902" s="20">
        <v>0.55160203165406596</v>
      </c>
      <c r="D1902" s="21">
        <f t="shared" si="228"/>
        <v>5.3654699469611451</v>
      </c>
      <c r="E1902" s="22">
        <f t="shared" si="228"/>
        <v>5.2341864700688863</v>
      </c>
      <c r="F1902" s="22">
        <f t="shared" si="228"/>
        <v>1.8129012269975544</v>
      </c>
      <c r="G1902" s="127">
        <v>2.8040082012186218E-2</v>
      </c>
      <c r="H1902" s="7">
        <f t="shared" si="221"/>
        <v>1.0280400820121862</v>
      </c>
      <c r="I1902" s="7">
        <f t="shared" si="222"/>
        <v>5.2191252470033005</v>
      </c>
      <c r="J1902" s="7">
        <f t="shared" si="223"/>
        <v>5.0914225638206592</v>
      </c>
      <c r="K1902" s="7">
        <f t="shared" si="224"/>
        <v>1.7634538367892785</v>
      </c>
      <c r="L1902">
        <v>2.1</v>
      </c>
      <c r="M1902">
        <v>3.4</v>
      </c>
      <c r="N1902">
        <v>3.88</v>
      </c>
      <c r="O1902" s="7">
        <f t="shared" si="225"/>
        <v>2.1588841722255911</v>
      </c>
      <c r="P1902" s="7">
        <f t="shared" si="226"/>
        <v>3.4953362788414331</v>
      </c>
      <c r="Q1902" s="7">
        <f t="shared" si="227"/>
        <v>3.9887955182072825</v>
      </c>
      <c r="R1902" s="24">
        <f t="shared" si="229"/>
        <v>0.46320224719101127</v>
      </c>
      <c r="S1902" s="24">
        <f t="shared" si="229"/>
        <v>0.28609550561797759</v>
      </c>
      <c r="T1902" s="24">
        <f t="shared" si="229"/>
        <v>0.25070224719101125</v>
      </c>
      <c r="U1902" s="23">
        <f t="shared" si="230"/>
        <v>0.40236627798993152</v>
      </c>
      <c r="V1902" s="23">
        <f t="shared" si="230"/>
        <v>0.66778978907784914</v>
      </c>
      <c r="W1902" s="23">
        <f t="shared" si="230"/>
        <v>2.2002277116957698</v>
      </c>
      <c r="X1902" t="s">
        <v>519</v>
      </c>
      <c r="Y1902" t="s">
        <v>367</v>
      </c>
      <c r="Z1902" t="s">
        <v>320</v>
      </c>
      <c r="AA1902" s="25" t="s">
        <v>161</v>
      </c>
      <c r="AB1902" s="25" t="s">
        <v>155</v>
      </c>
      <c r="AC1902" s="128" t="s">
        <v>604</v>
      </c>
      <c r="AD1902" s="25" t="s">
        <v>151</v>
      </c>
      <c r="AE1902" s="134" t="str">
        <f>VLOOKUP(AD1902,cs_lookup!$A$2:$B$55,2,FALSE)</f>
        <v>X</v>
      </c>
    </row>
    <row r="1903" spans="1:31" x14ac:dyDescent="0.25">
      <c r="A1903" s="20">
        <v>0.27098993540373617</v>
      </c>
      <c r="B1903" s="20">
        <v>0.23677029327715554</v>
      </c>
      <c r="C1903" s="20">
        <v>0.44538816851171453</v>
      </c>
      <c r="D1903" s="21">
        <f t="shared" si="228"/>
        <v>3.6901739487488467</v>
      </c>
      <c r="E1903" s="22">
        <f t="shared" si="228"/>
        <v>4.2235028143054789</v>
      </c>
      <c r="F1903" s="22">
        <f t="shared" si="228"/>
        <v>2.2452325200769185</v>
      </c>
      <c r="G1903" s="127">
        <v>2.14114332089268E-2</v>
      </c>
      <c r="H1903" s="7">
        <f t="shared" si="221"/>
        <v>1.0214114332089268</v>
      </c>
      <c r="I1903" s="7">
        <f t="shared" si="222"/>
        <v>3.612818330372098</v>
      </c>
      <c r="J1903" s="7">
        <f t="shared" si="223"/>
        <v>4.1349672394371693</v>
      </c>
      <c r="K1903" s="7">
        <f t="shared" si="224"/>
        <v>2.1981666222622578</v>
      </c>
      <c r="L1903">
        <v>2.57</v>
      </c>
      <c r="M1903">
        <v>3.37</v>
      </c>
      <c r="N1903">
        <v>2.98</v>
      </c>
      <c r="O1903" s="7">
        <f t="shared" si="225"/>
        <v>2.6250273833469415</v>
      </c>
      <c r="P1903" s="7">
        <f t="shared" si="226"/>
        <v>3.4421565299140835</v>
      </c>
      <c r="Q1903" s="7">
        <f t="shared" si="227"/>
        <v>3.043806070962602</v>
      </c>
      <c r="R1903" s="24">
        <f t="shared" si="229"/>
        <v>0.38094840699337312</v>
      </c>
      <c r="S1903" s="24">
        <f t="shared" si="229"/>
        <v>0.29051555073381863</v>
      </c>
      <c r="T1903" s="24">
        <f t="shared" si="229"/>
        <v>0.3285360422728083</v>
      </c>
      <c r="U1903" s="23">
        <f t="shared" si="230"/>
        <v>0.71135600104622632</v>
      </c>
      <c r="V1903" s="23">
        <f t="shared" si="230"/>
        <v>0.81500041109363353</v>
      </c>
      <c r="W1903" s="23">
        <f t="shared" si="230"/>
        <v>1.355675211250871</v>
      </c>
      <c r="X1903" t="s">
        <v>199</v>
      </c>
      <c r="Y1903" t="s">
        <v>283</v>
      </c>
      <c r="Z1903" t="s">
        <v>189</v>
      </c>
      <c r="AA1903" s="25" t="s">
        <v>161</v>
      </c>
      <c r="AB1903" s="25" t="s">
        <v>155</v>
      </c>
      <c r="AC1903" s="128" t="s">
        <v>604</v>
      </c>
      <c r="AD1903" s="25" t="s">
        <v>152</v>
      </c>
      <c r="AE1903" s="134" t="str">
        <f>VLOOKUP(AD1903,cs_lookup!$A$2:$B$55,2,FALSE)</f>
        <v>2</v>
      </c>
    </row>
    <row r="1904" spans="1:31" x14ac:dyDescent="0.25">
      <c r="A1904" s="20">
        <v>0.21928123007434813</v>
      </c>
      <c r="B1904" s="20">
        <v>0.19947204063743795</v>
      </c>
      <c r="C1904" s="20">
        <v>0.52009182224358119</v>
      </c>
      <c r="D1904" s="21">
        <f t="shared" si="228"/>
        <v>4.5603538417809233</v>
      </c>
      <c r="E1904" s="22">
        <f t="shared" si="228"/>
        <v>5.0132339189210402</v>
      </c>
      <c r="F1904" s="22">
        <f t="shared" si="228"/>
        <v>1.9227374037264853</v>
      </c>
      <c r="G1904" s="127">
        <v>2.2819656608891403E-2</v>
      </c>
      <c r="H1904" s="7">
        <f t="shared" si="221"/>
        <v>1.0228196566088914</v>
      </c>
      <c r="I1904" s="7">
        <f t="shared" si="222"/>
        <v>4.458609895023482</v>
      </c>
      <c r="J1904" s="7">
        <f t="shared" si="223"/>
        <v>4.9013859740847883</v>
      </c>
      <c r="K1904" s="7">
        <f t="shared" si="224"/>
        <v>1.8798400982058041</v>
      </c>
      <c r="L1904">
        <v>3.57</v>
      </c>
      <c r="M1904">
        <v>3.66</v>
      </c>
      <c r="N1904">
        <v>2.13</v>
      </c>
      <c r="O1904" s="7">
        <f t="shared" si="225"/>
        <v>3.6514661740937422</v>
      </c>
      <c r="P1904" s="7">
        <f t="shared" si="226"/>
        <v>3.7435199431885429</v>
      </c>
      <c r="Q1904" s="7">
        <f t="shared" si="227"/>
        <v>2.1786058685769385</v>
      </c>
      <c r="R1904" s="24">
        <f t="shared" si="229"/>
        <v>0.27386259445445638</v>
      </c>
      <c r="S1904" s="24">
        <f t="shared" si="229"/>
        <v>0.26712826836131398</v>
      </c>
      <c r="T1904" s="24">
        <f t="shared" si="229"/>
        <v>0.45900913718422975</v>
      </c>
      <c r="U1904" s="23">
        <f t="shared" si="230"/>
        <v>0.80069799423014953</v>
      </c>
      <c r="V1904" s="23">
        <f t="shared" si="230"/>
        <v>0.74672756223476444</v>
      </c>
      <c r="W1904" s="23">
        <f t="shared" si="230"/>
        <v>1.1330750961387399</v>
      </c>
      <c r="X1904" t="s">
        <v>197</v>
      </c>
      <c r="Y1904" t="s">
        <v>288</v>
      </c>
      <c r="Z1904" t="s">
        <v>189</v>
      </c>
      <c r="AA1904" s="25" t="s">
        <v>161</v>
      </c>
      <c r="AB1904" s="25" t="s">
        <v>155</v>
      </c>
      <c r="AC1904" s="128" t="s">
        <v>604</v>
      </c>
      <c r="AD1904" s="25" t="s">
        <v>172</v>
      </c>
      <c r="AE1904" s="134" t="str">
        <f>VLOOKUP(AD1904,cs_lookup!$A$2:$B$55,2,FALSE)</f>
        <v>2</v>
      </c>
    </row>
    <row r="1905" spans="1:31" x14ac:dyDescent="0.25">
      <c r="A1905" s="20">
        <v>0.36358861618702648</v>
      </c>
      <c r="B1905" s="20">
        <v>0.33188648530299258</v>
      </c>
      <c r="C1905" s="20">
        <v>0.28828934380803006</v>
      </c>
      <c r="D1905" s="21">
        <f t="shared" si="228"/>
        <v>2.7503611375049477</v>
      </c>
      <c r="E1905" s="22">
        <f t="shared" si="228"/>
        <v>3.0130783996433586</v>
      </c>
      <c r="F1905" s="22">
        <f t="shared" si="228"/>
        <v>3.4687372997938253</v>
      </c>
      <c r="G1905" s="127">
        <v>2.8225358711872595E-2</v>
      </c>
      <c r="H1905" s="7">
        <f t="shared" si="221"/>
        <v>1.0282253587118726</v>
      </c>
      <c r="I1905" s="7">
        <f t="shared" si="222"/>
        <v>2.6748621926136029</v>
      </c>
      <c r="J1905" s="7">
        <f t="shared" si="223"/>
        <v>2.9303677195999578</v>
      </c>
      <c r="K1905" s="7">
        <f t="shared" si="224"/>
        <v>3.3735185291863905</v>
      </c>
      <c r="L1905">
        <v>2.5299999999999998</v>
      </c>
      <c r="M1905">
        <v>3.19</v>
      </c>
      <c r="N1905">
        <v>3.13</v>
      </c>
      <c r="O1905" s="7">
        <f t="shared" si="225"/>
        <v>2.6014101575410375</v>
      </c>
      <c r="P1905" s="7">
        <f t="shared" si="226"/>
        <v>3.2800388942908736</v>
      </c>
      <c r="Q1905" s="7">
        <f t="shared" si="227"/>
        <v>3.218345372768161</v>
      </c>
      <c r="R1905" s="24">
        <f t="shared" si="229"/>
        <v>0.38440689450726301</v>
      </c>
      <c r="S1905" s="24">
        <f t="shared" si="229"/>
        <v>0.30487443357472582</v>
      </c>
      <c r="T1905" s="24">
        <f t="shared" si="229"/>
        <v>0.31071867191801128</v>
      </c>
      <c r="U1905" s="23">
        <f t="shared" si="230"/>
        <v>0.94584311931522025</v>
      </c>
      <c r="V1905" s="23">
        <f t="shared" si="230"/>
        <v>1.0886005802833121</v>
      </c>
      <c r="W1905" s="23">
        <f t="shared" si="230"/>
        <v>0.92781467566294318</v>
      </c>
      <c r="X1905" t="s">
        <v>215</v>
      </c>
      <c r="Y1905" t="s">
        <v>207</v>
      </c>
      <c r="Z1905" t="s">
        <v>202</v>
      </c>
      <c r="AA1905" s="25" t="s">
        <v>166</v>
      </c>
      <c r="AB1905" s="25" t="s">
        <v>151</v>
      </c>
      <c r="AC1905" s="128" t="s">
        <v>604</v>
      </c>
      <c r="AD1905" s="25" t="s">
        <v>176</v>
      </c>
      <c r="AE1905" s="134" t="str">
        <f>VLOOKUP(AD1905,cs_lookup!$A$2:$B$55,2,FALSE)</f>
        <v>1</v>
      </c>
    </row>
    <row r="1906" spans="1:31" x14ac:dyDescent="0.25">
      <c r="A1906" s="20">
        <v>0.49375610833650702</v>
      </c>
      <c r="B1906" s="20">
        <v>0.25977551437670093</v>
      </c>
      <c r="C1906" s="20">
        <v>0.23359311114078318</v>
      </c>
      <c r="D1906" s="21">
        <f t="shared" si="228"/>
        <v>2.0252914001794489</v>
      </c>
      <c r="E1906" s="22">
        <f t="shared" si="228"/>
        <v>3.8494775090692275</v>
      </c>
      <c r="F1906" s="22">
        <f t="shared" si="228"/>
        <v>4.2809481628818862</v>
      </c>
      <c r="G1906" s="127">
        <v>2.3858787016681759E-2</v>
      </c>
      <c r="H1906" s="7">
        <f t="shared" si="221"/>
        <v>1.0238587870166818</v>
      </c>
      <c r="I1906" s="7">
        <f t="shared" si="222"/>
        <v>1.9780964190195993</v>
      </c>
      <c r="J1906" s="7">
        <f t="shared" si="223"/>
        <v>3.7597738651888015</v>
      </c>
      <c r="K1906" s="7">
        <f t="shared" si="224"/>
        <v>4.1811900402356335</v>
      </c>
      <c r="L1906">
        <v>4.4000000000000004</v>
      </c>
      <c r="M1906">
        <v>3.7</v>
      </c>
      <c r="N1906">
        <v>1.9</v>
      </c>
      <c r="O1906" s="7">
        <f t="shared" si="225"/>
        <v>4.5049786628734001</v>
      </c>
      <c r="P1906" s="7">
        <f t="shared" si="226"/>
        <v>3.7882775119617227</v>
      </c>
      <c r="Q1906" s="7">
        <f t="shared" si="227"/>
        <v>1.9453316953316953</v>
      </c>
      <c r="R1906" s="24">
        <f t="shared" si="229"/>
        <v>0.22197663403852225</v>
      </c>
      <c r="S1906" s="24">
        <f t="shared" si="229"/>
        <v>0.26397221345121563</v>
      </c>
      <c r="T1906" s="24">
        <f t="shared" si="229"/>
        <v>0.51405115251026212</v>
      </c>
      <c r="U1906" s="23">
        <f t="shared" si="230"/>
        <v>2.2243607327193713</v>
      </c>
      <c r="V1906" s="23">
        <f t="shared" si="230"/>
        <v>0.98410173927154532</v>
      </c>
      <c r="W1906" s="23">
        <f t="shared" si="230"/>
        <v>0.45441608291330482</v>
      </c>
      <c r="X1906" t="s">
        <v>17</v>
      </c>
      <c r="Y1906" t="s">
        <v>30</v>
      </c>
      <c r="Z1906" t="s">
        <v>138</v>
      </c>
      <c r="AA1906" s="25" t="s">
        <v>160</v>
      </c>
      <c r="AB1906" s="25" t="s">
        <v>162</v>
      </c>
      <c r="AC1906" s="128" t="s">
        <v>604</v>
      </c>
      <c r="AD1906" s="25" t="s">
        <v>154</v>
      </c>
      <c r="AE1906" s="134" t="str">
        <f>VLOOKUP(AD1906,cs_lookup!$A$2:$B$55,2,FALSE)</f>
        <v>1</v>
      </c>
    </row>
    <row r="1907" spans="1:31" x14ac:dyDescent="0.25">
      <c r="A1907" s="20">
        <v>0.31662987264187348</v>
      </c>
      <c r="B1907" s="20">
        <v>0.29983243245603092</v>
      </c>
      <c r="C1907" s="20">
        <v>0.35528714825317798</v>
      </c>
      <c r="D1907" s="21">
        <f t="shared" si="228"/>
        <v>3.1582617005030897</v>
      </c>
      <c r="E1907" s="22">
        <f t="shared" si="228"/>
        <v>3.3351962354727771</v>
      </c>
      <c r="F1907" s="22">
        <f t="shared" si="228"/>
        <v>2.8146247476629775</v>
      </c>
      <c r="G1907" s="127">
        <v>2.2603840035818168E-2</v>
      </c>
      <c r="H1907" s="7">
        <f t="shared" si="221"/>
        <v>1.0226038400358182</v>
      </c>
      <c r="I1907" s="7">
        <f t="shared" si="222"/>
        <v>3.088450851497357</v>
      </c>
      <c r="J1907" s="7">
        <f t="shared" si="223"/>
        <v>3.2614743900785244</v>
      </c>
      <c r="K1907" s="7">
        <f t="shared" si="224"/>
        <v>2.7524097186691487</v>
      </c>
      <c r="L1907">
        <v>2.9</v>
      </c>
      <c r="M1907">
        <v>3.17</v>
      </c>
      <c r="N1907">
        <v>2.76</v>
      </c>
      <c r="O1907" s="7">
        <f t="shared" si="225"/>
        <v>2.9655511361038727</v>
      </c>
      <c r="P1907" s="7">
        <f t="shared" si="226"/>
        <v>3.2416541729135435</v>
      </c>
      <c r="Q1907" s="7">
        <f t="shared" si="227"/>
        <v>2.8223865984988579</v>
      </c>
      <c r="R1907" s="24">
        <f t="shared" si="229"/>
        <v>0.33720544819665305</v>
      </c>
      <c r="S1907" s="24">
        <f t="shared" si="229"/>
        <v>0.3084844794228056</v>
      </c>
      <c r="T1907" s="24">
        <f t="shared" si="229"/>
        <v>0.35431007238054124</v>
      </c>
      <c r="U1907" s="23">
        <f t="shared" si="230"/>
        <v>0.93898207853753235</v>
      </c>
      <c r="V1907" s="23">
        <f t="shared" si="230"/>
        <v>0.97195305584591085</v>
      </c>
      <c r="W1907" s="23">
        <f t="shared" si="230"/>
        <v>1.0027576858486464</v>
      </c>
      <c r="X1907" t="s">
        <v>91</v>
      </c>
      <c r="Y1907" t="s">
        <v>86</v>
      </c>
      <c r="Z1907" t="s">
        <v>138</v>
      </c>
      <c r="AA1907" s="25" t="s">
        <v>166</v>
      </c>
      <c r="AB1907" s="25" t="s">
        <v>151</v>
      </c>
      <c r="AC1907" s="128" t="s">
        <v>604</v>
      </c>
      <c r="AD1907" s="25" t="s">
        <v>151</v>
      </c>
      <c r="AE1907" s="134" t="str">
        <f>VLOOKUP(AD1907,cs_lookup!$A$2:$B$55,2,FALSE)</f>
        <v>X</v>
      </c>
    </row>
    <row r="1908" spans="1:31" x14ac:dyDescent="0.25">
      <c r="A1908" s="20">
        <v>0.40677323074673943</v>
      </c>
      <c r="B1908" s="20">
        <v>0.22222657745409569</v>
      </c>
      <c r="C1908" s="20">
        <v>0.34396063437065771</v>
      </c>
      <c r="D1908" s="21">
        <f t="shared" si="228"/>
        <v>2.4583721946604906</v>
      </c>
      <c r="E1908" s="22">
        <f t="shared" si="228"/>
        <v>4.4999118082829916</v>
      </c>
      <c r="F1908" s="22">
        <f t="shared" si="228"/>
        <v>2.9073094420519743</v>
      </c>
      <c r="G1908" s="127">
        <v>2.2154330174961379E-2</v>
      </c>
      <c r="H1908" s="7">
        <f t="shared" si="221"/>
        <v>1.0221543301749614</v>
      </c>
      <c r="I1908" s="7">
        <f t="shared" si="222"/>
        <v>2.4050890575787052</v>
      </c>
      <c r="J1908" s="7">
        <f t="shared" si="223"/>
        <v>4.4023800275959752</v>
      </c>
      <c r="K1908" s="7">
        <f t="shared" si="224"/>
        <v>2.8442959700169075</v>
      </c>
      <c r="L1908">
        <v>2.41</v>
      </c>
      <c r="M1908">
        <v>3.23</v>
      </c>
      <c r="N1908">
        <v>3.36</v>
      </c>
      <c r="O1908" s="7">
        <f t="shared" si="225"/>
        <v>2.4633919357216572</v>
      </c>
      <c r="P1908" s="7">
        <f t="shared" si="226"/>
        <v>3.3015584864651251</v>
      </c>
      <c r="Q1908" s="7">
        <f t="shared" si="227"/>
        <v>3.43443854938787</v>
      </c>
      <c r="R1908" s="24">
        <f t="shared" si="229"/>
        <v>0.40594433451656459</v>
      </c>
      <c r="S1908" s="24">
        <f t="shared" si="229"/>
        <v>0.30288725888078044</v>
      </c>
      <c r="T1908" s="24">
        <f t="shared" si="229"/>
        <v>0.29116840660265503</v>
      </c>
      <c r="U1908" s="23">
        <f t="shared" si="230"/>
        <v>1.0020418962889628</v>
      </c>
      <c r="V1908" s="23">
        <f t="shared" si="230"/>
        <v>0.73369404271166905</v>
      </c>
      <c r="W1908" s="23">
        <f t="shared" si="230"/>
        <v>1.1813116621544932</v>
      </c>
      <c r="X1908" t="s">
        <v>82</v>
      </c>
      <c r="Y1908" t="s">
        <v>29</v>
      </c>
      <c r="Z1908" t="s">
        <v>138</v>
      </c>
      <c r="AA1908" s="25" t="s">
        <v>166</v>
      </c>
      <c r="AB1908" s="25" t="s">
        <v>150</v>
      </c>
      <c r="AC1908" s="128" t="s">
        <v>604</v>
      </c>
      <c r="AD1908" s="25" t="s">
        <v>151</v>
      </c>
      <c r="AE1908" s="134" t="str">
        <f>VLOOKUP(AD1908,cs_lookup!$A$2:$B$55,2,FALSE)</f>
        <v>X</v>
      </c>
    </row>
    <row r="1909" spans="1:31" x14ac:dyDescent="0.25">
      <c r="A1909" s="20">
        <v>0.19480270436288175</v>
      </c>
      <c r="B1909" s="20">
        <v>0.27887034217263673</v>
      </c>
      <c r="C1909" s="20">
        <v>0.47232268912279435</v>
      </c>
      <c r="D1909" s="21">
        <f t="shared" si="228"/>
        <v>5.1333989600944312</v>
      </c>
      <c r="E1909" s="22">
        <f t="shared" si="228"/>
        <v>3.5858958403720917</v>
      </c>
      <c r="F1909" s="22">
        <f t="shared" si="228"/>
        <v>2.1171966179672985</v>
      </c>
      <c r="G1909" s="127">
        <v>2.2621169679993169E-2</v>
      </c>
      <c r="H1909" s="7">
        <f t="shared" si="221"/>
        <v>1.0226211696799932</v>
      </c>
      <c r="I1909" s="7">
        <f t="shared" si="222"/>
        <v>5.0198442123986302</v>
      </c>
      <c r="J1909" s="7">
        <f t="shared" si="223"/>
        <v>3.5065730562708954</v>
      </c>
      <c r="K1909" s="7">
        <f t="shared" si="224"/>
        <v>2.0703625944198172</v>
      </c>
      <c r="L1909">
        <v>4.76</v>
      </c>
      <c r="M1909">
        <v>3.6</v>
      </c>
      <c r="N1909">
        <v>1.87</v>
      </c>
      <c r="O1909" s="7">
        <f t="shared" si="225"/>
        <v>4.8676767676767669</v>
      </c>
      <c r="P1909" s="7">
        <f t="shared" si="226"/>
        <v>3.6814362108479757</v>
      </c>
      <c r="Q1909" s="7">
        <f t="shared" si="227"/>
        <v>1.9123015873015874</v>
      </c>
      <c r="R1909" s="24">
        <f t="shared" si="229"/>
        <v>0.2054368126167255</v>
      </c>
      <c r="S1909" s="24">
        <f t="shared" si="229"/>
        <v>0.271633118904337</v>
      </c>
      <c r="T1909" s="24">
        <f t="shared" si="229"/>
        <v>0.52293006847893753</v>
      </c>
      <c r="U1909" s="23">
        <f t="shared" si="230"/>
        <v>0.94823659830780505</v>
      </c>
      <c r="V1909" s="23">
        <f t="shared" si="230"/>
        <v>1.0266433758059101</v>
      </c>
      <c r="W1909" s="23">
        <f t="shared" si="230"/>
        <v>0.90322342812807377</v>
      </c>
      <c r="X1909" t="s">
        <v>26</v>
      </c>
      <c r="Y1909" t="s">
        <v>93</v>
      </c>
      <c r="Z1909" t="s">
        <v>138</v>
      </c>
      <c r="AA1909" s="25" t="s">
        <v>166</v>
      </c>
      <c r="AB1909" s="25" t="s">
        <v>151</v>
      </c>
      <c r="AC1909" s="128" t="s">
        <v>604</v>
      </c>
      <c r="AD1909" s="25" t="s">
        <v>163</v>
      </c>
      <c r="AE1909" s="134" t="str">
        <f>VLOOKUP(AD1909,cs_lookup!$A$2:$B$55,2,FALSE)</f>
        <v>2</v>
      </c>
    </row>
    <row r="1910" spans="1:31" x14ac:dyDescent="0.25">
      <c r="A1910" s="20">
        <v>0.29827543064286605</v>
      </c>
      <c r="B1910" s="20">
        <v>0.27829801161479906</v>
      </c>
      <c r="C1910" s="20">
        <v>0.38805544924051855</v>
      </c>
      <c r="D1910" s="21">
        <f t="shared" si="228"/>
        <v>3.3526060052774826</v>
      </c>
      <c r="E1910" s="22">
        <f t="shared" si="228"/>
        <v>3.5932703729990392</v>
      </c>
      <c r="F1910" s="22">
        <f t="shared" si="228"/>
        <v>2.5769513144504135</v>
      </c>
      <c r="G1910" s="127">
        <v>2.3001310615989423E-2</v>
      </c>
      <c r="H1910" s="7">
        <f t="shared" si="221"/>
        <v>1.0230013106159894</v>
      </c>
      <c r="I1910" s="7">
        <f t="shared" si="222"/>
        <v>3.2772255230628651</v>
      </c>
      <c r="J1910" s="7">
        <f t="shared" si="223"/>
        <v>3.5124787580529975</v>
      </c>
      <c r="K1910" s="7">
        <f t="shared" si="224"/>
        <v>2.5190107653906422</v>
      </c>
      <c r="L1910">
        <v>2.1800000000000002</v>
      </c>
      <c r="M1910">
        <v>3.36</v>
      </c>
      <c r="N1910">
        <v>3.75</v>
      </c>
      <c r="O1910" s="7">
        <f t="shared" si="225"/>
        <v>2.230142857142857</v>
      </c>
      <c r="P1910" s="7">
        <f t="shared" si="226"/>
        <v>3.4372844036697243</v>
      </c>
      <c r="Q1910" s="7">
        <f t="shared" si="227"/>
        <v>3.8362549148099605</v>
      </c>
      <c r="R1910" s="24">
        <f t="shared" si="229"/>
        <v>0.4484017679841138</v>
      </c>
      <c r="S1910" s="24">
        <f t="shared" si="229"/>
        <v>0.29092733756112149</v>
      </c>
      <c r="T1910" s="24">
        <f t="shared" si="229"/>
        <v>0.26067089445476482</v>
      </c>
      <c r="U1910" s="23">
        <f t="shared" si="230"/>
        <v>0.66519682110939748</v>
      </c>
      <c r="V1910" s="23">
        <f t="shared" si="230"/>
        <v>0.95658941489584459</v>
      </c>
      <c r="W1910" s="23">
        <f t="shared" si="230"/>
        <v>1.4886796243677263</v>
      </c>
      <c r="X1910" t="s">
        <v>90</v>
      </c>
      <c r="Y1910" t="s">
        <v>88</v>
      </c>
      <c r="Z1910" t="s">
        <v>138</v>
      </c>
      <c r="AA1910" s="25" t="s">
        <v>166</v>
      </c>
      <c r="AB1910" s="25" t="s">
        <v>151</v>
      </c>
      <c r="AC1910" s="128" t="s">
        <v>604</v>
      </c>
      <c r="AD1910" s="25" t="s">
        <v>226</v>
      </c>
      <c r="AE1910" s="134" t="str">
        <f>VLOOKUP(AD1910,cs_lookup!$A$2:$B$55,2,FALSE)</f>
        <v>1</v>
      </c>
    </row>
    <row r="1911" spans="1:31" x14ac:dyDescent="0.25">
      <c r="A1911" s="20">
        <v>0.38385642974157858</v>
      </c>
      <c r="B1911" s="20">
        <v>0.21521710199459371</v>
      </c>
      <c r="C1911" s="20">
        <v>0.3703435440192564</v>
      </c>
      <c r="D1911" s="21">
        <f t="shared" si="228"/>
        <v>2.6051406789596419</v>
      </c>
      <c r="E1911" s="22">
        <f t="shared" si="228"/>
        <v>4.6464708925646629</v>
      </c>
      <c r="F1911" s="22">
        <f t="shared" si="228"/>
        <v>2.7001955782655793</v>
      </c>
      <c r="G1911" s="127">
        <v>2.3239569181302766E-2</v>
      </c>
      <c r="H1911" s="7">
        <f t="shared" si="221"/>
        <v>1.0232395691813028</v>
      </c>
      <c r="I1911" s="7">
        <f t="shared" si="222"/>
        <v>2.5459733550414034</v>
      </c>
      <c r="J1911" s="7">
        <f t="shared" si="223"/>
        <v>4.540941371415415</v>
      </c>
      <c r="K1911" s="7">
        <f t="shared" si="224"/>
        <v>2.6388693905045271</v>
      </c>
      <c r="L1911">
        <v>3.11</v>
      </c>
      <c r="M1911">
        <v>3.53</v>
      </c>
      <c r="N1911">
        <v>2.39</v>
      </c>
      <c r="O1911" s="7">
        <f t="shared" si="225"/>
        <v>3.1822750601538514</v>
      </c>
      <c r="P1911" s="7">
        <f t="shared" si="226"/>
        <v>3.6120356792099986</v>
      </c>
      <c r="Q1911" s="7">
        <f t="shared" si="227"/>
        <v>2.4455425703433136</v>
      </c>
      <c r="R1911" s="24">
        <f t="shared" si="229"/>
        <v>0.3142405923740777</v>
      </c>
      <c r="S1911" s="24">
        <f t="shared" si="229"/>
        <v>0.27685219328141125</v>
      </c>
      <c r="T1911" s="24">
        <f t="shared" si="229"/>
        <v>0.40890721434451111</v>
      </c>
      <c r="U1911" s="23">
        <f t="shared" si="230"/>
        <v>1.2215367430463246</v>
      </c>
      <c r="V1911" s="23">
        <f t="shared" si="230"/>
        <v>0.77737185118064978</v>
      </c>
      <c r="W1911" s="23">
        <f t="shared" si="230"/>
        <v>0.90569090255090445</v>
      </c>
      <c r="X1911" t="s">
        <v>83</v>
      </c>
      <c r="Y1911" t="s">
        <v>27</v>
      </c>
      <c r="Z1911" t="s">
        <v>138</v>
      </c>
      <c r="AA1911" s="25" t="s">
        <v>166</v>
      </c>
      <c r="AB1911" s="25" t="s">
        <v>150</v>
      </c>
      <c r="AC1911" s="128" t="s">
        <v>604</v>
      </c>
      <c r="AD1911" s="25" t="s">
        <v>154</v>
      </c>
      <c r="AE1911" s="134" t="str">
        <f>VLOOKUP(AD1911,cs_lookup!$A$2:$B$55,2,FALSE)</f>
        <v>1</v>
      </c>
    </row>
    <row r="1912" spans="1:31" x14ac:dyDescent="0.25">
      <c r="A1912" s="20">
        <v>0.70726002431138224</v>
      </c>
      <c r="B1912" s="20">
        <v>0.17420402229739312</v>
      </c>
      <c r="C1912" s="20">
        <v>0.11077120455255957</v>
      </c>
      <c r="D1912" s="21">
        <f t="shared" si="228"/>
        <v>1.4139071425302761</v>
      </c>
      <c r="E1912" s="22">
        <f t="shared" si="228"/>
        <v>5.7403955822147772</v>
      </c>
      <c r="F1912" s="22">
        <f t="shared" si="228"/>
        <v>9.0276169157798805</v>
      </c>
      <c r="G1912" s="127">
        <v>2.5857939136880503E-2</v>
      </c>
      <c r="H1912" s="7">
        <f t="shared" si="221"/>
        <v>1.0258579391368805</v>
      </c>
      <c r="I1912" s="7">
        <f t="shared" si="222"/>
        <v>1.378267973165842</v>
      </c>
      <c r="J1912" s="7">
        <f t="shared" si="223"/>
        <v>5.5957022539051913</v>
      </c>
      <c r="K1912" s="7">
        <f t="shared" si="224"/>
        <v>8.8000653612676505</v>
      </c>
      <c r="L1912">
        <v>1.54</v>
      </c>
      <c r="M1912">
        <v>4.33</v>
      </c>
      <c r="N1912">
        <v>6.87</v>
      </c>
      <c r="O1912" s="7">
        <f t="shared" si="225"/>
        <v>1.579821226270796</v>
      </c>
      <c r="P1912" s="7">
        <f t="shared" si="226"/>
        <v>4.4419648764626922</v>
      </c>
      <c r="Q1912" s="7">
        <f t="shared" si="227"/>
        <v>7.0476440418703694</v>
      </c>
      <c r="R1912" s="24">
        <f t="shared" si="229"/>
        <v>0.63298301312264471</v>
      </c>
      <c r="S1912" s="24">
        <f t="shared" si="229"/>
        <v>0.22512559820066352</v>
      </c>
      <c r="T1912" s="24">
        <f t="shared" si="229"/>
        <v>0.14189138867669182</v>
      </c>
      <c r="U1912" s="23">
        <f t="shared" si="230"/>
        <v>1.1173443988999208</v>
      </c>
      <c r="V1912" s="23">
        <f t="shared" si="230"/>
        <v>0.77380814838354406</v>
      </c>
      <c r="W1912" s="23">
        <f t="shared" si="230"/>
        <v>0.78067601977565038</v>
      </c>
      <c r="X1912" t="s">
        <v>28</v>
      </c>
      <c r="Y1912" t="s">
        <v>92</v>
      </c>
      <c r="Z1912" t="s">
        <v>138</v>
      </c>
      <c r="AA1912" s="25" t="s">
        <v>160</v>
      </c>
      <c r="AB1912" s="25" t="s">
        <v>162</v>
      </c>
      <c r="AC1912" s="128" t="s">
        <v>604</v>
      </c>
      <c r="AD1912" s="25" t="s">
        <v>175</v>
      </c>
      <c r="AE1912" s="134" t="str">
        <f>VLOOKUP(AD1912,cs_lookup!$A$2:$B$55,2,FALSE)</f>
        <v>1</v>
      </c>
    </row>
    <row r="1913" spans="1:31" x14ac:dyDescent="0.25">
      <c r="A1913" s="20">
        <v>0.71616619103386925</v>
      </c>
      <c r="B1913" s="20">
        <v>0.1947919929681414</v>
      </c>
      <c r="C1913" s="20">
        <v>8.6334374629879015E-2</v>
      </c>
      <c r="D1913" s="21">
        <f t="shared" si="228"/>
        <v>1.3963239434081405</v>
      </c>
      <c r="E1913" s="22">
        <f t="shared" si="228"/>
        <v>5.133681239985834</v>
      </c>
      <c r="F1913" s="22">
        <f t="shared" si="228"/>
        <v>11.582871877940438</v>
      </c>
      <c r="G1913" s="127">
        <v>5.447387573923157E-2</v>
      </c>
      <c r="H1913" s="7">
        <f t="shared" si="221"/>
        <v>1.0544738757392316</v>
      </c>
      <c r="I1913" s="7">
        <f t="shared" si="222"/>
        <v>1.3241901724964569</v>
      </c>
      <c r="J1913" s="7">
        <f t="shared" si="223"/>
        <v>4.8684764583540794</v>
      </c>
      <c r="K1913" s="7">
        <f t="shared" si="224"/>
        <v>10.984503404430333</v>
      </c>
      <c r="L1913">
        <v>2.5499999999999998</v>
      </c>
      <c r="M1913">
        <v>3.05</v>
      </c>
      <c r="N1913">
        <v>2.99</v>
      </c>
      <c r="O1913" s="7">
        <f t="shared" si="225"/>
        <v>2.6889083831350402</v>
      </c>
      <c r="P1913" s="7">
        <f t="shared" si="226"/>
        <v>3.2161453210046562</v>
      </c>
      <c r="Q1913" s="7">
        <f t="shared" si="227"/>
        <v>3.1528768884603027</v>
      </c>
      <c r="R1913" s="24">
        <f t="shared" si="229"/>
        <v>0.3718981302122627</v>
      </c>
      <c r="S1913" s="24">
        <f t="shared" si="229"/>
        <v>0.31093122362008846</v>
      </c>
      <c r="T1913" s="24">
        <f t="shared" si="229"/>
        <v>0.31717064616764873</v>
      </c>
      <c r="U1913" s="23">
        <f t="shared" si="230"/>
        <v>1.9257052747888619</v>
      </c>
      <c r="V1913" s="23">
        <f t="shared" si="230"/>
        <v>0.62647935675365984</v>
      </c>
      <c r="W1913" s="23">
        <f t="shared" si="230"/>
        <v>0.27220165445021904</v>
      </c>
      <c r="X1913" t="s">
        <v>371</v>
      </c>
      <c r="Y1913" t="s">
        <v>577</v>
      </c>
      <c r="Z1913" t="s">
        <v>370</v>
      </c>
      <c r="AA1913" s="25" t="s">
        <v>160</v>
      </c>
      <c r="AB1913" s="25" t="s">
        <v>162</v>
      </c>
      <c r="AC1913" s="128" t="s">
        <v>604</v>
      </c>
      <c r="AD1913" s="25" t="s">
        <v>155</v>
      </c>
      <c r="AE1913" s="134" t="str">
        <f>VLOOKUP(AD1913,cs_lookup!$A$2:$B$55,2,FALSE)</f>
        <v>2</v>
      </c>
    </row>
    <row r="1914" spans="1:31" x14ac:dyDescent="0.25">
      <c r="A1914" s="20">
        <v>0.48040936333986461</v>
      </c>
      <c r="B1914" s="20">
        <v>0.27491967200973971</v>
      </c>
      <c r="C1914" s="20">
        <v>0.23248186713019039</v>
      </c>
      <c r="D1914" s="21">
        <f t="shared" si="228"/>
        <v>2.081558096719593</v>
      </c>
      <c r="E1914" s="22">
        <f t="shared" si="228"/>
        <v>3.6374261350223511</v>
      </c>
      <c r="F1914" s="22">
        <f t="shared" si="228"/>
        <v>4.3014107394448864</v>
      </c>
      <c r="G1914" s="127">
        <v>6.4494471999467562E-2</v>
      </c>
      <c r="H1914" s="7">
        <f t="shared" si="221"/>
        <v>1.0644944719994676</v>
      </c>
      <c r="I1914" s="7">
        <f t="shared" si="222"/>
        <v>1.9554428430330395</v>
      </c>
      <c r="J1914" s="7">
        <f t="shared" si="223"/>
        <v>3.4170455842669427</v>
      </c>
      <c r="K1914" s="7">
        <f t="shared" si="224"/>
        <v>4.0408013875031541</v>
      </c>
      <c r="L1914">
        <v>1.31</v>
      </c>
      <c r="M1914">
        <v>5.39</v>
      </c>
      <c r="N1914">
        <v>8.65</v>
      </c>
      <c r="O1914" s="7">
        <f t="shared" si="225"/>
        <v>1.3944877583193025</v>
      </c>
      <c r="P1914" s="7">
        <f t="shared" si="226"/>
        <v>5.7376252040771298</v>
      </c>
      <c r="Q1914" s="7">
        <f t="shared" si="227"/>
        <v>9.2078771827953947</v>
      </c>
      <c r="R1914" s="24">
        <f t="shared" si="229"/>
        <v>0.7171091994419827</v>
      </c>
      <c r="S1914" s="24">
        <f t="shared" si="229"/>
        <v>0.17428813567142806</v>
      </c>
      <c r="T1914" s="24">
        <f t="shared" si="229"/>
        <v>0.10860266488658928</v>
      </c>
      <c r="U1914" s="23">
        <f t="shared" si="230"/>
        <v>0.66992497615941116</v>
      </c>
      <c r="V1914" s="23">
        <f t="shared" si="230"/>
        <v>1.5773860392197003</v>
      </c>
      <c r="W1914" s="23">
        <f t="shared" si="230"/>
        <v>2.1406644797617509</v>
      </c>
      <c r="X1914" t="s">
        <v>372</v>
      </c>
      <c r="Y1914" t="s">
        <v>386</v>
      </c>
      <c r="Z1914" t="s">
        <v>370</v>
      </c>
      <c r="AA1914" s="25" t="s">
        <v>166</v>
      </c>
      <c r="AB1914" s="25" t="s">
        <v>151</v>
      </c>
      <c r="AC1914" s="128" t="s">
        <v>604</v>
      </c>
      <c r="AD1914" s="25" t="s">
        <v>433</v>
      </c>
      <c r="AE1914" s="134" t="str">
        <f>VLOOKUP(AD1914,cs_lookup!$A$2:$B$55,2,FALSE)</f>
        <v>X</v>
      </c>
    </row>
    <row r="1915" spans="1:31" x14ac:dyDescent="0.25">
      <c r="A1915" s="20">
        <v>0.54670539067087132</v>
      </c>
      <c r="B1915" s="20">
        <v>0.24230314367917927</v>
      </c>
      <c r="C1915" s="20">
        <v>0.20106629384813601</v>
      </c>
      <c r="D1915" s="21">
        <f t="shared" si="228"/>
        <v>1.8291387227275797</v>
      </c>
      <c r="E1915" s="22">
        <f t="shared" si="228"/>
        <v>4.1270616006701379</v>
      </c>
      <c r="F1915" s="22">
        <f t="shared" si="228"/>
        <v>4.9734840229128263</v>
      </c>
      <c r="G1915" s="127">
        <v>6.1351315352136337E-2</v>
      </c>
      <c r="H1915" s="7">
        <f t="shared" si="221"/>
        <v>1.0613513153521363</v>
      </c>
      <c r="I1915" s="7">
        <f t="shared" si="222"/>
        <v>1.7234055267748041</v>
      </c>
      <c r="J1915" s="7">
        <f t="shared" si="223"/>
        <v>3.8884971837066566</v>
      </c>
      <c r="K1915" s="7">
        <f t="shared" si="224"/>
        <v>4.6859922355329804</v>
      </c>
      <c r="L1915">
        <v>1.31</v>
      </c>
      <c r="M1915">
        <v>5.33</v>
      </c>
      <c r="N1915">
        <v>9.06</v>
      </c>
      <c r="O1915" s="7">
        <f t="shared" si="225"/>
        <v>1.3903702231112987</v>
      </c>
      <c r="P1915" s="7">
        <f t="shared" si="226"/>
        <v>5.6570025108268869</v>
      </c>
      <c r="Q1915" s="7">
        <f t="shared" si="227"/>
        <v>9.6158429170903563</v>
      </c>
      <c r="R1915" s="24">
        <f t="shared" si="229"/>
        <v>0.71923289450363204</v>
      </c>
      <c r="S1915" s="24">
        <f t="shared" si="229"/>
        <v>0.17677206225136172</v>
      </c>
      <c r="T1915" s="24">
        <f t="shared" si="229"/>
        <v>0.10399504324500639</v>
      </c>
      <c r="U1915" s="23">
        <f t="shared" si="230"/>
        <v>0.76012289600320904</v>
      </c>
      <c r="V1915" s="23">
        <f t="shared" si="230"/>
        <v>1.370709492174365</v>
      </c>
      <c r="W1915" s="23">
        <f t="shared" si="230"/>
        <v>1.9334218975652069</v>
      </c>
      <c r="X1915" t="s">
        <v>374</v>
      </c>
      <c r="Y1915" t="s">
        <v>575</v>
      </c>
      <c r="Z1915" t="s">
        <v>370</v>
      </c>
      <c r="AA1915" s="25" t="s">
        <v>160</v>
      </c>
      <c r="AB1915" s="25" t="s">
        <v>162</v>
      </c>
      <c r="AC1915" s="128" t="s">
        <v>604</v>
      </c>
      <c r="AD1915" s="25" t="s">
        <v>176</v>
      </c>
      <c r="AE1915" s="134" t="str">
        <f>VLOOKUP(AD1915,cs_lookup!$A$2:$B$55,2,FALSE)</f>
        <v>1</v>
      </c>
    </row>
    <row r="1916" spans="1:31" x14ac:dyDescent="0.25">
      <c r="A1916" s="20">
        <v>6.4514520462480018E-2</v>
      </c>
      <c r="B1916" s="20">
        <v>0.16194003393268144</v>
      </c>
      <c r="C1916" s="20">
        <v>0.64301682430693929</v>
      </c>
      <c r="D1916" s="21">
        <f t="shared" si="228"/>
        <v>15.50038646852493</v>
      </c>
      <c r="E1916" s="22">
        <f t="shared" si="228"/>
        <v>6.1751252961679661</v>
      </c>
      <c r="F1916" s="22">
        <f t="shared" si="228"/>
        <v>1.5551692618273663</v>
      </c>
      <c r="G1916" s="127">
        <v>6.4776260489843196E-2</v>
      </c>
      <c r="H1916" s="7">
        <f t="shared" si="221"/>
        <v>1.0647762604898432</v>
      </c>
      <c r="I1916" s="7">
        <f t="shared" si="222"/>
        <v>14.557411771552909</v>
      </c>
      <c r="J1916" s="7">
        <f t="shared" si="223"/>
        <v>5.7994580883378646</v>
      </c>
      <c r="K1916" s="7">
        <f t="shared" si="224"/>
        <v>1.4605596682930562</v>
      </c>
      <c r="L1916">
        <v>7.53</v>
      </c>
      <c r="M1916">
        <v>4.21</v>
      </c>
      <c r="N1916">
        <v>1.44</v>
      </c>
      <c r="O1916" s="7">
        <f t="shared" si="225"/>
        <v>8.0177652414885188</v>
      </c>
      <c r="P1916" s="7">
        <f t="shared" si="226"/>
        <v>4.4827080566622399</v>
      </c>
      <c r="Q1916" s="7">
        <f t="shared" si="227"/>
        <v>1.5332778151053741</v>
      </c>
      <c r="R1916" s="24">
        <f t="shared" si="229"/>
        <v>0.12472303314961457</v>
      </c>
      <c r="S1916" s="24">
        <f t="shared" si="229"/>
        <v>0.22307943933885929</v>
      </c>
      <c r="T1916" s="24">
        <f t="shared" si="229"/>
        <v>0.65219752751152615</v>
      </c>
      <c r="U1916" s="23">
        <f t="shared" si="230"/>
        <v>0.5172622797353722</v>
      </c>
      <c r="V1916" s="23">
        <f t="shared" si="230"/>
        <v>0.72592989480618764</v>
      </c>
      <c r="W1916" s="23">
        <f t="shared" si="230"/>
        <v>0.98592343144934014</v>
      </c>
      <c r="X1916" t="s">
        <v>573</v>
      </c>
      <c r="Y1916" t="s">
        <v>373</v>
      </c>
      <c r="Z1916" t="s">
        <v>370</v>
      </c>
      <c r="AA1916" s="25" t="s">
        <v>161</v>
      </c>
      <c r="AB1916" s="25" t="s">
        <v>153</v>
      </c>
      <c r="AC1916" s="128" t="s">
        <v>604</v>
      </c>
      <c r="AD1916" s="25" t="s">
        <v>155</v>
      </c>
      <c r="AE1916" s="134" t="str">
        <f>VLOOKUP(AD1916,cs_lookup!$A$2:$B$55,2,FALSE)</f>
        <v>2</v>
      </c>
    </row>
    <row r="1917" spans="1:31" x14ac:dyDescent="0.25">
      <c r="A1917" s="20">
        <v>0.31080490307259528</v>
      </c>
      <c r="B1917" s="20">
        <v>0.28277886857798895</v>
      </c>
      <c r="C1917" s="20">
        <v>0.3738916869288772</v>
      </c>
      <c r="D1917" s="21">
        <f t="shared" si="228"/>
        <v>3.2174524600933601</v>
      </c>
      <c r="E1917" s="22">
        <f t="shared" si="228"/>
        <v>3.5363321348186423</v>
      </c>
      <c r="F1917" s="22">
        <f t="shared" si="228"/>
        <v>2.6745713664134581</v>
      </c>
      <c r="G1917" s="127">
        <v>2.1823492107820197E-2</v>
      </c>
      <c r="H1917" s="7">
        <f t="shared" si="221"/>
        <v>1.0218234921078202</v>
      </c>
      <c r="I1917" s="7">
        <f t="shared" si="222"/>
        <v>3.1487360438899192</v>
      </c>
      <c r="J1917" s="7">
        <f t="shared" si="223"/>
        <v>3.4608052781443566</v>
      </c>
      <c r="K1917" s="7">
        <f t="shared" si="224"/>
        <v>2.6174494783794264</v>
      </c>
      <c r="L1917">
        <v>2.65</v>
      </c>
      <c r="M1917">
        <v>3.45</v>
      </c>
      <c r="N1917">
        <v>2.82</v>
      </c>
      <c r="O1917" s="7">
        <f t="shared" si="225"/>
        <v>2.7078322540857234</v>
      </c>
      <c r="P1917" s="7">
        <f t="shared" si="226"/>
        <v>3.5252910477719799</v>
      </c>
      <c r="Q1917" s="7">
        <f t="shared" si="227"/>
        <v>2.8815422477440529</v>
      </c>
      <c r="R1917" s="24">
        <f t="shared" si="229"/>
        <v>0.36929909468769567</v>
      </c>
      <c r="S1917" s="24">
        <f t="shared" si="229"/>
        <v>0.28366452200649084</v>
      </c>
      <c r="T1917" s="24">
        <f t="shared" si="229"/>
        <v>0.34703638330581332</v>
      </c>
      <c r="U1917" s="23">
        <f t="shared" si="230"/>
        <v>0.84160754126796056</v>
      </c>
      <c r="V1917" s="23">
        <f t="shared" si="230"/>
        <v>0.99687781389707364</v>
      </c>
      <c r="W1917" s="23">
        <f t="shared" si="230"/>
        <v>1.0773846919658525</v>
      </c>
      <c r="X1917" t="s">
        <v>100</v>
      </c>
      <c r="Y1917" t="s">
        <v>38</v>
      </c>
      <c r="Z1917" t="s">
        <v>140</v>
      </c>
      <c r="AA1917" s="25" t="s">
        <v>166</v>
      </c>
      <c r="AB1917" s="25" t="s">
        <v>151</v>
      </c>
      <c r="AC1917" s="128" t="s">
        <v>604</v>
      </c>
      <c r="AD1917" s="25" t="s">
        <v>165</v>
      </c>
      <c r="AE1917" s="134" t="str">
        <f>VLOOKUP(AD1917,cs_lookup!$A$2:$B$55,2,FALSE)</f>
        <v>1</v>
      </c>
    </row>
    <row r="1918" spans="1:31" x14ac:dyDescent="0.25">
      <c r="A1918" s="20">
        <v>0.44930090507904491</v>
      </c>
      <c r="B1918" s="20">
        <v>0.22640911731128277</v>
      </c>
      <c r="C1918" s="20">
        <v>0.30251280977023748</v>
      </c>
      <c r="D1918" s="21">
        <f t="shared" si="228"/>
        <v>2.2256799144975488</v>
      </c>
      <c r="E1918" s="22">
        <f t="shared" si="228"/>
        <v>4.4167832633044171</v>
      </c>
      <c r="F1918" s="22">
        <f t="shared" si="228"/>
        <v>3.3056451419677511</v>
      </c>
      <c r="G1918" s="127">
        <v>2.555031985129097E-2</v>
      </c>
      <c r="H1918" s="7">
        <f t="shared" si="221"/>
        <v>1.025550319851291</v>
      </c>
      <c r="I1918" s="7">
        <f t="shared" si="222"/>
        <v>2.1702298477370485</v>
      </c>
      <c r="J1918" s="7">
        <f t="shared" si="223"/>
        <v>4.3067445622218408</v>
      </c>
      <c r="K1918" s="7">
        <f t="shared" si="224"/>
        <v>3.2232890751251322</v>
      </c>
      <c r="L1918">
        <v>5.49</v>
      </c>
      <c r="M1918">
        <v>4.28</v>
      </c>
      <c r="N1918">
        <v>1.64</v>
      </c>
      <c r="O1918" s="7">
        <f t="shared" si="225"/>
        <v>5.6302712559835877</v>
      </c>
      <c r="P1918" s="7">
        <f t="shared" si="226"/>
        <v>4.3893553689635256</v>
      </c>
      <c r="Q1918" s="7">
        <f t="shared" si="227"/>
        <v>1.681902524556117</v>
      </c>
      <c r="R1918" s="24">
        <f t="shared" si="229"/>
        <v>0.17761133603238868</v>
      </c>
      <c r="S1918" s="24">
        <f t="shared" si="229"/>
        <v>0.22782388663967612</v>
      </c>
      <c r="T1918" s="24">
        <f t="shared" si="229"/>
        <v>0.59456477732793533</v>
      </c>
      <c r="U1918" s="23">
        <f t="shared" si="230"/>
        <v>2.529685971153957</v>
      </c>
      <c r="V1918" s="23">
        <f t="shared" si="230"/>
        <v>0.99379007465257163</v>
      </c>
      <c r="W1918" s="23">
        <f t="shared" si="230"/>
        <v>0.50879705846312684</v>
      </c>
      <c r="X1918" t="s">
        <v>43</v>
      </c>
      <c r="Y1918" t="s">
        <v>106</v>
      </c>
      <c r="Z1918" t="s">
        <v>140</v>
      </c>
      <c r="AA1918" s="25" t="s">
        <v>166</v>
      </c>
      <c r="AB1918" s="25" t="s">
        <v>150</v>
      </c>
      <c r="AC1918" s="128" t="s">
        <v>604</v>
      </c>
      <c r="AD1918" s="25" t="s">
        <v>167</v>
      </c>
      <c r="AE1918" s="134" t="str">
        <f>VLOOKUP(AD1918,cs_lookup!$A$2:$B$55,2,FALSE)</f>
        <v>2</v>
      </c>
    </row>
    <row r="1919" spans="1:31" x14ac:dyDescent="0.25">
      <c r="A1919" s="20">
        <v>0.28698157885299141</v>
      </c>
      <c r="B1919" s="20">
        <v>0.2221626541407774</v>
      </c>
      <c r="C1919" s="20">
        <v>0.44590217101782414</v>
      </c>
      <c r="D1919" s="21">
        <f t="shared" si="228"/>
        <v>3.4845442135930891</v>
      </c>
      <c r="E1919" s="22">
        <f t="shared" si="228"/>
        <v>4.5012065770799259</v>
      </c>
      <c r="F1919" s="22">
        <f t="shared" si="228"/>
        <v>2.2426443847927056</v>
      </c>
      <c r="G1919" s="127">
        <v>2.1805206819082823E-2</v>
      </c>
      <c r="H1919" s="7">
        <f t="shared" si="221"/>
        <v>1.0218052068190828</v>
      </c>
      <c r="I1919" s="7">
        <f t="shared" si="222"/>
        <v>3.4101844366604896</v>
      </c>
      <c r="J1919" s="7">
        <f t="shared" si="223"/>
        <v>4.405151341019633</v>
      </c>
      <c r="K1919" s="7">
        <f t="shared" si="224"/>
        <v>2.1947866088627008</v>
      </c>
      <c r="L1919">
        <v>3.22</v>
      </c>
      <c r="M1919">
        <v>3.5</v>
      </c>
      <c r="N1919">
        <v>2.35</v>
      </c>
      <c r="O1919" s="7">
        <f t="shared" si="225"/>
        <v>3.2902127659574467</v>
      </c>
      <c r="P1919" s="7">
        <f t="shared" si="226"/>
        <v>3.5763182238667897</v>
      </c>
      <c r="Q1919" s="7">
        <f t="shared" si="227"/>
        <v>2.4012422360248449</v>
      </c>
      <c r="R1919" s="24">
        <f t="shared" si="229"/>
        <v>0.30393171236420075</v>
      </c>
      <c r="S1919" s="24">
        <f t="shared" si="229"/>
        <v>0.2796171753750647</v>
      </c>
      <c r="T1919" s="24">
        <f t="shared" si="229"/>
        <v>0.41645111226073456</v>
      </c>
      <c r="U1919" s="23">
        <f t="shared" si="230"/>
        <v>0.94423045433673602</v>
      </c>
      <c r="V1919" s="23">
        <f t="shared" si="230"/>
        <v>0.79452434866627686</v>
      </c>
      <c r="W1919" s="23">
        <f t="shared" si="230"/>
        <v>1.0707191261831728</v>
      </c>
      <c r="X1919" t="s">
        <v>99</v>
      </c>
      <c r="Y1919" t="s">
        <v>104</v>
      </c>
      <c r="Z1919" t="s">
        <v>140</v>
      </c>
      <c r="AA1919" s="25" t="s">
        <v>161</v>
      </c>
      <c r="AB1919" s="25" t="s">
        <v>155</v>
      </c>
      <c r="AC1919" s="128" t="s">
        <v>604</v>
      </c>
      <c r="AD1919" s="25" t="s">
        <v>150</v>
      </c>
      <c r="AE1919" s="134" t="str">
        <f>VLOOKUP(AD1919,cs_lookup!$A$2:$B$55,2,FALSE)</f>
        <v>X</v>
      </c>
    </row>
    <row r="1920" spans="1:31" x14ac:dyDescent="0.25">
      <c r="A1920" s="20">
        <v>0.34057142606960544</v>
      </c>
      <c r="B1920" s="20">
        <v>0.3779289382112288</v>
      </c>
      <c r="C1920" s="20">
        <v>0.26980366063791683</v>
      </c>
      <c r="D1920" s="21">
        <f t="shared" si="228"/>
        <v>2.9362416323077603</v>
      </c>
      <c r="E1920" s="22">
        <f t="shared" si="228"/>
        <v>2.6460000780387145</v>
      </c>
      <c r="F1920" s="22">
        <f t="shared" si="228"/>
        <v>3.706398933341474</v>
      </c>
      <c r="G1920" s="127">
        <v>2.239222139627417E-2</v>
      </c>
      <c r="H1920" s="7">
        <f t="shared" si="221"/>
        <v>1.0223922213962742</v>
      </c>
      <c r="I1920" s="7">
        <f t="shared" si="222"/>
        <v>2.8719326799041514</v>
      </c>
      <c r="J1920" s="7">
        <f t="shared" si="223"/>
        <v>2.5880479356788237</v>
      </c>
      <c r="K1920" s="7">
        <f t="shared" si="224"/>
        <v>3.6252221562089644</v>
      </c>
      <c r="L1920">
        <v>2.38</v>
      </c>
      <c r="M1920">
        <v>3.44</v>
      </c>
      <c r="N1920">
        <v>3.21</v>
      </c>
      <c r="O1920" s="7">
        <f t="shared" si="225"/>
        <v>2.4332934869231324</v>
      </c>
      <c r="P1920" s="7">
        <f t="shared" si="226"/>
        <v>3.5170292416031832</v>
      </c>
      <c r="Q1920" s="7">
        <f t="shared" si="227"/>
        <v>3.28187903068204</v>
      </c>
      <c r="R1920" s="24">
        <f t="shared" si="229"/>
        <v>0.41096563376926915</v>
      </c>
      <c r="S1920" s="24">
        <f t="shared" si="229"/>
        <v>0.28433087452641298</v>
      </c>
      <c r="T1920" s="24">
        <f t="shared" si="229"/>
        <v>0.30470349170431793</v>
      </c>
      <c r="U1920" s="23">
        <f t="shared" si="230"/>
        <v>0.82871023288729406</v>
      </c>
      <c r="V1920" s="23">
        <f t="shared" si="230"/>
        <v>1.3291871269369344</v>
      </c>
      <c r="W1920" s="23">
        <f t="shared" si="230"/>
        <v>0.88546297624883263</v>
      </c>
      <c r="X1920" t="s">
        <v>101</v>
      </c>
      <c r="Y1920" t="s">
        <v>97</v>
      </c>
      <c r="Z1920" t="s">
        <v>140</v>
      </c>
      <c r="AA1920" s="25" t="s">
        <v>166</v>
      </c>
      <c r="AB1920" s="25" t="s">
        <v>151</v>
      </c>
      <c r="AC1920" s="128" t="s">
        <v>604</v>
      </c>
      <c r="AD1920" s="25" t="s">
        <v>151</v>
      </c>
      <c r="AE1920" s="134" t="str">
        <f>VLOOKUP(AD1920,cs_lookup!$A$2:$B$55,2,FALSE)</f>
        <v>X</v>
      </c>
    </row>
    <row r="1921" spans="1:31" x14ac:dyDescent="0.25">
      <c r="A1921" s="20">
        <v>0.72992122111454016</v>
      </c>
      <c r="B1921" s="20">
        <v>0.15785659068725991</v>
      </c>
      <c r="C1921" s="20">
        <v>9.8965427928443581E-2</v>
      </c>
      <c r="D1921" s="21">
        <f t="shared" si="228"/>
        <v>1.3700108601762089</v>
      </c>
      <c r="E1921" s="22">
        <f t="shared" si="228"/>
        <v>6.3348637877348173</v>
      </c>
      <c r="F1921" s="22">
        <f t="shared" si="228"/>
        <v>10.104538735719352</v>
      </c>
      <c r="G1921" s="127">
        <v>2.7451400363094791E-2</v>
      </c>
      <c r="H1921" s="7">
        <f t="shared" si="221"/>
        <v>1.0274514003630948</v>
      </c>
      <c r="I1921" s="7">
        <f t="shared" si="222"/>
        <v>1.3334069715531613</v>
      </c>
      <c r="J1921" s="7">
        <f t="shared" si="223"/>
        <v>6.1656091816081195</v>
      </c>
      <c r="K1921" s="7">
        <f t="shared" si="224"/>
        <v>9.8345661236613946</v>
      </c>
      <c r="L1921">
        <v>1.44</v>
      </c>
      <c r="M1921">
        <v>4.68</v>
      </c>
      <c r="N1921">
        <v>8.3800000000000008</v>
      </c>
      <c r="O1921" s="7">
        <f t="shared" si="225"/>
        <v>1.4795300165228564</v>
      </c>
      <c r="P1921" s="7">
        <f t="shared" si="226"/>
        <v>4.8084725536992829</v>
      </c>
      <c r="Q1921" s="7">
        <f t="shared" si="227"/>
        <v>8.610042735042736</v>
      </c>
      <c r="R1921" s="24">
        <f t="shared" si="229"/>
        <v>0.67589030897133651</v>
      </c>
      <c r="S1921" s="24">
        <f t="shared" si="229"/>
        <v>0.20796624891425738</v>
      </c>
      <c r="T1921" s="24">
        <f t="shared" si="229"/>
        <v>0.11614344211440625</v>
      </c>
      <c r="U1921" s="23">
        <f t="shared" si="230"/>
        <v>1.0799403563359793</v>
      </c>
      <c r="V1921" s="23">
        <f t="shared" si="230"/>
        <v>0.75904908374023117</v>
      </c>
      <c r="W1921" s="23">
        <f t="shared" si="230"/>
        <v>0.85209656375569098</v>
      </c>
      <c r="X1921" t="s">
        <v>109</v>
      </c>
      <c r="Y1921" t="s">
        <v>96</v>
      </c>
      <c r="Z1921" t="s">
        <v>140</v>
      </c>
      <c r="AA1921" s="25" t="s">
        <v>160</v>
      </c>
      <c r="AB1921" s="25" t="s">
        <v>165</v>
      </c>
      <c r="AC1921" s="128" t="s">
        <v>604</v>
      </c>
      <c r="AD1921" s="25" t="s">
        <v>154</v>
      </c>
      <c r="AE1921" s="134" t="str">
        <f>VLOOKUP(AD1921,cs_lookup!$A$2:$B$55,2,FALSE)</f>
        <v>1</v>
      </c>
    </row>
    <row r="1922" spans="1:31" x14ac:dyDescent="0.25">
      <c r="A1922" s="20">
        <v>0.70902818399379075</v>
      </c>
      <c r="B1922" s="20">
        <v>0.17214448912270919</v>
      </c>
      <c r="C1922" s="20">
        <v>0.11043723770321408</v>
      </c>
      <c r="D1922" s="21">
        <f t="shared" si="228"/>
        <v>1.4103811704172784</v>
      </c>
      <c r="E1922" s="22">
        <f t="shared" si="228"/>
        <v>5.8090735584754807</v>
      </c>
      <c r="F1922" s="22">
        <f t="shared" si="228"/>
        <v>9.0549168088337364</v>
      </c>
      <c r="G1922" s="127">
        <v>2.2208677169292423E-2</v>
      </c>
      <c r="H1922" s="7">
        <f t="shared" si="221"/>
        <v>1.0222086771692924</v>
      </c>
      <c r="I1922" s="7">
        <f t="shared" si="222"/>
        <v>1.3797389925537671</v>
      </c>
      <c r="J1922" s="7">
        <f t="shared" si="223"/>
        <v>5.6828646520219417</v>
      </c>
      <c r="K1922" s="7">
        <f t="shared" si="224"/>
        <v>8.8581881675165164</v>
      </c>
      <c r="L1922">
        <v>1.92</v>
      </c>
      <c r="M1922">
        <v>3.72</v>
      </c>
      <c r="N1922">
        <v>4.3</v>
      </c>
      <c r="O1922" s="7">
        <f t="shared" si="225"/>
        <v>1.9626406601650415</v>
      </c>
      <c r="P1922" s="7">
        <f t="shared" si="226"/>
        <v>3.8026162790697682</v>
      </c>
      <c r="Q1922" s="7">
        <f t="shared" si="227"/>
        <v>4.395497311827957</v>
      </c>
      <c r="R1922" s="24">
        <f t="shared" si="229"/>
        <v>0.50951762097698949</v>
      </c>
      <c r="S1922" s="24">
        <f t="shared" si="229"/>
        <v>0.26297683663328486</v>
      </c>
      <c r="T1922" s="24">
        <f t="shared" si="229"/>
        <v>0.22750554238972556</v>
      </c>
      <c r="U1922" s="23">
        <f t="shared" si="230"/>
        <v>1.3915675431091938</v>
      </c>
      <c r="V1922" s="23">
        <f t="shared" si="230"/>
        <v>0.65459943669016263</v>
      </c>
      <c r="W1922" s="23">
        <f t="shared" si="230"/>
        <v>0.48542658145018258</v>
      </c>
      <c r="X1922" t="s">
        <v>41</v>
      </c>
      <c r="Y1922" t="s">
        <v>107</v>
      </c>
      <c r="Z1922" t="s">
        <v>140</v>
      </c>
      <c r="AA1922" s="25" t="s">
        <v>160</v>
      </c>
      <c r="AB1922" s="25" t="s">
        <v>165</v>
      </c>
      <c r="AC1922" s="128" t="s">
        <v>604</v>
      </c>
      <c r="AD1922" s="25" t="s">
        <v>154</v>
      </c>
      <c r="AE1922" s="134" t="str">
        <f>VLOOKUP(AD1922,cs_lookup!$A$2:$B$55,2,FALSE)</f>
        <v>1</v>
      </c>
    </row>
    <row r="1923" spans="1:31" x14ac:dyDescent="0.25">
      <c r="A1923" s="20">
        <v>0.55099166507085551</v>
      </c>
      <c r="B1923" s="20">
        <v>0.24625450810223967</v>
      </c>
      <c r="C1923" s="20">
        <v>0.19371698913308386</v>
      </c>
      <c r="D1923" s="21">
        <f t="shared" si="228"/>
        <v>1.8149094866460524</v>
      </c>
      <c r="E1923" s="22">
        <f t="shared" si="228"/>
        <v>4.0608393637399773</v>
      </c>
      <c r="F1923" s="22">
        <f t="shared" si="228"/>
        <v>5.1621698462027954</v>
      </c>
      <c r="G1923" s="127">
        <v>2.8090592132501424E-2</v>
      </c>
      <c r="H1923" s="7">
        <f t="shared" si="221"/>
        <v>1.0280905921325014</v>
      </c>
      <c r="I1923" s="7">
        <f t="shared" si="222"/>
        <v>1.7653205860793879</v>
      </c>
      <c r="J1923" s="7">
        <f t="shared" si="223"/>
        <v>3.9498847619224318</v>
      </c>
      <c r="K1923" s="7">
        <f t="shared" si="224"/>
        <v>5.0211235135371117</v>
      </c>
      <c r="L1923">
        <v>2.37</v>
      </c>
      <c r="M1923">
        <v>3.26</v>
      </c>
      <c r="N1923">
        <v>3.34</v>
      </c>
      <c r="O1923" s="7">
        <f t="shared" si="225"/>
        <v>2.4365747033540286</v>
      </c>
      <c r="P1923" s="7">
        <f t="shared" si="226"/>
        <v>3.3515753303519542</v>
      </c>
      <c r="Q1923" s="7">
        <f t="shared" si="227"/>
        <v>3.4338225777225544</v>
      </c>
      <c r="R1923" s="24">
        <f t="shared" si="229"/>
        <v>0.41041220637457398</v>
      </c>
      <c r="S1923" s="24">
        <f t="shared" si="229"/>
        <v>0.29836715616801857</v>
      </c>
      <c r="T1923" s="24">
        <f t="shared" si="229"/>
        <v>0.29122063745740734</v>
      </c>
      <c r="U1923" s="23">
        <f t="shared" si="230"/>
        <v>1.3425323528705619</v>
      </c>
      <c r="V1923" s="23">
        <f t="shared" si="230"/>
        <v>0.82534053434342192</v>
      </c>
      <c r="W1923" s="23">
        <f t="shared" si="230"/>
        <v>0.66518977097361809</v>
      </c>
      <c r="X1923" t="s">
        <v>44</v>
      </c>
      <c r="Y1923" t="s">
        <v>98</v>
      </c>
      <c r="Z1923" t="s">
        <v>141</v>
      </c>
      <c r="AA1923" s="25" t="s">
        <v>160</v>
      </c>
      <c r="AB1923" s="25" t="s">
        <v>162</v>
      </c>
      <c r="AC1923" s="128" t="s">
        <v>604</v>
      </c>
      <c r="AD1923" s="25" t="s">
        <v>151</v>
      </c>
      <c r="AE1923" s="134" t="str">
        <f>VLOOKUP(AD1923,cs_lookup!$A$2:$B$55,2,FALSE)</f>
        <v>X</v>
      </c>
    </row>
    <row r="1924" spans="1:31" x14ac:dyDescent="0.25">
      <c r="A1924" s="20">
        <v>8.6996573020195644E-2</v>
      </c>
      <c r="B1924" s="20">
        <v>0.20813102810618375</v>
      </c>
      <c r="C1924" s="20">
        <v>0.59987920100197833</v>
      </c>
      <c r="D1924" s="21">
        <f t="shared" si="228"/>
        <v>11.494705656599335</v>
      </c>
      <c r="E1924" s="22">
        <f t="shared" si="228"/>
        <v>4.8046656430766417</v>
      </c>
      <c r="F1924" s="22">
        <f t="shared" si="228"/>
        <v>1.667002287009951</v>
      </c>
      <c r="G1924" s="127">
        <v>2.8174277992317087E-2</v>
      </c>
      <c r="H1924" s="7">
        <f t="shared" si="221"/>
        <v>1.0281742779923171</v>
      </c>
      <c r="I1924" s="7">
        <f t="shared" si="222"/>
        <v>11.179724977213667</v>
      </c>
      <c r="J1924" s="7">
        <f t="shared" si="223"/>
        <v>4.6730070435710163</v>
      </c>
      <c r="K1924" s="7">
        <f t="shared" si="224"/>
        <v>1.6213226908039879</v>
      </c>
      <c r="L1924">
        <v>2.12</v>
      </c>
      <c r="M1924">
        <v>3.37</v>
      </c>
      <c r="N1924">
        <v>3.85</v>
      </c>
      <c r="O1924" s="7">
        <f t="shared" si="225"/>
        <v>2.1797294693437124</v>
      </c>
      <c r="P1924" s="7">
        <f t="shared" si="226"/>
        <v>3.4649473168341087</v>
      </c>
      <c r="Q1924" s="7">
        <f t="shared" si="227"/>
        <v>3.9584709702704211</v>
      </c>
      <c r="R1924" s="24">
        <f t="shared" si="229"/>
        <v>0.45877252845560085</v>
      </c>
      <c r="S1924" s="24">
        <f t="shared" si="229"/>
        <v>0.28860467665456196</v>
      </c>
      <c r="T1924" s="24">
        <f t="shared" si="229"/>
        <v>0.25262279488983735</v>
      </c>
      <c r="U1924" s="23">
        <f t="shared" si="230"/>
        <v>0.18962899394403257</v>
      </c>
      <c r="V1924" s="23">
        <f t="shared" si="230"/>
        <v>0.72116304738644588</v>
      </c>
      <c r="W1924" s="23">
        <f t="shared" si="230"/>
        <v>2.3746044028353461</v>
      </c>
      <c r="X1924" t="s">
        <v>40</v>
      </c>
      <c r="Y1924" t="s">
        <v>51</v>
      </c>
      <c r="Z1924" t="s">
        <v>141</v>
      </c>
      <c r="AA1924" s="25" t="s">
        <v>161</v>
      </c>
      <c r="AB1924" s="25" t="s">
        <v>153</v>
      </c>
      <c r="AC1924" s="128" t="s">
        <v>604</v>
      </c>
      <c r="AD1924" s="25" t="s">
        <v>149</v>
      </c>
      <c r="AE1924" s="134" t="str">
        <f>VLOOKUP(AD1924,cs_lookup!$A$2:$B$55,2,FALSE)</f>
        <v>X</v>
      </c>
    </row>
    <row r="1925" spans="1:31" x14ac:dyDescent="0.25">
      <c r="A1925" s="20">
        <v>0.49463745935075948</v>
      </c>
      <c r="B1925" s="20">
        <v>0.30225698887442659</v>
      </c>
      <c r="C1925" s="20">
        <v>0.19573674317664019</v>
      </c>
      <c r="D1925" s="21">
        <f t="shared" si="228"/>
        <v>2.0216827114399267</v>
      </c>
      <c r="E1925" s="22">
        <f t="shared" si="228"/>
        <v>3.3084429369983979</v>
      </c>
      <c r="F1925" s="22">
        <f t="shared" si="228"/>
        <v>5.1089028241241472</v>
      </c>
      <c r="G1925" s="127">
        <v>2.7527738396788903E-2</v>
      </c>
      <c r="H1925" s="7">
        <f t="shared" si="221"/>
        <v>1.0275277383967889</v>
      </c>
      <c r="I1925" s="7">
        <f t="shared" si="222"/>
        <v>1.9675212998086833</v>
      </c>
      <c r="J1925" s="7">
        <f t="shared" si="223"/>
        <v>3.2198088804497202</v>
      </c>
      <c r="K1925" s="7">
        <f t="shared" si="224"/>
        <v>4.9720339735989683</v>
      </c>
      <c r="L1925">
        <v>2.31</v>
      </c>
      <c r="M1925">
        <v>3.09</v>
      </c>
      <c r="N1925">
        <v>3.69</v>
      </c>
      <c r="O1925" s="7">
        <f t="shared" si="225"/>
        <v>2.3735890756965823</v>
      </c>
      <c r="P1925" s="7">
        <f t="shared" si="226"/>
        <v>3.1750607116460774</v>
      </c>
      <c r="Q1925" s="7">
        <f t="shared" si="227"/>
        <v>3.7915773546841511</v>
      </c>
      <c r="R1925" s="24">
        <f t="shared" si="229"/>
        <v>0.42130291643111301</v>
      </c>
      <c r="S1925" s="24">
        <f t="shared" si="229"/>
        <v>0.31495460742908449</v>
      </c>
      <c r="T1925" s="24">
        <f t="shared" si="229"/>
        <v>0.26374247613980245</v>
      </c>
      <c r="U1925" s="23">
        <f t="shared" si="230"/>
        <v>1.174066069945275</v>
      </c>
      <c r="V1925" s="23">
        <f t="shared" si="230"/>
        <v>0.9596842901956375</v>
      </c>
      <c r="W1925" s="23">
        <f t="shared" si="230"/>
        <v>0.74215100290817648</v>
      </c>
      <c r="X1925" t="s">
        <v>407</v>
      </c>
      <c r="Y1925" t="s">
        <v>442</v>
      </c>
      <c r="Z1925" t="s">
        <v>141</v>
      </c>
      <c r="AA1925" s="25" t="s">
        <v>166</v>
      </c>
      <c r="AB1925" s="25" t="s">
        <v>151</v>
      </c>
      <c r="AC1925" s="128" t="s">
        <v>604</v>
      </c>
      <c r="AD1925" s="25" t="s">
        <v>149</v>
      </c>
      <c r="AE1925" s="134" t="str">
        <f>VLOOKUP(AD1925,cs_lookup!$A$2:$B$55,2,FALSE)</f>
        <v>X</v>
      </c>
    </row>
    <row r="1926" spans="1:31" x14ac:dyDescent="0.25">
      <c r="A1926" s="20">
        <v>0.5975372785221198</v>
      </c>
      <c r="B1926" s="20">
        <v>0.22855309278858271</v>
      </c>
      <c r="C1926" s="20">
        <v>0.16677892178422796</v>
      </c>
      <c r="D1926" s="21">
        <f t="shared" si="228"/>
        <v>1.6735357540759388</v>
      </c>
      <c r="E1926" s="22">
        <f t="shared" si="228"/>
        <v>4.3753509864993374</v>
      </c>
      <c r="F1926" s="22">
        <f t="shared" si="228"/>
        <v>5.9959615357974361</v>
      </c>
      <c r="G1926" s="127">
        <v>2.9004803675856117E-2</v>
      </c>
      <c r="H1926" s="7">
        <f t="shared" si="221"/>
        <v>1.0290048036758561</v>
      </c>
      <c r="I1926" s="7">
        <f t="shared" si="222"/>
        <v>1.6263634028700944</v>
      </c>
      <c r="J1926" s="7">
        <f t="shared" si="223"/>
        <v>4.2520219253297133</v>
      </c>
      <c r="K1926" s="7">
        <f t="shared" si="224"/>
        <v>5.8269519387843474</v>
      </c>
      <c r="L1926">
        <v>2.1</v>
      </c>
      <c r="M1926">
        <v>3.84</v>
      </c>
      <c r="N1926">
        <v>3.42</v>
      </c>
      <c r="O1926" s="7">
        <f t="shared" si="225"/>
        <v>2.1609100877192979</v>
      </c>
      <c r="P1926" s="7">
        <f t="shared" si="226"/>
        <v>3.9513784461152874</v>
      </c>
      <c r="Q1926" s="7">
        <f t="shared" si="227"/>
        <v>3.5191964285714277</v>
      </c>
      <c r="R1926" s="24">
        <f t="shared" si="229"/>
        <v>0.46276798173284289</v>
      </c>
      <c r="S1926" s="24">
        <f t="shared" si="229"/>
        <v>0.25307624001014845</v>
      </c>
      <c r="T1926" s="24">
        <f t="shared" si="229"/>
        <v>0.28415577825700883</v>
      </c>
      <c r="U1926" s="23">
        <f t="shared" si="230"/>
        <v>1.2912243329467845</v>
      </c>
      <c r="V1926" s="23">
        <f t="shared" si="230"/>
        <v>0.90309976463779307</v>
      </c>
      <c r="W1926" s="23">
        <f t="shared" si="230"/>
        <v>0.58692778590404848</v>
      </c>
      <c r="X1926" t="s">
        <v>414</v>
      </c>
      <c r="Y1926" t="s">
        <v>415</v>
      </c>
      <c r="Z1926" t="s">
        <v>409</v>
      </c>
      <c r="AA1926" s="25" t="s">
        <v>160</v>
      </c>
      <c r="AB1926" s="25" t="s">
        <v>162</v>
      </c>
      <c r="AC1926" s="128" t="s">
        <v>604</v>
      </c>
      <c r="AD1926" s="25" t="s">
        <v>226</v>
      </c>
      <c r="AE1926" s="134" t="str">
        <f>VLOOKUP(AD1926,cs_lookup!$A$2:$B$55,2,FALSE)</f>
        <v>1</v>
      </c>
    </row>
    <row r="1927" spans="1:31" x14ac:dyDescent="0.25">
      <c r="A1927" s="20">
        <v>0.28712079798555401</v>
      </c>
      <c r="B1927" s="20">
        <v>0.43447541692199737</v>
      </c>
      <c r="C1927" s="20">
        <v>0.26902616541544727</v>
      </c>
      <c r="D1927" s="21">
        <f t="shared" si="228"/>
        <v>3.4828546277943726</v>
      </c>
      <c r="E1927" s="22">
        <f t="shared" si="228"/>
        <v>2.301626193455113</v>
      </c>
      <c r="F1927" s="22">
        <f t="shared" si="228"/>
        <v>3.7171105585798192</v>
      </c>
      <c r="G1927" s="127">
        <v>2.7117536551498844E-2</v>
      </c>
      <c r="H1927" s="7">
        <f t="shared" si="221"/>
        <v>1.0271175365514988</v>
      </c>
      <c r="I1927" s="7">
        <f t="shared" si="222"/>
        <v>3.3909017262891852</v>
      </c>
      <c r="J1927" s="7">
        <f t="shared" si="223"/>
        <v>2.240859601309817</v>
      </c>
      <c r="K1927" s="7">
        <f t="shared" si="224"/>
        <v>3.6189729279278509</v>
      </c>
      <c r="L1927">
        <v>3.08</v>
      </c>
      <c r="M1927">
        <v>3.71</v>
      </c>
      <c r="N1927">
        <v>2.31</v>
      </c>
      <c r="O1927" s="7">
        <f t="shared" si="225"/>
        <v>3.1635220125786163</v>
      </c>
      <c r="P1927" s="7">
        <f t="shared" si="226"/>
        <v>3.8106060606060606</v>
      </c>
      <c r="Q1927" s="7">
        <f t="shared" si="227"/>
        <v>2.3726415094339623</v>
      </c>
      <c r="R1927" s="24">
        <f t="shared" si="229"/>
        <v>0.31610337972166996</v>
      </c>
      <c r="S1927" s="24">
        <f t="shared" si="229"/>
        <v>0.2624254473161034</v>
      </c>
      <c r="T1927" s="24">
        <f t="shared" si="229"/>
        <v>0.42147117296222664</v>
      </c>
      <c r="U1927" s="23">
        <f t="shared" si="230"/>
        <v>0.90831296469643819</v>
      </c>
      <c r="V1927" s="23">
        <f t="shared" si="230"/>
        <v>1.6556146569073082</v>
      </c>
      <c r="W1927" s="23">
        <f t="shared" si="230"/>
        <v>0.63830264718853769</v>
      </c>
      <c r="X1927" t="s">
        <v>540</v>
      </c>
      <c r="Y1927" t="s">
        <v>412</v>
      </c>
      <c r="Z1927" t="s">
        <v>409</v>
      </c>
      <c r="AA1927" s="25" t="s">
        <v>166</v>
      </c>
      <c r="AB1927" s="25" t="s">
        <v>151</v>
      </c>
      <c r="AC1927" s="128" t="s">
        <v>604</v>
      </c>
      <c r="AD1927" s="25" t="s">
        <v>152</v>
      </c>
      <c r="AE1927" s="134" t="str">
        <f>VLOOKUP(AD1927,cs_lookup!$A$2:$B$55,2,FALSE)</f>
        <v>2</v>
      </c>
    </row>
    <row r="1928" spans="1:31" x14ac:dyDescent="0.25">
      <c r="A1928" s="20">
        <v>0.38221479209771808</v>
      </c>
      <c r="B1928" s="20">
        <v>0.24045787226877116</v>
      </c>
      <c r="C1928" s="20">
        <v>0.34887547533162377</v>
      </c>
      <c r="D1928" s="21">
        <f t="shared" si="228"/>
        <v>2.6163299293354854</v>
      </c>
      <c r="E1928" s="22">
        <f t="shared" si="228"/>
        <v>4.1587326318942583</v>
      </c>
      <c r="F1928" s="22">
        <f t="shared" si="228"/>
        <v>2.8663522394328504</v>
      </c>
      <c r="G1928" s="127">
        <v>2.6700609104012729E-2</v>
      </c>
      <c r="H1928" s="7">
        <f t="shared" si="221"/>
        <v>1.0267006091040127</v>
      </c>
      <c r="I1928" s="7">
        <f t="shared" si="222"/>
        <v>2.5482890592796279</v>
      </c>
      <c r="J1928" s="7">
        <f t="shared" si="223"/>
        <v>4.0505796870263149</v>
      </c>
      <c r="K1928" s="7">
        <f t="shared" si="224"/>
        <v>2.7918092324248995</v>
      </c>
      <c r="L1928">
        <v>2.4</v>
      </c>
      <c r="M1928">
        <v>3.35</v>
      </c>
      <c r="N1928">
        <v>3.21</v>
      </c>
      <c r="O1928" s="7">
        <f t="shared" si="225"/>
        <v>2.4640814618496303</v>
      </c>
      <c r="P1928" s="7">
        <f t="shared" si="226"/>
        <v>3.4394470404984427</v>
      </c>
      <c r="Q1928" s="7">
        <f t="shared" si="227"/>
        <v>3.2957089552238807</v>
      </c>
      <c r="R1928" s="24">
        <f t="shared" si="229"/>
        <v>0.4058307387489386</v>
      </c>
      <c r="S1928" s="24">
        <f t="shared" si="229"/>
        <v>0.29074440984998584</v>
      </c>
      <c r="T1928" s="24">
        <f t="shared" si="229"/>
        <v>0.30342485140107556</v>
      </c>
      <c r="U1928" s="23">
        <f t="shared" si="230"/>
        <v>0.9418083836526977</v>
      </c>
      <c r="V1928" s="23">
        <f t="shared" si="230"/>
        <v>0.82704211713937736</v>
      </c>
      <c r="W1928" s="23">
        <f t="shared" si="230"/>
        <v>1.1497920283084206</v>
      </c>
      <c r="X1928" t="s">
        <v>425</v>
      </c>
      <c r="Y1928" t="s">
        <v>416</v>
      </c>
      <c r="Z1928" t="s">
        <v>409</v>
      </c>
      <c r="AA1928" s="25" t="s">
        <v>166</v>
      </c>
      <c r="AB1928" s="25" t="s">
        <v>150</v>
      </c>
      <c r="AC1928" s="128" t="s">
        <v>604</v>
      </c>
      <c r="AD1928" s="25" t="s">
        <v>151</v>
      </c>
      <c r="AE1928" s="134" t="str">
        <f>VLOOKUP(AD1928,cs_lookup!$A$2:$B$55,2,FALSE)</f>
        <v>X</v>
      </c>
    </row>
    <row r="1929" spans="1:31" x14ac:dyDescent="0.25">
      <c r="A1929" s="20">
        <v>0.51658376431233266</v>
      </c>
      <c r="B1929" s="20">
        <v>0.23966517758905312</v>
      </c>
      <c r="C1929" s="20">
        <v>0.23057417515807441</v>
      </c>
      <c r="D1929" s="21">
        <f t="shared" si="228"/>
        <v>1.9357944811354701</v>
      </c>
      <c r="E1929" s="22">
        <f t="shared" si="228"/>
        <v>4.1724876765980197</v>
      </c>
      <c r="F1929" s="22">
        <f t="shared" si="228"/>
        <v>4.3369991427462828</v>
      </c>
      <c r="G1929" s="127">
        <v>3.0777641602383943E-2</v>
      </c>
      <c r="H1929" s="7">
        <f t="shared" si="221"/>
        <v>1.0307776416023839</v>
      </c>
      <c r="I1929" s="7">
        <f t="shared" si="222"/>
        <v>1.8779942472619044</v>
      </c>
      <c r="J1929" s="7">
        <f t="shared" si="223"/>
        <v>4.0479027757254471</v>
      </c>
      <c r="K1929" s="7">
        <f t="shared" si="224"/>
        <v>4.2075021495462872</v>
      </c>
      <c r="L1929">
        <v>1.76</v>
      </c>
      <c r="M1929">
        <v>3.9</v>
      </c>
      <c r="N1929">
        <v>4.8499999999999996</v>
      </c>
      <c r="O1929" s="7">
        <f t="shared" si="225"/>
        <v>1.8141686492201958</v>
      </c>
      <c r="P1929" s="7">
        <f t="shared" si="226"/>
        <v>4.0200328022492977</v>
      </c>
      <c r="Q1929" s="7">
        <f t="shared" si="227"/>
        <v>4.999271561771562</v>
      </c>
      <c r="R1929" s="24">
        <f t="shared" si="229"/>
        <v>0.55121666909514788</v>
      </c>
      <c r="S1929" s="24">
        <f t="shared" si="229"/>
        <v>0.24875418913011799</v>
      </c>
      <c r="T1929" s="24">
        <f t="shared" si="229"/>
        <v>0.20002914177473408</v>
      </c>
      <c r="U1929" s="23">
        <f t="shared" si="230"/>
        <v>0.93717006991158847</v>
      </c>
      <c r="V1929" s="23">
        <f t="shared" si="230"/>
        <v>0.96346187546489659</v>
      </c>
      <c r="W1929" s="23">
        <f t="shared" si="230"/>
        <v>1.1527029167466962</v>
      </c>
      <c r="X1929" t="s">
        <v>410</v>
      </c>
      <c r="Y1929" t="s">
        <v>429</v>
      </c>
      <c r="Z1929" t="s">
        <v>409</v>
      </c>
      <c r="AA1929" s="25" t="s">
        <v>160</v>
      </c>
      <c r="AB1929" s="25" t="s">
        <v>162</v>
      </c>
      <c r="AC1929" s="128" t="s">
        <v>604</v>
      </c>
      <c r="AD1929" s="25" t="s">
        <v>151</v>
      </c>
      <c r="AE1929" s="134" t="str">
        <f>VLOOKUP(AD1929,cs_lookup!$A$2:$B$55,2,FALSE)</f>
        <v>X</v>
      </c>
    </row>
    <row r="1930" spans="1:31" x14ac:dyDescent="0.25">
      <c r="A1930" s="20">
        <v>0.65895194514826039</v>
      </c>
      <c r="B1930" s="20">
        <v>0.195324018418364</v>
      </c>
      <c r="C1930" s="20">
        <v>0.13871968555935563</v>
      </c>
      <c r="D1930" s="21">
        <f t="shared" si="228"/>
        <v>1.5175613447426819</v>
      </c>
      <c r="E1930" s="22">
        <f t="shared" si="228"/>
        <v>5.119698069379786</v>
      </c>
      <c r="F1930" s="22">
        <f t="shared" si="228"/>
        <v>7.2087821996404271</v>
      </c>
      <c r="G1930" s="127">
        <v>2.4340733061682052E-2</v>
      </c>
      <c r="H1930" s="7">
        <f t="shared" si="221"/>
        <v>1.0243407330616821</v>
      </c>
      <c r="I1930" s="7">
        <f t="shared" si="222"/>
        <v>1.4815005356731235</v>
      </c>
      <c r="J1930" s="7">
        <f t="shared" si="223"/>
        <v>4.9980420617242958</v>
      </c>
      <c r="K1930" s="7">
        <f t="shared" si="224"/>
        <v>7.0374846640081241</v>
      </c>
      <c r="L1930">
        <v>1.84</v>
      </c>
      <c r="M1930">
        <v>3.73</v>
      </c>
      <c r="N1930">
        <v>4.7</v>
      </c>
      <c r="O1930" s="7">
        <f t="shared" si="225"/>
        <v>1.884786948833495</v>
      </c>
      <c r="P1930" s="7">
        <f t="shared" si="226"/>
        <v>3.8207909343200739</v>
      </c>
      <c r="Q1930" s="7">
        <f t="shared" si="227"/>
        <v>4.8144014453899056</v>
      </c>
      <c r="R1930" s="24">
        <f t="shared" si="229"/>
        <v>0.53056394549999697</v>
      </c>
      <c r="S1930" s="24">
        <f t="shared" si="229"/>
        <v>0.26172591413404678</v>
      </c>
      <c r="T1930" s="24">
        <f t="shared" si="229"/>
        <v>0.20771014036595625</v>
      </c>
      <c r="U1930" s="23">
        <f t="shared" si="230"/>
        <v>1.2419840261238864</v>
      </c>
      <c r="V1930" s="23">
        <f t="shared" si="230"/>
        <v>0.74629223882785245</v>
      </c>
      <c r="W1930" s="23">
        <f t="shared" si="230"/>
        <v>0.66785225466099496</v>
      </c>
      <c r="X1930" t="s">
        <v>350</v>
      </c>
      <c r="Y1930" t="s">
        <v>65</v>
      </c>
      <c r="Z1930" t="s">
        <v>146</v>
      </c>
      <c r="AA1930" s="25" t="s">
        <v>160</v>
      </c>
      <c r="AB1930" s="25" t="s">
        <v>162</v>
      </c>
      <c r="AC1930" s="128" t="s">
        <v>604</v>
      </c>
      <c r="AD1930" s="25" t="s">
        <v>162</v>
      </c>
      <c r="AE1930" s="134" t="str">
        <f>VLOOKUP(AD1930,cs_lookup!$A$2:$B$55,2,FALSE)</f>
        <v>1</v>
      </c>
    </row>
    <row r="1931" spans="1:31" x14ac:dyDescent="0.25">
      <c r="A1931" s="20">
        <v>0.26995030389378738</v>
      </c>
      <c r="B1931" s="20">
        <v>0.22432236470555836</v>
      </c>
      <c r="C1931" s="20">
        <v>0.45757629271183331</v>
      </c>
      <c r="D1931" s="21">
        <f t="shared" si="228"/>
        <v>3.7043855316178953</v>
      </c>
      <c r="E1931" s="22">
        <f t="shared" si="228"/>
        <v>4.4578702676952551</v>
      </c>
      <c r="F1931" s="22">
        <f t="shared" si="228"/>
        <v>2.1854279077123593</v>
      </c>
      <c r="G1931" s="127">
        <v>2.1705533787728104E-2</v>
      </c>
      <c r="H1931" s="7">
        <f t="shared" si="221"/>
        <v>1.0217055337877281</v>
      </c>
      <c r="I1931" s="7">
        <f t="shared" si="222"/>
        <v>3.6256880374179583</v>
      </c>
      <c r="J1931" s="7">
        <f t="shared" si="223"/>
        <v>4.3631654329685094</v>
      </c>
      <c r="K1931" s="7">
        <f t="shared" si="224"/>
        <v>2.1389997758066452</v>
      </c>
      <c r="L1931">
        <v>3.57</v>
      </c>
      <c r="M1931">
        <v>3.22</v>
      </c>
      <c r="N1931">
        <v>2.3199999999999998</v>
      </c>
      <c r="O1931" s="7">
        <f t="shared" si="225"/>
        <v>3.6474887556221893</v>
      </c>
      <c r="P1931" s="7">
        <f t="shared" si="226"/>
        <v>3.2898918187964847</v>
      </c>
      <c r="Q1931" s="7">
        <f t="shared" si="227"/>
        <v>2.3703568383875289</v>
      </c>
      <c r="R1931" s="24">
        <f t="shared" si="229"/>
        <v>0.27416122899861273</v>
      </c>
      <c r="S1931" s="24">
        <f t="shared" si="229"/>
        <v>0.30396136258541845</v>
      </c>
      <c r="T1931" s="24">
        <f t="shared" si="229"/>
        <v>0.42187740841596877</v>
      </c>
      <c r="U1931" s="23">
        <f t="shared" si="230"/>
        <v>0.98464069802938237</v>
      </c>
      <c r="V1931" s="23">
        <f t="shared" si="230"/>
        <v>0.73799631241789776</v>
      </c>
      <c r="W1931" s="23">
        <f t="shared" si="230"/>
        <v>1.0846190945135079</v>
      </c>
      <c r="X1931" t="s">
        <v>112</v>
      </c>
      <c r="Y1931" t="s">
        <v>72</v>
      </c>
      <c r="Z1931" t="s">
        <v>146</v>
      </c>
      <c r="AA1931" s="25" t="s">
        <v>161</v>
      </c>
      <c r="AB1931" s="25" t="s">
        <v>155</v>
      </c>
      <c r="AC1931" s="128" t="s">
        <v>604</v>
      </c>
      <c r="AD1931" s="25" t="s">
        <v>152</v>
      </c>
      <c r="AE1931" s="134" t="str">
        <f>VLOOKUP(AD1931,cs_lookup!$A$2:$B$55,2,FALSE)</f>
        <v>2</v>
      </c>
    </row>
    <row r="1932" spans="1:31" x14ac:dyDescent="0.25">
      <c r="A1932" s="20">
        <v>0.50463624193328194</v>
      </c>
      <c r="B1932" s="20">
        <v>0.2660990472175519</v>
      </c>
      <c r="C1932" s="20">
        <v>0.21833501641651681</v>
      </c>
      <c r="D1932" s="21">
        <f t="shared" si="228"/>
        <v>1.9816254103529294</v>
      </c>
      <c r="E1932" s="22">
        <f t="shared" si="228"/>
        <v>3.7579991753312822</v>
      </c>
      <c r="F1932" s="22">
        <f t="shared" si="228"/>
        <v>4.5801173646480242</v>
      </c>
      <c r="G1932" s="127">
        <v>2.4682821090006746E-2</v>
      </c>
      <c r="H1932" s="7">
        <f t="shared" si="221"/>
        <v>1.0246828210900067</v>
      </c>
      <c r="I1932" s="7">
        <f t="shared" si="222"/>
        <v>1.9338915121510232</v>
      </c>
      <c r="J1932" s="7">
        <f t="shared" si="223"/>
        <v>3.6674755329007169</v>
      </c>
      <c r="K1932" s="7">
        <f t="shared" si="224"/>
        <v>4.4697903296318779</v>
      </c>
      <c r="L1932">
        <v>1.67</v>
      </c>
      <c r="M1932">
        <v>4.07</v>
      </c>
      <c r="N1932">
        <v>5.55</v>
      </c>
      <c r="O1932" s="7">
        <f t="shared" si="225"/>
        <v>1.7112203112203113</v>
      </c>
      <c r="P1932" s="7">
        <f t="shared" si="226"/>
        <v>4.1704590818363281</v>
      </c>
      <c r="Q1932" s="7">
        <f t="shared" si="227"/>
        <v>5.6869896570495371</v>
      </c>
      <c r="R1932" s="24">
        <f t="shared" si="229"/>
        <v>0.58437829041830192</v>
      </c>
      <c r="S1932" s="24">
        <f t="shared" si="229"/>
        <v>0.23978175552790271</v>
      </c>
      <c r="T1932" s="24">
        <f t="shared" si="229"/>
        <v>0.17583995405379535</v>
      </c>
      <c r="U1932" s="23">
        <f t="shared" si="230"/>
        <v>0.86354378697411893</v>
      </c>
      <c r="V1932" s="23">
        <f t="shared" si="230"/>
        <v>1.1097551881364331</v>
      </c>
      <c r="W1932" s="23">
        <f t="shared" si="230"/>
        <v>1.2416689801324721</v>
      </c>
      <c r="X1932" t="s">
        <v>71</v>
      </c>
      <c r="Y1932" t="s">
        <v>70</v>
      </c>
      <c r="Z1932" t="s">
        <v>146</v>
      </c>
      <c r="AA1932" s="25" t="s">
        <v>166</v>
      </c>
      <c r="AB1932" s="25" t="s">
        <v>151</v>
      </c>
      <c r="AC1932" s="128" t="s">
        <v>604</v>
      </c>
      <c r="AD1932" s="25" t="s">
        <v>155</v>
      </c>
      <c r="AE1932" s="134" t="str">
        <f>VLOOKUP(AD1932,cs_lookup!$A$2:$B$55,2,FALSE)</f>
        <v>2</v>
      </c>
    </row>
    <row r="1933" spans="1:31" x14ac:dyDescent="0.25">
      <c r="A1933" s="20">
        <v>0.75521124461344435</v>
      </c>
      <c r="B1933" s="20">
        <v>0.15354230235265823</v>
      </c>
      <c r="C1933" s="20">
        <v>8.1640617028971241E-2</v>
      </c>
      <c r="D1933" s="21">
        <f t="shared" si="228"/>
        <v>1.3241328265866208</v>
      </c>
      <c r="E1933" s="22">
        <f t="shared" si="228"/>
        <v>6.5128631307298317</v>
      </c>
      <c r="F1933" s="22">
        <f t="shared" si="228"/>
        <v>12.248805023670227</v>
      </c>
      <c r="G1933" s="127">
        <v>2.4276024276024266E-2</v>
      </c>
      <c r="H1933" s="7">
        <f t="shared" si="221"/>
        <v>1.0242760242760243</v>
      </c>
      <c r="I1933" s="7">
        <f t="shared" si="222"/>
        <v>1.2927499962937632</v>
      </c>
      <c r="J1933" s="7">
        <f t="shared" si="223"/>
        <v>6.3585039348482599</v>
      </c>
      <c r="K1933" s="7">
        <f t="shared" si="224"/>
        <v>11.958500182924707</v>
      </c>
      <c r="L1933">
        <v>1.56</v>
      </c>
      <c r="M1933">
        <v>4.29</v>
      </c>
      <c r="N1933">
        <v>6.66</v>
      </c>
      <c r="O1933" s="7">
        <f t="shared" si="225"/>
        <v>1.5978705978705978</v>
      </c>
      <c r="P1933" s="7">
        <f t="shared" si="226"/>
        <v>4.3941441441441444</v>
      </c>
      <c r="Q1933" s="7">
        <f t="shared" si="227"/>
        <v>6.8216783216783217</v>
      </c>
      <c r="R1933" s="24">
        <f t="shared" si="229"/>
        <v>0.62583290620194776</v>
      </c>
      <c r="S1933" s="24">
        <f t="shared" si="229"/>
        <v>0.2275756022552537</v>
      </c>
      <c r="T1933" s="24">
        <f t="shared" si="229"/>
        <v>0.14659149154279857</v>
      </c>
      <c r="U1933" s="23">
        <f t="shared" si="230"/>
        <v>1.2067298429490827</v>
      </c>
      <c r="V1933" s="23">
        <f t="shared" si="230"/>
        <v>0.67468700876134269</v>
      </c>
      <c r="W1933" s="23">
        <f t="shared" si="230"/>
        <v>0.5569260273549751</v>
      </c>
      <c r="X1933" t="s">
        <v>66</v>
      </c>
      <c r="Y1933" t="s">
        <v>67</v>
      </c>
      <c r="Z1933" t="s">
        <v>146</v>
      </c>
      <c r="AA1933" s="25" t="s">
        <v>160</v>
      </c>
      <c r="AB1933" s="25" t="s">
        <v>165</v>
      </c>
      <c r="AC1933" s="128" t="s">
        <v>604</v>
      </c>
      <c r="AD1933" s="25" t="s">
        <v>165</v>
      </c>
      <c r="AE1933" s="134" t="str">
        <f>VLOOKUP(AD1933,cs_lookup!$A$2:$B$55,2,FALSE)</f>
        <v>1</v>
      </c>
    </row>
    <row r="1934" spans="1:31" x14ac:dyDescent="0.25">
      <c r="A1934" s="20">
        <v>0.5031093798122791</v>
      </c>
      <c r="B1934" s="20">
        <v>0.31322954679287429</v>
      </c>
      <c r="C1934" s="20">
        <v>0.17810036963875953</v>
      </c>
      <c r="D1934" s="21">
        <f t="shared" si="228"/>
        <v>1.9876393486703059</v>
      </c>
      <c r="E1934" s="22">
        <f t="shared" si="228"/>
        <v>3.1925468406122572</v>
      </c>
      <c r="F1934" s="22">
        <f t="shared" si="228"/>
        <v>5.6148114797756854</v>
      </c>
      <c r="G1934" s="127">
        <v>4.1244517888627152E-2</v>
      </c>
      <c r="H1934" s="7">
        <f t="shared" si="221"/>
        <v>1.0412445178886272</v>
      </c>
      <c r="I1934" s="7">
        <f t="shared" si="222"/>
        <v>1.9089073839262281</v>
      </c>
      <c r="J1934" s="7">
        <f t="shared" si="223"/>
        <v>3.0660875382911126</v>
      </c>
      <c r="K1934" s="7">
        <f t="shared" si="224"/>
        <v>5.3924043616201329</v>
      </c>
      <c r="L1934">
        <v>2.02</v>
      </c>
      <c r="M1934">
        <v>3.27</v>
      </c>
      <c r="N1934">
        <v>4.16</v>
      </c>
      <c r="O1934" s="7">
        <f t="shared" si="225"/>
        <v>2.1033139261350269</v>
      </c>
      <c r="P1934" s="7">
        <f t="shared" si="226"/>
        <v>3.404869573495811</v>
      </c>
      <c r="Q1934" s="7">
        <f t="shared" si="227"/>
        <v>4.3315771944166892</v>
      </c>
      <c r="R1934" s="24">
        <f t="shared" si="229"/>
        <v>0.47544020299317069</v>
      </c>
      <c r="S1934" s="24">
        <f t="shared" si="229"/>
        <v>0.29369700613033783</v>
      </c>
      <c r="T1934" s="24">
        <f t="shared" si="229"/>
        <v>0.23086279087649153</v>
      </c>
      <c r="U1934" s="23">
        <f t="shared" si="230"/>
        <v>1.0581969649283232</v>
      </c>
      <c r="V1934" s="23">
        <f t="shared" si="230"/>
        <v>1.06650575339494</v>
      </c>
      <c r="W1934" s="23">
        <f t="shared" si="230"/>
        <v>0.77145549944443326</v>
      </c>
      <c r="X1934" t="s">
        <v>536</v>
      </c>
      <c r="Y1934" t="s">
        <v>352</v>
      </c>
      <c r="Z1934" t="s">
        <v>349</v>
      </c>
      <c r="AA1934" s="25" t="s">
        <v>166</v>
      </c>
      <c r="AB1934" s="25" t="s">
        <v>151</v>
      </c>
      <c r="AC1934" s="128" t="s">
        <v>604</v>
      </c>
      <c r="AD1934" s="25" t="s">
        <v>153</v>
      </c>
      <c r="AE1934" s="134" t="str">
        <f>VLOOKUP(AD1934,cs_lookup!$A$2:$B$55,2,FALSE)</f>
        <v>2</v>
      </c>
    </row>
    <row r="1935" spans="1:31" x14ac:dyDescent="0.25">
      <c r="A1935" s="20">
        <v>0.6189614481990634</v>
      </c>
      <c r="B1935" s="20">
        <v>0.27248333171602912</v>
      </c>
      <c r="C1935" s="20">
        <v>0.10669540649784655</v>
      </c>
      <c r="D1935" s="21">
        <f t="shared" si="228"/>
        <v>1.6156095067142069</v>
      </c>
      <c r="E1935" s="22">
        <f t="shared" si="228"/>
        <v>3.6699492541516583</v>
      </c>
      <c r="F1935" s="22">
        <f t="shared" si="228"/>
        <v>9.3724747186766955</v>
      </c>
      <c r="G1935" s="127">
        <v>3.9311460118220953E-2</v>
      </c>
      <c r="H1935" s="7">
        <f t="shared" si="221"/>
        <v>1.039311460118221</v>
      </c>
      <c r="I1935" s="7">
        <f t="shared" si="222"/>
        <v>1.5544998479382037</v>
      </c>
      <c r="J1935" s="7">
        <f t="shared" si="223"/>
        <v>3.5311351745647106</v>
      </c>
      <c r="K1935" s="7">
        <f t="shared" si="224"/>
        <v>9.017965334097811</v>
      </c>
      <c r="L1935">
        <v>2.3199999999999998</v>
      </c>
      <c r="M1935">
        <v>3.04</v>
      </c>
      <c r="N1935">
        <v>3.58</v>
      </c>
      <c r="O1935" s="7">
        <f t="shared" si="225"/>
        <v>2.4112025874742726</v>
      </c>
      <c r="P1935" s="7">
        <f t="shared" si="226"/>
        <v>3.1595068387593916</v>
      </c>
      <c r="Q1935" s="7">
        <f t="shared" si="227"/>
        <v>3.7207350272232311</v>
      </c>
      <c r="R1935" s="24">
        <f t="shared" si="229"/>
        <v>0.41473080909700621</v>
      </c>
      <c r="S1935" s="24">
        <f t="shared" si="229"/>
        <v>0.31650509115297842</v>
      </c>
      <c r="T1935" s="24">
        <f t="shared" si="229"/>
        <v>0.2687640997500152</v>
      </c>
      <c r="U1935" s="23">
        <f t="shared" si="230"/>
        <v>1.4924414454444046</v>
      </c>
      <c r="V1935" s="23">
        <f t="shared" si="230"/>
        <v>0.86091295000473789</v>
      </c>
      <c r="W1935" s="23">
        <f t="shared" si="230"/>
        <v>0.39698533620035875</v>
      </c>
      <c r="X1935" t="s">
        <v>348</v>
      </c>
      <c r="Y1935" t="s">
        <v>73</v>
      </c>
      <c r="Z1935" t="s">
        <v>349</v>
      </c>
      <c r="AA1935" s="25" t="s">
        <v>160</v>
      </c>
      <c r="AB1935" s="25" t="s">
        <v>154</v>
      </c>
      <c r="AC1935" s="128" t="s">
        <v>604</v>
      </c>
      <c r="AD1935" s="25" t="s">
        <v>153</v>
      </c>
      <c r="AE1935" s="134" t="str">
        <f>VLOOKUP(AD1935,cs_lookup!$A$2:$B$55,2,FALSE)</f>
        <v>2</v>
      </c>
    </row>
    <row r="1936" spans="1:31" x14ac:dyDescent="0.25">
      <c r="A1936" s="20">
        <v>0.6059607132652336</v>
      </c>
      <c r="B1936" s="20">
        <v>0.3174477010770449</v>
      </c>
      <c r="C1936" s="20">
        <v>7.6001431575254255E-2</v>
      </c>
      <c r="D1936" s="21">
        <f t="shared" si="228"/>
        <v>1.6502720029677773</v>
      </c>
      <c r="E1936" s="22">
        <f t="shared" si="228"/>
        <v>3.150125191038315</v>
      </c>
      <c r="F1936" s="22">
        <f t="shared" si="228"/>
        <v>13.157646892609268</v>
      </c>
      <c r="G1936" s="127">
        <v>3.8695861985764246E-2</v>
      </c>
      <c r="H1936" s="7">
        <f t="shared" si="221"/>
        <v>1.0386958619857642</v>
      </c>
      <c r="I1936" s="7">
        <f t="shared" si="222"/>
        <v>1.5887923148291072</v>
      </c>
      <c r="J1936" s="7">
        <f t="shared" si="223"/>
        <v>3.0327695587579888</v>
      </c>
      <c r="K1936" s="7">
        <f t="shared" si="224"/>
        <v>12.66746828802674</v>
      </c>
      <c r="L1936">
        <v>2.16</v>
      </c>
      <c r="M1936">
        <v>3.07</v>
      </c>
      <c r="N1936">
        <v>4</v>
      </c>
      <c r="O1936" s="7">
        <f t="shared" si="225"/>
        <v>2.2435830618892507</v>
      </c>
      <c r="P1936" s="7">
        <f t="shared" si="226"/>
        <v>3.1887962962962959</v>
      </c>
      <c r="Q1936" s="7">
        <f t="shared" si="227"/>
        <v>4.154783447943057</v>
      </c>
      <c r="R1936" s="24">
        <f t="shared" si="229"/>
        <v>0.44571561311304048</v>
      </c>
      <c r="S1936" s="24">
        <f t="shared" si="229"/>
        <v>0.31359795580591776</v>
      </c>
      <c r="T1936" s="24">
        <f t="shared" si="229"/>
        <v>0.24068643108104185</v>
      </c>
      <c r="U1936" s="23">
        <f t="shared" si="230"/>
        <v>1.3595231924522073</v>
      </c>
      <c r="V1936" s="23">
        <f t="shared" si="230"/>
        <v>1.0122760534622546</v>
      </c>
      <c r="W1936" s="23">
        <f t="shared" si="230"/>
        <v>0.31576948992884318</v>
      </c>
      <c r="X1936" t="s">
        <v>547</v>
      </c>
      <c r="Y1936" t="s">
        <v>389</v>
      </c>
      <c r="Z1936" t="s">
        <v>349</v>
      </c>
      <c r="AA1936" s="25" t="s">
        <v>160</v>
      </c>
      <c r="AB1936" s="25" t="s">
        <v>154</v>
      </c>
      <c r="AC1936" s="128" t="s">
        <v>604</v>
      </c>
      <c r="AD1936" s="25" t="s">
        <v>151</v>
      </c>
      <c r="AE1936" s="134" t="str">
        <f>VLOOKUP(AD1936,cs_lookup!$A$2:$B$55,2,FALSE)</f>
        <v>X</v>
      </c>
    </row>
    <row r="1937" spans="1:31" x14ac:dyDescent="0.25">
      <c r="A1937" s="20">
        <v>0.21322310206847891</v>
      </c>
      <c r="B1937" s="20">
        <v>0.34912156573509728</v>
      </c>
      <c r="C1937" s="20">
        <v>0.40520987738572928</v>
      </c>
      <c r="D1937" s="21">
        <f t="shared" si="228"/>
        <v>4.6899233258450534</v>
      </c>
      <c r="E1937" s="22">
        <f t="shared" si="228"/>
        <v>2.8643317919774951</v>
      </c>
      <c r="F1937" s="22">
        <f t="shared" si="228"/>
        <v>2.4678569201018643</v>
      </c>
      <c r="G1937" s="127">
        <v>3.7963552410145596E-2</v>
      </c>
      <c r="H1937" s="7">
        <f t="shared" si="221"/>
        <v>1.0379635524101456</v>
      </c>
      <c r="I1937" s="7">
        <f t="shared" si="222"/>
        <v>4.5183892198864575</v>
      </c>
      <c r="J1937" s="7">
        <f t="shared" si="223"/>
        <v>2.759568758774364</v>
      </c>
      <c r="K1937" s="7">
        <f t="shared" si="224"/>
        <v>2.3775949688902989</v>
      </c>
      <c r="L1937">
        <v>3.34</v>
      </c>
      <c r="M1937">
        <v>3.09</v>
      </c>
      <c r="N1937">
        <v>2.41</v>
      </c>
      <c r="O1937" s="7">
        <f t="shared" si="225"/>
        <v>3.4667982650498863</v>
      </c>
      <c r="P1937" s="7">
        <f t="shared" si="226"/>
        <v>3.2073073769473499</v>
      </c>
      <c r="Q1937" s="7">
        <f t="shared" si="227"/>
        <v>2.5014921613084509</v>
      </c>
      <c r="R1937" s="24">
        <f t="shared" si="229"/>
        <v>0.28845058856795358</v>
      </c>
      <c r="S1937" s="24">
        <f t="shared" si="229"/>
        <v>0.31178801482749674</v>
      </c>
      <c r="T1937" s="24">
        <f t="shared" si="229"/>
        <v>0.39976139660454979</v>
      </c>
      <c r="U1937" s="23">
        <f t="shared" si="230"/>
        <v>0.73920148031955746</v>
      </c>
      <c r="V1937" s="23">
        <f t="shared" si="230"/>
        <v>1.1197401732335865</v>
      </c>
      <c r="W1937" s="23">
        <f t="shared" si="230"/>
        <v>1.0136293319651606</v>
      </c>
      <c r="X1937" t="s">
        <v>542</v>
      </c>
      <c r="Y1937" t="s">
        <v>382</v>
      </c>
      <c r="Z1937" t="s">
        <v>349</v>
      </c>
      <c r="AA1937" s="25" t="s">
        <v>166</v>
      </c>
      <c r="AB1937" s="25" t="s">
        <v>151</v>
      </c>
      <c r="AC1937" s="128" t="s">
        <v>604</v>
      </c>
      <c r="AD1937" s="25" t="s">
        <v>151</v>
      </c>
      <c r="AE1937" s="134" t="str">
        <f>VLOOKUP(AD1937,cs_lookup!$A$2:$B$55,2,FALSE)</f>
        <v>X</v>
      </c>
    </row>
    <row r="1938" spans="1:31" x14ac:dyDescent="0.25">
      <c r="A1938" s="20">
        <v>0.35405886994956004</v>
      </c>
      <c r="B1938" s="20">
        <v>0.25656482672725672</v>
      </c>
      <c r="C1938" s="20">
        <v>0.35891294958885966</v>
      </c>
      <c r="D1938" s="21">
        <f t="shared" si="228"/>
        <v>2.8243890631590789</v>
      </c>
      <c r="E1938" s="22">
        <f t="shared" si="228"/>
        <v>3.8976504018731215</v>
      </c>
      <c r="F1938" s="22">
        <f t="shared" si="228"/>
        <v>2.7861909166150607</v>
      </c>
      <c r="G1938" s="127">
        <v>3.7567416775153406E-2</v>
      </c>
      <c r="H1938" s="7">
        <f t="shared" si="221"/>
        <v>1.0375674167751534</v>
      </c>
      <c r="I1938" s="7">
        <f t="shared" si="222"/>
        <v>2.722125827676352</v>
      </c>
      <c r="J1938" s="7">
        <f t="shared" si="223"/>
        <v>3.7565273724452006</v>
      </c>
      <c r="K1938" s="7">
        <f t="shared" si="224"/>
        <v>2.6853107292775018</v>
      </c>
      <c r="L1938">
        <v>2.83</v>
      </c>
      <c r="M1938">
        <v>2.85</v>
      </c>
      <c r="N1938">
        <v>3</v>
      </c>
      <c r="O1938" s="7">
        <f t="shared" si="225"/>
        <v>2.9363157894736842</v>
      </c>
      <c r="P1938" s="7">
        <f t="shared" si="226"/>
        <v>2.9570671378091875</v>
      </c>
      <c r="Q1938" s="7">
        <f t="shared" si="227"/>
        <v>3.1127022503254604</v>
      </c>
      <c r="R1938" s="24">
        <f t="shared" si="229"/>
        <v>0.34056282487901057</v>
      </c>
      <c r="S1938" s="24">
        <f t="shared" si="229"/>
        <v>0.33817291031845609</v>
      </c>
      <c r="T1938" s="24">
        <f t="shared" si="229"/>
        <v>0.32126426480253328</v>
      </c>
      <c r="U1938" s="23">
        <f t="shared" si="230"/>
        <v>1.0396286502361027</v>
      </c>
      <c r="V1938" s="23">
        <f t="shared" si="230"/>
        <v>0.75867941783287918</v>
      </c>
      <c r="W1938" s="23">
        <f t="shared" si="230"/>
        <v>1.117189145856192</v>
      </c>
      <c r="X1938" t="s">
        <v>381</v>
      </c>
      <c r="Y1938" t="s">
        <v>347</v>
      </c>
      <c r="Z1938" t="s">
        <v>349</v>
      </c>
      <c r="AA1938" s="25" t="s">
        <v>166</v>
      </c>
      <c r="AB1938" s="25" t="s">
        <v>151</v>
      </c>
      <c r="AC1938" s="128" t="s">
        <v>604</v>
      </c>
      <c r="AD1938" s="25" t="s">
        <v>149</v>
      </c>
      <c r="AE1938" s="134" t="str">
        <f>VLOOKUP(AD1938,cs_lookup!$A$2:$B$55,2,FALSE)</f>
        <v>X</v>
      </c>
    </row>
    <row r="1939" spans="1:31" x14ac:dyDescent="0.25">
      <c r="A1939" s="20">
        <v>0.39954478542678257</v>
      </c>
      <c r="B1939" s="20">
        <v>0.26220875511320135</v>
      </c>
      <c r="C1939" s="20">
        <v>0.31480496627962329</v>
      </c>
      <c r="D1939" s="21">
        <f t="shared" si="228"/>
        <v>2.5028483325888686</v>
      </c>
      <c r="E1939" s="22">
        <f t="shared" si="228"/>
        <v>3.8137551874203353</v>
      </c>
      <c r="F1939" s="22">
        <f t="shared" si="228"/>
        <v>3.176569962723387</v>
      </c>
      <c r="G1939" s="127">
        <v>3.2842410010010648E-2</v>
      </c>
      <c r="H1939" s="7">
        <f t="shared" si="221"/>
        <v>1.0328424100100106</v>
      </c>
      <c r="I1939" s="7">
        <f t="shared" si="222"/>
        <v>2.4232625503484218</v>
      </c>
      <c r="J1939" s="7">
        <f t="shared" si="223"/>
        <v>3.6924850785158707</v>
      </c>
      <c r="K1939" s="7">
        <f t="shared" si="224"/>
        <v>3.075561123301084</v>
      </c>
      <c r="L1939">
        <v>2.36</v>
      </c>
      <c r="M1939">
        <v>3.49</v>
      </c>
      <c r="N1939">
        <v>3.1</v>
      </c>
      <c r="O1939" s="7">
        <f t="shared" si="225"/>
        <v>2.437508087623625</v>
      </c>
      <c r="P1939" s="7">
        <f t="shared" si="226"/>
        <v>3.6046200109349376</v>
      </c>
      <c r="Q1939" s="7">
        <f t="shared" si="227"/>
        <v>3.201811471031033</v>
      </c>
      <c r="R1939" s="24">
        <f t="shared" si="229"/>
        <v>0.41025504903038901</v>
      </c>
      <c r="S1939" s="24">
        <f t="shared" si="229"/>
        <v>0.27742175235292776</v>
      </c>
      <c r="T1939" s="24">
        <f t="shared" si="229"/>
        <v>0.31232319861668323</v>
      </c>
      <c r="U1939" s="23">
        <f t="shared" si="230"/>
        <v>0.97389364584562832</v>
      </c>
      <c r="V1939" s="23">
        <f t="shared" si="230"/>
        <v>0.94516292572338412</v>
      </c>
      <c r="W1939" s="23">
        <f t="shared" si="230"/>
        <v>1.0079461521716353</v>
      </c>
      <c r="X1939" t="s">
        <v>79</v>
      </c>
      <c r="Y1939" t="s">
        <v>74</v>
      </c>
      <c r="Z1939" t="s">
        <v>147</v>
      </c>
      <c r="AA1939" s="25" t="s">
        <v>166</v>
      </c>
      <c r="AB1939" s="25" t="s">
        <v>151</v>
      </c>
      <c r="AC1939" s="128" t="s">
        <v>604</v>
      </c>
      <c r="AD1939" s="25" t="s">
        <v>155</v>
      </c>
      <c r="AE1939" s="134" t="str">
        <f>VLOOKUP(AD1939,cs_lookup!$A$2:$B$55,2,FALSE)</f>
        <v>2</v>
      </c>
    </row>
    <row r="1940" spans="1:31" x14ac:dyDescent="0.25">
      <c r="A1940" s="20">
        <v>0.72982407479720601</v>
      </c>
      <c r="B1940" s="20">
        <v>0.17791329967853381</v>
      </c>
      <c r="C1940" s="20">
        <v>8.8084107712461057E-2</v>
      </c>
      <c r="D1940" s="21">
        <f t="shared" si="228"/>
        <v>1.3701932212607086</v>
      </c>
      <c r="E1940" s="22">
        <f t="shared" si="228"/>
        <v>5.620715268655406</v>
      </c>
      <c r="F1940" s="22">
        <f t="shared" si="228"/>
        <v>11.352785717763844</v>
      </c>
      <c r="G1940" s="127">
        <v>2.7259215563806283E-2</v>
      </c>
      <c r="H1940" s="7">
        <f t="shared" ref="H1940:H2003" si="231">(G1940/100%) + 1</f>
        <v>1.0272592155638063</v>
      </c>
      <c r="I1940" s="7">
        <f t="shared" ref="I1940:I2003" si="232">D1940/H1940</f>
        <v>1.3338339539827684</v>
      </c>
      <c r="J1940" s="7">
        <f t="shared" ref="J1940:J2003" si="233">E1940/H1940</f>
        <v>5.471564706840331</v>
      </c>
      <c r="K1940" s="7">
        <f t="shared" ref="K1940:K2003" si="234">F1940/H1940</f>
        <v>11.051529687697103</v>
      </c>
      <c r="L1940">
        <v>2.1</v>
      </c>
      <c r="M1940">
        <v>3.68</v>
      </c>
      <c r="N1940">
        <v>3.58</v>
      </c>
      <c r="O1940" s="7">
        <f t="shared" ref="O1940:O2003" si="235">(L1940*H1940)</f>
        <v>2.1572443526839935</v>
      </c>
      <c r="P1940" s="7">
        <f t="shared" ref="P1940:P2003" si="236">(M1940*H1940)</f>
        <v>3.7803139132748074</v>
      </c>
      <c r="Q1940" s="7">
        <f t="shared" ref="Q1940:Q2003" si="237">(N1940*H1940)</f>
        <v>3.6775879917184264</v>
      </c>
      <c r="R1940" s="24">
        <f t="shared" si="229"/>
        <v>0.46355434828503461</v>
      </c>
      <c r="S1940" s="24">
        <f t="shared" si="229"/>
        <v>0.26452829657569915</v>
      </c>
      <c r="T1940" s="24">
        <f t="shared" si="229"/>
        <v>0.27191735513926618</v>
      </c>
      <c r="U1940" s="23">
        <f t="shared" si="230"/>
        <v>1.5744088638090927</v>
      </c>
      <c r="V1940" s="23">
        <f t="shared" si="230"/>
        <v>0.67256812213139172</v>
      </c>
      <c r="W1940" s="23">
        <f t="shared" si="230"/>
        <v>0.32393705678457929</v>
      </c>
      <c r="X1940" t="s">
        <v>544</v>
      </c>
      <c r="Y1940" t="s">
        <v>279</v>
      </c>
      <c r="Z1940" t="s">
        <v>147</v>
      </c>
      <c r="AA1940" s="25" t="s">
        <v>160</v>
      </c>
      <c r="AB1940" s="25" t="s">
        <v>162</v>
      </c>
      <c r="AC1940" s="128" t="s">
        <v>604</v>
      </c>
      <c r="AD1940" s="25" t="s">
        <v>152</v>
      </c>
      <c r="AE1940" s="134" t="str">
        <f>VLOOKUP(AD1940,cs_lookup!$A$2:$B$55,2,FALSE)</f>
        <v>2</v>
      </c>
    </row>
    <row r="1941" spans="1:31" x14ac:dyDescent="0.25">
      <c r="A1941" s="20">
        <v>0.68547509510808524</v>
      </c>
      <c r="B1941" s="20">
        <v>0.19230774018644642</v>
      </c>
      <c r="C1941" s="20">
        <v>0.11703908303083209</v>
      </c>
      <c r="D1941" s="21">
        <f t="shared" si="228"/>
        <v>1.4588422061378039</v>
      </c>
      <c r="E1941" s="22">
        <f t="shared" si="228"/>
        <v>5.1999987053588113</v>
      </c>
      <c r="F1941" s="22">
        <f t="shared" si="228"/>
        <v>8.5441544320418661</v>
      </c>
      <c r="G1941" s="127">
        <v>3.24593549130896E-2</v>
      </c>
      <c r="H1941" s="7">
        <f t="shared" si="231"/>
        <v>1.0324593549130896</v>
      </c>
      <c r="I1941" s="7">
        <f t="shared" si="232"/>
        <v>1.4129778564121842</v>
      </c>
      <c r="J1941" s="7">
        <f t="shared" si="233"/>
        <v>5.0365166247116209</v>
      </c>
      <c r="K1941" s="7">
        <f t="shared" si="234"/>
        <v>8.2755358759484494</v>
      </c>
      <c r="L1941">
        <v>1.55</v>
      </c>
      <c r="M1941">
        <v>4.3099999999999996</v>
      </c>
      <c r="N1941">
        <v>6.44</v>
      </c>
      <c r="O1941" s="7">
        <f t="shared" si="235"/>
        <v>1.6003120001152888</v>
      </c>
      <c r="P1941" s="7">
        <f t="shared" si="236"/>
        <v>4.4498998196754158</v>
      </c>
      <c r="Q1941" s="7">
        <f t="shared" si="237"/>
        <v>6.6490382456402974</v>
      </c>
      <c r="R1941" s="24">
        <f t="shared" si="229"/>
        <v>0.62487814871597447</v>
      </c>
      <c r="S1941" s="24">
        <f t="shared" si="229"/>
        <v>0.22472416021108133</v>
      </c>
      <c r="T1941" s="24">
        <f t="shared" si="229"/>
        <v>0.15039769107294415</v>
      </c>
      <c r="U1941" s="23">
        <f t="shared" si="230"/>
        <v>1.0969740204816378</v>
      </c>
      <c r="V1941" s="23">
        <f t="shared" si="230"/>
        <v>0.85575017837785461</v>
      </c>
      <c r="W1941" s="23">
        <f t="shared" si="230"/>
        <v>0.7781973393066729</v>
      </c>
      <c r="X1941" t="s">
        <v>24</v>
      </c>
      <c r="Y1941" t="s">
        <v>124</v>
      </c>
      <c r="Z1941" t="s">
        <v>147</v>
      </c>
      <c r="AA1941" s="25" t="s">
        <v>160</v>
      </c>
      <c r="AB1941" s="25" t="s">
        <v>162</v>
      </c>
      <c r="AC1941" s="128" t="s">
        <v>604</v>
      </c>
      <c r="AD1941" s="25" t="s">
        <v>154</v>
      </c>
      <c r="AE1941" s="134" t="str">
        <f>VLOOKUP(AD1941,cs_lookup!$A$2:$B$55,2,FALSE)</f>
        <v>1</v>
      </c>
    </row>
    <row r="1942" spans="1:31" x14ac:dyDescent="0.25">
      <c r="A1942" s="20">
        <v>0.1505987111803066</v>
      </c>
      <c r="B1942" s="20">
        <v>0.21534491505546738</v>
      </c>
      <c r="C1942" s="20">
        <v>0.55360855088467142</v>
      </c>
      <c r="D1942" s="21">
        <f t="shared" si="228"/>
        <v>6.6401630675493282</v>
      </c>
      <c r="E1942" s="22">
        <f t="shared" si="228"/>
        <v>4.6437130857834532</v>
      </c>
      <c r="F1942" s="22">
        <f t="shared" si="228"/>
        <v>1.8063304809905683</v>
      </c>
      <c r="G1942" s="127">
        <v>2.6141233826583177E-2</v>
      </c>
      <c r="H1942" s="7">
        <f t="shared" si="231"/>
        <v>1.0261412338265832</v>
      </c>
      <c r="I1942" s="7">
        <f t="shared" si="232"/>
        <v>6.4710030633770526</v>
      </c>
      <c r="J1942" s="7">
        <f t="shared" si="233"/>
        <v>4.525413201130787</v>
      </c>
      <c r="K1942" s="7">
        <f t="shared" si="234"/>
        <v>1.7603137087227081</v>
      </c>
      <c r="L1942">
        <v>2.5499999999999998</v>
      </c>
      <c r="M1942">
        <v>3.29</v>
      </c>
      <c r="N1942">
        <v>3.03</v>
      </c>
      <c r="O1942" s="7">
        <f t="shared" si="235"/>
        <v>2.6166601462577868</v>
      </c>
      <c r="P1942" s="7">
        <f t="shared" si="236"/>
        <v>3.3760046592894586</v>
      </c>
      <c r="Q1942" s="7">
        <f t="shared" si="237"/>
        <v>3.109207938494547</v>
      </c>
      <c r="R1942" s="24">
        <f t="shared" si="229"/>
        <v>0.38216655740721572</v>
      </c>
      <c r="S1942" s="24">
        <f t="shared" si="229"/>
        <v>0.2962081220025532</v>
      </c>
      <c r="T1942" s="24">
        <f t="shared" si="229"/>
        <v>0.32162532059023102</v>
      </c>
      <c r="U1942" s="23">
        <f t="shared" si="230"/>
        <v>0.39406564562329527</v>
      </c>
      <c r="V1942" s="23">
        <f t="shared" si="230"/>
        <v>0.72700543658155059</v>
      </c>
      <c r="W1942" s="23">
        <f t="shared" si="230"/>
        <v>1.7212841012290827</v>
      </c>
      <c r="X1942" t="s">
        <v>76</v>
      </c>
      <c r="Y1942" t="s">
        <v>81</v>
      </c>
      <c r="Z1942" t="s">
        <v>147</v>
      </c>
      <c r="AA1942" s="25" t="s">
        <v>161</v>
      </c>
      <c r="AB1942" s="25" t="s">
        <v>155</v>
      </c>
      <c r="AC1942" s="128" t="s">
        <v>604</v>
      </c>
      <c r="AD1942" s="25" t="s">
        <v>165</v>
      </c>
      <c r="AE1942" s="134" t="str">
        <f>VLOOKUP(AD1942,cs_lookup!$A$2:$B$55,2,FALSE)</f>
        <v>1</v>
      </c>
    </row>
    <row r="1943" spans="1:31" x14ac:dyDescent="0.25">
      <c r="A1943" s="20">
        <v>0.55145772018961536</v>
      </c>
      <c r="B1943" s="20">
        <v>0.24476623572580311</v>
      </c>
      <c r="C1943" s="20">
        <v>0.1945980762483715</v>
      </c>
      <c r="D1943" s="21">
        <f t="shared" si="228"/>
        <v>1.8133756467425211</v>
      </c>
      <c r="E1943" s="22">
        <f t="shared" si="228"/>
        <v>4.085530821008498</v>
      </c>
      <c r="F1943" s="22">
        <f t="shared" si="228"/>
        <v>5.1387969463977088</v>
      </c>
      <c r="G1943" s="127">
        <v>2.5421482885858104E-2</v>
      </c>
      <c r="H1943" s="7">
        <f t="shared" si="231"/>
        <v>1.0254214828858581</v>
      </c>
      <c r="I1943" s="7">
        <f t="shared" si="232"/>
        <v>1.7684197932338148</v>
      </c>
      <c r="J1943" s="7">
        <f t="shared" si="233"/>
        <v>3.9842453948892618</v>
      </c>
      <c r="K1943" s="7">
        <f t="shared" si="234"/>
        <v>5.0113997338299567</v>
      </c>
      <c r="L1943">
        <v>1.66</v>
      </c>
      <c r="M1943">
        <v>3.94</v>
      </c>
      <c r="N1943">
        <v>5.91</v>
      </c>
      <c r="O1943" s="7">
        <f t="shared" si="235"/>
        <v>1.7021996615905244</v>
      </c>
      <c r="P1943" s="7">
        <f t="shared" si="236"/>
        <v>4.0401606425702807</v>
      </c>
      <c r="Q1943" s="7">
        <f t="shared" si="237"/>
        <v>6.0602409638554215</v>
      </c>
      <c r="R1943" s="24">
        <f t="shared" si="229"/>
        <v>0.5874751491053678</v>
      </c>
      <c r="S1943" s="24">
        <f t="shared" si="229"/>
        <v>0.24751491053677935</v>
      </c>
      <c r="T1943" s="24">
        <f t="shared" si="229"/>
        <v>0.16500994035785288</v>
      </c>
      <c r="U1943" s="23">
        <f t="shared" si="230"/>
        <v>0.93869114468824544</v>
      </c>
      <c r="V1943" s="23">
        <f t="shared" si="230"/>
        <v>0.98889491220946957</v>
      </c>
      <c r="W1943" s="23">
        <f t="shared" si="230"/>
        <v>1.1793112331678417</v>
      </c>
      <c r="X1943" t="s">
        <v>194</v>
      </c>
      <c r="Y1943" t="s">
        <v>191</v>
      </c>
      <c r="Z1943" t="s">
        <v>189</v>
      </c>
      <c r="AA1943" s="25" t="s">
        <v>160</v>
      </c>
      <c r="AB1943" s="25" t="s">
        <v>162</v>
      </c>
      <c r="AC1943" s="128" t="s">
        <v>605</v>
      </c>
      <c r="AD1943" s="25" t="s">
        <v>150</v>
      </c>
      <c r="AE1943" s="134" t="str">
        <f>VLOOKUP(AD1943,cs_lookup!$A$2:$B$55,2,FALSE)</f>
        <v>X</v>
      </c>
    </row>
    <row r="1944" spans="1:31" x14ac:dyDescent="0.25">
      <c r="A1944" s="20">
        <v>0.37923946433867717</v>
      </c>
      <c r="B1944" s="20">
        <v>0.29403133872633819</v>
      </c>
      <c r="C1944" s="20">
        <v>0.30586958254564717</v>
      </c>
      <c r="D1944" s="21">
        <f t="shared" si="228"/>
        <v>2.6368563771278746</v>
      </c>
      <c r="E1944" s="22">
        <f t="shared" si="228"/>
        <v>3.4009980171900089</v>
      </c>
      <c r="F1944" s="22">
        <f t="shared" si="228"/>
        <v>3.2693672632543076</v>
      </c>
      <c r="G1944" s="127">
        <v>4.4041124255028041E-2</v>
      </c>
      <c r="H1944" s="7">
        <f t="shared" si="231"/>
        <v>1.044041124255028</v>
      </c>
      <c r="I1944" s="7">
        <f t="shared" si="232"/>
        <v>2.5256250121463313</v>
      </c>
      <c r="J1944" s="7">
        <f t="shared" si="233"/>
        <v>3.2575326183791651</v>
      </c>
      <c r="K1944" s="7">
        <f t="shared" si="234"/>
        <v>3.1314544870894365</v>
      </c>
      <c r="L1944">
        <v>2.42</v>
      </c>
      <c r="M1944">
        <v>2.97</v>
      </c>
      <c r="N1944">
        <v>3.4</v>
      </c>
      <c r="O1944" s="7">
        <f t="shared" si="235"/>
        <v>2.526579520697168</v>
      </c>
      <c r="P1944" s="7">
        <f t="shared" si="236"/>
        <v>3.1008021390374334</v>
      </c>
      <c r="Q1944" s="7">
        <f t="shared" si="237"/>
        <v>3.5497398224670951</v>
      </c>
      <c r="R1944" s="24">
        <f t="shared" si="229"/>
        <v>0.39579201517633866</v>
      </c>
      <c r="S1944" s="24">
        <f t="shared" si="229"/>
        <v>0.3224971975510908</v>
      </c>
      <c r="T1944" s="24">
        <f t="shared" si="229"/>
        <v>0.28171078727257048</v>
      </c>
      <c r="U1944" s="23">
        <f t="shared" si="230"/>
        <v>0.95817866403826557</v>
      </c>
      <c r="V1944" s="23">
        <f t="shared" si="230"/>
        <v>0.91173300406666957</v>
      </c>
      <c r="W1944" s="23">
        <f t="shared" si="230"/>
        <v>1.0857574376436701</v>
      </c>
      <c r="X1944" t="s">
        <v>89</v>
      </c>
      <c r="Y1944" t="s">
        <v>7</v>
      </c>
      <c r="Z1944" t="s">
        <v>139</v>
      </c>
      <c r="AA1944" s="25" t="s">
        <v>166</v>
      </c>
      <c r="AB1944" s="25" t="s">
        <v>151</v>
      </c>
      <c r="AC1944" s="128" t="s">
        <v>605</v>
      </c>
      <c r="AD1944" s="25" t="s">
        <v>153</v>
      </c>
      <c r="AE1944" s="134" t="str">
        <f>VLOOKUP(AD1944,cs_lookup!$A$2:$B$55,2,FALSE)</f>
        <v>2</v>
      </c>
    </row>
    <row r="1945" spans="1:31" x14ac:dyDescent="0.25">
      <c r="A1945" s="20">
        <v>0.10427606587729879</v>
      </c>
      <c r="B1945" s="20">
        <v>0.2607713465025146</v>
      </c>
      <c r="C1945" s="20">
        <v>0.55462644071996647</v>
      </c>
      <c r="D1945" s="21">
        <f t="shared" si="228"/>
        <v>9.5899283463253759</v>
      </c>
      <c r="E1945" s="22">
        <f t="shared" si="228"/>
        <v>3.8347771463854334</v>
      </c>
      <c r="F1945" s="22">
        <f t="shared" si="228"/>
        <v>1.803015375000675</v>
      </c>
      <c r="G1945" s="127">
        <v>5.6769164914459491E-2</v>
      </c>
      <c r="H1945" s="7">
        <f t="shared" si="231"/>
        <v>1.0567691649144595</v>
      </c>
      <c r="I1945" s="7">
        <f t="shared" si="232"/>
        <v>9.0747617026672387</v>
      </c>
      <c r="J1945" s="7">
        <f t="shared" si="233"/>
        <v>3.6287746403878471</v>
      </c>
      <c r="K1945" s="7">
        <f t="shared" si="234"/>
        <v>1.7061581988405392</v>
      </c>
      <c r="L1945">
        <v>3.95</v>
      </c>
      <c r="M1945">
        <v>3.12</v>
      </c>
      <c r="N1945">
        <v>2.0699999999999998</v>
      </c>
      <c r="O1945" s="7">
        <f t="shared" si="235"/>
        <v>4.1742382014121153</v>
      </c>
      <c r="P1945" s="7">
        <f t="shared" si="236"/>
        <v>3.2971197945331139</v>
      </c>
      <c r="Q1945" s="7">
        <f t="shared" si="237"/>
        <v>2.1875121713729309</v>
      </c>
      <c r="R1945" s="24">
        <f t="shared" si="229"/>
        <v>0.23956467066534609</v>
      </c>
      <c r="S1945" s="24">
        <f t="shared" si="229"/>
        <v>0.30329501574619139</v>
      </c>
      <c r="T1945" s="24">
        <f t="shared" si="229"/>
        <v>0.45714031358846247</v>
      </c>
      <c r="U1945" s="23">
        <f t="shared" si="230"/>
        <v>0.43527313767798692</v>
      </c>
      <c r="V1945" s="23">
        <f t="shared" si="230"/>
        <v>0.85979436840049439</v>
      </c>
      <c r="W1945" s="23">
        <f t="shared" si="230"/>
        <v>1.2132520896401742</v>
      </c>
      <c r="X1945" t="s">
        <v>572</v>
      </c>
      <c r="Y1945" t="s">
        <v>387</v>
      </c>
      <c r="Z1945" t="s">
        <v>370</v>
      </c>
      <c r="AA1945" s="25" t="s">
        <v>161</v>
      </c>
      <c r="AB1945" s="25" t="s">
        <v>152</v>
      </c>
      <c r="AC1945" s="128" t="s">
        <v>605</v>
      </c>
      <c r="AD1945" s="25" t="s">
        <v>152</v>
      </c>
      <c r="AE1945" s="134" t="str">
        <f>VLOOKUP(AD1945,cs_lookup!$A$2:$B$55,2,FALSE)</f>
        <v>2</v>
      </c>
    </row>
    <row r="1946" spans="1:31" x14ac:dyDescent="0.25">
      <c r="A1946" s="20">
        <v>0.5935604591928676</v>
      </c>
      <c r="B1946" s="20">
        <v>0.21547523689903045</v>
      </c>
      <c r="C1946" s="20">
        <v>0.18168598588351764</v>
      </c>
      <c r="D1946" s="21">
        <f t="shared" si="228"/>
        <v>1.6847483428391019</v>
      </c>
      <c r="E1946" s="22">
        <f t="shared" si="228"/>
        <v>4.6409045159495061</v>
      </c>
      <c r="F1946" s="22">
        <f t="shared" si="228"/>
        <v>5.5040018366695556</v>
      </c>
      <c r="G1946" s="127">
        <v>2.5100684133069207E-2</v>
      </c>
      <c r="H1946" s="7">
        <f t="shared" si="231"/>
        <v>1.0251006841330692</v>
      </c>
      <c r="I1946" s="7">
        <f t="shared" si="232"/>
        <v>1.6434954818744452</v>
      </c>
      <c r="J1946" s="7">
        <f t="shared" si="233"/>
        <v>4.5272670165802626</v>
      </c>
      <c r="K1946" s="7">
        <f t="shared" si="234"/>
        <v>5.3692304783937459</v>
      </c>
      <c r="L1946">
        <v>4.09</v>
      </c>
      <c r="M1946">
        <v>3.81</v>
      </c>
      <c r="N1946">
        <v>1.93</v>
      </c>
      <c r="O1946" s="7">
        <f t="shared" si="235"/>
        <v>4.1926617981042531</v>
      </c>
      <c r="P1946" s="7">
        <f t="shared" si="236"/>
        <v>3.9056336065469939</v>
      </c>
      <c r="Q1946" s="7">
        <f t="shared" si="237"/>
        <v>1.9784443203768236</v>
      </c>
      <c r="R1946" s="24">
        <f t="shared" si="229"/>
        <v>0.23851196403491412</v>
      </c>
      <c r="S1946" s="24">
        <f t="shared" si="229"/>
        <v>0.25604040233669256</v>
      </c>
      <c r="T1946" s="24">
        <f t="shared" si="229"/>
        <v>0.50544763362839318</v>
      </c>
      <c r="U1946" s="23">
        <f t="shared" si="230"/>
        <v>2.4885982621231539</v>
      </c>
      <c r="V1946" s="23">
        <f t="shared" si="230"/>
        <v>0.841567326611528</v>
      </c>
      <c r="W1946" s="23">
        <f t="shared" si="230"/>
        <v>0.35945560686330918</v>
      </c>
      <c r="X1946" t="s">
        <v>52</v>
      </c>
      <c r="Y1946" t="s">
        <v>36</v>
      </c>
      <c r="Z1946" t="s">
        <v>140</v>
      </c>
      <c r="AA1946" s="25" t="s">
        <v>160</v>
      </c>
      <c r="AB1946" s="25" t="s">
        <v>162</v>
      </c>
      <c r="AC1946" s="128" t="s">
        <v>605</v>
      </c>
      <c r="AD1946" s="25" t="s">
        <v>154</v>
      </c>
      <c r="AE1946" s="134" t="str">
        <f>VLOOKUP(AD1946,cs_lookup!$A$2:$B$55,2,FALSE)</f>
        <v>1</v>
      </c>
    </row>
    <row r="1947" spans="1:31" x14ac:dyDescent="0.25">
      <c r="A1947" s="20">
        <v>0.33076747945051055</v>
      </c>
      <c r="B1947" s="20">
        <v>0.26155480289384553</v>
      </c>
      <c r="C1947" s="20">
        <v>0.37446658782829234</v>
      </c>
      <c r="D1947" s="21">
        <f t="shared" si="228"/>
        <v>3.0232718212239487</v>
      </c>
      <c r="E1947" s="22">
        <f t="shared" si="228"/>
        <v>3.8232905262529604</v>
      </c>
      <c r="F1947" s="22">
        <f t="shared" si="228"/>
        <v>2.6704652230776311</v>
      </c>
      <c r="G1947" s="127">
        <v>2.1881439529324531E-2</v>
      </c>
      <c r="H1947" s="7">
        <f t="shared" si="231"/>
        <v>1.0218814395293245</v>
      </c>
      <c r="I1947" s="7">
        <f t="shared" si="232"/>
        <v>2.9585348204547666</v>
      </c>
      <c r="J1947" s="7">
        <f t="shared" si="233"/>
        <v>3.7414228092976778</v>
      </c>
      <c r="K1947" s="7">
        <f t="shared" si="234"/>
        <v>2.6132828327987241</v>
      </c>
      <c r="L1947">
        <v>3.62</v>
      </c>
      <c r="M1947">
        <v>3.46</v>
      </c>
      <c r="N1947">
        <v>2.19</v>
      </c>
      <c r="O1947" s="7">
        <f t="shared" si="235"/>
        <v>3.699210811096155</v>
      </c>
      <c r="P1947" s="7">
        <f t="shared" si="236"/>
        <v>3.5357097807714628</v>
      </c>
      <c r="Q1947" s="7">
        <f t="shared" si="237"/>
        <v>2.2379203525692208</v>
      </c>
      <c r="R1947" s="24">
        <f t="shared" si="229"/>
        <v>0.27032792967635133</v>
      </c>
      <c r="S1947" s="24">
        <f t="shared" si="229"/>
        <v>0.28282864318739653</v>
      </c>
      <c r="T1947" s="24">
        <f t="shared" si="229"/>
        <v>0.44684342713625197</v>
      </c>
      <c r="U1947" s="23">
        <f t="shared" si="230"/>
        <v>1.2235786359423539</v>
      </c>
      <c r="V1947" s="23">
        <f t="shared" si="230"/>
        <v>0.92478187479952179</v>
      </c>
      <c r="W1947" s="23">
        <f t="shared" si="230"/>
        <v>0.83802639825808489</v>
      </c>
      <c r="X1947" t="s">
        <v>113</v>
      </c>
      <c r="Y1947" t="s">
        <v>115</v>
      </c>
      <c r="Z1947" t="s">
        <v>146</v>
      </c>
      <c r="AA1947" s="25" t="s">
        <v>166</v>
      </c>
      <c r="AB1947" s="25" t="s">
        <v>151</v>
      </c>
      <c r="AC1947" s="128" t="s">
        <v>605</v>
      </c>
      <c r="AD1947" s="25" t="s">
        <v>152</v>
      </c>
      <c r="AE1947" s="134" t="str">
        <f>VLOOKUP(AD1947,cs_lookup!$A$2:$B$55,2,FALSE)</f>
        <v>2</v>
      </c>
    </row>
    <row r="1948" spans="1:31" x14ac:dyDescent="0.25">
      <c r="A1948" s="20">
        <v>0.75401927373241151</v>
      </c>
      <c r="B1948" s="20">
        <v>0.16086863963872644</v>
      </c>
      <c r="C1948" s="20">
        <v>7.8948556265766079E-2</v>
      </c>
      <c r="D1948" s="21">
        <f t="shared" si="228"/>
        <v>1.3262260459868336</v>
      </c>
      <c r="E1948" s="22">
        <f t="shared" si="228"/>
        <v>6.2162519820256295</v>
      </c>
      <c r="F1948" s="22">
        <f t="shared" si="228"/>
        <v>12.666476086449007</v>
      </c>
      <c r="G1948" s="127">
        <v>2.42029307133107E-2</v>
      </c>
      <c r="H1948" s="7">
        <f t="shared" si="231"/>
        <v>1.0242029307133107</v>
      </c>
      <c r="I1948" s="7">
        <f t="shared" si="232"/>
        <v>1.2948860096144985</v>
      </c>
      <c r="J1948" s="7">
        <f t="shared" si="233"/>
        <v>6.0693557844989696</v>
      </c>
      <c r="K1948" s="7">
        <f t="shared" si="234"/>
        <v>12.367154698168441</v>
      </c>
      <c r="L1948">
        <v>1.68</v>
      </c>
      <c r="M1948">
        <v>3.88</v>
      </c>
      <c r="N1948">
        <v>5.84</v>
      </c>
      <c r="O1948" s="7">
        <f t="shared" si="235"/>
        <v>1.7206609235983619</v>
      </c>
      <c r="P1948" s="7">
        <f t="shared" si="236"/>
        <v>3.9739073711676456</v>
      </c>
      <c r="Q1948" s="7">
        <f t="shared" si="237"/>
        <v>5.981345115365734</v>
      </c>
      <c r="R1948" s="24">
        <f t="shared" si="229"/>
        <v>0.58117202889034802</v>
      </c>
      <c r="S1948" s="24">
        <f t="shared" si="229"/>
        <v>0.25164149704530531</v>
      </c>
      <c r="T1948" s="24">
        <f t="shared" si="229"/>
        <v>0.16718647406434667</v>
      </c>
      <c r="U1948" s="23">
        <f t="shared" si="230"/>
        <v>1.2974114999513773</v>
      </c>
      <c r="V1948" s="23">
        <f t="shared" si="230"/>
        <v>0.63927707285004665</v>
      </c>
      <c r="W1948" s="23">
        <f t="shared" si="230"/>
        <v>0.47221856138541679</v>
      </c>
      <c r="X1948" t="s">
        <v>378</v>
      </c>
      <c r="Y1948" t="s">
        <v>116</v>
      </c>
      <c r="Z1948" t="s">
        <v>146</v>
      </c>
      <c r="AA1948" s="25" t="s">
        <v>160</v>
      </c>
      <c r="AB1948" s="25" t="s">
        <v>162</v>
      </c>
      <c r="AC1948" s="128" t="s">
        <v>605</v>
      </c>
      <c r="AD1948" s="25" t="s">
        <v>170</v>
      </c>
      <c r="AE1948" s="134" t="str">
        <f>VLOOKUP(AD1948,cs_lookup!$A$2:$B$55,2,FALSE)</f>
        <v>1</v>
      </c>
    </row>
    <row r="1949" spans="1:31" x14ac:dyDescent="0.25">
      <c r="A1949" s="20">
        <v>0.66364712239544743</v>
      </c>
      <c r="B1949" s="20">
        <v>0.2141665850590217</v>
      </c>
      <c r="C1949" s="20">
        <v>0.11838698634062816</v>
      </c>
      <c r="D1949" s="21">
        <f t="shared" si="228"/>
        <v>1.5068248866814644</v>
      </c>
      <c r="E1949" s="22">
        <f t="shared" si="228"/>
        <v>4.6692624795992907</v>
      </c>
      <c r="F1949" s="22">
        <f t="shared" si="228"/>
        <v>8.4468743644065469</v>
      </c>
      <c r="G1949" s="127">
        <v>3.8118374120647669E-2</v>
      </c>
      <c r="H1949" s="7">
        <f t="shared" si="231"/>
        <v>1.0381183741206477</v>
      </c>
      <c r="I1949" s="7">
        <f t="shared" si="232"/>
        <v>1.4514962110730782</v>
      </c>
      <c r="J1949" s="7">
        <f t="shared" si="233"/>
        <v>4.4978131550310465</v>
      </c>
      <c r="K1949" s="7">
        <f t="shared" si="234"/>
        <v>8.1367159805466187</v>
      </c>
      <c r="L1949">
        <v>1.72</v>
      </c>
      <c r="M1949">
        <v>4.13</v>
      </c>
      <c r="N1949">
        <v>4.66</v>
      </c>
      <c r="O1949" s="7">
        <f t="shared" si="235"/>
        <v>1.785563603487514</v>
      </c>
      <c r="P1949" s="7">
        <f t="shared" si="236"/>
        <v>4.2874288851182749</v>
      </c>
      <c r="Q1949" s="7">
        <f t="shared" si="237"/>
        <v>4.8376316234022179</v>
      </c>
      <c r="R1949" s="24">
        <f t="shared" si="229"/>
        <v>0.56004725793403687</v>
      </c>
      <c r="S1949" s="24">
        <f t="shared" si="229"/>
        <v>0.23324002025340032</v>
      </c>
      <c r="T1949" s="24">
        <f t="shared" si="229"/>
        <v>0.20671272181256295</v>
      </c>
      <c r="U1949" s="23">
        <f t="shared" si="230"/>
        <v>1.1849841473085343</v>
      </c>
      <c r="V1949" s="23">
        <f t="shared" si="230"/>
        <v>0.91822400300918949</v>
      </c>
      <c r="W1949" s="23">
        <f t="shared" si="230"/>
        <v>0.57271262892070918</v>
      </c>
      <c r="X1949" t="s">
        <v>120</v>
      </c>
      <c r="Y1949" t="s">
        <v>123</v>
      </c>
      <c r="Z1949" t="s">
        <v>147</v>
      </c>
      <c r="AA1949" s="25" t="s">
        <v>160</v>
      </c>
      <c r="AB1949" s="25" t="s">
        <v>162</v>
      </c>
      <c r="AC1949" s="128" t="s">
        <v>605</v>
      </c>
      <c r="AD1949" s="25" t="s">
        <v>477</v>
      </c>
      <c r="AE1949" s="134" t="str">
        <f>VLOOKUP(AD1949,cs_lookup!$A$2:$B$55,2,FALSE)</f>
        <v>1</v>
      </c>
    </row>
    <row r="1950" spans="1:31" x14ac:dyDescent="0.25">
      <c r="A1950" s="20">
        <v>0.49164383423605573</v>
      </c>
      <c r="B1950" s="20">
        <v>0.25387675147930172</v>
      </c>
      <c r="C1950" s="20">
        <v>0.24059392935896284</v>
      </c>
      <c r="D1950" s="21">
        <f t="shared" si="228"/>
        <v>2.033992761353058</v>
      </c>
      <c r="E1950" s="22">
        <f t="shared" si="228"/>
        <v>3.9389191573200386</v>
      </c>
      <c r="F1950" s="22">
        <f t="shared" si="228"/>
        <v>4.1563808474486228</v>
      </c>
      <c r="G1950" s="127">
        <v>3.3564538171380942E-2</v>
      </c>
      <c r="H1950" s="7">
        <f t="shared" si="231"/>
        <v>1.0335645381713809</v>
      </c>
      <c r="I1950" s="7">
        <f t="shared" si="232"/>
        <v>1.9679397717646836</v>
      </c>
      <c r="J1950" s="7">
        <f t="shared" si="233"/>
        <v>3.8110045496422642</v>
      </c>
      <c r="K1950" s="7">
        <f t="shared" si="234"/>
        <v>4.0214042703150783</v>
      </c>
      <c r="L1950">
        <v>1.81</v>
      </c>
      <c r="M1950">
        <v>3.82</v>
      </c>
      <c r="N1950">
        <v>4.5599999999999996</v>
      </c>
      <c r="O1950" s="7">
        <f t="shared" si="235"/>
        <v>1.8707518140901995</v>
      </c>
      <c r="P1950" s="7">
        <f t="shared" si="236"/>
        <v>3.9482165358146752</v>
      </c>
      <c r="Q1950" s="7">
        <f t="shared" si="237"/>
        <v>4.7130542940614966</v>
      </c>
      <c r="R1950" s="24">
        <f t="shared" si="229"/>
        <v>0.53454445024089359</v>
      </c>
      <c r="S1950" s="24">
        <f t="shared" si="229"/>
        <v>0.2532789149047166</v>
      </c>
      <c r="T1950" s="24">
        <f t="shared" si="229"/>
        <v>0.21217663485438978</v>
      </c>
      <c r="U1950" s="23">
        <f t="shared" si="230"/>
        <v>0.91974359478336254</v>
      </c>
      <c r="V1950" s="23">
        <f t="shared" si="230"/>
        <v>1.0023603882494918</v>
      </c>
      <c r="W1950" s="23">
        <f t="shared" si="230"/>
        <v>1.133932251890388</v>
      </c>
      <c r="X1950" t="s">
        <v>75</v>
      </c>
      <c r="Y1950" t="s">
        <v>80</v>
      </c>
      <c r="Z1950" t="s">
        <v>147</v>
      </c>
      <c r="AA1950" s="25" t="s">
        <v>160</v>
      </c>
      <c r="AB1950" s="25" t="s">
        <v>162</v>
      </c>
      <c r="AC1950" s="128" t="s">
        <v>605</v>
      </c>
      <c r="AD1950" s="25" t="s">
        <v>162</v>
      </c>
      <c r="AE1950" s="134" t="str">
        <f>VLOOKUP(AD1950,cs_lookup!$A$2:$B$55,2,FALSE)</f>
        <v>1</v>
      </c>
    </row>
    <row r="1951" spans="1:31" x14ac:dyDescent="0.25">
      <c r="A1951" s="20">
        <v>0.22843916556835359</v>
      </c>
      <c r="B1951" s="20">
        <v>0.371913850047427</v>
      </c>
      <c r="C1951" s="20">
        <v>0.37433676148291128</v>
      </c>
      <c r="D1951" s="21">
        <f t="shared" ref="D1951:F1993" si="238">(100%/A1951)</f>
        <v>4.3775330623013504</v>
      </c>
      <c r="E1951" s="22">
        <f t="shared" si="238"/>
        <v>2.6887947299421051</v>
      </c>
      <c r="F1951" s="22">
        <f t="shared" si="238"/>
        <v>2.6713913857633527</v>
      </c>
      <c r="G1951" s="127">
        <v>2.9023191518122271E-2</v>
      </c>
      <c r="H1951" s="7">
        <f t="shared" si="231"/>
        <v>1.0290231915181223</v>
      </c>
      <c r="I1951" s="7">
        <f t="shared" si="232"/>
        <v>4.2540664762308777</v>
      </c>
      <c r="J1951" s="7">
        <f t="shared" si="233"/>
        <v>2.6129583396223701</v>
      </c>
      <c r="K1951" s="7">
        <f t="shared" si="234"/>
        <v>2.5960458498726715</v>
      </c>
      <c r="L1951">
        <v>2.92</v>
      </c>
      <c r="M1951">
        <v>3.28</v>
      </c>
      <c r="N1951">
        <v>2.62</v>
      </c>
      <c r="O1951" s="7">
        <f t="shared" si="235"/>
        <v>3.0047477192329168</v>
      </c>
      <c r="P1951" s="7">
        <f t="shared" si="236"/>
        <v>3.3751960681794411</v>
      </c>
      <c r="Q1951" s="7">
        <f t="shared" si="237"/>
        <v>2.6960407617774806</v>
      </c>
      <c r="R1951" s="24">
        <f t="shared" ref="R1951:T1993" si="239">(1/O1951)</f>
        <v>0.33280664250085207</v>
      </c>
      <c r="S1951" s="24">
        <f t="shared" si="239"/>
        <v>0.2962790841775878</v>
      </c>
      <c r="T1951" s="24">
        <f t="shared" si="239"/>
        <v>0.37091427332156024</v>
      </c>
      <c r="U1951" s="23">
        <f t="shared" ref="U1951:W1993" si="240">(L1951/I1951)</f>
        <v>0.68640206172498108</v>
      </c>
      <c r="V1951" s="23">
        <f t="shared" si="240"/>
        <v>1.2552821643815537</v>
      </c>
      <c r="W1951" s="23">
        <f t="shared" si="240"/>
        <v>1.0092271675897031</v>
      </c>
      <c r="X1951" t="s">
        <v>205</v>
      </c>
      <c r="Y1951" t="s">
        <v>445</v>
      </c>
      <c r="Z1951" t="s">
        <v>202</v>
      </c>
      <c r="AA1951" s="25" t="s">
        <v>151</v>
      </c>
      <c r="AB1951" s="25" t="s">
        <v>166</v>
      </c>
      <c r="AC1951" t="s">
        <v>606</v>
      </c>
      <c r="AD1951" s="25" t="s">
        <v>155</v>
      </c>
      <c r="AE1951" s="135" t="str">
        <f>VLOOKUP(AD1951,cs_lookup!$A$2:$B$55,2,FALSE)</f>
        <v>2</v>
      </c>
    </row>
    <row r="1952" spans="1:31" x14ac:dyDescent="0.25">
      <c r="A1952" s="20">
        <v>0.36262182880594818</v>
      </c>
      <c r="B1952" s="20">
        <v>0.34952974007208421</v>
      </c>
      <c r="C1952" s="20">
        <v>0.27428474277531795</v>
      </c>
      <c r="D1952" s="21">
        <f t="shared" si="238"/>
        <v>2.7576938853704132</v>
      </c>
      <c r="E1952" s="22">
        <f t="shared" si="238"/>
        <v>2.8609868785236072</v>
      </c>
      <c r="F1952" s="22">
        <f t="shared" si="238"/>
        <v>3.6458462467930861</v>
      </c>
      <c r="G1952" s="127">
        <v>2.8102846175265039E-2</v>
      </c>
      <c r="H1952" s="7">
        <f t="shared" si="231"/>
        <v>1.028102846175265</v>
      </c>
      <c r="I1952" s="7">
        <f t="shared" si="232"/>
        <v>2.6823132487470009</v>
      </c>
      <c r="J1952" s="7">
        <f t="shared" si="233"/>
        <v>2.7827827626068866</v>
      </c>
      <c r="K1952" s="7">
        <f t="shared" si="234"/>
        <v>3.5461882635149942</v>
      </c>
      <c r="L1952">
        <v>3.31</v>
      </c>
      <c r="M1952">
        <v>3.18</v>
      </c>
      <c r="N1952">
        <v>2.4300000000000002</v>
      </c>
      <c r="O1952" s="7">
        <f t="shared" si="235"/>
        <v>3.4030204208401273</v>
      </c>
      <c r="P1952" s="7">
        <f t="shared" si="236"/>
        <v>3.2693670508373431</v>
      </c>
      <c r="Q1952" s="7">
        <f t="shared" si="237"/>
        <v>2.498289916205894</v>
      </c>
      <c r="R1952" s="24">
        <f t="shared" si="239"/>
        <v>0.29385659688551707</v>
      </c>
      <c r="S1952" s="24">
        <f t="shared" si="239"/>
        <v>0.30586960241857281</v>
      </c>
      <c r="T1952" s="24">
        <f t="shared" si="239"/>
        <v>0.40027380069591012</v>
      </c>
      <c r="U1952" s="23">
        <f t="shared" si="240"/>
        <v>1.2340094884690342</v>
      </c>
      <c r="V1952" s="23">
        <f t="shared" si="240"/>
        <v>1.1427410154794131</v>
      </c>
      <c r="W1952" s="23">
        <f t="shared" si="240"/>
        <v>0.68524280704470431</v>
      </c>
      <c r="X1952" t="s">
        <v>211</v>
      </c>
      <c r="Y1952" t="s">
        <v>217</v>
      </c>
      <c r="Z1952" t="s">
        <v>202</v>
      </c>
      <c r="AA1952" s="25" t="s">
        <v>151</v>
      </c>
      <c r="AB1952" s="25" t="s">
        <v>166</v>
      </c>
      <c r="AC1952" t="s">
        <v>606</v>
      </c>
      <c r="AD1952" s="25" t="s">
        <v>150</v>
      </c>
      <c r="AE1952" s="135" t="str">
        <f>VLOOKUP(AD1952,cs_lookup!$A$2:$B$55,2,FALSE)</f>
        <v>X</v>
      </c>
    </row>
    <row r="1953" spans="1:31" x14ac:dyDescent="0.25">
      <c r="A1953" s="20">
        <v>0.34556167844224411</v>
      </c>
      <c r="B1953" s="20">
        <v>0.26353905745234757</v>
      </c>
      <c r="C1953" s="20">
        <v>0.36022353615949626</v>
      </c>
      <c r="D1953" s="21">
        <f t="shared" si="238"/>
        <v>2.8938393994030105</v>
      </c>
      <c r="E1953" s="22">
        <f t="shared" si="238"/>
        <v>3.794503970937277</v>
      </c>
      <c r="F1953" s="22">
        <f t="shared" si="238"/>
        <v>2.7760540320642173</v>
      </c>
      <c r="G1953" s="127">
        <v>2.7681076158453388E-2</v>
      </c>
      <c r="H1953" s="7">
        <f t="shared" si="231"/>
        <v>1.0276810761584534</v>
      </c>
      <c r="I1953" s="7">
        <f t="shared" si="232"/>
        <v>2.8158924656084867</v>
      </c>
      <c r="J1953" s="7">
        <f t="shared" si="233"/>
        <v>3.6922972106496394</v>
      </c>
      <c r="K1953" s="7">
        <f t="shared" si="234"/>
        <v>2.7012797028834172</v>
      </c>
      <c r="L1953">
        <v>2.2200000000000002</v>
      </c>
      <c r="M1953">
        <v>3.49</v>
      </c>
      <c r="N1953">
        <v>3.44</v>
      </c>
      <c r="O1953" s="7">
        <f t="shared" si="235"/>
        <v>2.2814519890717668</v>
      </c>
      <c r="P1953" s="7">
        <f t="shared" si="236"/>
        <v>3.5866069557930027</v>
      </c>
      <c r="Q1953" s="7">
        <f t="shared" si="237"/>
        <v>3.5352229019850796</v>
      </c>
      <c r="R1953" s="24">
        <f t="shared" si="239"/>
        <v>0.43831735438222424</v>
      </c>
      <c r="S1953" s="24">
        <f t="shared" si="239"/>
        <v>0.2788150506385495</v>
      </c>
      <c r="T1953" s="24">
        <f t="shared" si="239"/>
        <v>0.28286759497922614</v>
      </c>
      <c r="U1953" s="23">
        <f t="shared" si="240"/>
        <v>0.78838237862903615</v>
      </c>
      <c r="V1953" s="23">
        <f t="shared" si="240"/>
        <v>0.94521101658172146</v>
      </c>
      <c r="W1953" s="23">
        <f t="shared" si="240"/>
        <v>1.2734704948651017</v>
      </c>
      <c r="X1953" t="s">
        <v>214</v>
      </c>
      <c r="Y1953" t="s">
        <v>203</v>
      </c>
      <c r="Z1953" t="s">
        <v>202</v>
      </c>
      <c r="AA1953" s="25" t="s">
        <v>151</v>
      </c>
      <c r="AB1953" s="25" t="s">
        <v>166</v>
      </c>
      <c r="AC1953" t="s">
        <v>606</v>
      </c>
      <c r="AD1953" s="25" t="s">
        <v>154</v>
      </c>
      <c r="AE1953" s="135" t="str">
        <f>VLOOKUP(AD1953,cs_lookup!$A$2:$B$55,2,FALSE)</f>
        <v>1</v>
      </c>
    </row>
    <row r="1954" spans="1:31" x14ac:dyDescent="0.25">
      <c r="A1954" s="20">
        <v>0.19548285244204233</v>
      </c>
      <c r="B1954" s="20">
        <v>0.33375858131742719</v>
      </c>
      <c r="C1954" s="20">
        <v>0.43177758503864638</v>
      </c>
      <c r="D1954" s="21">
        <f t="shared" si="238"/>
        <v>5.1155382045414175</v>
      </c>
      <c r="E1954" s="22">
        <f t="shared" si="238"/>
        <v>2.9961776444900803</v>
      </c>
      <c r="F1954" s="22">
        <f t="shared" si="238"/>
        <v>2.3160072098473909</v>
      </c>
      <c r="G1954" s="127">
        <v>2.9106813220866057E-2</v>
      </c>
      <c r="H1954" s="7">
        <f t="shared" si="231"/>
        <v>1.0291068132208661</v>
      </c>
      <c r="I1954" s="7">
        <f t="shared" si="232"/>
        <v>4.9708525284474288</v>
      </c>
      <c r="J1954" s="7">
        <f t="shared" si="233"/>
        <v>2.9114350483335523</v>
      </c>
      <c r="K1954" s="7">
        <f t="shared" si="234"/>
        <v>2.250502260886627</v>
      </c>
      <c r="L1954">
        <v>1.85</v>
      </c>
      <c r="M1954">
        <v>3.51</v>
      </c>
      <c r="N1954">
        <v>4.91</v>
      </c>
      <c r="O1954" s="7">
        <f t="shared" si="235"/>
        <v>1.9038476044586023</v>
      </c>
      <c r="P1954" s="7">
        <f t="shared" si="236"/>
        <v>3.6121649144052395</v>
      </c>
      <c r="Q1954" s="7">
        <f t="shared" si="237"/>
        <v>5.0529144529144521</v>
      </c>
      <c r="R1954" s="24">
        <f t="shared" si="239"/>
        <v>0.52525212504304952</v>
      </c>
      <c r="S1954" s="24">
        <f t="shared" si="239"/>
        <v>0.27684228812810308</v>
      </c>
      <c r="T1954" s="24">
        <f t="shared" si="239"/>
        <v>0.1979055868288476</v>
      </c>
      <c r="U1954" s="23">
        <f t="shared" si="240"/>
        <v>0.37216956033451665</v>
      </c>
      <c r="V1954" s="23">
        <f t="shared" si="240"/>
        <v>1.2055910373164789</v>
      </c>
      <c r="W1954" s="23">
        <f t="shared" si="240"/>
        <v>2.1817351998862757</v>
      </c>
      <c r="X1954" t="s">
        <v>198</v>
      </c>
      <c r="Y1954" t="s">
        <v>324</v>
      </c>
      <c r="Z1954" t="s">
        <v>202</v>
      </c>
      <c r="AA1954" s="25" t="s">
        <v>151</v>
      </c>
      <c r="AB1954" s="25" t="s">
        <v>166</v>
      </c>
      <c r="AC1954" t="s">
        <v>606</v>
      </c>
      <c r="AD1954" s="25" t="s">
        <v>155</v>
      </c>
      <c r="AE1954" s="135" t="str">
        <f>VLOOKUP(AD1954,cs_lookup!$A$2:$B$55,2,FALSE)</f>
        <v>2</v>
      </c>
    </row>
    <row r="1955" spans="1:31" x14ac:dyDescent="0.25">
      <c r="A1955" s="20">
        <v>0.2195150830111765</v>
      </c>
      <c r="B1955" s="20">
        <v>0.2448760856684622</v>
      </c>
      <c r="C1955" s="20">
        <v>0.47903350101170361</v>
      </c>
      <c r="D1955" s="21">
        <f t="shared" si="238"/>
        <v>4.5554956237293522</v>
      </c>
      <c r="E1955" s="22">
        <f t="shared" si="238"/>
        <v>4.0836980763973019</v>
      </c>
      <c r="F1955" s="22">
        <f t="shared" si="238"/>
        <v>2.0875366710011547</v>
      </c>
      <c r="G1955" s="127">
        <v>2.6992231434601388E-2</v>
      </c>
      <c r="H1955" s="7">
        <f t="shared" si="231"/>
        <v>1.0269922314346014</v>
      </c>
      <c r="I1955" s="7">
        <f t="shared" si="232"/>
        <v>4.4357644432867795</v>
      </c>
      <c r="J1955" s="7">
        <f t="shared" si="233"/>
        <v>3.9763670565382956</v>
      </c>
      <c r="K1955" s="7">
        <f t="shared" si="234"/>
        <v>2.0326703621555957</v>
      </c>
      <c r="L1955">
        <v>2.58</v>
      </c>
      <c r="M1955">
        <v>3.21</v>
      </c>
      <c r="N1955">
        <v>3.05</v>
      </c>
      <c r="O1955" s="7">
        <f t="shared" si="235"/>
        <v>2.6496399571012716</v>
      </c>
      <c r="P1955" s="7">
        <f t="shared" si="236"/>
        <v>3.2966450629050703</v>
      </c>
      <c r="Q1955" s="7">
        <f t="shared" si="237"/>
        <v>3.1323263058755342</v>
      </c>
      <c r="R1955" s="24">
        <f t="shared" si="239"/>
        <v>0.37740976743648158</v>
      </c>
      <c r="S1955" s="24">
        <f t="shared" si="239"/>
        <v>0.30333869158446186</v>
      </c>
      <c r="T1955" s="24">
        <f t="shared" si="239"/>
        <v>0.31925154097905656</v>
      </c>
      <c r="U1955" s="23">
        <f t="shared" si="240"/>
        <v>0.58163593513281575</v>
      </c>
      <c r="V1955" s="23">
        <f t="shared" si="240"/>
        <v>0.807269538842455</v>
      </c>
      <c r="W1955" s="23">
        <f t="shared" si="240"/>
        <v>1.5004892366146134</v>
      </c>
      <c r="X1955" t="s">
        <v>210</v>
      </c>
      <c r="Y1955" t="s">
        <v>327</v>
      </c>
      <c r="Z1955" t="s">
        <v>202</v>
      </c>
      <c r="AA1955" s="25" t="s">
        <v>155</v>
      </c>
      <c r="AB1955" s="25" t="s">
        <v>161</v>
      </c>
      <c r="AC1955" t="s">
        <v>606</v>
      </c>
      <c r="AD1955" s="25" t="s">
        <v>152</v>
      </c>
      <c r="AE1955" s="135" t="str">
        <f>VLOOKUP(AD1955,cs_lookup!$A$2:$B$55,2,FALSE)</f>
        <v>2</v>
      </c>
    </row>
    <row r="1956" spans="1:31" x14ac:dyDescent="0.25">
      <c r="A1956" s="20">
        <v>0.68705132587435835</v>
      </c>
      <c r="B1956" s="20">
        <v>0.19383327737002173</v>
      </c>
      <c r="C1956" s="20">
        <v>0.11433750853024348</v>
      </c>
      <c r="D1956" s="21">
        <f t="shared" si="238"/>
        <v>1.4554953354138069</v>
      </c>
      <c r="E1956" s="22">
        <f t="shared" si="238"/>
        <v>5.1590728566748156</v>
      </c>
      <c r="F1956" s="22">
        <f t="shared" si="238"/>
        <v>8.7460362995008722</v>
      </c>
      <c r="G1956" s="127">
        <v>3.4578803155667748E-2</v>
      </c>
      <c r="H1956" s="7">
        <f t="shared" si="231"/>
        <v>1.0345788031556677</v>
      </c>
      <c r="I1956" s="7">
        <f t="shared" si="232"/>
        <v>1.4068482081541409</v>
      </c>
      <c r="J1956" s="7">
        <f t="shared" si="233"/>
        <v>4.9866407865100602</v>
      </c>
      <c r="K1956" s="7">
        <f t="shared" si="234"/>
        <v>8.4537168873204731</v>
      </c>
      <c r="L1956">
        <v>3.83</v>
      </c>
      <c r="M1956">
        <v>3.53</v>
      </c>
      <c r="N1956">
        <v>2.04</v>
      </c>
      <c r="O1956" s="7">
        <f t="shared" si="235"/>
        <v>3.9624368160862073</v>
      </c>
      <c r="P1956" s="7">
        <f t="shared" si="236"/>
        <v>3.652063175139507</v>
      </c>
      <c r="Q1956" s="7">
        <f t="shared" si="237"/>
        <v>2.1105407584375624</v>
      </c>
      <c r="R1956" s="24">
        <f t="shared" si="239"/>
        <v>0.25236995475620572</v>
      </c>
      <c r="S1956" s="24">
        <f t="shared" si="239"/>
        <v>0.27381782626523171</v>
      </c>
      <c r="T1956" s="24">
        <f t="shared" si="239"/>
        <v>0.47381221897856263</v>
      </c>
      <c r="U1956" s="23">
        <f t="shared" si="240"/>
        <v>2.7223974681854002</v>
      </c>
      <c r="V1956" s="23">
        <f t="shared" si="240"/>
        <v>0.70789137439965832</v>
      </c>
      <c r="W1956" s="23">
        <f t="shared" si="240"/>
        <v>0.24131397197128129</v>
      </c>
      <c r="X1956" t="s">
        <v>231</v>
      </c>
      <c r="Y1956" t="s">
        <v>204</v>
      </c>
      <c r="Z1956" t="s">
        <v>135</v>
      </c>
      <c r="AA1956" s="25" t="s">
        <v>162</v>
      </c>
      <c r="AB1956" s="25" t="s">
        <v>160</v>
      </c>
      <c r="AC1956" t="s">
        <v>606</v>
      </c>
      <c r="AD1956" s="25" t="s">
        <v>151</v>
      </c>
      <c r="AE1956" s="135" t="str">
        <f>VLOOKUP(AD1956,cs_lookup!$A$2:$B$55,2,FALSE)</f>
        <v>X</v>
      </c>
    </row>
    <row r="1957" spans="1:31" x14ac:dyDescent="0.25">
      <c r="A1957" s="20">
        <v>0.45491195760052516</v>
      </c>
      <c r="B1957" s="20">
        <v>0.25114356603172944</v>
      </c>
      <c r="C1957" s="20">
        <v>0.27568449427566494</v>
      </c>
      <c r="D1957" s="21">
        <f t="shared" si="238"/>
        <v>2.1982275543482999</v>
      </c>
      <c r="E1957" s="22">
        <f t="shared" si="238"/>
        <v>3.9817862579591634</v>
      </c>
      <c r="F1957" s="22">
        <f t="shared" si="238"/>
        <v>3.6273349454324801</v>
      </c>
      <c r="G1957" s="127">
        <v>3.3529395526084693E-2</v>
      </c>
      <c r="H1957" s="7">
        <f t="shared" si="231"/>
        <v>1.0335293955260847</v>
      </c>
      <c r="I1957" s="7">
        <f t="shared" si="232"/>
        <v>2.1269134326163632</v>
      </c>
      <c r="J1957" s="7">
        <f t="shared" si="233"/>
        <v>3.8526105548573817</v>
      </c>
      <c r="K1957" s="7">
        <f t="shared" si="234"/>
        <v>3.5096582265917098</v>
      </c>
      <c r="L1957">
        <v>2.2799999999999998</v>
      </c>
      <c r="M1957">
        <v>3.26</v>
      </c>
      <c r="N1957">
        <v>3.47</v>
      </c>
      <c r="O1957" s="7">
        <f t="shared" si="235"/>
        <v>2.3564470217994731</v>
      </c>
      <c r="P1957" s="7">
        <f t="shared" si="236"/>
        <v>3.369305829415036</v>
      </c>
      <c r="Q1957" s="7">
        <f t="shared" si="237"/>
        <v>3.586347002475514</v>
      </c>
      <c r="R1957" s="24">
        <f t="shared" si="239"/>
        <v>0.42436769880629938</v>
      </c>
      <c r="S1957" s="24">
        <f t="shared" si="239"/>
        <v>0.29679704088293335</v>
      </c>
      <c r="T1957" s="24">
        <f t="shared" si="239"/>
        <v>0.27883526031076733</v>
      </c>
      <c r="U1957" s="23">
        <f t="shared" si="240"/>
        <v>1.0719759276687257</v>
      </c>
      <c r="V1957" s="23">
        <f t="shared" si="240"/>
        <v>0.846179481050786</v>
      </c>
      <c r="W1957" s="23">
        <f t="shared" si="240"/>
        <v>0.98870025967450903</v>
      </c>
      <c r="X1957" t="s">
        <v>221</v>
      </c>
      <c r="Y1957" t="s">
        <v>223</v>
      </c>
      <c r="Z1957" t="s">
        <v>135</v>
      </c>
      <c r="AA1957" s="25" t="s">
        <v>162</v>
      </c>
      <c r="AB1957" s="25" t="s">
        <v>160</v>
      </c>
      <c r="AC1957" t="s">
        <v>606</v>
      </c>
      <c r="AD1957" s="25" t="s">
        <v>172</v>
      </c>
      <c r="AE1957" s="135" t="str">
        <f>VLOOKUP(AD1957,cs_lookup!$A$2:$B$55,2,FALSE)</f>
        <v>2</v>
      </c>
    </row>
    <row r="1958" spans="1:31" x14ac:dyDescent="0.25">
      <c r="A1958" s="20">
        <v>0.49864409541643251</v>
      </c>
      <c r="B1958" s="20">
        <v>0.23106814959392652</v>
      </c>
      <c r="C1958" s="20">
        <v>0.25421876260766857</v>
      </c>
      <c r="D1958" s="21">
        <f t="shared" si="238"/>
        <v>2.0054383661454374</v>
      </c>
      <c r="E1958" s="22">
        <f t="shared" si="238"/>
        <v>4.3277275633070822</v>
      </c>
      <c r="F1958" s="22">
        <f t="shared" si="238"/>
        <v>3.933619964720239</v>
      </c>
      <c r="G1958" s="127">
        <v>3.3638814553756502E-2</v>
      </c>
      <c r="H1958" s="7">
        <f t="shared" si="231"/>
        <v>1.0336388145537565</v>
      </c>
      <c r="I1958" s="7">
        <f t="shared" si="232"/>
        <v>1.9401732383774957</v>
      </c>
      <c r="J1958" s="7">
        <f t="shared" si="233"/>
        <v>4.1868856919575457</v>
      </c>
      <c r="K1958" s="7">
        <f t="shared" si="234"/>
        <v>3.805603958882354</v>
      </c>
      <c r="L1958">
        <v>2.08</v>
      </c>
      <c r="M1958">
        <v>3.46</v>
      </c>
      <c r="N1958">
        <v>3.79</v>
      </c>
      <c r="O1958" s="7">
        <f t="shared" si="235"/>
        <v>2.1499687342718135</v>
      </c>
      <c r="P1958" s="7">
        <f t="shared" si="236"/>
        <v>3.5763902983559976</v>
      </c>
      <c r="Q1958" s="7">
        <f t="shared" si="237"/>
        <v>3.9174911071587371</v>
      </c>
      <c r="R1958" s="24">
        <f t="shared" si="239"/>
        <v>0.46512304298169077</v>
      </c>
      <c r="S1958" s="24">
        <f t="shared" si="239"/>
        <v>0.2796115402895713</v>
      </c>
      <c r="T1958" s="24">
        <f t="shared" si="239"/>
        <v>0.25526541672873793</v>
      </c>
      <c r="U1958" s="23">
        <f t="shared" si="240"/>
        <v>1.0720692146745807</v>
      </c>
      <c r="V1958" s="23">
        <f t="shared" si="240"/>
        <v>0.82638988846679118</v>
      </c>
      <c r="W1958" s="23">
        <f t="shared" si="240"/>
        <v>0.99589974178843965</v>
      </c>
      <c r="X1958" t="s">
        <v>241</v>
      </c>
      <c r="Y1958" t="s">
        <v>438</v>
      </c>
      <c r="Z1958" t="s">
        <v>135</v>
      </c>
      <c r="AA1958" s="25" t="s">
        <v>162</v>
      </c>
      <c r="AB1958" s="25" t="s">
        <v>160</v>
      </c>
      <c r="AC1958" t="s">
        <v>606</v>
      </c>
      <c r="AD1958" s="25" t="s">
        <v>165</v>
      </c>
      <c r="AE1958" s="135" t="str">
        <f>VLOOKUP(AD1958,cs_lookup!$A$2:$B$55,2,FALSE)</f>
        <v>1</v>
      </c>
    </row>
    <row r="1959" spans="1:31" x14ac:dyDescent="0.25">
      <c r="A1959" s="20">
        <v>0.1660983485526222</v>
      </c>
      <c r="B1959" s="20">
        <v>0.2381044470172195</v>
      </c>
      <c r="C1959" s="20">
        <v>0.52467929707830085</v>
      </c>
      <c r="D1959" s="21">
        <f t="shared" si="238"/>
        <v>6.0205294556747893</v>
      </c>
      <c r="E1959" s="22">
        <f t="shared" si="238"/>
        <v>4.199837560898982</v>
      </c>
      <c r="F1959" s="22">
        <f t="shared" si="238"/>
        <v>1.9059261639796783</v>
      </c>
      <c r="G1959" s="127">
        <v>3.4996820195813072E-2</v>
      </c>
      <c r="H1959" s="7">
        <f t="shared" si="231"/>
        <v>1.0349968201958131</v>
      </c>
      <c r="I1959" s="7">
        <f t="shared" si="232"/>
        <v>5.8169545434311125</v>
      </c>
      <c r="J1959" s="7">
        <f t="shared" si="233"/>
        <v>4.0578265352587328</v>
      </c>
      <c r="K1959" s="7">
        <f t="shared" si="234"/>
        <v>1.8414802121025766</v>
      </c>
      <c r="L1959">
        <v>4.49</v>
      </c>
      <c r="M1959">
        <v>3.68</v>
      </c>
      <c r="N1959">
        <v>1.85</v>
      </c>
      <c r="O1959" s="7">
        <f t="shared" si="235"/>
        <v>4.6471357226792005</v>
      </c>
      <c r="P1959" s="7">
        <f t="shared" si="236"/>
        <v>3.8087882983205921</v>
      </c>
      <c r="Q1959" s="7">
        <f t="shared" si="237"/>
        <v>1.9147441173622544</v>
      </c>
      <c r="R1959" s="24">
        <f t="shared" si="239"/>
        <v>0.21518631253220052</v>
      </c>
      <c r="S1959" s="24">
        <f t="shared" si="239"/>
        <v>0.26255069110586421</v>
      </c>
      <c r="T1959" s="24">
        <f t="shared" si="239"/>
        <v>0.52226299636193529</v>
      </c>
      <c r="U1959" s="23">
        <f t="shared" si="240"/>
        <v>0.77188156903691185</v>
      </c>
      <c r="V1959" s="23">
        <f t="shared" si="240"/>
        <v>0.90688943157728108</v>
      </c>
      <c r="W1959" s="23">
        <f t="shared" si="240"/>
        <v>1.0046265975824393</v>
      </c>
      <c r="X1959" t="s">
        <v>401</v>
      </c>
      <c r="Y1959" t="s">
        <v>332</v>
      </c>
      <c r="Z1959" t="s">
        <v>135</v>
      </c>
      <c r="AA1959" s="25" t="s">
        <v>155</v>
      </c>
      <c r="AB1959" s="25" t="s">
        <v>161</v>
      </c>
      <c r="AC1959" t="s">
        <v>606</v>
      </c>
      <c r="AD1959" s="25" t="s">
        <v>179</v>
      </c>
      <c r="AE1959" s="135" t="str">
        <f>VLOOKUP(AD1959,cs_lookup!$A$2:$B$55,2,FALSE)</f>
        <v>2</v>
      </c>
    </row>
    <row r="1960" spans="1:31" x14ac:dyDescent="0.25">
      <c r="A1960" s="20">
        <v>0.44997226179233479</v>
      </c>
      <c r="B1960" s="20">
        <v>0.31330624865441142</v>
      </c>
      <c r="C1960" s="20">
        <v>0.2267215905057948</v>
      </c>
      <c r="D1960" s="21">
        <f t="shared" si="238"/>
        <v>2.2223592094694644</v>
      </c>
      <c r="E1960" s="22">
        <f t="shared" si="238"/>
        <v>3.1917652593741836</v>
      </c>
      <c r="F1960" s="22">
        <f t="shared" si="238"/>
        <v>4.4106959454946173</v>
      </c>
      <c r="G1960" s="127">
        <v>3.2736976696554176E-2</v>
      </c>
      <c r="H1960" s="7">
        <f t="shared" si="231"/>
        <v>1.0327369766965542</v>
      </c>
      <c r="I1960" s="7">
        <f t="shared" si="232"/>
        <v>2.1519121127803418</v>
      </c>
      <c r="J1960" s="7">
        <f t="shared" si="233"/>
        <v>3.0905887282004523</v>
      </c>
      <c r="K1960" s="7">
        <f t="shared" si="234"/>
        <v>4.2708802386482168</v>
      </c>
      <c r="L1960">
        <v>2.4500000000000002</v>
      </c>
      <c r="M1960">
        <v>3.3</v>
      </c>
      <c r="N1960">
        <v>3.11</v>
      </c>
      <c r="O1960" s="7">
        <f t="shared" si="235"/>
        <v>2.5302055929065581</v>
      </c>
      <c r="P1960" s="7">
        <f t="shared" si="236"/>
        <v>3.4080320230986287</v>
      </c>
      <c r="Q1960" s="7">
        <f t="shared" si="237"/>
        <v>3.2118119975262833</v>
      </c>
      <c r="R1960" s="24">
        <f t="shared" si="239"/>
        <v>0.39522480023105794</v>
      </c>
      <c r="S1960" s="24">
        <f t="shared" si="239"/>
        <v>0.29342447289881579</v>
      </c>
      <c r="T1960" s="24">
        <f t="shared" si="239"/>
        <v>0.3113507268701261</v>
      </c>
      <c r="U1960" s="23">
        <f t="shared" si="240"/>
        <v>1.1385223334397794</v>
      </c>
      <c r="V1960" s="23">
        <f t="shared" si="240"/>
        <v>1.0677577284511359</v>
      </c>
      <c r="W1960" s="23">
        <f t="shared" si="240"/>
        <v>0.72818712448475287</v>
      </c>
      <c r="X1960" t="s">
        <v>435</v>
      </c>
      <c r="Y1960" t="s">
        <v>225</v>
      </c>
      <c r="Z1960" t="s">
        <v>135</v>
      </c>
      <c r="AA1960" s="25" t="s">
        <v>151</v>
      </c>
      <c r="AB1960" s="25" t="s">
        <v>166</v>
      </c>
      <c r="AC1960" t="s">
        <v>606</v>
      </c>
      <c r="AD1960" s="25" t="s">
        <v>152</v>
      </c>
      <c r="AE1960" s="135" t="str">
        <f>VLOOKUP(AD1960,cs_lookup!$A$2:$B$55,2,FALSE)</f>
        <v>2</v>
      </c>
    </row>
    <row r="1961" spans="1:31" x14ac:dyDescent="0.25">
      <c r="A1961" s="20">
        <v>0.42593731430760512</v>
      </c>
      <c r="B1961" s="20">
        <v>0.25156957436047728</v>
      </c>
      <c r="C1961" s="20">
        <v>0.30089336551558837</v>
      </c>
      <c r="D1961" s="21">
        <f t="shared" si="238"/>
        <v>2.3477633126028867</v>
      </c>
      <c r="E1961" s="22">
        <f t="shared" si="238"/>
        <v>3.9750434945963979</v>
      </c>
      <c r="F1961" s="22">
        <f t="shared" si="238"/>
        <v>3.3234365213951289</v>
      </c>
      <c r="G1961" s="127">
        <v>3.2469671303663183E-2</v>
      </c>
      <c r="H1961" s="7">
        <f t="shared" si="231"/>
        <v>1.0324696713036632</v>
      </c>
      <c r="I1961" s="7">
        <f t="shared" si="232"/>
        <v>2.2739295669948816</v>
      </c>
      <c r="J1961" s="7">
        <f t="shared" si="233"/>
        <v>3.8500341511990857</v>
      </c>
      <c r="K1961" s="7">
        <f t="shared" si="234"/>
        <v>3.218919270721766</v>
      </c>
      <c r="L1961">
        <v>2.2400000000000002</v>
      </c>
      <c r="M1961">
        <v>3.22</v>
      </c>
      <c r="N1961">
        <v>3.63</v>
      </c>
      <c r="O1961" s="7">
        <f t="shared" si="235"/>
        <v>2.3127320637202056</v>
      </c>
      <c r="P1961" s="7">
        <f t="shared" si="236"/>
        <v>3.3245523415977956</v>
      </c>
      <c r="Q1961" s="7">
        <f t="shared" si="237"/>
        <v>3.7478649068322971</v>
      </c>
      <c r="R1961" s="24">
        <f t="shared" si="239"/>
        <v>0.4323890413796676</v>
      </c>
      <c r="S1961" s="24">
        <f t="shared" si="239"/>
        <v>0.30079237661194269</v>
      </c>
      <c r="T1961" s="24">
        <f t="shared" si="239"/>
        <v>0.26681858200838993</v>
      </c>
      <c r="U1961" s="23">
        <f t="shared" si="240"/>
        <v>0.98507888393406962</v>
      </c>
      <c r="V1961" s="23">
        <f t="shared" si="240"/>
        <v>0.83635621751488554</v>
      </c>
      <c r="W1961" s="23">
        <f t="shared" si="240"/>
        <v>1.1277076853145369</v>
      </c>
      <c r="X1961" t="s">
        <v>333</v>
      </c>
      <c r="Y1961" t="s">
        <v>437</v>
      </c>
      <c r="Z1961" t="s">
        <v>135</v>
      </c>
      <c r="AA1961" s="25" t="s">
        <v>162</v>
      </c>
      <c r="AB1961" s="25" t="s">
        <v>160</v>
      </c>
      <c r="AC1961" t="s">
        <v>606</v>
      </c>
      <c r="AD1961" s="25" t="s">
        <v>154</v>
      </c>
      <c r="AE1961" s="135" t="str">
        <f>VLOOKUP(AD1961,cs_lookup!$A$2:$B$55,2,FALSE)</f>
        <v>1</v>
      </c>
    </row>
    <row r="1962" spans="1:31" x14ac:dyDescent="0.25">
      <c r="A1962" s="20">
        <v>0.51744029182706897</v>
      </c>
      <c r="B1962" s="20">
        <v>0.21716073781669704</v>
      </c>
      <c r="C1962" s="20">
        <v>0.24925094414796709</v>
      </c>
      <c r="D1962" s="21">
        <f t="shared" si="238"/>
        <v>1.9325901283586258</v>
      </c>
      <c r="E1962" s="22">
        <f t="shared" si="238"/>
        <v>4.6048839677644162</v>
      </c>
      <c r="F1962" s="22">
        <f t="shared" si="238"/>
        <v>4.0120209109673537</v>
      </c>
      <c r="G1962" s="127">
        <v>3.3560654879027929E-2</v>
      </c>
      <c r="H1962" s="7">
        <f t="shared" si="231"/>
        <v>1.0335606548790279</v>
      </c>
      <c r="I1962" s="7">
        <f t="shared" si="232"/>
        <v>1.8698371684677024</v>
      </c>
      <c r="J1962" s="7">
        <f t="shared" si="233"/>
        <v>4.4553591954440162</v>
      </c>
      <c r="K1962" s="7">
        <f t="shared" si="234"/>
        <v>3.8817469415347827</v>
      </c>
      <c r="L1962">
        <v>2.2200000000000002</v>
      </c>
      <c r="M1962">
        <v>3.45</v>
      </c>
      <c r="N1962">
        <v>3.41</v>
      </c>
      <c r="O1962" s="7">
        <f t="shared" si="235"/>
        <v>2.2945046538314422</v>
      </c>
      <c r="P1962" s="7">
        <f t="shared" si="236"/>
        <v>3.5657842593326468</v>
      </c>
      <c r="Q1962" s="7">
        <f t="shared" si="237"/>
        <v>3.5244418331374856</v>
      </c>
      <c r="R1962" s="24">
        <f t="shared" si="239"/>
        <v>0.43582391446893159</v>
      </c>
      <c r="S1962" s="24">
        <f t="shared" si="239"/>
        <v>0.28044321452783427</v>
      </c>
      <c r="T1962" s="24">
        <f t="shared" si="239"/>
        <v>0.28373287100323408</v>
      </c>
      <c r="U1962" s="23">
        <f t="shared" si="240"/>
        <v>1.1872691576771093</v>
      </c>
      <c r="V1962" s="23">
        <f t="shared" si="240"/>
        <v>0.7743483406518421</v>
      </c>
      <c r="W1962" s="23">
        <f t="shared" si="240"/>
        <v>0.87847045450411021</v>
      </c>
      <c r="X1962" t="s">
        <v>224</v>
      </c>
      <c r="Y1962" t="s">
        <v>229</v>
      </c>
      <c r="Z1962" t="s">
        <v>135</v>
      </c>
      <c r="AA1962" s="25" t="s">
        <v>162</v>
      </c>
      <c r="AB1962" s="25" t="s">
        <v>160</v>
      </c>
      <c r="AC1962" t="s">
        <v>606</v>
      </c>
      <c r="AD1962" s="25" t="s">
        <v>152</v>
      </c>
      <c r="AE1962" s="135" t="str">
        <f>VLOOKUP(AD1962,cs_lookup!$A$2:$B$55,2,FALSE)</f>
        <v>2</v>
      </c>
    </row>
    <row r="1963" spans="1:31" x14ac:dyDescent="0.25">
      <c r="A1963" s="20">
        <v>0.54712899498008427</v>
      </c>
      <c r="B1963" s="20">
        <v>0.27315012189969995</v>
      </c>
      <c r="C1963" s="20">
        <v>0.17346012495538088</v>
      </c>
      <c r="D1963" s="21">
        <f t="shared" si="238"/>
        <v>1.8277225465566862</v>
      </c>
      <c r="E1963" s="22">
        <f t="shared" si="238"/>
        <v>3.6609904950626291</v>
      </c>
      <c r="F1963" s="22">
        <f t="shared" si="238"/>
        <v>5.7650137186124466</v>
      </c>
      <c r="G1963" s="127">
        <v>3.5401858939311026E-2</v>
      </c>
      <c r="H1963" s="7">
        <f t="shared" si="231"/>
        <v>1.035401858939311</v>
      </c>
      <c r="I1963" s="7">
        <f t="shared" si="232"/>
        <v>1.7652301188922399</v>
      </c>
      <c r="J1963" s="7">
        <f t="shared" si="233"/>
        <v>3.5358160345713792</v>
      </c>
      <c r="K1963" s="7">
        <f t="shared" si="234"/>
        <v>5.5678997182004837</v>
      </c>
      <c r="L1963">
        <v>1.77</v>
      </c>
      <c r="M1963">
        <v>3.72</v>
      </c>
      <c r="N1963">
        <v>4.96</v>
      </c>
      <c r="O1963" s="7">
        <f t="shared" si="235"/>
        <v>1.8326612903225805</v>
      </c>
      <c r="P1963" s="7">
        <f t="shared" si="236"/>
        <v>3.851694915254237</v>
      </c>
      <c r="Q1963" s="7">
        <f t="shared" si="237"/>
        <v>5.1355932203389827</v>
      </c>
      <c r="R1963" s="24">
        <f t="shared" si="239"/>
        <v>0.54565456545654567</v>
      </c>
      <c r="S1963" s="24">
        <f t="shared" si="239"/>
        <v>0.25962596259625964</v>
      </c>
      <c r="T1963" s="24">
        <f t="shared" si="239"/>
        <v>0.19471947194719474</v>
      </c>
      <c r="U1963" s="23">
        <f t="shared" si="240"/>
        <v>1.0027021299130978</v>
      </c>
      <c r="V1963" s="23">
        <f t="shared" si="240"/>
        <v>1.0520909356221493</v>
      </c>
      <c r="W1963" s="23">
        <f t="shared" si="240"/>
        <v>0.89082064172000686</v>
      </c>
      <c r="X1963" t="s">
        <v>228</v>
      </c>
      <c r="Y1963" t="s">
        <v>448</v>
      </c>
      <c r="Z1963" t="s">
        <v>135</v>
      </c>
      <c r="AA1963" s="25" t="s">
        <v>151</v>
      </c>
      <c r="AB1963" s="25" t="s">
        <v>166</v>
      </c>
      <c r="AC1963" t="s">
        <v>606</v>
      </c>
      <c r="AD1963" s="25" t="s">
        <v>170</v>
      </c>
      <c r="AE1963" s="135" t="str">
        <f>VLOOKUP(AD1963,cs_lookup!$A$2:$B$55,2,FALSE)</f>
        <v>1</v>
      </c>
    </row>
    <row r="1964" spans="1:31" x14ac:dyDescent="0.25">
      <c r="A1964" s="20">
        <v>0.21717527291118191</v>
      </c>
      <c r="B1964" s="20">
        <v>0.20547466950747173</v>
      </c>
      <c r="C1964" s="20">
        <v>0.51591631714519914</v>
      </c>
      <c r="D1964" s="21">
        <f t="shared" si="238"/>
        <v>4.6045757723484924</v>
      </c>
      <c r="E1964" s="22">
        <f t="shared" si="238"/>
        <v>4.8667799412795096</v>
      </c>
      <c r="F1964" s="22">
        <f t="shared" si="238"/>
        <v>1.9382988418227538</v>
      </c>
      <c r="G1964" s="127">
        <v>3.2681010372030972E-2</v>
      </c>
      <c r="H1964" s="7">
        <f t="shared" si="231"/>
        <v>1.032681010372031</v>
      </c>
      <c r="I1964" s="7">
        <f t="shared" si="232"/>
        <v>4.4588558578119493</v>
      </c>
      <c r="J1964" s="7">
        <f t="shared" si="233"/>
        <v>4.712762113758842</v>
      </c>
      <c r="K1964" s="7">
        <f t="shared" si="234"/>
        <v>1.8769579592874157</v>
      </c>
      <c r="L1964">
        <v>2.2200000000000002</v>
      </c>
      <c r="M1964">
        <v>3.63</v>
      </c>
      <c r="N1964">
        <v>3.26</v>
      </c>
      <c r="O1964" s="7">
        <f t="shared" si="235"/>
        <v>2.2925518430259091</v>
      </c>
      <c r="P1964" s="7">
        <f t="shared" si="236"/>
        <v>3.7486320676504725</v>
      </c>
      <c r="Q1964" s="7">
        <f t="shared" si="237"/>
        <v>3.3665400938128207</v>
      </c>
      <c r="R1964" s="24">
        <f t="shared" si="239"/>
        <v>0.43619515215852789</v>
      </c>
      <c r="S1964" s="24">
        <f t="shared" si="239"/>
        <v>0.26676397735314933</v>
      </c>
      <c r="T1964" s="24">
        <f t="shared" si="239"/>
        <v>0.29704087048832273</v>
      </c>
      <c r="U1964" s="23">
        <f t="shared" si="240"/>
        <v>0.49788557217218476</v>
      </c>
      <c r="V1964" s="23">
        <f t="shared" si="240"/>
        <v>0.77024893520559135</v>
      </c>
      <c r="W1964" s="23">
        <f t="shared" si="240"/>
        <v>1.7368529667215635</v>
      </c>
      <c r="X1964" t="s">
        <v>222</v>
      </c>
      <c r="Y1964" t="s">
        <v>240</v>
      </c>
      <c r="Z1964" t="s">
        <v>135</v>
      </c>
      <c r="AA1964" s="25" t="s">
        <v>155</v>
      </c>
      <c r="AB1964" s="25" t="s">
        <v>161</v>
      </c>
      <c r="AC1964" t="s">
        <v>606</v>
      </c>
      <c r="AD1964" s="25" t="s">
        <v>176</v>
      </c>
      <c r="AE1964" s="135" t="str">
        <f>VLOOKUP(AD1964,cs_lookup!$A$2:$B$55,2,FALSE)</f>
        <v>1</v>
      </c>
    </row>
    <row r="1965" spans="1:31" x14ac:dyDescent="0.25">
      <c r="A1965" s="20">
        <v>0.44836166798430388</v>
      </c>
      <c r="B1965" s="20">
        <v>0.31123072701670584</v>
      </c>
      <c r="C1965" s="20">
        <v>0.22998098389058597</v>
      </c>
      <c r="D1965" s="21">
        <f t="shared" si="238"/>
        <v>2.2303423138193152</v>
      </c>
      <c r="E1965" s="22">
        <f t="shared" si="238"/>
        <v>3.21305036165765</v>
      </c>
      <c r="F1965" s="22">
        <f t="shared" si="238"/>
        <v>4.3481855894474846</v>
      </c>
      <c r="G1965" s="127">
        <v>3.3871450791718605E-2</v>
      </c>
      <c r="H1965" s="7">
        <f t="shared" si="231"/>
        <v>1.0338714507917186</v>
      </c>
      <c r="I1965" s="7">
        <f t="shared" si="232"/>
        <v>2.1572723689307431</v>
      </c>
      <c r="J1965" s="7">
        <f t="shared" si="233"/>
        <v>3.1077851692269465</v>
      </c>
      <c r="K1965" s="7">
        <f t="shared" si="234"/>
        <v>4.2057313664263862</v>
      </c>
      <c r="L1965">
        <v>2.52</v>
      </c>
      <c r="M1965">
        <v>3.18</v>
      </c>
      <c r="N1965">
        <v>3.1</v>
      </c>
      <c r="O1965" s="7">
        <f t="shared" si="235"/>
        <v>2.6053560559951308</v>
      </c>
      <c r="P1965" s="7">
        <f t="shared" si="236"/>
        <v>3.2877112135176652</v>
      </c>
      <c r="Q1965" s="7">
        <f t="shared" si="237"/>
        <v>3.2050014974543277</v>
      </c>
      <c r="R1965" s="24">
        <f t="shared" si="239"/>
        <v>0.38382469747231696</v>
      </c>
      <c r="S1965" s="24">
        <f t="shared" si="239"/>
        <v>0.30416296780825119</v>
      </c>
      <c r="T1965" s="24">
        <f t="shared" si="239"/>
        <v>0.31201233471943185</v>
      </c>
      <c r="U1965" s="23">
        <f t="shared" si="240"/>
        <v>1.1681417869589845</v>
      </c>
      <c r="V1965" s="23">
        <f t="shared" si="240"/>
        <v>1.0232367512040792</v>
      </c>
      <c r="W1965" s="23">
        <f t="shared" si="240"/>
        <v>0.73708939775534754</v>
      </c>
      <c r="X1965" t="s">
        <v>328</v>
      </c>
      <c r="Y1965" t="s">
        <v>402</v>
      </c>
      <c r="Z1965" t="s">
        <v>135</v>
      </c>
      <c r="AA1965" s="25" t="s">
        <v>151</v>
      </c>
      <c r="AB1965" s="25" t="s">
        <v>166</v>
      </c>
      <c r="AC1965" t="s">
        <v>606</v>
      </c>
      <c r="AD1965" s="25" t="s">
        <v>179</v>
      </c>
      <c r="AE1965" s="135" t="str">
        <f>VLOOKUP(AD1965,cs_lookup!$A$2:$B$55,2,FALSE)</f>
        <v>2</v>
      </c>
    </row>
    <row r="1966" spans="1:31" x14ac:dyDescent="0.25">
      <c r="A1966" s="20">
        <v>0.39950607713487157</v>
      </c>
      <c r="B1966" s="20">
        <v>0.2285392289686928</v>
      </c>
      <c r="C1966" s="20">
        <v>0.34462453296934903</v>
      </c>
      <c r="D1966" s="21">
        <f t="shared" si="238"/>
        <v>2.5030908344916218</v>
      </c>
      <c r="E1966" s="22">
        <f t="shared" si="238"/>
        <v>4.3756164073564294</v>
      </c>
      <c r="F1966" s="22">
        <f t="shared" si="238"/>
        <v>2.9017086838937849</v>
      </c>
      <c r="G1966" s="127">
        <v>3.6234325559592051E-2</v>
      </c>
      <c r="H1966" s="7">
        <f t="shared" si="231"/>
        <v>1.0362343255595921</v>
      </c>
      <c r="I1966" s="7">
        <f t="shared" si="232"/>
        <v>2.4155644845483102</v>
      </c>
      <c r="J1966" s="7">
        <f t="shared" si="233"/>
        <v>4.2226128776360392</v>
      </c>
      <c r="K1966" s="7">
        <f t="shared" si="234"/>
        <v>2.8002437405523994</v>
      </c>
      <c r="L1966">
        <v>1.84</v>
      </c>
      <c r="M1966">
        <v>3.71</v>
      </c>
      <c r="N1966">
        <v>4.4800000000000004</v>
      </c>
      <c r="O1966" s="7">
        <f t="shared" si="235"/>
        <v>1.9066711590296495</v>
      </c>
      <c r="P1966" s="7">
        <f t="shared" si="236"/>
        <v>3.8444293478260865</v>
      </c>
      <c r="Q1966" s="7">
        <f t="shared" si="237"/>
        <v>4.6423297785069728</v>
      </c>
      <c r="R1966" s="24">
        <f t="shared" si="239"/>
        <v>0.52447428874359436</v>
      </c>
      <c r="S1966" s="24">
        <f t="shared" si="239"/>
        <v>0.26011662837957239</v>
      </c>
      <c r="T1966" s="24">
        <f t="shared" si="239"/>
        <v>0.21540908287683336</v>
      </c>
      <c r="U1966" s="23">
        <f t="shared" si="240"/>
        <v>0.76172671513013412</v>
      </c>
      <c r="V1966" s="23">
        <f t="shared" si="240"/>
        <v>0.87860291897678833</v>
      </c>
      <c r="W1966" s="23">
        <f t="shared" si="240"/>
        <v>1.599860731807667</v>
      </c>
      <c r="X1966" t="s">
        <v>325</v>
      </c>
      <c r="Y1966" t="s">
        <v>206</v>
      </c>
      <c r="Z1966" t="s">
        <v>135</v>
      </c>
      <c r="AA1966" s="25" t="s">
        <v>150</v>
      </c>
      <c r="AB1966" s="25" t="s">
        <v>166</v>
      </c>
      <c r="AC1966" t="s">
        <v>606</v>
      </c>
      <c r="AD1966" s="25" t="s">
        <v>149</v>
      </c>
      <c r="AE1966" s="135" t="str">
        <f>VLOOKUP(AD1966,cs_lookup!$A$2:$B$55,2,FALSE)</f>
        <v>X</v>
      </c>
    </row>
    <row r="1967" spans="1:31" x14ac:dyDescent="0.25">
      <c r="A1967" s="20">
        <v>0.27167353008288653</v>
      </c>
      <c r="B1967" s="20">
        <v>0.23577089853998459</v>
      </c>
      <c r="C1967" s="20">
        <v>0.44573212644500232</v>
      </c>
      <c r="D1967" s="21">
        <f t="shared" si="238"/>
        <v>3.6808886007219912</v>
      </c>
      <c r="E1967" s="22">
        <f t="shared" si="238"/>
        <v>4.2414055601964344</v>
      </c>
      <c r="F1967" s="22">
        <f t="shared" si="238"/>
        <v>2.2434999423883513</v>
      </c>
      <c r="G1967" s="127">
        <v>3.3286023113655805E-2</v>
      </c>
      <c r="H1967" s="7">
        <f t="shared" si="231"/>
        <v>1.0332860231136558</v>
      </c>
      <c r="I1967" s="7">
        <f t="shared" si="232"/>
        <v>3.5623133560155722</v>
      </c>
      <c r="J1967" s="7">
        <f t="shared" si="233"/>
        <v>4.104773959310493</v>
      </c>
      <c r="K1967" s="7">
        <f t="shared" si="234"/>
        <v>2.171228384206624</v>
      </c>
      <c r="L1967">
        <v>2.13</v>
      </c>
      <c r="M1967">
        <v>3.39</v>
      </c>
      <c r="N1967">
        <v>3.72</v>
      </c>
      <c r="O1967" s="7">
        <f t="shared" si="235"/>
        <v>2.2008992292320868</v>
      </c>
      <c r="P1967" s="7">
        <f t="shared" si="236"/>
        <v>3.5028396183552934</v>
      </c>
      <c r="Q1967" s="7">
        <f t="shared" si="237"/>
        <v>3.8438240059827997</v>
      </c>
      <c r="R1967" s="24">
        <f t="shared" si="239"/>
        <v>0.45435973929115731</v>
      </c>
      <c r="S1967" s="24">
        <f t="shared" si="239"/>
        <v>0.28548266805019612</v>
      </c>
      <c r="T1967" s="24">
        <f t="shared" si="239"/>
        <v>0.26015759265864652</v>
      </c>
      <c r="U1967" s="23">
        <f t="shared" si="240"/>
        <v>0.59792606296218509</v>
      </c>
      <c r="V1967" s="23">
        <f t="shared" si="240"/>
        <v>0.82586764426108417</v>
      </c>
      <c r="W1967" s="23">
        <f t="shared" si="240"/>
        <v>1.7133158478670607</v>
      </c>
      <c r="X1967" t="s">
        <v>230</v>
      </c>
      <c r="Y1967" t="s">
        <v>436</v>
      </c>
      <c r="Z1967" t="s">
        <v>135</v>
      </c>
      <c r="AA1967" s="25" t="s">
        <v>155</v>
      </c>
      <c r="AB1967" s="25" t="s">
        <v>161</v>
      </c>
      <c r="AC1967" t="s">
        <v>606</v>
      </c>
      <c r="AD1967" s="25" t="s">
        <v>155</v>
      </c>
      <c r="AE1967" s="135" t="str">
        <f>VLOOKUP(AD1967,cs_lookup!$A$2:$B$55,2,FALSE)</f>
        <v>2</v>
      </c>
    </row>
    <row r="1968" spans="1:31" x14ac:dyDescent="0.25">
      <c r="A1968" s="20">
        <v>0.53141978656748645</v>
      </c>
      <c r="B1968" s="20">
        <v>0.24017338223163287</v>
      </c>
      <c r="C1968" s="20">
        <v>0.21675466383418529</v>
      </c>
      <c r="D1968" s="21">
        <f t="shared" si="238"/>
        <v>1.8817515366884203</v>
      </c>
      <c r="E1968" s="22">
        <f t="shared" si="238"/>
        <v>4.1636587314890701</v>
      </c>
      <c r="F1968" s="22">
        <f t="shared" si="238"/>
        <v>4.6135108805086107</v>
      </c>
      <c r="G1968" s="127">
        <v>3.5293558142332371E-2</v>
      </c>
      <c r="H1968" s="7">
        <f t="shared" si="231"/>
        <v>1.0352935581423324</v>
      </c>
      <c r="I1968" s="7">
        <f t="shared" si="232"/>
        <v>1.8176018984073663</v>
      </c>
      <c r="J1968" s="7">
        <f t="shared" si="233"/>
        <v>4.0217179936481839</v>
      </c>
      <c r="K1968" s="7">
        <f t="shared" si="234"/>
        <v>4.4562345087772144</v>
      </c>
      <c r="L1968">
        <v>1.63</v>
      </c>
      <c r="M1968">
        <v>3.87</v>
      </c>
      <c r="N1968">
        <v>6.12</v>
      </c>
      <c r="O1968" s="7">
        <f t="shared" si="235"/>
        <v>1.6875284997720017</v>
      </c>
      <c r="P1968" s="7">
        <f t="shared" si="236"/>
        <v>4.006586070010826</v>
      </c>
      <c r="Q1968" s="7">
        <f t="shared" si="237"/>
        <v>6.3359965758310741</v>
      </c>
      <c r="R1968" s="24">
        <f t="shared" si="239"/>
        <v>0.59258258461122748</v>
      </c>
      <c r="S1968" s="24">
        <f t="shared" si="239"/>
        <v>0.24958904726519401</v>
      </c>
      <c r="T1968" s="24">
        <f t="shared" si="239"/>
        <v>0.15782836812357856</v>
      </c>
      <c r="U1968" s="23">
        <f t="shared" si="240"/>
        <v>0.89678603517538769</v>
      </c>
      <c r="V1968" s="23">
        <f t="shared" si="240"/>
        <v>0.96227532763664581</v>
      </c>
      <c r="W1968" s="23">
        <f t="shared" si="240"/>
        <v>1.3733568078488134</v>
      </c>
      <c r="X1968" t="s">
        <v>248</v>
      </c>
      <c r="Y1968" t="s">
        <v>235</v>
      </c>
      <c r="Z1968" t="s">
        <v>136</v>
      </c>
      <c r="AA1968" s="25" t="s">
        <v>162</v>
      </c>
      <c r="AB1968" s="25" t="s">
        <v>160</v>
      </c>
      <c r="AC1968" t="s">
        <v>606</v>
      </c>
      <c r="AD1968" s="25" t="s">
        <v>151</v>
      </c>
      <c r="AE1968" s="135" t="str">
        <f>VLOOKUP(AD1968,cs_lookup!$A$2:$B$55,2,FALSE)</f>
        <v>X</v>
      </c>
    </row>
    <row r="1969" spans="1:31" x14ac:dyDescent="0.25">
      <c r="A1969" s="20">
        <v>0.28191170103431212</v>
      </c>
      <c r="B1969" s="20">
        <v>0.3399125489365728</v>
      </c>
      <c r="C1969" s="20">
        <v>0.35333808116660925</v>
      </c>
      <c r="D1969" s="21">
        <f t="shared" si="238"/>
        <v>3.547209982171998</v>
      </c>
      <c r="E1969" s="22">
        <f t="shared" si="238"/>
        <v>2.941933162304633</v>
      </c>
      <c r="F1969" s="22">
        <f t="shared" si="238"/>
        <v>2.8301506497638749</v>
      </c>
      <c r="G1969" s="127">
        <v>3.5004599743285736E-2</v>
      </c>
      <c r="H1969" s="7">
        <f t="shared" si="231"/>
        <v>1.0350045997432857</v>
      </c>
      <c r="I1969" s="7">
        <f t="shared" si="232"/>
        <v>3.427240790091</v>
      </c>
      <c r="J1969" s="7">
        <f t="shared" si="233"/>
        <v>2.8424348674724023</v>
      </c>
      <c r="K1969" s="7">
        <f t="shared" si="234"/>
        <v>2.7344329198786581</v>
      </c>
      <c r="L1969">
        <v>1.97</v>
      </c>
      <c r="M1969">
        <v>3.55</v>
      </c>
      <c r="N1969">
        <v>4.07</v>
      </c>
      <c r="O1969" s="7">
        <f t="shared" si="235"/>
        <v>2.038959061494273</v>
      </c>
      <c r="P1969" s="7">
        <f t="shared" si="236"/>
        <v>3.6742663290886641</v>
      </c>
      <c r="Q1969" s="7">
        <f t="shared" si="237"/>
        <v>4.2124687209551732</v>
      </c>
      <c r="R1969" s="24">
        <f t="shared" si="239"/>
        <v>0.49044633552727601</v>
      </c>
      <c r="S1969" s="24">
        <f t="shared" si="239"/>
        <v>0.27216317774330528</v>
      </c>
      <c r="T1969" s="24">
        <f t="shared" si="239"/>
        <v>0.23739048672941859</v>
      </c>
      <c r="U1969" s="23">
        <f t="shared" si="240"/>
        <v>0.57480641736517513</v>
      </c>
      <c r="V1969" s="23">
        <f t="shared" si="240"/>
        <v>1.2489292333923523</v>
      </c>
      <c r="W1969" s="23">
        <f t="shared" si="240"/>
        <v>1.4884256148366619</v>
      </c>
      <c r="X1969" t="s">
        <v>403</v>
      </c>
      <c r="Y1969" t="s">
        <v>127</v>
      </c>
      <c r="Z1969" t="s">
        <v>136</v>
      </c>
      <c r="AA1969" s="25" t="s">
        <v>151</v>
      </c>
      <c r="AB1969" s="25" t="s">
        <v>166</v>
      </c>
      <c r="AC1969" t="s">
        <v>606</v>
      </c>
      <c r="AD1969" s="25" t="s">
        <v>178</v>
      </c>
      <c r="AE1969" s="135" t="str">
        <f>VLOOKUP(AD1969,cs_lookup!$A$2:$B$55,2,FALSE)</f>
        <v>2</v>
      </c>
    </row>
    <row r="1970" spans="1:31" x14ac:dyDescent="0.25">
      <c r="A1970" s="20">
        <v>0.62550438485263937</v>
      </c>
      <c r="B1970" s="20">
        <v>0.23531852635998038</v>
      </c>
      <c r="C1970" s="20">
        <v>0.1349402881994099</v>
      </c>
      <c r="D1970" s="21">
        <f t="shared" si="238"/>
        <v>1.5987098159760893</v>
      </c>
      <c r="E1970" s="22">
        <f t="shared" si="238"/>
        <v>4.2495591633539389</v>
      </c>
      <c r="F1970" s="22">
        <f t="shared" si="238"/>
        <v>7.4106852248769179</v>
      </c>
      <c r="G1970" s="127">
        <v>3.2516790318781297E-2</v>
      </c>
      <c r="H1970" s="7">
        <f t="shared" si="231"/>
        <v>1.0325167903187813</v>
      </c>
      <c r="I1970" s="7">
        <f t="shared" si="232"/>
        <v>1.548362051800146</v>
      </c>
      <c r="J1970" s="7">
        <f t="shared" si="233"/>
        <v>4.1157288706578044</v>
      </c>
      <c r="K1970" s="7">
        <f t="shared" si="234"/>
        <v>7.1773023880695712</v>
      </c>
      <c r="L1970">
        <v>2.57</v>
      </c>
      <c r="M1970">
        <v>3.31</v>
      </c>
      <c r="N1970">
        <v>2.93</v>
      </c>
      <c r="O1970" s="7">
        <f t="shared" si="235"/>
        <v>2.6535681511192677</v>
      </c>
      <c r="P1970" s="7">
        <f t="shared" si="236"/>
        <v>3.4176305759551662</v>
      </c>
      <c r="Q1970" s="7">
        <f t="shared" si="237"/>
        <v>3.0252741956340294</v>
      </c>
      <c r="R1970" s="24">
        <f t="shared" si="239"/>
        <v>0.37685107110522215</v>
      </c>
      <c r="S1970" s="24">
        <f t="shared" si="239"/>
        <v>0.29260037847142623</v>
      </c>
      <c r="T1970" s="24">
        <f t="shared" si="239"/>
        <v>0.33054855042335179</v>
      </c>
      <c r="U1970" s="23">
        <f t="shared" si="240"/>
        <v>1.6598185140304131</v>
      </c>
      <c r="V1970" s="23">
        <f t="shared" si="240"/>
        <v>0.80423179077658069</v>
      </c>
      <c r="W1970" s="23">
        <f t="shared" si="240"/>
        <v>0.40823137184109387</v>
      </c>
      <c r="X1970" t="s">
        <v>238</v>
      </c>
      <c r="Y1970" t="s">
        <v>227</v>
      </c>
      <c r="Z1970" t="s">
        <v>136</v>
      </c>
      <c r="AA1970" s="25" t="s">
        <v>162</v>
      </c>
      <c r="AB1970" s="25" t="s">
        <v>160</v>
      </c>
      <c r="AC1970" t="s">
        <v>606</v>
      </c>
      <c r="AD1970" s="25" t="s">
        <v>151</v>
      </c>
      <c r="AE1970" s="135" t="str">
        <f>VLOOKUP(AD1970,cs_lookup!$A$2:$B$55,2,FALSE)</f>
        <v>X</v>
      </c>
    </row>
    <row r="1971" spans="1:31" x14ac:dyDescent="0.25">
      <c r="A1971" s="20">
        <v>0.33495419103605817</v>
      </c>
      <c r="B1971" s="20">
        <v>0.24824829567137588</v>
      </c>
      <c r="C1971" s="20">
        <v>0.38237920975506379</v>
      </c>
      <c r="D1971" s="21">
        <f t="shared" si="238"/>
        <v>2.9854828712752215</v>
      </c>
      <c r="E1971" s="22">
        <f t="shared" si="238"/>
        <v>4.0282250369354875</v>
      </c>
      <c r="F1971" s="22">
        <f t="shared" si="238"/>
        <v>2.6152049444334549</v>
      </c>
      <c r="G1971" s="127">
        <v>3.3925790323710237E-2</v>
      </c>
      <c r="H1971" s="7">
        <f t="shared" si="231"/>
        <v>1.0339257903237102</v>
      </c>
      <c r="I1971" s="7">
        <f t="shared" si="232"/>
        <v>2.8875214248601937</v>
      </c>
      <c r="J1971" s="7">
        <f t="shared" si="233"/>
        <v>3.8960485120255068</v>
      </c>
      <c r="K1971" s="7">
        <f t="shared" si="234"/>
        <v>2.5293932784234587</v>
      </c>
      <c r="L1971">
        <v>3.07</v>
      </c>
      <c r="M1971">
        <v>3.41</v>
      </c>
      <c r="N1971">
        <v>2.41</v>
      </c>
      <c r="O1971" s="7">
        <f t="shared" si="235"/>
        <v>3.1741521762937901</v>
      </c>
      <c r="P1971" s="7">
        <f t="shared" si="236"/>
        <v>3.5256869450038519</v>
      </c>
      <c r="Q1971" s="7">
        <f t="shared" si="237"/>
        <v>2.4917611546801419</v>
      </c>
      <c r="R1971" s="24">
        <f t="shared" si="239"/>
        <v>0.31504475666558052</v>
      </c>
      <c r="S1971" s="24">
        <f t="shared" si="239"/>
        <v>0.28363266949071325</v>
      </c>
      <c r="T1971" s="24">
        <f t="shared" si="239"/>
        <v>0.40132257384370623</v>
      </c>
      <c r="U1971" s="23">
        <f t="shared" si="240"/>
        <v>1.0631955744358299</v>
      </c>
      <c r="V1971" s="23">
        <f t="shared" si="240"/>
        <v>0.87524577516802626</v>
      </c>
      <c r="W1971" s="23">
        <f t="shared" si="240"/>
        <v>0.9527976612249579</v>
      </c>
      <c r="X1971" t="s">
        <v>243</v>
      </c>
      <c r="Y1971" t="s">
        <v>233</v>
      </c>
      <c r="Z1971" t="s">
        <v>136</v>
      </c>
      <c r="AA1971" s="25" t="s">
        <v>155</v>
      </c>
      <c r="AB1971" s="25" t="s">
        <v>161</v>
      </c>
      <c r="AC1971" t="s">
        <v>606</v>
      </c>
      <c r="AD1971" s="25" t="s">
        <v>178</v>
      </c>
      <c r="AE1971" s="135" t="str">
        <f>VLOOKUP(AD1971,cs_lookup!$A$2:$B$55,2,FALSE)</f>
        <v>2</v>
      </c>
    </row>
    <row r="1972" spans="1:31" x14ac:dyDescent="0.25">
      <c r="A1972" s="20">
        <v>0.2983180513207328</v>
      </c>
      <c r="B1972" s="20">
        <v>0.28465701104949881</v>
      </c>
      <c r="C1972" s="20">
        <v>0.38293087155463684</v>
      </c>
      <c r="D1972" s="21">
        <f t="shared" si="238"/>
        <v>3.3521270187061623</v>
      </c>
      <c r="E1972" s="22">
        <f t="shared" si="238"/>
        <v>3.51299971960329</v>
      </c>
      <c r="F1972" s="22">
        <f t="shared" si="238"/>
        <v>2.6114374010644879</v>
      </c>
      <c r="G1972" s="127">
        <v>3.3585003905233002E-2</v>
      </c>
      <c r="H1972" s="7">
        <f t="shared" si="231"/>
        <v>1.033585003905233</v>
      </c>
      <c r="I1972" s="7">
        <f t="shared" si="232"/>
        <v>3.2432039997104205</v>
      </c>
      <c r="J1972" s="7">
        <f t="shared" si="233"/>
        <v>3.3988493508806643</v>
      </c>
      <c r="K1972" s="7">
        <f t="shared" si="234"/>
        <v>2.5265821303497979</v>
      </c>
      <c r="L1972">
        <v>2.2999999999999998</v>
      </c>
      <c r="M1972">
        <v>3.34</v>
      </c>
      <c r="N1972">
        <v>3.34</v>
      </c>
      <c r="O1972" s="7">
        <f t="shared" si="235"/>
        <v>2.3772455089820359</v>
      </c>
      <c r="P1972" s="7">
        <f t="shared" si="236"/>
        <v>3.4521739130434779</v>
      </c>
      <c r="Q1972" s="7">
        <f t="shared" si="237"/>
        <v>3.4521739130434779</v>
      </c>
      <c r="R1972" s="24">
        <f t="shared" si="239"/>
        <v>0.42065491183879095</v>
      </c>
      <c r="S1972" s="24">
        <f t="shared" si="239"/>
        <v>0.28967254408060455</v>
      </c>
      <c r="T1972" s="24">
        <f t="shared" si="239"/>
        <v>0.28967254408060455</v>
      </c>
      <c r="U1972" s="23">
        <f t="shared" si="240"/>
        <v>0.70917524775048457</v>
      </c>
      <c r="V1972" s="23">
        <f t="shared" si="240"/>
        <v>0.98268550771000895</v>
      </c>
      <c r="W1972" s="23">
        <f t="shared" si="240"/>
        <v>1.3219439652799201</v>
      </c>
      <c r="X1972" t="s">
        <v>246</v>
      </c>
      <c r="Y1972" t="s">
        <v>251</v>
      </c>
      <c r="Z1972" t="s">
        <v>136</v>
      </c>
      <c r="AA1972" s="25" t="s">
        <v>151</v>
      </c>
      <c r="AB1972" s="25" t="s">
        <v>166</v>
      </c>
      <c r="AC1972" t="s">
        <v>606</v>
      </c>
      <c r="AD1972" s="25" t="s">
        <v>150</v>
      </c>
      <c r="AE1972" s="135" t="str">
        <f>VLOOKUP(AD1972,cs_lookup!$A$2:$B$55,2,FALSE)</f>
        <v>X</v>
      </c>
    </row>
    <row r="1973" spans="1:31" x14ac:dyDescent="0.25">
      <c r="A1973" s="20">
        <v>0.34728535182058801</v>
      </c>
      <c r="B1973" s="20">
        <v>0.28000287022556436</v>
      </c>
      <c r="C1973" s="20">
        <v>0.34506290635842862</v>
      </c>
      <c r="D1973" s="21">
        <f t="shared" si="238"/>
        <v>2.8794764730434488</v>
      </c>
      <c r="E1973" s="22">
        <f t="shared" si="238"/>
        <v>3.5713919617838963</v>
      </c>
      <c r="F1973" s="22">
        <f t="shared" si="238"/>
        <v>2.898022307159454</v>
      </c>
      <c r="G1973" s="127">
        <v>3.2249540291515943E-2</v>
      </c>
      <c r="H1973" s="7">
        <f t="shared" si="231"/>
        <v>1.0322495402915159</v>
      </c>
      <c r="I1973" s="7">
        <f t="shared" si="232"/>
        <v>2.7895158686437975</v>
      </c>
      <c r="J1973" s="7">
        <f t="shared" si="233"/>
        <v>3.4598145335819721</v>
      </c>
      <c r="K1973" s="7">
        <f t="shared" si="234"/>
        <v>2.8074822938075887</v>
      </c>
      <c r="L1973">
        <v>2.77</v>
      </c>
      <c r="M1973">
        <v>3.21</v>
      </c>
      <c r="N1973">
        <v>2.78</v>
      </c>
      <c r="O1973" s="7">
        <f t="shared" si="235"/>
        <v>2.8593312266074991</v>
      </c>
      <c r="P1973" s="7">
        <f t="shared" si="236"/>
        <v>3.313521024335766</v>
      </c>
      <c r="Q1973" s="7">
        <f t="shared" si="237"/>
        <v>2.8696537220104141</v>
      </c>
      <c r="R1973" s="24">
        <f t="shared" si="239"/>
        <v>0.34973212991013519</v>
      </c>
      <c r="S1973" s="24">
        <f t="shared" si="239"/>
        <v>0.3017937694240107</v>
      </c>
      <c r="T1973" s="24">
        <f t="shared" si="239"/>
        <v>0.3484741006658541</v>
      </c>
      <c r="U1973" s="23">
        <f t="shared" si="240"/>
        <v>0.99300385100397881</v>
      </c>
      <c r="V1973" s="23">
        <f t="shared" si="240"/>
        <v>0.92779539736676653</v>
      </c>
      <c r="W1973" s="23">
        <f t="shared" si="240"/>
        <v>0.9902110535591957</v>
      </c>
      <c r="X1973" t="s">
        <v>232</v>
      </c>
      <c r="Y1973" t="s">
        <v>234</v>
      </c>
      <c r="Z1973" t="s">
        <v>136</v>
      </c>
      <c r="AA1973" s="25" t="s">
        <v>151</v>
      </c>
      <c r="AB1973" s="25" t="s">
        <v>166</v>
      </c>
      <c r="AC1973" t="s">
        <v>606</v>
      </c>
      <c r="AD1973" s="25" t="s">
        <v>151</v>
      </c>
      <c r="AE1973" s="135" t="str">
        <f>VLOOKUP(AD1973,cs_lookup!$A$2:$B$55,2,FALSE)</f>
        <v>X</v>
      </c>
    </row>
    <row r="1974" spans="1:31" x14ac:dyDescent="0.25">
      <c r="A1974" s="20">
        <v>0.37789480638655393</v>
      </c>
      <c r="B1974" s="20">
        <v>0.23644255671682607</v>
      </c>
      <c r="C1974" s="20">
        <v>0.35623724516627375</v>
      </c>
      <c r="D1974" s="21">
        <f t="shared" si="238"/>
        <v>2.6462390673268104</v>
      </c>
      <c r="E1974" s="22">
        <f t="shared" si="238"/>
        <v>4.2293570746557423</v>
      </c>
      <c r="F1974" s="22">
        <f t="shared" si="238"/>
        <v>2.8071180472251012</v>
      </c>
      <c r="G1974" s="127">
        <v>3.4534271359839108E-2</v>
      </c>
      <c r="H1974" s="7">
        <f t="shared" si="231"/>
        <v>1.0345342713598391</v>
      </c>
      <c r="I1974" s="7">
        <f t="shared" si="232"/>
        <v>2.5579037259427597</v>
      </c>
      <c r="J1974" s="7">
        <f t="shared" si="233"/>
        <v>4.0881749321813015</v>
      </c>
      <c r="K1974" s="7">
        <f t="shared" si="234"/>
        <v>2.713412329526113</v>
      </c>
      <c r="L1974">
        <v>3.24</v>
      </c>
      <c r="M1974">
        <v>3.29</v>
      </c>
      <c r="N1974">
        <v>2.37</v>
      </c>
      <c r="O1974" s="7">
        <f t="shared" si="235"/>
        <v>3.3518910392058787</v>
      </c>
      <c r="P1974" s="7">
        <f t="shared" si="236"/>
        <v>3.4036177527738709</v>
      </c>
      <c r="Q1974" s="7">
        <f t="shared" si="237"/>
        <v>2.4518462231228186</v>
      </c>
      <c r="R1974" s="24">
        <f t="shared" si="239"/>
        <v>0.29833905347857531</v>
      </c>
      <c r="S1974" s="24">
        <f t="shared" si="239"/>
        <v>0.29380502531020786</v>
      </c>
      <c r="T1974" s="24">
        <f t="shared" si="239"/>
        <v>0.40785592121121689</v>
      </c>
      <c r="U1974" s="23">
        <f t="shared" si="240"/>
        <v>1.2666622152895306</v>
      </c>
      <c r="V1974" s="23">
        <f t="shared" si="240"/>
        <v>0.80476008355263207</v>
      </c>
      <c r="W1974" s="23">
        <f t="shared" si="240"/>
        <v>0.87343894409660605</v>
      </c>
      <c r="X1974" t="s">
        <v>236</v>
      </c>
      <c r="Y1974" t="s">
        <v>247</v>
      </c>
      <c r="Z1974" t="s">
        <v>136</v>
      </c>
      <c r="AA1974" s="25" t="s">
        <v>150</v>
      </c>
      <c r="AB1974" s="25" t="s">
        <v>166</v>
      </c>
      <c r="AC1974" t="s">
        <v>606</v>
      </c>
      <c r="AD1974" s="25" t="s">
        <v>151</v>
      </c>
      <c r="AE1974" s="135" t="str">
        <f>VLOOKUP(AD1974,cs_lookup!$A$2:$B$55,2,FALSE)</f>
        <v>X</v>
      </c>
    </row>
    <row r="1975" spans="1:31" x14ac:dyDescent="0.25">
      <c r="A1975" s="20">
        <v>0.4482519754778036</v>
      </c>
      <c r="B1975" s="20">
        <v>0.3305980678505539</v>
      </c>
      <c r="C1975" s="20">
        <v>0.21312239318590442</v>
      </c>
      <c r="D1975" s="21">
        <f t="shared" si="238"/>
        <v>2.2308881046961893</v>
      </c>
      <c r="E1975" s="22">
        <f t="shared" si="238"/>
        <v>3.0248210659599128</v>
      </c>
      <c r="F1975" s="22">
        <f t="shared" si="238"/>
        <v>4.692139502805369</v>
      </c>
      <c r="G1975" s="127">
        <v>3.4252849572709021E-2</v>
      </c>
      <c r="H1975" s="7">
        <f t="shared" si="231"/>
        <v>1.034252849572709</v>
      </c>
      <c r="I1975" s="7">
        <f t="shared" si="232"/>
        <v>2.1570045522406418</v>
      </c>
      <c r="J1975" s="7">
        <f t="shared" si="233"/>
        <v>2.9246436857385376</v>
      </c>
      <c r="K1975" s="7">
        <f t="shared" si="234"/>
        <v>4.5367431230611341</v>
      </c>
      <c r="L1975">
        <v>2.04</v>
      </c>
      <c r="M1975">
        <v>3.56</v>
      </c>
      <c r="N1975">
        <v>3.8</v>
      </c>
      <c r="O1975" s="7">
        <f t="shared" si="235"/>
        <v>2.1098758131283266</v>
      </c>
      <c r="P1975" s="7">
        <f t="shared" si="236"/>
        <v>3.681940144478844</v>
      </c>
      <c r="Q1975" s="7">
        <f t="shared" si="237"/>
        <v>3.9301608283762941</v>
      </c>
      <c r="R1975" s="24">
        <f t="shared" si="239"/>
        <v>0.47396154492964848</v>
      </c>
      <c r="S1975" s="24">
        <f t="shared" si="239"/>
        <v>0.2715959414765402</v>
      </c>
      <c r="T1975" s="24">
        <f t="shared" si="239"/>
        <v>0.25444251359381131</v>
      </c>
      <c r="U1975" s="23">
        <f t="shared" si="240"/>
        <v>0.94575600124760961</v>
      </c>
      <c r="V1975" s="23">
        <f t="shared" si="240"/>
        <v>1.217242297706095</v>
      </c>
      <c r="W1975" s="23">
        <f t="shared" si="240"/>
        <v>0.83760528134905243</v>
      </c>
      <c r="X1975" t="s">
        <v>244</v>
      </c>
      <c r="Y1975" t="s">
        <v>239</v>
      </c>
      <c r="Z1975" t="s">
        <v>136</v>
      </c>
      <c r="AA1975" s="25" t="s">
        <v>151</v>
      </c>
      <c r="AB1975" s="25" t="s">
        <v>166</v>
      </c>
      <c r="AC1975" t="s">
        <v>606</v>
      </c>
      <c r="AD1975" s="25" t="s">
        <v>150</v>
      </c>
      <c r="AE1975" s="135" t="str">
        <f>VLOOKUP(AD1975,cs_lookup!$A$2:$B$55,2,FALSE)</f>
        <v>X</v>
      </c>
    </row>
    <row r="1976" spans="1:31" x14ac:dyDescent="0.25">
      <c r="A1976" s="20">
        <v>0.2900448436191887</v>
      </c>
      <c r="B1976" s="20">
        <v>0.42645830688272263</v>
      </c>
      <c r="C1976" s="20">
        <v>0.27344738142450692</v>
      </c>
      <c r="D1976" s="21">
        <f t="shared" si="238"/>
        <v>3.4477427266831171</v>
      </c>
      <c r="E1976" s="22">
        <f t="shared" si="238"/>
        <v>2.3448951136857632</v>
      </c>
      <c r="F1976" s="22">
        <f t="shared" si="238"/>
        <v>3.6570107008908366</v>
      </c>
      <c r="G1976" s="127">
        <v>3.2994667445752857E-2</v>
      </c>
      <c r="H1976" s="7">
        <f t="shared" si="231"/>
        <v>1.0329946674457529</v>
      </c>
      <c r="I1976" s="7">
        <f t="shared" si="232"/>
        <v>3.3376190945963167</v>
      </c>
      <c r="J1976" s="7">
        <f t="shared" si="233"/>
        <v>2.2699973074245361</v>
      </c>
      <c r="K1976" s="7">
        <f t="shared" si="234"/>
        <v>3.5402028840413955</v>
      </c>
      <c r="L1976">
        <v>2.19</v>
      </c>
      <c r="M1976">
        <v>3.46</v>
      </c>
      <c r="N1976">
        <v>3.48</v>
      </c>
      <c r="O1976" s="7">
        <f t="shared" si="235"/>
        <v>2.2622583217061987</v>
      </c>
      <c r="P1976" s="7">
        <f t="shared" si="236"/>
        <v>3.5741615493623047</v>
      </c>
      <c r="Q1976" s="7">
        <f t="shared" si="237"/>
        <v>3.5948214427112197</v>
      </c>
      <c r="R1976" s="24">
        <f t="shared" si="239"/>
        <v>0.44203616819753744</v>
      </c>
      <c r="S1976" s="24">
        <f t="shared" si="239"/>
        <v>0.27978589836780549</v>
      </c>
      <c r="T1976" s="24">
        <f t="shared" si="239"/>
        <v>0.27817793343465719</v>
      </c>
      <c r="U1976" s="23">
        <f t="shared" si="240"/>
        <v>0.65615636114548281</v>
      </c>
      <c r="V1976" s="23">
        <f t="shared" si="240"/>
        <v>1.5242308828663773</v>
      </c>
      <c r="W1976" s="23">
        <f t="shared" si="240"/>
        <v>0.98299451019805129</v>
      </c>
      <c r="X1976" t="s">
        <v>331</v>
      </c>
      <c r="Y1976" t="s">
        <v>242</v>
      </c>
      <c r="Z1976" t="s">
        <v>136</v>
      </c>
      <c r="AA1976" s="25" t="s">
        <v>151</v>
      </c>
      <c r="AB1976" s="25" t="s">
        <v>166</v>
      </c>
      <c r="AC1976" t="s">
        <v>606</v>
      </c>
      <c r="AD1976" s="25" t="s">
        <v>176</v>
      </c>
      <c r="AE1976" s="135" t="str">
        <f>VLOOKUP(AD1976,cs_lookup!$A$2:$B$55,2,FALSE)</f>
        <v>1</v>
      </c>
    </row>
    <row r="1977" spans="1:31" x14ac:dyDescent="0.25">
      <c r="A1977" s="20">
        <v>0.25506718462553668</v>
      </c>
      <c r="B1977" s="20">
        <v>0.23133339791080773</v>
      </c>
      <c r="C1977" s="20">
        <v>0.46294497692361064</v>
      </c>
      <c r="D1977" s="21">
        <f t="shared" si="238"/>
        <v>3.9205356873644752</v>
      </c>
      <c r="E1977" s="22">
        <f t="shared" si="238"/>
        <v>4.322765363890765</v>
      </c>
      <c r="F1977" s="22">
        <f t="shared" si="238"/>
        <v>2.1600839189254395</v>
      </c>
      <c r="G1977" s="127">
        <v>3.3648772207685251E-2</v>
      </c>
      <c r="H1977" s="7">
        <f t="shared" si="231"/>
        <v>1.0336487722076853</v>
      </c>
      <c r="I1977" s="7">
        <f t="shared" si="232"/>
        <v>3.7929089578377053</v>
      </c>
      <c r="J1977" s="7">
        <f t="shared" si="233"/>
        <v>4.1820446945998171</v>
      </c>
      <c r="K1977" s="7">
        <f t="shared" si="234"/>
        <v>2.0897658634198288</v>
      </c>
      <c r="L1977">
        <v>2.93</v>
      </c>
      <c r="M1977">
        <v>3.03</v>
      </c>
      <c r="N1977">
        <v>2.76</v>
      </c>
      <c r="O1977" s="7">
        <f t="shared" si="235"/>
        <v>3.028590902568518</v>
      </c>
      <c r="P1977" s="7">
        <f t="shared" si="236"/>
        <v>3.1319557797892861</v>
      </c>
      <c r="Q1977" s="7">
        <f t="shared" si="237"/>
        <v>2.852870611293211</v>
      </c>
      <c r="R1977" s="24">
        <f t="shared" si="239"/>
        <v>0.33018655611489484</v>
      </c>
      <c r="S1977" s="24">
        <f t="shared" si="239"/>
        <v>0.3192893100384957</v>
      </c>
      <c r="T1977" s="24">
        <f t="shared" si="239"/>
        <v>0.35052413384660946</v>
      </c>
      <c r="U1977" s="23">
        <f t="shared" si="240"/>
        <v>0.77249415490066498</v>
      </c>
      <c r="V1977" s="23">
        <f t="shared" si="240"/>
        <v>0.72452597264504914</v>
      </c>
      <c r="W1977" s="23">
        <f t="shared" si="240"/>
        <v>1.3207221193111827</v>
      </c>
      <c r="X1977" t="s">
        <v>245</v>
      </c>
      <c r="Y1977" t="s">
        <v>250</v>
      </c>
      <c r="Z1977" t="s">
        <v>136</v>
      </c>
      <c r="AA1977" s="25" t="s">
        <v>155</v>
      </c>
      <c r="AB1977" s="25" t="s">
        <v>161</v>
      </c>
      <c r="AC1977" t="s">
        <v>606</v>
      </c>
      <c r="AD1977" s="25" t="s">
        <v>178</v>
      </c>
      <c r="AE1977" s="135" t="str">
        <f>VLOOKUP(AD1977,cs_lookup!$A$2:$B$55,2,FALSE)</f>
        <v>2</v>
      </c>
    </row>
    <row r="1978" spans="1:31" x14ac:dyDescent="0.25">
      <c r="A1978" s="20">
        <v>0.62365322586633132</v>
      </c>
      <c r="B1978" s="20">
        <v>0.22596367973566744</v>
      </c>
      <c r="C1978" s="20">
        <v>0.14503824225193554</v>
      </c>
      <c r="D1978" s="21">
        <f t="shared" si="238"/>
        <v>1.603455187152887</v>
      </c>
      <c r="E1978" s="22">
        <f t="shared" si="238"/>
        <v>4.4254899777247436</v>
      </c>
      <c r="F1978" s="22">
        <f t="shared" si="238"/>
        <v>6.8947333094603538</v>
      </c>
      <c r="G1978" s="127">
        <v>3.4274097080141619E-2</v>
      </c>
      <c r="H1978" s="7">
        <f t="shared" si="231"/>
        <v>1.0342740970801416</v>
      </c>
      <c r="I1978" s="7">
        <f t="shared" si="232"/>
        <v>1.55031938987895</v>
      </c>
      <c r="J1978" s="7">
        <f t="shared" si="233"/>
        <v>4.2788367128388316</v>
      </c>
      <c r="K1978" s="7">
        <f t="shared" si="234"/>
        <v>6.6662534901771879</v>
      </c>
      <c r="L1978">
        <v>2.02</v>
      </c>
      <c r="M1978">
        <v>3.65</v>
      </c>
      <c r="N1978">
        <v>3.77</v>
      </c>
      <c r="O1978" s="7">
        <f t="shared" si="235"/>
        <v>2.0892336761018862</v>
      </c>
      <c r="P1978" s="7">
        <f t="shared" si="236"/>
        <v>3.7751004543425166</v>
      </c>
      <c r="Q1978" s="7">
        <f t="shared" si="237"/>
        <v>3.8992133459921341</v>
      </c>
      <c r="R1978" s="24">
        <f t="shared" si="239"/>
        <v>0.47864440030748995</v>
      </c>
      <c r="S1978" s="24">
        <f t="shared" si="239"/>
        <v>0.26489361332085748</v>
      </c>
      <c r="T1978" s="24">
        <f t="shared" si="239"/>
        <v>0.25646198637165246</v>
      </c>
      <c r="U1978" s="23">
        <f t="shared" si="240"/>
        <v>1.3029573216895152</v>
      </c>
      <c r="V1978" s="23">
        <f t="shared" si="240"/>
        <v>0.85303559003502505</v>
      </c>
      <c r="W1978" s="23">
        <f t="shared" si="240"/>
        <v>0.56553504986798719</v>
      </c>
      <c r="X1978" t="s">
        <v>249</v>
      </c>
      <c r="Y1978" t="s">
        <v>400</v>
      </c>
      <c r="Z1978" t="s">
        <v>136</v>
      </c>
      <c r="AA1978" s="25" t="s">
        <v>162</v>
      </c>
      <c r="AB1978" s="25" t="s">
        <v>160</v>
      </c>
      <c r="AC1978" t="s">
        <v>606</v>
      </c>
      <c r="AD1978" s="25" t="s">
        <v>149</v>
      </c>
      <c r="AE1978" s="135" t="str">
        <f>VLOOKUP(AD1978,cs_lookup!$A$2:$B$55,2,FALSE)</f>
        <v>X</v>
      </c>
    </row>
    <row r="1979" spans="1:31" x14ac:dyDescent="0.25">
      <c r="A1979" s="20">
        <v>0.79899342564308529</v>
      </c>
      <c r="B1979" s="20">
        <v>0.12944817693882943</v>
      </c>
      <c r="C1979" s="20">
        <v>5.5644425072547264E-2</v>
      </c>
      <c r="D1979" s="21">
        <f t="shared" si="238"/>
        <v>1.2515747538161914</v>
      </c>
      <c r="E1979" s="22">
        <f t="shared" si="238"/>
        <v>7.7250991373370113</v>
      </c>
      <c r="F1979" s="22">
        <f t="shared" si="238"/>
        <v>17.971252262849958</v>
      </c>
      <c r="G1979" s="127">
        <v>3.3744030150212545E-2</v>
      </c>
      <c r="H1979" s="7">
        <f t="shared" si="231"/>
        <v>1.0337440301502125</v>
      </c>
      <c r="I1979" s="7">
        <f t="shared" si="232"/>
        <v>1.2107201757037727</v>
      </c>
      <c r="J1979" s="7">
        <f t="shared" si="233"/>
        <v>7.4729322850014261</v>
      </c>
      <c r="K1979" s="7">
        <f t="shared" si="234"/>
        <v>17.384624954243819</v>
      </c>
      <c r="L1979">
        <v>2.29</v>
      </c>
      <c r="M1979">
        <v>3.38</v>
      </c>
      <c r="N1979">
        <v>3.32</v>
      </c>
      <c r="O1979" s="7">
        <f t="shared" si="235"/>
        <v>2.3672738290439868</v>
      </c>
      <c r="P1979" s="7">
        <f t="shared" si="236"/>
        <v>3.4940548219077181</v>
      </c>
      <c r="Q1979" s="7">
        <f t="shared" si="237"/>
        <v>3.4320301800987054</v>
      </c>
      <c r="R1979" s="24">
        <f t="shared" si="239"/>
        <v>0.42242683872522074</v>
      </c>
      <c r="S1979" s="24">
        <f t="shared" si="239"/>
        <v>0.28620043215406971</v>
      </c>
      <c r="T1979" s="24">
        <f t="shared" si="239"/>
        <v>0.29137272912070949</v>
      </c>
      <c r="U1979" s="23">
        <f t="shared" si="240"/>
        <v>1.8914362261030786</v>
      </c>
      <c r="V1979" s="23">
        <f t="shared" si="240"/>
        <v>0.45229902682028045</v>
      </c>
      <c r="W1979" s="23">
        <f t="shared" si="240"/>
        <v>0.19097334620322332</v>
      </c>
      <c r="X1979" t="s">
        <v>406</v>
      </c>
      <c r="Y1979" t="s">
        <v>334</v>
      </c>
      <c r="Z1979" t="s">
        <v>136</v>
      </c>
      <c r="AA1979" s="25" t="s">
        <v>165</v>
      </c>
      <c r="AB1979" s="25" t="s">
        <v>160</v>
      </c>
      <c r="AC1979" t="s">
        <v>606</v>
      </c>
      <c r="AD1979" s="25" t="s">
        <v>155</v>
      </c>
      <c r="AE1979" s="135" t="str">
        <f>VLOOKUP(AD1979,cs_lookup!$A$2:$B$55,2,FALSE)</f>
        <v>2</v>
      </c>
    </row>
    <row r="1980" spans="1:31" x14ac:dyDescent="0.25">
      <c r="A1980" s="20">
        <v>0.31814184496995745</v>
      </c>
      <c r="B1980" s="20">
        <v>0.32371979675247287</v>
      </c>
      <c r="C1980" s="20">
        <v>0.33486802076004041</v>
      </c>
      <c r="D1980" s="21">
        <f t="shared" si="238"/>
        <v>3.1432520299064439</v>
      </c>
      <c r="E1980" s="22">
        <f t="shared" si="238"/>
        <v>3.0890912759488538</v>
      </c>
      <c r="F1980" s="22">
        <f t="shared" si="238"/>
        <v>2.98625111388758</v>
      </c>
      <c r="G1980" s="127">
        <v>2.7819200276764544E-2</v>
      </c>
      <c r="H1980" s="7">
        <f t="shared" si="231"/>
        <v>1.0278192002767645</v>
      </c>
      <c r="I1980" s="7">
        <f t="shared" si="232"/>
        <v>3.058176018758989</v>
      </c>
      <c r="J1980" s="7">
        <f t="shared" si="233"/>
        <v>3.0054811927205125</v>
      </c>
      <c r="K1980" s="7">
        <f t="shared" si="234"/>
        <v>2.9054245270797252</v>
      </c>
      <c r="L1980">
        <v>2.84</v>
      </c>
      <c r="M1980">
        <v>2.98</v>
      </c>
      <c r="N1980">
        <v>2.94</v>
      </c>
      <c r="O1980" s="7">
        <f t="shared" si="235"/>
        <v>2.919006528786011</v>
      </c>
      <c r="P1980" s="7">
        <f t="shared" si="236"/>
        <v>3.0629012168247582</v>
      </c>
      <c r="Q1980" s="7">
        <f t="shared" si="237"/>
        <v>3.0217884488136879</v>
      </c>
      <c r="R1980" s="24">
        <f t="shared" si="239"/>
        <v>0.34258231015875501</v>
      </c>
      <c r="S1980" s="24">
        <f t="shared" si="239"/>
        <v>0.32648783921169938</v>
      </c>
      <c r="T1980" s="24">
        <f t="shared" si="239"/>
        <v>0.33092985062954561</v>
      </c>
      <c r="U1980" s="23">
        <f t="shared" si="240"/>
        <v>0.92865812254733293</v>
      </c>
      <c r="V1980" s="23">
        <f t="shared" si="240"/>
        <v>0.99152175938341258</v>
      </c>
      <c r="W1980" s="23">
        <f t="shared" si="240"/>
        <v>1.0119003170097924</v>
      </c>
      <c r="X1980" t="s">
        <v>353</v>
      </c>
      <c r="Y1980" t="s">
        <v>390</v>
      </c>
      <c r="Z1980" t="s">
        <v>349</v>
      </c>
      <c r="AA1980" s="25" t="s">
        <v>151</v>
      </c>
      <c r="AB1980" s="25" t="s">
        <v>166</v>
      </c>
      <c r="AC1980" t="s">
        <v>606</v>
      </c>
      <c r="AD1980" s="25" t="s">
        <v>154</v>
      </c>
      <c r="AE1980" s="135" t="str">
        <f>VLOOKUP(AD1980,cs_lookup!$A$2:$B$55,2,FALSE)</f>
        <v>1</v>
      </c>
    </row>
    <row r="1981" spans="1:31" x14ac:dyDescent="0.25">
      <c r="A1981" s="20">
        <v>0.31263295915398259</v>
      </c>
      <c r="B1981" s="20">
        <v>0.35203251955296433</v>
      </c>
      <c r="C1981" s="20">
        <v>0.31665762488647387</v>
      </c>
      <c r="D1981" s="21">
        <f t="shared" si="238"/>
        <v>3.1986390772940396</v>
      </c>
      <c r="E1981" s="22">
        <f t="shared" si="238"/>
        <v>2.8406466575016149</v>
      </c>
      <c r="F1981" s="22">
        <f t="shared" si="238"/>
        <v>3.1579849067538284</v>
      </c>
      <c r="G1981" s="127">
        <v>3.0780809887077876E-2</v>
      </c>
      <c r="H1981" s="7">
        <f t="shared" si="231"/>
        <v>1.0307808098870779</v>
      </c>
      <c r="I1981" s="7">
        <f t="shared" si="232"/>
        <v>3.1031224549518446</v>
      </c>
      <c r="J1981" s="7">
        <f t="shared" si="233"/>
        <v>2.7558202774582194</v>
      </c>
      <c r="K1981" s="7">
        <f t="shared" si="234"/>
        <v>3.0636822847912604</v>
      </c>
      <c r="L1981">
        <v>1.93</v>
      </c>
      <c r="M1981">
        <v>3.14</v>
      </c>
      <c r="N1981">
        <v>5.15</v>
      </c>
      <c r="O1981" s="7">
        <f t="shared" si="235"/>
        <v>1.9894069630820603</v>
      </c>
      <c r="P1981" s="7">
        <f t="shared" si="236"/>
        <v>3.2366517430454245</v>
      </c>
      <c r="Q1981" s="7">
        <f t="shared" si="237"/>
        <v>5.3085211709184517</v>
      </c>
      <c r="R1981" s="24">
        <f t="shared" si="239"/>
        <v>0.50266236047086332</v>
      </c>
      <c r="S1981" s="24">
        <f t="shared" si="239"/>
        <v>0.30896125977986183</v>
      </c>
      <c r="T1981" s="24">
        <f t="shared" si="239"/>
        <v>0.18837637974927496</v>
      </c>
      <c r="U1981" s="23">
        <f t="shared" si="240"/>
        <v>0.62195418582988227</v>
      </c>
      <c r="V1981" s="23">
        <f t="shared" si="240"/>
        <v>1.1394066680197745</v>
      </c>
      <c r="W1981" s="23">
        <f t="shared" si="240"/>
        <v>1.6809837056426</v>
      </c>
      <c r="X1981" t="s">
        <v>23</v>
      </c>
      <c r="Y1981" t="s">
        <v>379</v>
      </c>
      <c r="Z1981" t="s">
        <v>349</v>
      </c>
      <c r="AA1981" s="25" t="s">
        <v>151</v>
      </c>
      <c r="AB1981" s="25" t="s">
        <v>166</v>
      </c>
      <c r="AC1981" t="s">
        <v>606</v>
      </c>
      <c r="AD1981" s="25" t="s">
        <v>149</v>
      </c>
      <c r="AE1981" s="135" t="str">
        <f>VLOOKUP(AD1981,cs_lookup!$A$2:$B$55,2,FALSE)</f>
        <v>X</v>
      </c>
    </row>
    <row r="1982" spans="1:31" x14ac:dyDescent="0.25">
      <c r="A1982" s="20">
        <v>0.57722543853073327</v>
      </c>
      <c r="B1982" s="20">
        <v>0.28987667872291289</v>
      </c>
      <c r="C1982" s="20">
        <v>0.13010113855785818</v>
      </c>
      <c r="D1982" s="21">
        <f t="shared" si="238"/>
        <v>1.7324253805331153</v>
      </c>
      <c r="E1982" s="22">
        <f t="shared" si="238"/>
        <v>3.4497428506688501</v>
      </c>
      <c r="F1982" s="22">
        <f t="shared" si="238"/>
        <v>7.6863278145354821</v>
      </c>
      <c r="G1982" s="127">
        <v>2.6490276288934966E-2</v>
      </c>
      <c r="H1982" s="7">
        <f t="shared" si="231"/>
        <v>1.026490276288935</v>
      </c>
      <c r="I1982" s="7">
        <f t="shared" si="232"/>
        <v>1.6877172833982841</v>
      </c>
      <c r="J1982" s="7">
        <f t="shared" si="233"/>
        <v>3.3607165409697672</v>
      </c>
      <c r="K1982" s="7">
        <f t="shared" si="234"/>
        <v>7.4879694353499611</v>
      </c>
      <c r="L1982">
        <v>2.5099999999999998</v>
      </c>
      <c r="M1982">
        <v>3.01</v>
      </c>
      <c r="N1982">
        <v>3.38</v>
      </c>
      <c r="O1982" s="7">
        <f t="shared" si="235"/>
        <v>2.5764905934852265</v>
      </c>
      <c r="P1982" s="7">
        <f t="shared" si="236"/>
        <v>3.0897357316296938</v>
      </c>
      <c r="Q1982" s="7">
        <f t="shared" si="237"/>
        <v>3.4695371338565999</v>
      </c>
      <c r="R1982" s="24">
        <f t="shared" si="239"/>
        <v>0.38812484024919225</v>
      </c>
      <c r="S1982" s="24">
        <f t="shared" si="239"/>
        <v>0.32365227542374503</v>
      </c>
      <c r="T1982" s="24">
        <f t="shared" si="239"/>
        <v>0.28822288432706283</v>
      </c>
      <c r="U1982" s="23">
        <f t="shared" si="240"/>
        <v>1.4872159126948192</v>
      </c>
      <c r="V1982" s="23">
        <f t="shared" si="240"/>
        <v>0.89564233201632504</v>
      </c>
      <c r="W1982" s="23">
        <f t="shared" si="240"/>
        <v>0.45139073138351166</v>
      </c>
      <c r="X1982" t="s">
        <v>376</v>
      </c>
      <c r="Y1982" t="s">
        <v>118</v>
      </c>
      <c r="Z1982" t="s">
        <v>349</v>
      </c>
      <c r="AA1982" s="25" t="s">
        <v>154</v>
      </c>
      <c r="AB1982" s="25" t="s">
        <v>160</v>
      </c>
      <c r="AC1982" t="s">
        <v>606</v>
      </c>
      <c r="AD1982" s="25" t="s">
        <v>152</v>
      </c>
      <c r="AE1982" s="135" t="str">
        <f>VLOOKUP(AD1982,cs_lookup!$A$2:$B$55,2,FALSE)</f>
        <v>2</v>
      </c>
    </row>
    <row r="1983" spans="1:31" x14ac:dyDescent="0.25">
      <c r="A1983" s="20">
        <v>9.2264911759641757E-2</v>
      </c>
      <c r="B1983" s="20">
        <v>0.27296075625410143</v>
      </c>
      <c r="C1983" s="20">
        <v>0.55614651227462564</v>
      </c>
      <c r="D1983" s="21">
        <f t="shared" si="238"/>
        <v>10.838356433972303</v>
      </c>
      <c r="E1983" s="22">
        <f t="shared" si="238"/>
        <v>3.6635302954285915</v>
      </c>
      <c r="F1983" s="22">
        <f t="shared" si="238"/>
        <v>1.7980873347744724</v>
      </c>
      <c r="G1983" s="127">
        <v>3.034859500683007E-2</v>
      </c>
      <c r="H1983" s="7">
        <f t="shared" si="231"/>
        <v>1.0303485950068301</v>
      </c>
      <c r="I1983" s="7">
        <f t="shared" si="232"/>
        <v>10.519116041401945</v>
      </c>
      <c r="J1983" s="7">
        <f t="shared" si="233"/>
        <v>3.5556221585416985</v>
      </c>
      <c r="K1983" s="7">
        <f t="shared" si="234"/>
        <v>1.7451252357582465</v>
      </c>
      <c r="L1983">
        <v>1.48</v>
      </c>
      <c r="M1983">
        <v>4.54</v>
      </c>
      <c r="N1983">
        <v>7.44</v>
      </c>
      <c r="O1983" s="7">
        <f t="shared" si="235"/>
        <v>1.5249159206101084</v>
      </c>
      <c r="P1983" s="7">
        <f t="shared" si="236"/>
        <v>4.6777826213310085</v>
      </c>
      <c r="Q1983" s="7">
        <f t="shared" si="237"/>
        <v>7.665793546850816</v>
      </c>
      <c r="R1983" s="24">
        <f t="shared" si="239"/>
        <v>0.65577386037120455</v>
      </c>
      <c r="S1983" s="24">
        <f t="shared" si="239"/>
        <v>0.21377650073774948</v>
      </c>
      <c r="T1983" s="24">
        <f t="shared" si="239"/>
        <v>0.13044963889104605</v>
      </c>
      <c r="U1983" s="23">
        <f t="shared" si="240"/>
        <v>0.14069623285596453</v>
      </c>
      <c r="V1983" s="23">
        <f t="shared" si="240"/>
        <v>1.2768510819108052</v>
      </c>
      <c r="W1983" s="23">
        <f t="shared" si="240"/>
        <v>4.2633043448984136</v>
      </c>
      <c r="X1983" t="s">
        <v>192</v>
      </c>
      <c r="Y1983" t="s">
        <v>207</v>
      </c>
      <c r="Z1983" t="s">
        <v>202</v>
      </c>
      <c r="AA1983" s="25" t="s">
        <v>152</v>
      </c>
      <c r="AB1983" s="25" t="s">
        <v>161</v>
      </c>
      <c r="AC1983" t="s">
        <v>607</v>
      </c>
      <c r="AD1983" s="25" t="s">
        <v>170</v>
      </c>
      <c r="AE1983" s="135" t="str">
        <f>VLOOKUP(AD1983,cs_lookup!$A$2:$B$55,2,FALSE)</f>
        <v>1</v>
      </c>
    </row>
    <row r="1984" spans="1:31" x14ac:dyDescent="0.25">
      <c r="A1984" s="20">
        <v>0.40039810693972783</v>
      </c>
      <c r="B1984" s="20">
        <v>0.32614121105064869</v>
      </c>
      <c r="C1984" s="20">
        <v>0.260327380736118</v>
      </c>
      <c r="D1984" s="21">
        <f t="shared" si="238"/>
        <v>2.4975143055572202</v>
      </c>
      <c r="E1984" s="22">
        <f t="shared" si="238"/>
        <v>3.0661565178425216</v>
      </c>
      <c r="F1984" s="22">
        <f t="shared" si="238"/>
        <v>3.8413170261704219</v>
      </c>
      <c r="G1984" s="127">
        <v>2.7010780494167275E-2</v>
      </c>
      <c r="H1984" s="7">
        <f t="shared" si="231"/>
        <v>1.0270107804941673</v>
      </c>
      <c r="I1984" s="7">
        <f t="shared" si="232"/>
        <v>2.4318287139649013</v>
      </c>
      <c r="J1984" s="7">
        <f t="shared" si="233"/>
        <v>2.9855154162716557</v>
      </c>
      <c r="K1984" s="7">
        <f t="shared" si="234"/>
        <v>3.7402889036102365</v>
      </c>
      <c r="L1984">
        <v>2.52</v>
      </c>
      <c r="M1984">
        <v>3.24</v>
      </c>
      <c r="N1984">
        <v>3.11</v>
      </c>
      <c r="O1984" s="7">
        <f t="shared" si="235"/>
        <v>2.5880671668453017</v>
      </c>
      <c r="P1984" s="7">
        <f t="shared" si="236"/>
        <v>3.3275149288011021</v>
      </c>
      <c r="Q1984" s="7">
        <f t="shared" si="237"/>
        <v>3.1940035273368599</v>
      </c>
      <c r="R1984" s="24">
        <f t="shared" si="239"/>
        <v>0.38638873550524577</v>
      </c>
      <c r="S1984" s="24">
        <f t="shared" si="239"/>
        <v>0.30052457205963556</v>
      </c>
      <c r="T1984" s="24">
        <f t="shared" si="239"/>
        <v>0.31308669243511877</v>
      </c>
      <c r="U1984" s="23">
        <f t="shared" si="240"/>
        <v>1.0362571942377234</v>
      </c>
      <c r="V1984" s="23">
        <f t="shared" si="240"/>
        <v>1.0852397486683045</v>
      </c>
      <c r="W1984" s="23">
        <f t="shared" si="240"/>
        <v>0.83148657233352663</v>
      </c>
      <c r="X1984" t="s">
        <v>201</v>
      </c>
      <c r="Y1984" t="s">
        <v>213</v>
      </c>
      <c r="Z1984" t="s">
        <v>202</v>
      </c>
      <c r="AA1984" s="25" t="s">
        <v>151</v>
      </c>
      <c r="AB1984" s="25" t="s">
        <v>166</v>
      </c>
      <c r="AC1984" t="s">
        <v>607</v>
      </c>
      <c r="AD1984" s="25" t="s">
        <v>149</v>
      </c>
      <c r="AE1984" s="135" t="str">
        <f>VLOOKUP(AD1984,cs_lookup!$A$2:$B$55,2,FALSE)</f>
        <v>X</v>
      </c>
    </row>
    <row r="1985" spans="1:31" x14ac:dyDescent="0.25">
      <c r="A1985" s="20">
        <v>0.46032948054570844</v>
      </c>
      <c r="B1985" s="20">
        <v>0.34721704738647213</v>
      </c>
      <c r="C1985" s="20">
        <v>0.18705305201649222</v>
      </c>
      <c r="D1985" s="21">
        <f t="shared" si="238"/>
        <v>2.1723570665396585</v>
      </c>
      <c r="E1985" s="22">
        <f t="shared" si="238"/>
        <v>2.8800429227973465</v>
      </c>
      <c r="F1985" s="22">
        <f t="shared" si="238"/>
        <v>5.3460768975415132</v>
      </c>
      <c r="G1985" s="127">
        <v>2.7682669192103049E-2</v>
      </c>
      <c r="H1985" s="7">
        <f t="shared" si="231"/>
        <v>1.027682669192103</v>
      </c>
      <c r="I1985" s="7">
        <f t="shared" si="232"/>
        <v>2.1138403241220596</v>
      </c>
      <c r="J1985" s="7">
        <f t="shared" si="233"/>
        <v>2.8024632594626198</v>
      </c>
      <c r="K1985" s="7">
        <f t="shared" si="234"/>
        <v>5.2020697223046968</v>
      </c>
      <c r="L1985">
        <v>2.12</v>
      </c>
      <c r="M1985">
        <v>3.5</v>
      </c>
      <c r="N1985">
        <v>3.7</v>
      </c>
      <c r="O1985" s="7">
        <f t="shared" si="235"/>
        <v>2.1786872586872588</v>
      </c>
      <c r="P1985" s="7">
        <f t="shared" si="236"/>
        <v>3.5968893421723607</v>
      </c>
      <c r="Q1985" s="7">
        <f t="shared" si="237"/>
        <v>3.8024258760107816</v>
      </c>
      <c r="R1985" s="24">
        <f t="shared" si="239"/>
        <v>0.45899198979230166</v>
      </c>
      <c r="S1985" s="24">
        <f t="shared" si="239"/>
        <v>0.27801800524562276</v>
      </c>
      <c r="T1985" s="24">
        <f t="shared" si="239"/>
        <v>0.26299000496207559</v>
      </c>
      <c r="U1985" s="23">
        <f t="shared" si="240"/>
        <v>1.0029139740630593</v>
      </c>
      <c r="V1985" s="23">
        <f t="shared" si="240"/>
        <v>1.2489012971649573</v>
      </c>
      <c r="W1985" s="23">
        <f t="shared" si="240"/>
        <v>0.71125536517430066</v>
      </c>
      <c r="X1985" t="s">
        <v>330</v>
      </c>
      <c r="Y1985" t="s">
        <v>399</v>
      </c>
      <c r="Z1985" t="s">
        <v>202</v>
      </c>
      <c r="AA1985" s="25" t="s">
        <v>151</v>
      </c>
      <c r="AB1985" s="25" t="s">
        <v>166</v>
      </c>
      <c r="AC1985" t="s">
        <v>607</v>
      </c>
      <c r="AD1985" s="25" t="s">
        <v>155</v>
      </c>
      <c r="AE1985" s="135" t="str">
        <f>VLOOKUP(AD1985,cs_lookup!$A$2:$B$55,2,FALSE)</f>
        <v>2</v>
      </c>
    </row>
    <row r="1986" spans="1:31" x14ac:dyDescent="0.25">
      <c r="A1986" s="20">
        <v>0.36903239545694255</v>
      </c>
      <c r="B1986" s="20">
        <v>0.26927409740489483</v>
      </c>
      <c r="C1986" s="20">
        <v>0.33526667156751139</v>
      </c>
      <c r="D1986" s="21">
        <f t="shared" si="238"/>
        <v>2.7097892009230842</v>
      </c>
      <c r="E1986" s="22">
        <f t="shared" si="238"/>
        <v>3.7136880585151379</v>
      </c>
      <c r="F1986" s="22">
        <f t="shared" si="238"/>
        <v>2.9827002944390006</v>
      </c>
      <c r="G1986" s="127">
        <v>3.1337486345682564E-2</v>
      </c>
      <c r="H1986" s="7">
        <f t="shared" si="231"/>
        <v>1.0313374863456826</v>
      </c>
      <c r="I1986" s="7">
        <f t="shared" si="232"/>
        <v>2.6274514761648256</v>
      </c>
      <c r="J1986" s="7">
        <f t="shared" si="233"/>
        <v>3.6008465780428232</v>
      </c>
      <c r="K1986" s="7">
        <f t="shared" si="234"/>
        <v>2.8920700875593526</v>
      </c>
      <c r="L1986">
        <v>1.89</v>
      </c>
      <c r="M1986">
        <v>3.46</v>
      </c>
      <c r="N1986">
        <v>4.6900000000000004</v>
      </c>
      <c r="O1986" s="7">
        <f t="shared" si="235"/>
        <v>1.9492278491933399</v>
      </c>
      <c r="P1986" s="7">
        <f t="shared" si="236"/>
        <v>3.5684277027560616</v>
      </c>
      <c r="Q1986" s="7">
        <f t="shared" si="237"/>
        <v>4.8369728109612513</v>
      </c>
      <c r="R1986" s="24">
        <f t="shared" si="239"/>
        <v>0.51302365724655319</v>
      </c>
      <c r="S1986" s="24">
        <f t="shared" si="239"/>
        <v>0.28023546595259696</v>
      </c>
      <c r="T1986" s="24">
        <f t="shared" si="239"/>
        <v>0.20674087680084977</v>
      </c>
      <c r="U1986" s="23">
        <f t="shared" si="240"/>
        <v>0.71932822247920225</v>
      </c>
      <c r="V1986" s="23">
        <f t="shared" si="240"/>
        <v>0.96088514881426079</v>
      </c>
      <c r="W1986" s="23">
        <f t="shared" si="240"/>
        <v>1.6216757747935284</v>
      </c>
      <c r="X1986" t="s">
        <v>326</v>
      </c>
      <c r="Y1986" t="s">
        <v>200</v>
      </c>
      <c r="Z1986" t="s">
        <v>202</v>
      </c>
      <c r="AA1986" s="25" t="s">
        <v>151</v>
      </c>
      <c r="AB1986" s="25" t="s">
        <v>166</v>
      </c>
      <c r="AC1986" t="s">
        <v>607</v>
      </c>
      <c r="AD1986" s="25" t="s">
        <v>170</v>
      </c>
      <c r="AE1986" s="135" t="str">
        <f>VLOOKUP(AD1986,cs_lookup!$A$2:$B$55,2,FALSE)</f>
        <v>1</v>
      </c>
    </row>
    <row r="1987" spans="1:31" x14ac:dyDescent="0.25">
      <c r="A1987" s="20">
        <v>0.46050315192819785</v>
      </c>
      <c r="B1987" s="20">
        <v>0.29504024834635378</v>
      </c>
      <c r="C1987" s="20">
        <v>0.23302385316501917</v>
      </c>
      <c r="D1987" s="21">
        <f t="shared" si="238"/>
        <v>2.171537796892042</v>
      </c>
      <c r="E1987" s="22">
        <f t="shared" si="238"/>
        <v>3.3893680797952674</v>
      </c>
      <c r="F1987" s="22">
        <f t="shared" si="238"/>
        <v>4.291406164723556</v>
      </c>
      <c r="G1987" s="127">
        <v>2.7107329972565708E-2</v>
      </c>
      <c r="H1987" s="7">
        <f t="shared" si="231"/>
        <v>1.0271073299725657</v>
      </c>
      <c r="I1987" s="7">
        <f t="shared" si="232"/>
        <v>2.1142267546177909</v>
      </c>
      <c r="J1987" s="7">
        <f t="shared" si="233"/>
        <v>3.2999161634702756</v>
      </c>
      <c r="K1987" s="7">
        <f t="shared" si="234"/>
        <v>4.178147735386311</v>
      </c>
      <c r="L1987">
        <v>2.74</v>
      </c>
      <c r="M1987">
        <v>3.35</v>
      </c>
      <c r="N1987">
        <v>2.75</v>
      </c>
      <c r="O1987" s="7">
        <f t="shared" si="235"/>
        <v>2.8142740841248304</v>
      </c>
      <c r="P1987" s="7">
        <f t="shared" si="236"/>
        <v>3.4408095554080953</v>
      </c>
      <c r="Q1987" s="7">
        <f t="shared" si="237"/>
        <v>2.8245451574245557</v>
      </c>
      <c r="R1987" s="24">
        <f t="shared" si="239"/>
        <v>0.35533141766146609</v>
      </c>
      <c r="S1987" s="24">
        <f t="shared" si="239"/>
        <v>0.29062927892310958</v>
      </c>
      <c r="T1987" s="24">
        <f t="shared" si="239"/>
        <v>0.35403930341542444</v>
      </c>
      <c r="U1987" s="23">
        <f t="shared" si="240"/>
        <v>1.2959820861293265</v>
      </c>
      <c r="V1987" s="23">
        <f t="shared" si="240"/>
        <v>1.0151773057401117</v>
      </c>
      <c r="W1987" s="23">
        <f t="shared" si="240"/>
        <v>0.65818639602166562</v>
      </c>
      <c r="X1987" t="s">
        <v>212</v>
      </c>
      <c r="Y1987" t="s">
        <v>209</v>
      </c>
      <c r="Z1987" t="s">
        <v>202</v>
      </c>
      <c r="AA1987" s="25" t="s">
        <v>151</v>
      </c>
      <c r="AB1987" s="25" t="s">
        <v>166</v>
      </c>
      <c r="AC1987" t="s">
        <v>607</v>
      </c>
      <c r="AD1987" s="25" t="s">
        <v>162</v>
      </c>
      <c r="AE1987" s="135" t="str">
        <f>VLOOKUP(AD1987,cs_lookup!$A$2:$B$55,2,FALSE)</f>
        <v>1</v>
      </c>
    </row>
    <row r="1988" spans="1:31" x14ac:dyDescent="0.25">
      <c r="A1988" s="20">
        <v>0.65223887852647822</v>
      </c>
      <c r="B1988" s="20">
        <v>0.23258772675552816</v>
      </c>
      <c r="C1988" s="20">
        <v>0.11235080636391201</v>
      </c>
      <c r="D1988" s="21">
        <f t="shared" si="238"/>
        <v>1.5331806074780072</v>
      </c>
      <c r="E1988" s="22">
        <f t="shared" si="238"/>
        <v>4.2994530018821466</v>
      </c>
      <c r="F1988" s="22">
        <f t="shared" si="238"/>
        <v>8.9006926818213579</v>
      </c>
      <c r="G1988" s="127">
        <v>2.8945575165192805E-2</v>
      </c>
      <c r="H1988" s="7">
        <f t="shared" si="231"/>
        <v>1.0289455751651928</v>
      </c>
      <c r="I1988" s="7">
        <f t="shared" si="232"/>
        <v>1.4900502460801794</v>
      </c>
      <c r="J1988" s="7">
        <f t="shared" si="233"/>
        <v>4.1785038058906929</v>
      </c>
      <c r="K1988" s="7">
        <f t="shared" si="234"/>
        <v>8.6503046387000495</v>
      </c>
      <c r="L1988">
        <v>3.94</v>
      </c>
      <c r="M1988">
        <v>3.32</v>
      </c>
      <c r="N1988">
        <v>2.11</v>
      </c>
      <c r="O1988" s="7">
        <f t="shared" si="235"/>
        <v>4.0540455661508599</v>
      </c>
      <c r="P1988" s="7">
        <f t="shared" si="236"/>
        <v>3.4160993095484398</v>
      </c>
      <c r="Q1988" s="7">
        <f t="shared" si="237"/>
        <v>2.1710751635985566</v>
      </c>
      <c r="R1988" s="24">
        <f t="shared" si="239"/>
        <v>0.24666718310950228</v>
      </c>
      <c r="S1988" s="24">
        <f t="shared" si="239"/>
        <v>0.29273153658175877</v>
      </c>
      <c r="T1988" s="24">
        <f t="shared" si="239"/>
        <v>0.46060128030873893</v>
      </c>
      <c r="U1988" s="23">
        <f t="shared" si="240"/>
        <v>2.6442061335614779</v>
      </c>
      <c r="V1988" s="23">
        <f t="shared" si="240"/>
        <v>0.79454277277900098</v>
      </c>
      <c r="W1988" s="23">
        <f t="shared" si="240"/>
        <v>0.24392204530696002</v>
      </c>
      <c r="X1988" t="s">
        <v>215</v>
      </c>
      <c r="Y1988" t="s">
        <v>286</v>
      </c>
      <c r="Z1988" t="s">
        <v>202</v>
      </c>
      <c r="AA1988" s="25" t="s">
        <v>162</v>
      </c>
      <c r="AB1988" s="25" t="s">
        <v>160</v>
      </c>
      <c r="AC1988" t="s">
        <v>607</v>
      </c>
      <c r="AD1988" s="25" t="s">
        <v>162</v>
      </c>
      <c r="AE1988" s="135" t="str">
        <f>VLOOKUP(AD1988,cs_lookup!$A$2:$B$55,2,FALSE)</f>
        <v>1</v>
      </c>
    </row>
    <row r="1989" spans="1:31" x14ac:dyDescent="0.25">
      <c r="A1989" s="20">
        <v>0.30050341942121245</v>
      </c>
      <c r="B1989" s="20">
        <v>0.29017311811391738</v>
      </c>
      <c r="C1989" s="20">
        <v>0.37669798754679035</v>
      </c>
      <c r="D1989" s="21">
        <f t="shared" si="238"/>
        <v>3.3277491548217979</v>
      </c>
      <c r="E1989" s="22">
        <f t="shared" si="238"/>
        <v>3.4462186108067248</v>
      </c>
      <c r="F1989" s="22">
        <f t="shared" si="238"/>
        <v>2.6546465154019123</v>
      </c>
      <c r="G1989" s="127">
        <v>2.8140712669391554E-2</v>
      </c>
      <c r="H1989" s="7">
        <f t="shared" si="231"/>
        <v>1.0281407126693916</v>
      </c>
      <c r="I1989" s="7">
        <f t="shared" si="232"/>
        <v>3.2366670377071891</v>
      </c>
      <c r="J1989" s="7">
        <f t="shared" si="233"/>
        <v>3.3518939269112371</v>
      </c>
      <c r="K1989" s="7">
        <f t="shared" si="234"/>
        <v>2.5819875457607124</v>
      </c>
      <c r="L1989">
        <v>2.2599999999999998</v>
      </c>
      <c r="M1989">
        <v>3.4</v>
      </c>
      <c r="N1989">
        <v>3.43</v>
      </c>
      <c r="O1989" s="7">
        <f t="shared" si="235"/>
        <v>2.3235980106328249</v>
      </c>
      <c r="P1989" s="7">
        <f t="shared" si="236"/>
        <v>3.495678423075931</v>
      </c>
      <c r="Q1989" s="7">
        <f t="shared" si="237"/>
        <v>3.5265226444560134</v>
      </c>
      <c r="R1989" s="24">
        <f t="shared" si="239"/>
        <v>0.43036704086678618</v>
      </c>
      <c r="S1989" s="24">
        <f t="shared" si="239"/>
        <v>0.2860675036349814</v>
      </c>
      <c r="T1989" s="24">
        <f t="shared" si="239"/>
        <v>0.28356545549823226</v>
      </c>
      <c r="U1989" s="23">
        <f t="shared" si="240"/>
        <v>0.69824914755549061</v>
      </c>
      <c r="V1989" s="23">
        <f t="shared" si="240"/>
        <v>1.0143519079474845</v>
      </c>
      <c r="W1989" s="23">
        <f t="shared" si="240"/>
        <v>1.3284339832047656</v>
      </c>
      <c r="X1989" t="s">
        <v>216</v>
      </c>
      <c r="Y1989" t="s">
        <v>220</v>
      </c>
      <c r="Z1989" t="s">
        <v>202</v>
      </c>
      <c r="AA1989" s="25" t="s">
        <v>151</v>
      </c>
      <c r="AB1989" s="25" t="s">
        <v>166</v>
      </c>
      <c r="AC1989" t="s">
        <v>607</v>
      </c>
      <c r="AD1989" s="25" t="s">
        <v>172</v>
      </c>
      <c r="AE1989" s="135" t="str">
        <f>VLOOKUP(AD1989,cs_lookup!$A$2:$B$55,2,FALSE)</f>
        <v>2</v>
      </c>
    </row>
    <row r="1990" spans="1:31" x14ac:dyDescent="0.25">
      <c r="A1990" s="20">
        <v>0.71344802636087423</v>
      </c>
      <c r="B1990" s="20">
        <v>0.21369479711066391</v>
      </c>
      <c r="C1990" s="20">
        <v>7.1412602467740685E-2</v>
      </c>
      <c r="D1990" s="21">
        <f t="shared" si="238"/>
        <v>1.4016437961161068</v>
      </c>
      <c r="E1990" s="22">
        <f t="shared" si="238"/>
        <v>4.6795711150709032</v>
      </c>
      <c r="F1990" s="22">
        <f t="shared" si="238"/>
        <v>14.003130616220455</v>
      </c>
      <c r="G1990" s="127">
        <v>4.4218042933214186E-2</v>
      </c>
      <c r="H1990" s="7">
        <f t="shared" si="231"/>
        <v>1.0442180429332142</v>
      </c>
      <c r="I1990" s="7">
        <f t="shared" si="232"/>
        <v>1.3422903440538929</v>
      </c>
      <c r="J1990" s="7">
        <f t="shared" si="233"/>
        <v>4.4814118533385638</v>
      </c>
      <c r="K1990" s="7">
        <f t="shared" si="234"/>
        <v>13.410159603147235</v>
      </c>
      <c r="L1990">
        <v>1.64</v>
      </c>
      <c r="M1990">
        <v>3.49</v>
      </c>
      <c r="N1990">
        <v>6.76</v>
      </c>
      <c r="O1990" s="7">
        <f t="shared" si="235"/>
        <v>1.7125175904104712</v>
      </c>
      <c r="P1990" s="7">
        <f t="shared" si="236"/>
        <v>3.6443209698369179</v>
      </c>
      <c r="Q1990" s="7">
        <f t="shared" si="237"/>
        <v>7.0589139702285273</v>
      </c>
      <c r="R1990" s="24">
        <f t="shared" si="239"/>
        <v>0.5839356077856761</v>
      </c>
      <c r="S1990" s="24">
        <f t="shared" si="239"/>
        <v>0.27439954062134919</v>
      </c>
      <c r="T1990" s="24">
        <f t="shared" si="239"/>
        <v>0.14166485159297468</v>
      </c>
      <c r="U1990" s="23">
        <f t="shared" si="240"/>
        <v>1.2217922949866307</v>
      </c>
      <c r="V1990" s="23">
        <f t="shared" si="240"/>
        <v>0.77877243025543808</v>
      </c>
      <c r="W1990" s="23">
        <f t="shared" si="240"/>
        <v>0.50409541720991102</v>
      </c>
      <c r="X1990" t="s">
        <v>347</v>
      </c>
      <c r="Y1990" t="s">
        <v>543</v>
      </c>
      <c r="Z1990" t="s">
        <v>349</v>
      </c>
      <c r="AA1990" s="25" t="s">
        <v>170</v>
      </c>
      <c r="AB1990" s="25" t="s">
        <v>160</v>
      </c>
      <c r="AC1990" t="s">
        <v>607</v>
      </c>
      <c r="AD1990" s="25" t="s">
        <v>149</v>
      </c>
      <c r="AE1990" s="135" t="str">
        <f>VLOOKUP(AD1990,cs_lookup!$A$2:$B$55,2,FALSE)</f>
        <v>X</v>
      </c>
    </row>
    <row r="1991" spans="1:31" x14ac:dyDescent="0.25">
      <c r="A1991" s="20">
        <v>0.69634101214161948</v>
      </c>
      <c r="B1991" s="20">
        <v>0.20158638669169066</v>
      </c>
      <c r="C1991" s="20">
        <v>9.8974595456204989E-2</v>
      </c>
      <c r="D1991" s="21">
        <f t="shared" si="238"/>
        <v>1.4360779884621004</v>
      </c>
      <c r="E1991" s="22">
        <f t="shared" si="238"/>
        <v>4.9606524349752616</v>
      </c>
      <c r="F1991" s="22">
        <f t="shared" si="238"/>
        <v>10.103602802220975</v>
      </c>
      <c r="G1991" s="127">
        <v>4.2684694283246616E-2</v>
      </c>
      <c r="H1991" s="7">
        <f t="shared" si="231"/>
        <v>1.0426846942832466</v>
      </c>
      <c r="I1991" s="7">
        <f t="shared" si="232"/>
        <v>1.3772888355758179</v>
      </c>
      <c r="J1991" s="7">
        <f t="shared" si="233"/>
        <v>4.7575767268601474</v>
      </c>
      <c r="K1991" s="7">
        <f t="shared" si="234"/>
        <v>9.6899886011718106</v>
      </c>
      <c r="L1991">
        <v>1.76</v>
      </c>
      <c r="M1991">
        <v>3.49</v>
      </c>
      <c r="N1991">
        <v>5.32</v>
      </c>
      <c r="O1991" s="7">
        <f t="shared" si="235"/>
        <v>1.835125061938514</v>
      </c>
      <c r="P1991" s="7">
        <f t="shared" si="236"/>
        <v>3.6389695830485311</v>
      </c>
      <c r="Q1991" s="7">
        <f t="shared" si="237"/>
        <v>5.5470825735868727</v>
      </c>
      <c r="R1991" s="24">
        <f t="shared" si="239"/>
        <v>0.54492198964557825</v>
      </c>
      <c r="S1991" s="24">
        <f t="shared" si="239"/>
        <v>0.27480306641152363</v>
      </c>
      <c r="T1991" s="24">
        <f t="shared" si="239"/>
        <v>0.18027494394289803</v>
      </c>
      <c r="U1991" s="23">
        <f t="shared" si="240"/>
        <v>1.277872843036717</v>
      </c>
      <c r="V1991" s="23">
        <f t="shared" si="240"/>
        <v>0.73356672952772151</v>
      </c>
      <c r="W1991" s="23">
        <f t="shared" si="240"/>
        <v>0.54902025368292517</v>
      </c>
      <c r="X1991" t="s">
        <v>73</v>
      </c>
      <c r="Y1991" t="s">
        <v>536</v>
      </c>
      <c r="Z1991" t="s">
        <v>349</v>
      </c>
      <c r="AA1991" s="25" t="s">
        <v>162</v>
      </c>
      <c r="AB1991" s="25" t="s">
        <v>160</v>
      </c>
      <c r="AC1991" t="s">
        <v>607</v>
      </c>
      <c r="AD1991" s="25" t="s">
        <v>151</v>
      </c>
      <c r="AE1991" s="135" t="str">
        <f>VLOOKUP(AD1991,cs_lookup!$A$2:$B$55,2,FALSE)</f>
        <v>X</v>
      </c>
    </row>
    <row r="1992" spans="1:31" x14ac:dyDescent="0.25">
      <c r="A1992" s="20">
        <v>0.27619711960974119</v>
      </c>
      <c r="B1992" s="20">
        <v>0.31957178500068179</v>
      </c>
      <c r="C1992" s="20">
        <v>0.37427168345158107</v>
      </c>
      <c r="D1992" s="21">
        <f t="shared" si="238"/>
        <v>3.6206025660693784</v>
      </c>
      <c r="E1992" s="22">
        <f t="shared" si="238"/>
        <v>3.1291873905509728</v>
      </c>
      <c r="F1992" s="22">
        <f t="shared" si="238"/>
        <v>2.671855884949331</v>
      </c>
      <c r="G1992" s="127">
        <v>3.8300606564718009E-2</v>
      </c>
      <c r="H1992" s="7">
        <f t="shared" si="231"/>
        <v>1.038300606564718</v>
      </c>
      <c r="I1992" s="7">
        <f t="shared" si="232"/>
        <v>3.4870465674178566</v>
      </c>
      <c r="J1992" s="7">
        <f t="shared" si="233"/>
        <v>3.0137586078313903</v>
      </c>
      <c r="K1992" s="7">
        <f t="shared" si="234"/>
        <v>2.573297047171466</v>
      </c>
      <c r="L1992">
        <v>3.37</v>
      </c>
      <c r="M1992">
        <v>2.79</v>
      </c>
      <c r="N1992">
        <v>2.61</v>
      </c>
      <c r="O1992" s="7">
        <f t="shared" si="235"/>
        <v>3.4990730441230999</v>
      </c>
      <c r="P1992" s="7">
        <f t="shared" si="236"/>
        <v>2.8968586923155635</v>
      </c>
      <c r="Q1992" s="7">
        <f t="shared" si="237"/>
        <v>2.7099645831339139</v>
      </c>
      <c r="R1992" s="24">
        <f t="shared" si="239"/>
        <v>0.2857899756278478</v>
      </c>
      <c r="S1992" s="24">
        <f t="shared" si="239"/>
        <v>0.34520151177987352</v>
      </c>
      <c r="T1992" s="24">
        <f t="shared" si="239"/>
        <v>0.36900851259227863</v>
      </c>
      <c r="U1992" s="23">
        <f t="shared" si="240"/>
        <v>0.96643389609088903</v>
      </c>
      <c r="V1992" s="23">
        <f t="shared" si="240"/>
        <v>0.92575430319802543</v>
      </c>
      <c r="W1992" s="23">
        <f t="shared" si="240"/>
        <v>1.0142630066236922</v>
      </c>
      <c r="X1992" t="s">
        <v>351</v>
      </c>
      <c r="Y1992" t="s">
        <v>348</v>
      </c>
      <c r="Z1992" t="s">
        <v>349</v>
      </c>
      <c r="AA1992" s="25" t="s">
        <v>151</v>
      </c>
      <c r="AB1992" s="25" t="s">
        <v>166</v>
      </c>
      <c r="AC1992" t="s">
        <v>607</v>
      </c>
      <c r="AD1992" s="25" t="s">
        <v>169</v>
      </c>
      <c r="AE1992" s="135" t="str">
        <f>VLOOKUP(AD1992,cs_lookup!$A$2:$B$55,2,FALSE)</f>
        <v>X</v>
      </c>
    </row>
    <row r="1993" spans="1:31" x14ac:dyDescent="0.25">
      <c r="A1993" s="20">
        <v>0.52562717766651368</v>
      </c>
      <c r="B1993" s="20">
        <v>0.32030449287070267</v>
      </c>
      <c r="C1993" s="20">
        <v>0.1505656308965552</v>
      </c>
      <c r="D1993" s="21">
        <f t="shared" si="238"/>
        <v>1.9024891453281247</v>
      </c>
      <c r="E1993" s="22">
        <f t="shared" si="238"/>
        <v>3.1220292635847291</v>
      </c>
      <c r="F1993" s="22">
        <f t="shared" si="238"/>
        <v>6.6416219561225178</v>
      </c>
      <c r="G1993" s="127">
        <v>3.8403260911679116E-2</v>
      </c>
      <c r="H1993" s="7">
        <f t="shared" si="231"/>
        <v>1.0384032609116791</v>
      </c>
      <c r="I1993" s="7">
        <f t="shared" si="232"/>
        <v>1.8321294018836292</v>
      </c>
      <c r="J1993" s="7">
        <f t="shared" si="233"/>
        <v>3.0065672760346538</v>
      </c>
      <c r="K1993" s="7">
        <f t="shared" si="234"/>
        <v>6.3959948953660088</v>
      </c>
      <c r="L1993">
        <v>3.46</v>
      </c>
      <c r="M1993">
        <v>2.99</v>
      </c>
      <c r="N1993">
        <v>2.41</v>
      </c>
      <c r="O1993" s="7">
        <f t="shared" si="235"/>
        <v>3.5928752827544095</v>
      </c>
      <c r="P1993" s="7">
        <f t="shared" si="236"/>
        <v>3.1048257501259209</v>
      </c>
      <c r="Q1993" s="7">
        <f t="shared" si="237"/>
        <v>2.5025518587971467</v>
      </c>
      <c r="R1993" s="24">
        <f t="shared" si="239"/>
        <v>0.27832861463350572</v>
      </c>
      <c r="S1993" s="24">
        <f t="shared" si="239"/>
        <v>0.32207926643208351</v>
      </c>
      <c r="T1993" s="24">
        <f t="shared" si="239"/>
        <v>0.39959211893441071</v>
      </c>
      <c r="U1993" s="23">
        <f t="shared" si="240"/>
        <v>1.8885128945819776</v>
      </c>
      <c r="V1993" s="23">
        <f t="shared" si="240"/>
        <v>0.99448963734598217</v>
      </c>
      <c r="W1993" s="23">
        <f t="shared" si="240"/>
        <v>0.37679829947113935</v>
      </c>
      <c r="X1993" t="s">
        <v>389</v>
      </c>
      <c r="Y1993" t="s">
        <v>377</v>
      </c>
      <c r="Z1993" t="s">
        <v>349</v>
      </c>
      <c r="AA1993" s="25" t="s">
        <v>154</v>
      </c>
      <c r="AB1993" s="25" t="s">
        <v>160</v>
      </c>
      <c r="AC1993" t="s">
        <v>607</v>
      </c>
      <c r="AD1993" s="25" t="s">
        <v>170</v>
      </c>
      <c r="AE1993" s="135" t="str">
        <f>VLOOKUP(AD1993,cs_lookup!$A$2:$B$55,2,FALSE)</f>
        <v>1</v>
      </c>
    </row>
    <row r="1994" spans="1:31" x14ac:dyDescent="0.25">
      <c r="A1994" s="20">
        <v>0.463543608598667</v>
      </c>
      <c r="B1994" s="20">
        <v>0.30596026136920518</v>
      </c>
      <c r="C1994" s="20">
        <v>0.22081879614467306</v>
      </c>
      <c r="D1994" s="21">
        <f t="shared" ref="D1994:F2040" si="241">(100%/A1994)</f>
        <v>2.1572943331547334</v>
      </c>
      <c r="E1994" s="22">
        <f t="shared" si="241"/>
        <v>3.2683983061228021</v>
      </c>
      <c r="F1994" s="22">
        <f t="shared" si="241"/>
        <v>4.528599999000237</v>
      </c>
      <c r="G1994" s="127">
        <v>4.2503953195792032E-2</v>
      </c>
      <c r="H1994" s="7">
        <f t="shared" si="231"/>
        <v>1.042503953195792</v>
      </c>
      <c r="I1994" s="7">
        <f t="shared" si="232"/>
        <v>2.0693392351573876</v>
      </c>
      <c r="J1994" s="7">
        <f t="shared" si="233"/>
        <v>3.1351423619100331</v>
      </c>
      <c r="K1994" s="7">
        <f t="shared" si="234"/>
        <v>4.3439643419267915</v>
      </c>
      <c r="L1994">
        <v>1.51</v>
      </c>
      <c r="M1994">
        <v>4.13</v>
      </c>
      <c r="N1994">
        <v>7.24</v>
      </c>
      <c r="O1994" s="7">
        <f t="shared" si="235"/>
        <v>1.5741809693256459</v>
      </c>
      <c r="P1994" s="7">
        <f t="shared" si="236"/>
        <v>4.3055413266986209</v>
      </c>
      <c r="Q1994" s="7">
        <f t="shared" si="237"/>
        <v>7.5477286211375345</v>
      </c>
      <c r="R1994" s="24">
        <f t="shared" ref="R1994:T2040" si="242">(1/O1994)</f>
        <v>0.63525097780110007</v>
      </c>
      <c r="S1994" s="24">
        <f t="shared" si="242"/>
        <v>0.23225883207739978</v>
      </c>
      <c r="T1994" s="24">
        <f t="shared" si="242"/>
        <v>0.13249019012150012</v>
      </c>
      <c r="U1994" s="23">
        <f t="shared" ref="U1994:W2040" si="243">(L1994/I1994)</f>
        <v>0.7297015271085574</v>
      </c>
      <c r="V1994" s="23">
        <f t="shared" si="243"/>
        <v>1.3173245496526245</v>
      </c>
      <c r="W1994" s="23">
        <f t="shared" si="243"/>
        <v>1.6666803477462835</v>
      </c>
      <c r="X1994" t="s">
        <v>380</v>
      </c>
      <c r="Y1994" t="s">
        <v>542</v>
      </c>
      <c r="Z1994" t="s">
        <v>349</v>
      </c>
      <c r="AA1994" s="25" t="s">
        <v>151</v>
      </c>
      <c r="AB1994" s="25" t="s">
        <v>166</v>
      </c>
      <c r="AC1994" t="s">
        <v>608</v>
      </c>
      <c r="AD1994" s="25" t="s">
        <v>165</v>
      </c>
      <c r="AE1994" s="140" t="str">
        <f>VLOOKUP(AD1994,cs_lookup!$A$2:$B$55,2,FALSE)</f>
        <v>1</v>
      </c>
    </row>
    <row r="1995" spans="1:31" x14ac:dyDescent="0.25">
      <c r="A1995" s="20">
        <v>0.44207529194590517</v>
      </c>
      <c r="B1995" s="20">
        <v>0.33674791808800786</v>
      </c>
      <c r="C1995" s="20">
        <v>0.21333635994655822</v>
      </c>
      <c r="D1995" s="21">
        <f t="shared" si="241"/>
        <v>2.2620581114095959</v>
      </c>
      <c r="E1995" s="22">
        <f t="shared" si="241"/>
        <v>2.9695803486412458</v>
      </c>
      <c r="F1995" s="22">
        <f t="shared" si="241"/>
        <v>4.6874334982114849</v>
      </c>
      <c r="G1995" s="127">
        <v>3.864138401265893E-2</v>
      </c>
      <c r="H1995" s="7">
        <f t="shared" si="231"/>
        <v>1.0386413840126589</v>
      </c>
      <c r="I1995" s="7">
        <f t="shared" si="232"/>
        <v>2.1779010024330265</v>
      </c>
      <c r="J1995" s="7">
        <f t="shared" si="233"/>
        <v>2.8591007390526357</v>
      </c>
      <c r="K1995" s="7">
        <f t="shared" si="234"/>
        <v>4.5130432605161381</v>
      </c>
      <c r="L1995">
        <v>2.15</v>
      </c>
      <c r="M1995">
        <v>3.16</v>
      </c>
      <c r="N1995">
        <v>3.89</v>
      </c>
      <c r="O1995" s="7">
        <f t="shared" si="235"/>
        <v>2.2330789756272167</v>
      </c>
      <c r="P1995" s="7">
        <f t="shared" si="236"/>
        <v>3.2821067734800025</v>
      </c>
      <c r="Q1995" s="7">
        <f t="shared" si="237"/>
        <v>4.0403149838092434</v>
      </c>
      <c r="R1995" s="24">
        <f t="shared" si="242"/>
        <v>0.44781219603714406</v>
      </c>
      <c r="S1995" s="24">
        <f t="shared" si="242"/>
        <v>0.30468234856957582</v>
      </c>
      <c r="T1995" s="24">
        <f t="shared" si="242"/>
        <v>0.24750545539328012</v>
      </c>
      <c r="U1995" s="23">
        <f t="shared" si="243"/>
        <v>0.98718904008866459</v>
      </c>
      <c r="V1995" s="23">
        <f t="shared" si="243"/>
        <v>1.1052426229119396</v>
      </c>
      <c r="W1995" s="23">
        <f t="shared" si="243"/>
        <v>0.86194609168340142</v>
      </c>
      <c r="X1995" t="s">
        <v>354</v>
      </c>
      <c r="Y1995" t="s">
        <v>381</v>
      </c>
      <c r="Z1995" t="s">
        <v>349</v>
      </c>
      <c r="AA1995" s="25" t="s">
        <v>151</v>
      </c>
      <c r="AB1995" s="25" t="s">
        <v>166</v>
      </c>
      <c r="AC1995" t="s">
        <v>608</v>
      </c>
      <c r="AD1995" s="25" t="s">
        <v>151</v>
      </c>
      <c r="AE1995" s="140" t="str">
        <f>VLOOKUP(AD1995,cs_lookup!$A$2:$B$55,2,FALSE)</f>
        <v>X</v>
      </c>
    </row>
    <row r="1996" spans="1:31" x14ac:dyDescent="0.25">
      <c r="A1996" s="20">
        <v>0.3005347041630213</v>
      </c>
      <c r="B1996" s="20">
        <v>0.30251238339402353</v>
      </c>
      <c r="C1996" s="20">
        <v>0.36690383861741366</v>
      </c>
      <c r="D1996" s="21">
        <f t="shared" si="241"/>
        <v>3.3274027463316265</v>
      </c>
      <c r="E1996" s="22">
        <f t="shared" si="241"/>
        <v>3.3056498011107736</v>
      </c>
      <c r="F1996" s="22">
        <f t="shared" si="241"/>
        <v>2.7255097787154603</v>
      </c>
      <c r="G1996" s="127">
        <v>3.8038873684432151E-2</v>
      </c>
      <c r="H1996" s="7">
        <f t="shared" si="231"/>
        <v>1.0380388736844322</v>
      </c>
      <c r="I1996" s="7">
        <f t="shared" si="232"/>
        <v>3.205470267718673</v>
      </c>
      <c r="J1996" s="7">
        <f t="shared" si="233"/>
        <v>3.1845144579004505</v>
      </c>
      <c r="K1996" s="7">
        <f t="shared" si="234"/>
        <v>2.6256336326225349</v>
      </c>
      <c r="L1996">
        <v>2.34</v>
      </c>
      <c r="M1996">
        <v>3.28</v>
      </c>
      <c r="N1996">
        <v>3.27</v>
      </c>
      <c r="O1996" s="7">
        <f t="shared" si="235"/>
        <v>2.4290109644215709</v>
      </c>
      <c r="P1996" s="7">
        <f t="shared" si="236"/>
        <v>3.4047675056849371</v>
      </c>
      <c r="Q1996" s="7">
        <f t="shared" si="237"/>
        <v>3.394387116948093</v>
      </c>
      <c r="R1996" s="24">
        <f t="shared" si="242"/>
        <v>0.41169019598811635</v>
      </c>
      <c r="S1996" s="24">
        <f t="shared" si="242"/>
        <v>0.29370581055249761</v>
      </c>
      <c r="T1996" s="24">
        <f t="shared" si="242"/>
        <v>0.29460399345938598</v>
      </c>
      <c r="U1996" s="23">
        <f t="shared" si="243"/>
        <v>0.73000209160117191</v>
      </c>
      <c r="V1996" s="23">
        <f t="shared" si="243"/>
        <v>1.0299843330472749</v>
      </c>
      <c r="W1996" s="23">
        <f t="shared" si="243"/>
        <v>1.2454136629617512</v>
      </c>
      <c r="X1996" t="s">
        <v>352</v>
      </c>
      <c r="Y1996" t="s">
        <v>388</v>
      </c>
      <c r="Z1996" t="s">
        <v>349</v>
      </c>
      <c r="AA1996" s="25" t="s">
        <v>151</v>
      </c>
      <c r="AB1996" s="25" t="s">
        <v>166</v>
      </c>
      <c r="AC1996" t="s">
        <v>608</v>
      </c>
      <c r="AD1996" s="25" t="s">
        <v>155</v>
      </c>
      <c r="AE1996" s="140" t="str">
        <f>VLOOKUP(AD1996,cs_lookup!$A$2:$B$55,2,FALSE)</f>
        <v>2</v>
      </c>
    </row>
    <row r="1997" spans="1:31" s="23" customFormat="1" x14ac:dyDescent="0.25">
      <c r="A1997" s="20">
        <v>0.54377853725182079</v>
      </c>
      <c r="B1997" s="20">
        <v>0.38360218886596836</v>
      </c>
      <c r="C1997" s="20">
        <v>7.2265377123325467E-2</v>
      </c>
      <c r="D1997" s="21">
        <f t="shared" si="241"/>
        <v>1.8389839456589394</v>
      </c>
      <c r="E1997" s="22">
        <f t="shared" si="241"/>
        <v>2.6068672938396675</v>
      </c>
      <c r="F1997" s="22">
        <f t="shared" si="241"/>
        <v>13.837885302853071</v>
      </c>
      <c r="G1997" s="127">
        <v>3.9772484615533843E-2</v>
      </c>
      <c r="H1997" s="7">
        <f t="shared" si="231"/>
        <v>1.0397724846155338</v>
      </c>
      <c r="I1997" s="7">
        <f t="shared" si="232"/>
        <v>1.7686407102212576</v>
      </c>
      <c r="J1997" s="7">
        <f t="shared" si="233"/>
        <v>2.5071516436632599</v>
      </c>
      <c r="K1997" s="7">
        <f t="shared" si="234"/>
        <v>13.308570391694646</v>
      </c>
      <c r="L1997" s="23">
        <v>2.23</v>
      </c>
      <c r="M1997" s="23">
        <v>3.08</v>
      </c>
      <c r="N1997" s="23">
        <v>3.75</v>
      </c>
      <c r="O1997" s="7">
        <f t="shared" si="235"/>
        <v>2.3186926406926402</v>
      </c>
      <c r="P1997" s="7">
        <f t="shared" si="236"/>
        <v>3.2024992526158442</v>
      </c>
      <c r="Q1997" s="7">
        <f t="shared" si="237"/>
        <v>3.8991468173082517</v>
      </c>
      <c r="R1997" s="24">
        <f t="shared" si="242"/>
        <v>0.43127751494535294</v>
      </c>
      <c r="S1997" s="24">
        <f t="shared" si="242"/>
        <v>0.31225612283381071</v>
      </c>
      <c r="T1997" s="24">
        <f t="shared" si="242"/>
        <v>0.25646636222083652</v>
      </c>
      <c r="U1997" s="23">
        <f t="shared" si="243"/>
        <v>1.2608552924924057</v>
      </c>
      <c r="V1997" s="23">
        <f t="shared" si="243"/>
        <v>1.2284857231450657</v>
      </c>
      <c r="W1997" s="23">
        <f t="shared" si="243"/>
        <v>0.28177331521199506</v>
      </c>
      <c r="X1997" s="23" t="s">
        <v>382</v>
      </c>
      <c r="Y1997" s="23" t="s">
        <v>547</v>
      </c>
      <c r="Z1997" s="23" t="s">
        <v>349</v>
      </c>
      <c r="AA1997" s="25" t="s">
        <v>154</v>
      </c>
      <c r="AB1997" s="25" t="s">
        <v>160</v>
      </c>
      <c r="AC1997" s="23" t="s">
        <v>608</v>
      </c>
      <c r="AD1997" s="25" t="s">
        <v>178</v>
      </c>
      <c r="AE1997" s="140" t="str">
        <f>VLOOKUP(AD1997,cs_lookup!$A$2:$B$55,2,FALSE)</f>
        <v>2</v>
      </c>
    </row>
    <row r="1998" spans="1:31" x14ac:dyDescent="0.25">
      <c r="A1998" s="20">
        <v>0.40689332464465561</v>
      </c>
      <c r="B1998" s="20">
        <v>0.2287948945348707</v>
      </c>
      <c r="C1998" s="20">
        <v>0.33791451398509537</v>
      </c>
      <c r="D1998" s="21">
        <f t="shared" si="241"/>
        <v>2.457646610136234</v>
      </c>
      <c r="E1998" s="22">
        <f t="shared" si="241"/>
        <v>4.3707268994483162</v>
      </c>
      <c r="F1998" s="22">
        <f t="shared" si="241"/>
        <v>2.9593283467075571</v>
      </c>
      <c r="G1998" s="127">
        <v>3.4295236407410945E-2</v>
      </c>
      <c r="H1998" s="7">
        <f t="shared" si="231"/>
        <v>1.0342952364074109</v>
      </c>
      <c r="I1998" s="7">
        <f t="shared" si="232"/>
        <v>2.3761557857239923</v>
      </c>
      <c r="J1998" s="7">
        <f t="shared" si="233"/>
        <v>4.2258020201561468</v>
      </c>
      <c r="K1998" s="7">
        <f t="shared" si="234"/>
        <v>2.8612027229156372</v>
      </c>
      <c r="L1998">
        <v>3.06</v>
      </c>
      <c r="M1998">
        <v>3.86</v>
      </c>
      <c r="N1998">
        <v>2.23</v>
      </c>
      <c r="O1998" s="7">
        <f t="shared" si="235"/>
        <v>3.1649434234066773</v>
      </c>
      <c r="P1998" s="7">
        <f t="shared" si="236"/>
        <v>3.9923796125326061</v>
      </c>
      <c r="Q1998" s="7">
        <f t="shared" si="237"/>
        <v>2.3064783771885264</v>
      </c>
      <c r="R1998" s="24">
        <f t="shared" si="242"/>
        <v>0.31596141422446705</v>
      </c>
      <c r="S1998" s="24">
        <f t="shared" si="242"/>
        <v>0.25047718329711638</v>
      </c>
      <c r="T1998" s="24">
        <f t="shared" si="242"/>
        <v>0.43356140247841662</v>
      </c>
      <c r="U1998" s="23">
        <f t="shared" si="243"/>
        <v>1.2877943518621811</v>
      </c>
      <c r="V1998" s="23">
        <f t="shared" si="243"/>
        <v>0.91343607239256552</v>
      </c>
      <c r="W1998" s="23">
        <f t="shared" si="243"/>
        <v>0.77939251984479252</v>
      </c>
      <c r="X1998" t="s">
        <v>516</v>
      </c>
      <c r="Y1998" t="s">
        <v>398</v>
      </c>
      <c r="Z1998" t="s">
        <v>186</v>
      </c>
      <c r="AA1998" s="25" t="s">
        <v>150</v>
      </c>
      <c r="AB1998" s="25" t="s">
        <v>166</v>
      </c>
      <c r="AC1998" s="128" t="s">
        <v>609</v>
      </c>
      <c r="AD1998" s="140" t="s">
        <v>178</v>
      </c>
      <c r="AE1998" s="140" t="str">
        <f>VLOOKUP(AD1998,cs_lookup!$A$2:$B$55,2,FALSE)</f>
        <v>2</v>
      </c>
    </row>
    <row r="1999" spans="1:31" x14ac:dyDescent="0.25">
      <c r="A1999" s="20">
        <v>0.55194867494548228</v>
      </c>
      <c r="B1999" s="20">
        <v>0.41888117731156638</v>
      </c>
      <c r="C1999" s="20">
        <v>2.9131043268597168E-2</v>
      </c>
      <c r="D1999" s="21">
        <f t="shared" si="241"/>
        <v>1.8117626609009854</v>
      </c>
      <c r="E1999" s="22">
        <f t="shared" si="241"/>
        <v>2.387311853968062</v>
      </c>
      <c r="F1999" s="22">
        <f t="shared" si="241"/>
        <v>34.327641162030922</v>
      </c>
      <c r="G1999" s="127">
        <v>2.5158098967268616E-2</v>
      </c>
      <c r="H1999" s="7">
        <f t="shared" si="231"/>
        <v>1.0251580989672686</v>
      </c>
      <c r="I1999" s="7">
        <f t="shared" si="232"/>
        <v>1.7673007341268945</v>
      </c>
      <c r="J1999" s="7">
        <f t="shared" si="233"/>
        <v>2.3287255462089309</v>
      </c>
      <c r="K1999" s="7">
        <f t="shared" si="234"/>
        <v>33.485216764723567</v>
      </c>
      <c r="L1999">
        <v>1.66</v>
      </c>
      <c r="M1999">
        <v>3.88</v>
      </c>
      <c r="N1999">
        <v>6.06</v>
      </c>
      <c r="O1999" s="7">
        <f t="shared" si="235"/>
        <v>1.7017624442856658</v>
      </c>
      <c r="P1999" s="7">
        <f t="shared" si="236"/>
        <v>3.9776134239930023</v>
      </c>
      <c r="Q1999" s="7">
        <f t="shared" si="237"/>
        <v>6.2124580797416478</v>
      </c>
      <c r="R1999" s="24">
        <f t="shared" si="242"/>
        <v>0.58762608339248046</v>
      </c>
      <c r="S1999" s="24">
        <f t="shared" si="242"/>
        <v>0.25140703567822614</v>
      </c>
      <c r="T1999" s="24">
        <f t="shared" si="242"/>
        <v>0.16096688092929332</v>
      </c>
      <c r="U1999" s="23">
        <f t="shared" si="243"/>
        <v>0.93928552619545835</v>
      </c>
      <c r="V1999" s="23">
        <f t="shared" si="243"/>
        <v>1.6661473939324793</v>
      </c>
      <c r="W1999" s="23">
        <f t="shared" si="243"/>
        <v>0.18097538512530001</v>
      </c>
      <c r="X1999" t="s">
        <v>358</v>
      </c>
      <c r="Y1999" t="s">
        <v>309</v>
      </c>
      <c r="Z1999" t="s">
        <v>305</v>
      </c>
      <c r="AA1999" s="25" t="s">
        <v>154</v>
      </c>
      <c r="AB1999" s="25" t="s">
        <v>160</v>
      </c>
      <c r="AC1999" s="128" t="s">
        <v>609</v>
      </c>
      <c r="AD1999" s="140" t="s">
        <v>175</v>
      </c>
      <c r="AE1999" s="140" t="str">
        <f>VLOOKUP(AD1999,cs_lookup!$A$2:$B$55,2,FALSE)</f>
        <v>1</v>
      </c>
    </row>
    <row r="2000" spans="1:31" x14ac:dyDescent="0.25">
      <c r="A2000" s="20">
        <v>0.44266584280058607</v>
      </c>
      <c r="B2000" s="20">
        <v>0.27576498867457983</v>
      </c>
      <c r="C2000" s="20">
        <v>0.26540077116087818</v>
      </c>
      <c r="D2000" s="21">
        <f t="shared" si="241"/>
        <v>2.2590403489760202</v>
      </c>
      <c r="E2000" s="22">
        <f t="shared" si="241"/>
        <v>3.6262761447939407</v>
      </c>
      <c r="F2000" s="22">
        <f t="shared" si="241"/>
        <v>3.7678865650086197</v>
      </c>
      <c r="G2000" s="127">
        <v>2.810468664127197E-2</v>
      </c>
      <c r="H2000" s="7">
        <f t="shared" si="231"/>
        <v>1.028104686641272</v>
      </c>
      <c r="I2000" s="7">
        <f t="shared" si="232"/>
        <v>2.1972863058878831</v>
      </c>
      <c r="J2000" s="7">
        <f t="shared" si="233"/>
        <v>3.5271467895362556</v>
      </c>
      <c r="K2000" s="7">
        <f t="shared" si="234"/>
        <v>3.6648860898766791</v>
      </c>
      <c r="L2000">
        <v>2.46</v>
      </c>
      <c r="M2000">
        <v>3.51</v>
      </c>
      <c r="N2000">
        <v>2.97</v>
      </c>
      <c r="O2000" s="7">
        <f t="shared" si="235"/>
        <v>2.5291375291375289</v>
      </c>
      <c r="P2000" s="7">
        <f t="shared" si="236"/>
        <v>3.6086474501108645</v>
      </c>
      <c r="Q2000" s="7">
        <f t="shared" si="237"/>
        <v>3.0534709193245781</v>
      </c>
      <c r="R2000" s="24">
        <f t="shared" si="242"/>
        <v>0.39539170506912447</v>
      </c>
      <c r="S2000" s="24">
        <f t="shared" si="242"/>
        <v>0.27711213517665134</v>
      </c>
      <c r="T2000" s="24">
        <f t="shared" si="242"/>
        <v>0.32749615975422425</v>
      </c>
      <c r="U2000" s="23">
        <f t="shared" si="243"/>
        <v>1.119562795894256</v>
      </c>
      <c r="V2000" s="23">
        <f t="shared" si="243"/>
        <v>0.99513862321037394</v>
      </c>
      <c r="W2000" s="23">
        <f t="shared" si="243"/>
        <v>0.81039353670605863</v>
      </c>
      <c r="X2000" t="s">
        <v>361</v>
      </c>
      <c r="Y2000" t="s">
        <v>518</v>
      </c>
      <c r="Z2000" t="s">
        <v>320</v>
      </c>
      <c r="AA2000" s="25" t="s">
        <v>151</v>
      </c>
      <c r="AB2000" s="25" t="s">
        <v>166</v>
      </c>
      <c r="AC2000" s="128" t="s">
        <v>609</v>
      </c>
      <c r="AD2000" s="140" t="s">
        <v>154</v>
      </c>
      <c r="AE2000" s="140" t="str">
        <f>VLOOKUP(AD2000,cs_lookup!$A$2:$B$55,2,FALSE)</f>
        <v>1</v>
      </c>
    </row>
    <row r="2001" spans="1:31" x14ac:dyDescent="0.25">
      <c r="A2001" s="20">
        <v>0.23668072837863924</v>
      </c>
      <c r="B2001" s="20">
        <v>0.25314803629429067</v>
      </c>
      <c r="C2001" s="20">
        <v>0.45879456971644489</v>
      </c>
      <c r="D2001" s="21">
        <f t="shared" si="241"/>
        <v>4.225101075404039</v>
      </c>
      <c r="E2001" s="22">
        <f t="shared" si="241"/>
        <v>3.950257780540221</v>
      </c>
      <c r="F2001" s="22">
        <f t="shared" si="241"/>
        <v>2.1796247514830958</v>
      </c>
      <c r="G2001" s="127">
        <v>2.8825864052227868E-2</v>
      </c>
      <c r="H2001" s="7">
        <f t="shared" si="231"/>
        <v>1.0288258640522279</v>
      </c>
      <c r="I2001" s="7">
        <f t="shared" si="232"/>
        <v>4.1067212859158388</v>
      </c>
      <c r="J2001" s="7">
        <f t="shared" si="233"/>
        <v>3.8395786095242332</v>
      </c>
      <c r="K2001" s="7">
        <f t="shared" si="234"/>
        <v>2.1185555570096439</v>
      </c>
      <c r="L2001">
        <v>2.35</v>
      </c>
      <c r="M2001">
        <v>3.8</v>
      </c>
      <c r="N2001">
        <v>2.94</v>
      </c>
      <c r="O2001" s="7">
        <f t="shared" si="235"/>
        <v>2.4177407805227356</v>
      </c>
      <c r="P2001" s="7">
        <f t="shared" si="236"/>
        <v>3.9095382833984655</v>
      </c>
      <c r="Q2001" s="7">
        <f t="shared" si="237"/>
        <v>3.02474804031355</v>
      </c>
      <c r="R2001" s="24">
        <f t="shared" si="242"/>
        <v>0.41360927029728628</v>
      </c>
      <c r="S2001" s="24">
        <f t="shared" si="242"/>
        <v>0.25578468031542706</v>
      </c>
      <c r="T2001" s="24">
        <f t="shared" si="242"/>
        <v>0.33060604938728666</v>
      </c>
      <c r="U2001" s="23">
        <f t="shared" si="243"/>
        <v>0.57223264896486081</v>
      </c>
      <c r="V2001" s="23">
        <f t="shared" si="243"/>
        <v>0.98969193925967369</v>
      </c>
      <c r="W2001" s="23">
        <f t="shared" si="243"/>
        <v>1.3877379756563148</v>
      </c>
      <c r="X2001" t="s">
        <v>385</v>
      </c>
      <c r="Y2001" t="s">
        <v>364</v>
      </c>
      <c r="Z2001" t="s">
        <v>320</v>
      </c>
      <c r="AA2001" s="25" t="s">
        <v>155</v>
      </c>
      <c r="AB2001" s="25" t="s">
        <v>161</v>
      </c>
      <c r="AC2001" s="128" t="s">
        <v>609</v>
      </c>
      <c r="AD2001" s="140" t="s">
        <v>155</v>
      </c>
      <c r="AE2001" s="140" t="str">
        <f>VLOOKUP(AD2001,cs_lookup!$A$2:$B$55,2,FALSE)</f>
        <v>2</v>
      </c>
    </row>
    <row r="2002" spans="1:31" x14ac:dyDescent="0.25">
      <c r="A2002" s="20">
        <v>0.64712096693848031</v>
      </c>
      <c r="B2002" s="20">
        <v>0.20673979767646175</v>
      </c>
      <c r="C2002" s="20">
        <v>0.1401646778966667</v>
      </c>
      <c r="D2002" s="21">
        <f t="shared" si="241"/>
        <v>1.5453061345407879</v>
      </c>
      <c r="E2002" s="22">
        <f t="shared" si="241"/>
        <v>4.836998058617402</v>
      </c>
      <c r="F2002" s="22">
        <f t="shared" si="241"/>
        <v>7.1344650806904992</v>
      </c>
      <c r="G2002" s="127">
        <v>2.3052147367803588E-2</v>
      </c>
      <c r="H2002" s="7">
        <f t="shared" si="231"/>
        <v>1.0230521473678036</v>
      </c>
      <c r="I2002" s="7">
        <f t="shared" si="232"/>
        <v>1.5104861844204953</v>
      </c>
      <c r="J2002" s="7">
        <f t="shared" si="233"/>
        <v>4.7280073367349313</v>
      </c>
      <c r="K2002" s="7">
        <f t="shared" si="234"/>
        <v>6.9737061781715273</v>
      </c>
      <c r="L2002">
        <v>1.92</v>
      </c>
      <c r="M2002">
        <v>3.77</v>
      </c>
      <c r="N2002">
        <v>4.22</v>
      </c>
      <c r="O2002" s="7">
        <f t="shared" si="235"/>
        <v>1.9642601229461829</v>
      </c>
      <c r="P2002" s="7">
        <f t="shared" si="236"/>
        <v>3.8569065955766195</v>
      </c>
      <c r="Q2002" s="7">
        <f t="shared" si="237"/>
        <v>4.3172800618921308</v>
      </c>
      <c r="R2002" s="24">
        <f t="shared" si="242"/>
        <v>0.50909754177573263</v>
      </c>
      <c r="S2002" s="24">
        <f t="shared" si="242"/>
        <v>0.2592751406390999</v>
      </c>
      <c r="T2002" s="24">
        <f t="shared" si="242"/>
        <v>0.23162731758516747</v>
      </c>
      <c r="U2002" s="23">
        <f t="shared" si="243"/>
        <v>1.271113910079632</v>
      </c>
      <c r="V2002" s="23">
        <f t="shared" si="243"/>
        <v>0.79737608922652137</v>
      </c>
      <c r="W2002" s="23">
        <f t="shared" si="243"/>
        <v>0.60513016926481178</v>
      </c>
      <c r="X2002" t="s">
        <v>194</v>
      </c>
      <c r="Y2002" t="s">
        <v>190</v>
      </c>
      <c r="Z2002" t="s">
        <v>189</v>
      </c>
      <c r="AA2002" s="25" t="s">
        <v>162</v>
      </c>
      <c r="AB2002" s="25" t="s">
        <v>160</v>
      </c>
      <c r="AC2002" s="128" t="s">
        <v>609</v>
      </c>
      <c r="AD2002" s="140" t="s">
        <v>165</v>
      </c>
      <c r="AE2002" s="140" t="str">
        <f>VLOOKUP(AD2002,cs_lookup!$A$2:$B$55,2,FALSE)</f>
        <v>1</v>
      </c>
    </row>
    <row r="2003" spans="1:31" x14ac:dyDescent="0.25">
      <c r="A2003" s="20">
        <v>0.15470658862670408</v>
      </c>
      <c r="B2003" s="20">
        <v>0.31592718334564079</v>
      </c>
      <c r="C2003" s="20">
        <v>0.47839599173105585</v>
      </c>
      <c r="D2003" s="21">
        <f t="shared" si="241"/>
        <v>6.4638488177961726</v>
      </c>
      <c r="E2003" s="22">
        <f t="shared" si="241"/>
        <v>3.1652863467147361</v>
      </c>
      <c r="F2003" s="22">
        <f t="shared" si="241"/>
        <v>2.0903185170543379</v>
      </c>
      <c r="G2003" s="127">
        <v>2.1557271557271385E-2</v>
      </c>
      <c r="H2003" s="7">
        <f t="shared" si="231"/>
        <v>1.0215572715572714</v>
      </c>
      <c r="I2003" s="7">
        <f t="shared" si="232"/>
        <v>6.3274463388064595</v>
      </c>
      <c r="J2003" s="7">
        <f t="shared" si="233"/>
        <v>3.0984913277446933</v>
      </c>
      <c r="K2003" s="7">
        <f t="shared" si="234"/>
        <v>2.0462078585842152</v>
      </c>
      <c r="L2003">
        <v>2.96</v>
      </c>
      <c r="M2003">
        <v>3.36</v>
      </c>
      <c r="N2003">
        <v>2.59</v>
      </c>
      <c r="O2003" s="7">
        <f t="shared" si="235"/>
        <v>3.0238095238095233</v>
      </c>
      <c r="P2003" s="7">
        <f t="shared" si="236"/>
        <v>3.4324324324324316</v>
      </c>
      <c r="Q2003" s="7">
        <f t="shared" si="237"/>
        <v>2.6458333333333326</v>
      </c>
      <c r="R2003" s="24">
        <f t="shared" si="242"/>
        <v>0.33070866141732291</v>
      </c>
      <c r="S2003" s="24">
        <f t="shared" si="242"/>
        <v>0.29133858267716545</v>
      </c>
      <c r="T2003" s="24">
        <f t="shared" si="242"/>
        <v>0.37795275590551192</v>
      </c>
      <c r="U2003" s="23">
        <f t="shared" si="243"/>
        <v>0.46780325608550988</v>
      </c>
      <c r="V2003" s="23">
        <f t="shared" si="243"/>
        <v>1.0843987104026047</v>
      </c>
      <c r="W2003" s="23">
        <f t="shared" si="243"/>
        <v>1.2657560614550851</v>
      </c>
      <c r="X2003" t="s">
        <v>88</v>
      </c>
      <c r="Y2003" t="s">
        <v>87</v>
      </c>
      <c r="Z2003" t="s">
        <v>138</v>
      </c>
      <c r="AA2003" s="25" t="s">
        <v>152</v>
      </c>
      <c r="AB2003" s="25" t="s">
        <v>161</v>
      </c>
      <c r="AC2003" s="128" t="s">
        <v>609</v>
      </c>
      <c r="AD2003" s="140" t="s">
        <v>150</v>
      </c>
      <c r="AE2003" s="140" t="str">
        <f>VLOOKUP(AD2003,cs_lookup!$A$2:$B$55,2,FALSE)</f>
        <v>X</v>
      </c>
    </row>
    <row r="2004" spans="1:31" x14ac:dyDescent="0.25">
      <c r="A2004" s="20">
        <v>0.66349551059973888</v>
      </c>
      <c r="B2004" s="20">
        <v>0.20803326843086595</v>
      </c>
      <c r="C2004" s="20">
        <v>0.12395362007470316</v>
      </c>
      <c r="D2004" s="21">
        <f t="shared" si="241"/>
        <v>1.5071692031436537</v>
      </c>
      <c r="E2004" s="22">
        <f t="shared" si="241"/>
        <v>4.8069234673026449</v>
      </c>
      <c r="F2004" s="22">
        <f t="shared" si="241"/>
        <v>8.0675336419971408</v>
      </c>
      <c r="G2004" s="127">
        <v>2.4133166559762609E-2</v>
      </c>
      <c r="H2004" s="7">
        <f t="shared" ref="H2004:H2067" si="244">(G2004/100%) + 1</f>
        <v>1.0241331665597626</v>
      </c>
      <c r="I2004" s="7">
        <f t="shared" ref="I2004:I2067" si="245">D2004/H2004</f>
        <v>1.4716535430704691</v>
      </c>
      <c r="J2004" s="7">
        <f t="shared" ref="J2004:J2067" si="246">E2004/H2004</f>
        <v>4.6936508105190242</v>
      </c>
      <c r="K2004" s="7">
        <f t="shared" ref="K2004:K2067" si="247">F2004/H2004</f>
        <v>7.8774263986561026</v>
      </c>
      <c r="L2004">
        <v>1.74</v>
      </c>
      <c r="M2004">
        <v>3.83</v>
      </c>
      <c r="N2004">
        <v>5.31</v>
      </c>
      <c r="O2004" s="7">
        <f t="shared" ref="O2004:O2067" si="248">(L2004*H2004)</f>
        <v>1.781991709813987</v>
      </c>
      <c r="P2004" s="7">
        <f t="shared" ref="P2004:P2067" si="249">(M2004*H2004)</f>
        <v>3.9224300279238911</v>
      </c>
      <c r="Q2004" s="7">
        <f t="shared" ref="Q2004:Q2067" si="250">(N2004*H2004)</f>
        <v>5.438147114432339</v>
      </c>
      <c r="R2004" s="24">
        <f t="shared" si="242"/>
        <v>0.56116983849738833</v>
      </c>
      <c r="S2004" s="24">
        <f t="shared" si="242"/>
        <v>0.2549439997351059</v>
      </c>
      <c r="T2004" s="24">
        <f t="shared" si="242"/>
        <v>0.1838861617675058</v>
      </c>
      <c r="U2004" s="23">
        <f t="shared" si="243"/>
        <v>1.182343499387533</v>
      </c>
      <c r="V2004" s="23">
        <f t="shared" si="243"/>
        <v>0.8159959389003798</v>
      </c>
      <c r="W2004" s="23">
        <f t="shared" si="243"/>
        <v>0.67407802133268946</v>
      </c>
      <c r="X2004" t="s">
        <v>96</v>
      </c>
      <c r="Y2004" t="s">
        <v>99</v>
      </c>
      <c r="Z2004" t="s">
        <v>140</v>
      </c>
      <c r="AA2004" s="25" t="s">
        <v>162</v>
      </c>
      <c r="AB2004" s="25" t="s">
        <v>160</v>
      </c>
      <c r="AC2004" s="128" t="s">
        <v>609</v>
      </c>
      <c r="AD2004" s="140" t="s">
        <v>168</v>
      </c>
      <c r="AE2004" s="140" t="str">
        <f>VLOOKUP(AD2004,cs_lookup!$A$2:$B$55,2,FALSE)</f>
        <v>1</v>
      </c>
    </row>
    <row r="2005" spans="1:31" x14ac:dyDescent="0.25">
      <c r="A2005" s="20">
        <v>0.49401379925986721</v>
      </c>
      <c r="B2005" s="20">
        <v>0.2019316592984467</v>
      </c>
      <c r="C2005" s="20">
        <v>0.28173618580535581</v>
      </c>
      <c r="D2005" s="21">
        <f t="shared" si="241"/>
        <v>2.0242349535543394</v>
      </c>
      <c r="E2005" s="22">
        <f t="shared" si="241"/>
        <v>4.9521704693271555</v>
      </c>
      <c r="F2005" s="22">
        <f t="shared" si="241"/>
        <v>3.5494198132251067</v>
      </c>
      <c r="G2005" s="127">
        <v>2.4351698598129135E-2</v>
      </c>
      <c r="H2005" s="7">
        <f t="shared" si="244"/>
        <v>1.0243516985981291</v>
      </c>
      <c r="I2005" s="7">
        <f t="shared" si="245"/>
        <v>1.9761132395490679</v>
      </c>
      <c r="J2005" s="7">
        <f t="shared" si="246"/>
        <v>4.8344435569389121</v>
      </c>
      <c r="K2005" s="7">
        <f t="shared" si="247"/>
        <v>3.4650401986765345</v>
      </c>
      <c r="L2005">
        <v>1.86</v>
      </c>
      <c r="M2005">
        <v>3.96</v>
      </c>
      <c r="N2005">
        <v>4.2699999999999996</v>
      </c>
      <c r="O2005" s="7">
        <f t="shared" si="248"/>
        <v>1.9052941593925203</v>
      </c>
      <c r="P2005" s="7">
        <f t="shared" si="249"/>
        <v>4.0564327264485911</v>
      </c>
      <c r="Q2005" s="7">
        <f t="shared" si="250"/>
        <v>4.3739817530140108</v>
      </c>
      <c r="R2005" s="24">
        <f t="shared" si="242"/>
        <v>0.52485333829965541</v>
      </c>
      <c r="S2005" s="24">
        <f t="shared" si="242"/>
        <v>0.24652202253468666</v>
      </c>
      <c r="T2005" s="24">
        <f t="shared" si="242"/>
        <v>0.22862463916565789</v>
      </c>
      <c r="U2005" s="23">
        <f t="shared" si="243"/>
        <v>0.9412416063891339</v>
      </c>
      <c r="V2005" s="23">
        <f t="shared" si="243"/>
        <v>0.81912219128428609</v>
      </c>
      <c r="W2005" s="23">
        <f t="shared" si="243"/>
        <v>1.2323089358763912</v>
      </c>
      <c r="X2005" t="s">
        <v>38</v>
      </c>
      <c r="Y2005" t="s">
        <v>103</v>
      </c>
      <c r="Z2005" t="s">
        <v>140</v>
      </c>
      <c r="AA2005" s="25" t="s">
        <v>150</v>
      </c>
      <c r="AB2005" s="25" t="s">
        <v>166</v>
      </c>
      <c r="AC2005" s="128" t="s">
        <v>609</v>
      </c>
      <c r="AD2005" s="140" t="s">
        <v>162</v>
      </c>
      <c r="AE2005" s="140" t="str">
        <f>VLOOKUP(AD2005,cs_lookup!$A$2:$B$55,2,FALSE)</f>
        <v>1</v>
      </c>
    </row>
    <row r="2006" spans="1:31" x14ac:dyDescent="0.25">
      <c r="A2006" s="20">
        <v>0.34001011977220202</v>
      </c>
      <c r="B2006" s="20">
        <v>0.2207183555824925</v>
      </c>
      <c r="C2006" s="20">
        <v>0.40319418566957088</v>
      </c>
      <c r="D2006" s="21">
        <f t="shared" si="241"/>
        <v>2.9410889319117151</v>
      </c>
      <c r="E2006" s="22">
        <f t="shared" si="241"/>
        <v>4.5306607933034115</v>
      </c>
      <c r="F2006" s="22">
        <f t="shared" si="241"/>
        <v>2.4801944957101352</v>
      </c>
      <c r="G2006" s="127">
        <v>2.7428923737452537E-2</v>
      </c>
      <c r="H2006" s="7">
        <f t="shared" si="244"/>
        <v>1.0274289237374525</v>
      </c>
      <c r="I2006" s="7">
        <f t="shared" si="245"/>
        <v>2.862571671832042</v>
      </c>
      <c r="J2006" s="7">
        <f t="shared" si="246"/>
        <v>4.4097072689197221</v>
      </c>
      <c r="K2006" s="7">
        <f t="shared" si="247"/>
        <v>2.4139815790740964</v>
      </c>
      <c r="L2006">
        <v>3.06</v>
      </c>
      <c r="M2006">
        <v>3.21</v>
      </c>
      <c r="N2006">
        <v>2.57</v>
      </c>
      <c r="O2006" s="7">
        <f t="shared" si="248"/>
        <v>3.1439325066366046</v>
      </c>
      <c r="P2006" s="7">
        <f t="shared" si="249"/>
        <v>3.2980468451972227</v>
      </c>
      <c r="Q2006" s="7">
        <f t="shared" si="250"/>
        <v>2.6404923340052529</v>
      </c>
      <c r="R2006" s="24">
        <f t="shared" si="242"/>
        <v>0.31807298594644617</v>
      </c>
      <c r="S2006" s="24">
        <f t="shared" si="242"/>
        <v>0.30320976230408886</v>
      </c>
      <c r="T2006" s="24">
        <f t="shared" si="242"/>
        <v>0.37871725174946508</v>
      </c>
      <c r="U2006" s="23">
        <f t="shared" si="243"/>
        <v>1.0689688681372314</v>
      </c>
      <c r="V2006" s="23">
        <f t="shared" si="243"/>
        <v>0.72793947630595823</v>
      </c>
      <c r="W2006" s="23">
        <f t="shared" si="243"/>
        <v>1.0646311563759927</v>
      </c>
      <c r="X2006" t="s">
        <v>559</v>
      </c>
      <c r="Y2006" t="s">
        <v>39</v>
      </c>
      <c r="Z2006" t="s">
        <v>141</v>
      </c>
      <c r="AA2006" s="25" t="s">
        <v>150</v>
      </c>
      <c r="AB2006" s="25" t="s">
        <v>166</v>
      </c>
      <c r="AC2006" s="128" t="s">
        <v>609</v>
      </c>
      <c r="AD2006" s="140" t="s">
        <v>154</v>
      </c>
      <c r="AE2006" s="140" t="str">
        <f>VLOOKUP(AD2006,cs_lookup!$A$2:$B$55,2,FALSE)</f>
        <v>1</v>
      </c>
    </row>
    <row r="2007" spans="1:31" x14ac:dyDescent="0.25">
      <c r="A2007" s="20">
        <v>0.50738761795086973</v>
      </c>
      <c r="B2007" s="20">
        <v>0.31581302188484095</v>
      </c>
      <c r="C2007" s="20">
        <v>0.17178184219047249</v>
      </c>
      <c r="D2007" s="21">
        <f t="shared" si="241"/>
        <v>1.9708797862245622</v>
      </c>
      <c r="E2007" s="22">
        <f t="shared" si="241"/>
        <v>3.166430548150871</v>
      </c>
      <c r="F2007" s="22">
        <f t="shared" si="241"/>
        <v>5.8213370356757235</v>
      </c>
      <c r="G2007" s="127">
        <v>2.861071447458885E-2</v>
      </c>
      <c r="H2007" s="7">
        <f t="shared" si="244"/>
        <v>1.0286107144745888</v>
      </c>
      <c r="I2007" s="7">
        <f t="shared" si="245"/>
        <v>1.9160599422992415</v>
      </c>
      <c r="J2007" s="7">
        <f t="shared" si="246"/>
        <v>3.0783565673514044</v>
      </c>
      <c r="K2007" s="7">
        <f t="shared" si="247"/>
        <v>5.6594170697990878</v>
      </c>
      <c r="L2007">
        <v>1.98</v>
      </c>
      <c r="M2007">
        <v>3.82</v>
      </c>
      <c r="N2007">
        <v>3.82</v>
      </c>
      <c r="O2007" s="7">
        <f t="shared" si="248"/>
        <v>2.0366492146596857</v>
      </c>
      <c r="P2007" s="7">
        <f t="shared" si="249"/>
        <v>3.9292929292929291</v>
      </c>
      <c r="Q2007" s="7">
        <f t="shared" si="250"/>
        <v>3.9292929292929291</v>
      </c>
      <c r="R2007" s="24">
        <f t="shared" si="242"/>
        <v>0.49100257069408743</v>
      </c>
      <c r="S2007" s="24">
        <f t="shared" si="242"/>
        <v>0.25449871465295631</v>
      </c>
      <c r="T2007" s="24">
        <f t="shared" si="242"/>
        <v>0.25449871465295631</v>
      </c>
      <c r="U2007" s="23">
        <f t="shared" si="243"/>
        <v>1.0333705936276876</v>
      </c>
      <c r="V2007" s="23">
        <f t="shared" si="243"/>
        <v>1.2409218738707388</v>
      </c>
      <c r="W2007" s="23">
        <f t="shared" si="243"/>
        <v>0.67498117789993728</v>
      </c>
      <c r="X2007" t="s">
        <v>429</v>
      </c>
      <c r="Y2007" t="s">
        <v>428</v>
      </c>
      <c r="Z2007" t="s">
        <v>409</v>
      </c>
      <c r="AA2007" s="25" t="s">
        <v>151</v>
      </c>
      <c r="AB2007" s="25" t="s">
        <v>166</v>
      </c>
      <c r="AC2007" s="128" t="s">
        <v>609</v>
      </c>
      <c r="AD2007" s="140" t="s">
        <v>151</v>
      </c>
      <c r="AE2007" s="140" t="str">
        <f>VLOOKUP(AD2007,cs_lookup!$A$2:$B$55,2,FALSE)</f>
        <v>X</v>
      </c>
    </row>
    <row r="2008" spans="1:31" x14ac:dyDescent="0.25">
      <c r="A2008" s="20">
        <v>0.42488727411675209</v>
      </c>
      <c r="B2008" s="20">
        <v>0.36295067214046167</v>
      </c>
      <c r="C2008" s="20">
        <v>0.20574985378115798</v>
      </c>
      <c r="D2008" s="21">
        <f t="shared" si="241"/>
        <v>2.3535654299808857</v>
      </c>
      <c r="E2008" s="22">
        <f t="shared" si="241"/>
        <v>2.7551953385362533</v>
      </c>
      <c r="F2008" s="22">
        <f t="shared" si="241"/>
        <v>4.8602707687152549</v>
      </c>
      <c r="G2008" s="127">
        <v>2.9875659860852277E-2</v>
      </c>
      <c r="H2008" s="7">
        <f t="shared" si="244"/>
        <v>1.0298756598608523</v>
      </c>
      <c r="I2008" s="7">
        <f t="shared" si="245"/>
        <v>2.285290857635065</v>
      </c>
      <c r="J2008" s="7">
        <f t="shared" si="246"/>
        <v>2.6752698854039441</v>
      </c>
      <c r="K2008" s="7">
        <f t="shared" si="247"/>
        <v>4.7192791888798808</v>
      </c>
      <c r="L2008">
        <v>1.57</v>
      </c>
      <c r="M2008">
        <v>4.0599999999999996</v>
      </c>
      <c r="N2008">
        <v>6.82</v>
      </c>
      <c r="O2008" s="7">
        <f t="shared" si="248"/>
        <v>1.6169047859815382</v>
      </c>
      <c r="P2008" s="7">
        <f t="shared" si="249"/>
        <v>4.1812951790350601</v>
      </c>
      <c r="Q2008" s="7">
        <f t="shared" si="250"/>
        <v>7.0237520002510125</v>
      </c>
      <c r="R2008" s="24">
        <f t="shared" si="242"/>
        <v>0.61846560704745046</v>
      </c>
      <c r="S2008" s="24">
        <f t="shared" si="242"/>
        <v>0.23916034558238849</v>
      </c>
      <c r="T2008" s="24">
        <f t="shared" si="242"/>
        <v>0.14237404737016091</v>
      </c>
      <c r="U2008" s="23">
        <f t="shared" si="243"/>
        <v>0.68700226702202616</v>
      </c>
      <c r="V2008" s="23">
        <f t="shared" si="243"/>
        <v>1.517603895648447</v>
      </c>
      <c r="W2008" s="23">
        <f t="shared" si="243"/>
        <v>1.4451359470467617</v>
      </c>
      <c r="X2008" t="s">
        <v>302</v>
      </c>
      <c r="Y2008" t="s">
        <v>296</v>
      </c>
      <c r="Z2008" t="s">
        <v>142</v>
      </c>
      <c r="AA2008" s="25" t="s">
        <v>151</v>
      </c>
      <c r="AB2008" s="25" t="s">
        <v>166</v>
      </c>
      <c r="AC2008" s="128" t="s">
        <v>609</v>
      </c>
      <c r="AD2008" s="140" t="s">
        <v>162</v>
      </c>
      <c r="AE2008" s="140" t="str">
        <f>VLOOKUP(AD2008,cs_lookup!$A$2:$B$55,2,FALSE)</f>
        <v>1</v>
      </c>
    </row>
    <row r="2009" spans="1:31" x14ac:dyDescent="0.25">
      <c r="A2009" s="20">
        <v>0.41368192075486288</v>
      </c>
      <c r="B2009" s="20">
        <v>0.4587946305924957</v>
      </c>
      <c r="C2009" s="20">
        <v>0.12633215434948869</v>
      </c>
      <c r="D2009" s="21">
        <f t="shared" si="241"/>
        <v>2.4173161789987287</v>
      </c>
      <c r="E2009" s="22">
        <f t="shared" si="241"/>
        <v>2.1796244622753798</v>
      </c>
      <c r="F2009" s="22">
        <f t="shared" si="241"/>
        <v>7.9156411536652254</v>
      </c>
      <c r="G2009" s="127">
        <v>2.307442313942154E-2</v>
      </c>
      <c r="H2009" s="7">
        <f t="shared" si="244"/>
        <v>1.0230744231394215</v>
      </c>
      <c r="I2009" s="7">
        <f t="shared" si="245"/>
        <v>2.3627960237544752</v>
      </c>
      <c r="J2009" s="7">
        <f t="shared" si="246"/>
        <v>2.1304652066141498</v>
      </c>
      <c r="K2009" s="7">
        <f t="shared" si="247"/>
        <v>7.7371117629694721</v>
      </c>
      <c r="L2009">
        <v>1.81</v>
      </c>
      <c r="M2009">
        <v>3.57</v>
      </c>
      <c r="N2009">
        <v>5.25</v>
      </c>
      <c r="O2009" s="7">
        <f t="shared" si="248"/>
        <v>1.851764705882353</v>
      </c>
      <c r="P2009" s="7">
        <f t="shared" si="249"/>
        <v>3.6523756906077347</v>
      </c>
      <c r="Q2009" s="7">
        <f t="shared" si="250"/>
        <v>5.3711407214819626</v>
      </c>
      <c r="R2009" s="24">
        <f t="shared" si="242"/>
        <v>0.54002541296060991</v>
      </c>
      <c r="S2009" s="24">
        <f t="shared" si="242"/>
        <v>0.273794397047256</v>
      </c>
      <c r="T2009" s="24">
        <f t="shared" si="242"/>
        <v>0.18618018999213409</v>
      </c>
      <c r="U2009" s="23">
        <f t="shared" si="243"/>
        <v>0.76604158031547553</v>
      </c>
      <c r="V2009" s="23">
        <f t="shared" si="243"/>
        <v>1.675690355757387</v>
      </c>
      <c r="W2009" s="23">
        <f t="shared" si="243"/>
        <v>0.67854777865908344</v>
      </c>
      <c r="X2009" t="s">
        <v>70</v>
      </c>
      <c r="Y2009" t="s">
        <v>114</v>
      </c>
      <c r="Z2009" t="s">
        <v>146</v>
      </c>
      <c r="AA2009" s="25" t="s">
        <v>154</v>
      </c>
      <c r="AB2009" s="25" t="s">
        <v>160</v>
      </c>
      <c r="AC2009" s="128" t="s">
        <v>609</v>
      </c>
      <c r="AD2009" s="140" t="s">
        <v>151</v>
      </c>
      <c r="AE2009" s="140" t="str">
        <f>VLOOKUP(AD2009,cs_lookup!$A$2:$B$55,2,FALSE)</f>
        <v>X</v>
      </c>
    </row>
    <row r="2010" spans="1:31" x14ac:dyDescent="0.25">
      <c r="A2010" s="20">
        <v>0.73413628788633245</v>
      </c>
      <c r="B2010" s="20">
        <v>0.16504781539021476</v>
      </c>
      <c r="C2010" s="20">
        <v>9.3303952722305183E-2</v>
      </c>
      <c r="D2010" s="21">
        <f t="shared" si="241"/>
        <v>1.362144899387989</v>
      </c>
      <c r="E2010" s="22">
        <f t="shared" si="241"/>
        <v>6.0588502649110936</v>
      </c>
      <c r="F2010" s="22">
        <f t="shared" si="241"/>
        <v>10.717659550568436</v>
      </c>
      <c r="G2010" s="127">
        <v>2.9184938587722753E-2</v>
      </c>
      <c r="H2010" s="7">
        <f t="shared" si="244"/>
        <v>1.0291849385877228</v>
      </c>
      <c r="I2010" s="7">
        <f t="shared" si="245"/>
        <v>1.3235181047802385</v>
      </c>
      <c r="J2010" s="7">
        <f t="shared" si="246"/>
        <v>5.8870374387962014</v>
      </c>
      <c r="K2010" s="7">
        <f t="shared" si="247"/>
        <v>10.413735324649736</v>
      </c>
      <c r="L2010">
        <v>1.67</v>
      </c>
      <c r="M2010">
        <v>3.61</v>
      </c>
      <c r="N2010">
        <v>6.52</v>
      </c>
      <c r="O2010" s="7">
        <f t="shared" si="248"/>
        <v>1.7187388474414969</v>
      </c>
      <c r="P2010" s="7">
        <f t="shared" si="249"/>
        <v>3.7153576283016791</v>
      </c>
      <c r="Q2010" s="7">
        <f t="shared" si="250"/>
        <v>6.7102857995919516</v>
      </c>
      <c r="R2010" s="24">
        <f t="shared" si="242"/>
        <v>0.58182195712198703</v>
      </c>
      <c r="S2010" s="24">
        <f t="shared" si="242"/>
        <v>0.26915309373787211</v>
      </c>
      <c r="T2010" s="24">
        <f t="shared" si="242"/>
        <v>0.14902494914014086</v>
      </c>
      <c r="U2010" s="23">
        <f t="shared" si="243"/>
        <v>1.261788557306734</v>
      </c>
      <c r="V2010" s="23">
        <f t="shared" si="243"/>
        <v>0.61321165994456173</v>
      </c>
      <c r="W2010" s="23">
        <f t="shared" si="243"/>
        <v>0.62609618899828323</v>
      </c>
      <c r="X2010" t="s">
        <v>118</v>
      </c>
      <c r="Y2010" t="s">
        <v>353</v>
      </c>
      <c r="Z2010" t="s">
        <v>349</v>
      </c>
      <c r="AA2010" s="25" t="s">
        <v>165</v>
      </c>
      <c r="AB2010" s="25" t="s">
        <v>160</v>
      </c>
      <c r="AC2010" s="128" t="s">
        <v>609</v>
      </c>
      <c r="AD2010" s="140" t="s">
        <v>162</v>
      </c>
      <c r="AE2010" s="140" t="str">
        <f>VLOOKUP(AD2010,cs_lookup!$A$2:$B$55,2,FALSE)</f>
        <v>1</v>
      </c>
    </row>
    <row r="2011" spans="1:31" x14ac:dyDescent="0.25">
      <c r="A2011" s="20">
        <v>0.19560207343181843</v>
      </c>
      <c r="B2011" s="20">
        <v>0.1635001951404596</v>
      </c>
      <c r="C2011" s="20">
        <v>0.56633384300011991</v>
      </c>
      <c r="D2011" s="21">
        <f t="shared" si="241"/>
        <v>5.1124202440960973</v>
      </c>
      <c r="E2011" s="22">
        <f t="shared" si="241"/>
        <v>6.1162006512647942</v>
      </c>
      <c r="F2011" s="22">
        <f t="shared" si="241"/>
        <v>1.7657429665558382</v>
      </c>
      <c r="G2011" s="127">
        <v>2.8107223771891565E-2</v>
      </c>
      <c r="H2011" s="7">
        <f t="shared" si="244"/>
        <v>1.0281072237718916</v>
      </c>
      <c r="I2011" s="7">
        <f t="shared" si="245"/>
        <v>4.9726527796777757</v>
      </c>
      <c r="J2011" s="7">
        <f t="shared" si="246"/>
        <v>5.9489910291903652</v>
      </c>
      <c r="K2011" s="7">
        <f t="shared" si="247"/>
        <v>1.7174696624324153</v>
      </c>
      <c r="L2011">
        <v>2.69</v>
      </c>
      <c r="M2011">
        <v>3.48</v>
      </c>
      <c r="N2011">
        <v>2.71</v>
      </c>
      <c r="O2011" s="7">
        <f t="shared" si="248"/>
        <v>2.7656084319463883</v>
      </c>
      <c r="P2011" s="7">
        <f t="shared" si="249"/>
        <v>3.5778131387261825</v>
      </c>
      <c r="Q2011" s="7">
        <f t="shared" si="250"/>
        <v>2.7861705764218261</v>
      </c>
      <c r="R2011" s="24">
        <f t="shared" si="242"/>
        <v>0.36158408704887302</v>
      </c>
      <c r="S2011" s="24">
        <f t="shared" si="242"/>
        <v>0.27950034314984723</v>
      </c>
      <c r="T2011" s="24">
        <f t="shared" si="242"/>
        <v>0.35891556980127981</v>
      </c>
      <c r="U2011" s="23">
        <f t="shared" si="243"/>
        <v>0.54095874358923368</v>
      </c>
      <c r="V2011" s="23">
        <f t="shared" si="243"/>
        <v>0.58497314635783115</v>
      </c>
      <c r="W2011" s="23">
        <f t="shared" si="243"/>
        <v>1.577902689798832</v>
      </c>
      <c r="X2011" t="s">
        <v>78</v>
      </c>
      <c r="Y2011" t="s">
        <v>544</v>
      </c>
      <c r="Z2011" t="s">
        <v>147</v>
      </c>
      <c r="AA2011" s="25" t="s">
        <v>172</v>
      </c>
      <c r="AB2011" s="25" t="s">
        <v>161</v>
      </c>
      <c r="AC2011" s="128" t="s">
        <v>609</v>
      </c>
      <c r="AD2011" s="140" t="s">
        <v>162</v>
      </c>
      <c r="AE2011" s="140" t="str">
        <f>VLOOKUP(AD2011,cs_lookup!$A$2:$B$55,2,FALSE)</f>
        <v>1</v>
      </c>
    </row>
    <row r="2012" spans="1:31" x14ac:dyDescent="0.25">
      <c r="A2012" s="20">
        <v>0.19598961900489348</v>
      </c>
      <c r="B2012" s="20">
        <v>0.32275139434336847</v>
      </c>
      <c r="C2012" s="20">
        <v>0.43945951372325087</v>
      </c>
      <c r="D2012" s="21">
        <f t="shared" si="241"/>
        <v>5.1023110564597403</v>
      </c>
      <c r="E2012" s="22">
        <f t="shared" si="241"/>
        <v>3.0983599684657626</v>
      </c>
      <c r="F2012" s="22">
        <f t="shared" si="241"/>
        <v>2.2755224742494682</v>
      </c>
      <c r="G2012" s="127">
        <v>4.3646428488213207E-2</v>
      </c>
      <c r="H2012" s="7">
        <f t="shared" si="244"/>
        <v>1.0436464284882132</v>
      </c>
      <c r="I2012" s="7">
        <f t="shared" si="245"/>
        <v>4.888926859885637</v>
      </c>
      <c r="J2012" s="7">
        <f t="shared" si="246"/>
        <v>2.9687831854643818</v>
      </c>
      <c r="K2012" s="7">
        <f t="shared" si="247"/>
        <v>2.1803576500000141</v>
      </c>
      <c r="L2012">
        <v>2.5499999999999998</v>
      </c>
      <c r="M2012">
        <v>3.54</v>
      </c>
      <c r="N2012">
        <v>2.71</v>
      </c>
      <c r="O2012" s="7">
        <f t="shared" si="248"/>
        <v>2.6612983926449436</v>
      </c>
      <c r="P2012" s="7">
        <f t="shared" si="249"/>
        <v>3.6945083568482748</v>
      </c>
      <c r="Q2012" s="7">
        <f t="shared" si="250"/>
        <v>2.8282818212030576</v>
      </c>
      <c r="R2012" s="24">
        <f t="shared" si="242"/>
        <v>0.3757564363183436</v>
      </c>
      <c r="S2012" s="24">
        <f t="shared" si="242"/>
        <v>0.27067200921236617</v>
      </c>
      <c r="T2012" s="24">
        <f t="shared" si="242"/>
        <v>0.35357155446929012</v>
      </c>
      <c r="U2012" s="23">
        <f t="shared" si="243"/>
        <v>0.5215868580328179</v>
      </c>
      <c r="V2012" s="23">
        <f t="shared" si="243"/>
        <v>1.1924077235860078</v>
      </c>
      <c r="W2012" s="23">
        <f t="shared" si="243"/>
        <v>1.2429153538182061</v>
      </c>
      <c r="X2012" t="s">
        <v>395</v>
      </c>
      <c r="Y2012" t="s">
        <v>432</v>
      </c>
      <c r="Z2012" t="s">
        <v>186</v>
      </c>
      <c r="AA2012" s="25" t="s">
        <v>151</v>
      </c>
      <c r="AB2012" s="25" t="s">
        <v>166</v>
      </c>
      <c r="AC2012" s="128" t="s">
        <v>610</v>
      </c>
      <c r="AD2012" s="140" t="s">
        <v>151</v>
      </c>
      <c r="AE2012" s="140" t="str">
        <f>VLOOKUP(AD2012,cs_lookup!$A$2:$B$55,2,FALSE)</f>
        <v>X</v>
      </c>
    </row>
    <row r="2013" spans="1:31" x14ac:dyDescent="0.25">
      <c r="A2013" s="20">
        <v>0.5569427568660007</v>
      </c>
      <c r="B2013" s="20">
        <v>0.21928727042280904</v>
      </c>
      <c r="C2013" s="20">
        <v>0.21171327950070862</v>
      </c>
      <c r="D2013" s="21">
        <f t="shared" si="241"/>
        <v>1.795516662479189</v>
      </c>
      <c r="E2013" s="22">
        <f t="shared" si="241"/>
        <v>4.5602282251582329</v>
      </c>
      <c r="F2013" s="22">
        <f t="shared" si="241"/>
        <v>4.7233692773468796</v>
      </c>
      <c r="G2013" s="127">
        <v>4.6059401787089893E-2</v>
      </c>
      <c r="H2013" s="7">
        <f t="shared" si="244"/>
        <v>1.0460594017870899</v>
      </c>
      <c r="I2013" s="7">
        <f t="shared" si="245"/>
        <v>1.7164576499305153</v>
      </c>
      <c r="J2013" s="7">
        <f t="shared" si="246"/>
        <v>4.3594352456156225</v>
      </c>
      <c r="K2013" s="7">
        <f t="shared" si="247"/>
        <v>4.5153929779489257</v>
      </c>
      <c r="L2013">
        <v>2.09</v>
      </c>
      <c r="M2013">
        <v>3.82</v>
      </c>
      <c r="N2013">
        <v>3.27</v>
      </c>
      <c r="O2013" s="7">
        <f t="shared" si="248"/>
        <v>2.1862641497350177</v>
      </c>
      <c r="P2013" s="7">
        <f t="shared" si="249"/>
        <v>3.9959469148266833</v>
      </c>
      <c r="Q2013" s="7">
        <f t="shared" si="250"/>
        <v>3.4206142438437839</v>
      </c>
      <c r="R2013" s="24">
        <f t="shared" si="242"/>
        <v>0.45740127062011388</v>
      </c>
      <c r="S2013" s="24">
        <f t="shared" si="242"/>
        <v>0.25025357476336074</v>
      </c>
      <c r="T2013" s="24">
        <f t="shared" si="242"/>
        <v>0.29234515461652538</v>
      </c>
      <c r="U2013" s="23">
        <f t="shared" si="243"/>
        <v>1.2176239827907238</v>
      </c>
      <c r="V2013" s="23">
        <f t="shared" si="243"/>
        <v>0.87626029170678832</v>
      </c>
      <c r="W2013" s="23">
        <f t="shared" si="243"/>
        <v>0.7241894594710041</v>
      </c>
      <c r="X2013" t="s">
        <v>396</v>
      </c>
      <c r="Y2013" t="s">
        <v>397</v>
      </c>
      <c r="Z2013" t="s">
        <v>186</v>
      </c>
      <c r="AA2013" s="25" t="s">
        <v>162</v>
      </c>
      <c r="AB2013" s="25" t="s">
        <v>160</v>
      </c>
      <c r="AC2013" s="128" t="s">
        <v>610</v>
      </c>
      <c r="AD2013" s="140" t="s">
        <v>154</v>
      </c>
      <c r="AE2013" s="140" t="str">
        <f>VLOOKUP(AD2013,cs_lookup!$A$2:$B$55,2,FALSE)</f>
        <v>1</v>
      </c>
    </row>
    <row r="2014" spans="1:31" x14ac:dyDescent="0.25">
      <c r="A2014" s="20">
        <v>0.6277539735427794</v>
      </c>
      <c r="B2014" s="20">
        <v>0.18339488560915984</v>
      </c>
      <c r="C2014" s="20">
        <v>0.1728055198286215</v>
      </c>
      <c r="D2014" s="21">
        <f t="shared" si="241"/>
        <v>1.5929807570255916</v>
      </c>
      <c r="E2014" s="22">
        <f t="shared" si="241"/>
        <v>5.4527147618017002</v>
      </c>
      <c r="F2014" s="22">
        <f t="shared" si="241"/>
        <v>5.7868521849981533</v>
      </c>
      <c r="G2014" s="127">
        <v>5.1352883652600712E-2</v>
      </c>
      <c r="H2014" s="7">
        <f t="shared" si="244"/>
        <v>1.0513528836526007</v>
      </c>
      <c r="I2014" s="7">
        <f t="shared" si="245"/>
        <v>1.5151722906692111</v>
      </c>
      <c r="J2014" s="7">
        <f t="shared" si="246"/>
        <v>5.1863792324970159</v>
      </c>
      <c r="K2014" s="7">
        <f t="shared" si="247"/>
        <v>5.504195855623208</v>
      </c>
      <c r="L2014">
        <v>1.61</v>
      </c>
      <c r="M2014">
        <v>4.57</v>
      </c>
      <c r="N2014">
        <v>4.7300000000000004</v>
      </c>
      <c r="O2014" s="7">
        <f t="shared" si="248"/>
        <v>1.6926781426806872</v>
      </c>
      <c r="P2014" s="7">
        <f t="shared" si="249"/>
        <v>4.8046826782923855</v>
      </c>
      <c r="Q2014" s="7">
        <f t="shared" si="250"/>
        <v>4.9728991396768016</v>
      </c>
      <c r="R2014" s="24">
        <f t="shared" si="242"/>
        <v>0.59077976774503882</v>
      </c>
      <c r="S2014" s="24">
        <f t="shared" si="242"/>
        <v>0.20813029016838347</v>
      </c>
      <c r="T2014" s="24">
        <f t="shared" si="242"/>
        <v>0.20108994208657768</v>
      </c>
      <c r="U2014" s="23">
        <f t="shared" si="243"/>
        <v>1.0625854299968132</v>
      </c>
      <c r="V2014" s="23">
        <f t="shared" si="243"/>
        <v>0.88115423017374384</v>
      </c>
      <c r="W2014" s="23">
        <f t="shared" si="243"/>
        <v>0.85934442088715435</v>
      </c>
      <c r="X2014" t="s">
        <v>417</v>
      </c>
      <c r="Y2014" t="s">
        <v>394</v>
      </c>
      <c r="Z2014" t="s">
        <v>186</v>
      </c>
      <c r="AA2014" s="25" t="s">
        <v>165</v>
      </c>
      <c r="AB2014" s="25" t="s">
        <v>160</v>
      </c>
      <c r="AC2014" s="128" t="s">
        <v>610</v>
      </c>
      <c r="AD2014" s="140" t="s">
        <v>150</v>
      </c>
      <c r="AE2014" s="140" t="str">
        <f>VLOOKUP(AD2014,cs_lookup!$A$2:$B$55,2,FALSE)</f>
        <v>X</v>
      </c>
    </row>
    <row r="2015" spans="1:31" x14ac:dyDescent="0.25">
      <c r="A2015" s="20">
        <v>0.16412493534334432</v>
      </c>
      <c r="B2015" s="20">
        <v>0.21646207098572817</v>
      </c>
      <c r="C2015" s="20">
        <v>0.54347669191984238</v>
      </c>
      <c r="D2015" s="21">
        <f t="shared" si="241"/>
        <v>6.0929193842972778</v>
      </c>
      <c r="E2015" s="22">
        <f t="shared" si="241"/>
        <v>4.6197469859092877</v>
      </c>
      <c r="F2015" s="22">
        <f t="shared" si="241"/>
        <v>1.8400053118515163</v>
      </c>
      <c r="G2015" s="127">
        <v>4.7892682160560751E-2</v>
      </c>
      <c r="H2015" s="7">
        <f t="shared" si="244"/>
        <v>1.0478926821605608</v>
      </c>
      <c r="I2015" s="7">
        <f t="shared" si="245"/>
        <v>5.8144497886317952</v>
      </c>
      <c r="J2015" s="7">
        <f t="shared" si="246"/>
        <v>4.4086069733631739</v>
      </c>
      <c r="K2015" s="7">
        <f t="shared" si="247"/>
        <v>1.7559100690137142</v>
      </c>
      <c r="L2015">
        <v>3.97</v>
      </c>
      <c r="M2015">
        <v>3.96</v>
      </c>
      <c r="N2015">
        <v>1.84</v>
      </c>
      <c r="O2015" s="7">
        <f t="shared" si="248"/>
        <v>4.1601339481774264</v>
      </c>
      <c r="P2015" s="7">
        <f t="shared" si="249"/>
        <v>4.1496550213558203</v>
      </c>
      <c r="Q2015" s="7">
        <f t="shared" si="250"/>
        <v>1.9281225351754319</v>
      </c>
      <c r="R2015" s="24">
        <f t="shared" si="242"/>
        <v>0.24037687547010464</v>
      </c>
      <c r="S2015" s="24">
        <f t="shared" si="242"/>
        <v>0.24098388778189786</v>
      </c>
      <c r="T2015" s="24">
        <f t="shared" si="242"/>
        <v>0.5186392367479975</v>
      </c>
      <c r="U2015" s="23">
        <f t="shared" si="243"/>
        <v>0.68278171526427189</v>
      </c>
      <c r="V2015" s="23">
        <f t="shared" si="243"/>
        <v>0.89824291979900694</v>
      </c>
      <c r="W2015" s="23">
        <f t="shared" si="243"/>
        <v>1.0478896570332437</v>
      </c>
      <c r="X2015" t="s">
        <v>185</v>
      </c>
      <c r="Y2015" t="s">
        <v>523</v>
      </c>
      <c r="Z2015" t="s">
        <v>186</v>
      </c>
      <c r="AA2015" s="25" t="s">
        <v>155</v>
      </c>
      <c r="AB2015" s="25" t="s">
        <v>161</v>
      </c>
      <c r="AC2015" s="128" t="s">
        <v>610</v>
      </c>
      <c r="AD2015" s="140" t="s">
        <v>172</v>
      </c>
      <c r="AE2015" s="140" t="str">
        <f>VLOOKUP(AD2015,cs_lookup!$A$2:$B$55,2,FALSE)</f>
        <v>2</v>
      </c>
    </row>
    <row r="2016" spans="1:31" x14ac:dyDescent="0.25">
      <c r="A2016" s="20">
        <v>0.76656820135889747</v>
      </c>
      <c r="B2016" s="20">
        <v>0.1335069951051327</v>
      </c>
      <c r="C2016" s="20">
        <v>6.9851975906034286E-2</v>
      </c>
      <c r="D2016" s="21">
        <f t="shared" si="241"/>
        <v>1.304515368922553</v>
      </c>
      <c r="E2016" s="22">
        <f t="shared" si="241"/>
        <v>7.4902442318661313</v>
      </c>
      <c r="F2016" s="22">
        <f t="shared" si="241"/>
        <v>14.315987300705881</v>
      </c>
      <c r="G2016" s="127">
        <v>3.1906044372826958E-2</v>
      </c>
      <c r="H2016" s="7">
        <f t="shared" si="244"/>
        <v>1.031906044372827</v>
      </c>
      <c r="I2016" s="7">
        <f t="shared" si="245"/>
        <v>1.2641803738201891</v>
      </c>
      <c r="J2016" s="7">
        <f t="shared" si="246"/>
        <v>7.258649440723608</v>
      </c>
      <c r="K2016" s="7">
        <f t="shared" si="247"/>
        <v>13.873343778509282</v>
      </c>
      <c r="L2016">
        <v>1.19</v>
      </c>
      <c r="M2016">
        <v>8.15</v>
      </c>
      <c r="N2016">
        <v>14.52</v>
      </c>
      <c r="O2016" s="7">
        <f t="shared" si="248"/>
        <v>1.2279681928036641</v>
      </c>
      <c r="P2016" s="7">
        <f t="shared" si="249"/>
        <v>8.4100342616385397</v>
      </c>
      <c r="Q2016" s="7">
        <f t="shared" si="250"/>
        <v>14.983275764293447</v>
      </c>
      <c r="R2016" s="24">
        <f t="shared" si="242"/>
        <v>0.81435334063240417</v>
      </c>
      <c r="S2016" s="24">
        <f t="shared" si="242"/>
        <v>0.11890557979786023</v>
      </c>
      <c r="T2016" s="24">
        <f t="shared" si="242"/>
        <v>6.6741079569735601E-2</v>
      </c>
      <c r="U2016" s="23">
        <f t="shared" si="243"/>
        <v>0.94132136888344053</v>
      </c>
      <c r="V2016" s="23">
        <f t="shared" si="243"/>
        <v>1.1227984030025748</v>
      </c>
      <c r="W2016" s="23">
        <f t="shared" si="243"/>
        <v>1.0466114176808932</v>
      </c>
      <c r="X2016" t="s">
        <v>357</v>
      </c>
      <c r="Y2016" t="s">
        <v>310</v>
      </c>
      <c r="Z2016" t="s">
        <v>305</v>
      </c>
      <c r="AA2016" s="25" t="s">
        <v>165</v>
      </c>
      <c r="AB2016" s="25" t="s">
        <v>160</v>
      </c>
      <c r="AC2016" s="128" t="s">
        <v>610</v>
      </c>
      <c r="AD2016" s="140" t="s">
        <v>164</v>
      </c>
      <c r="AE2016" s="140" t="str">
        <f>VLOOKUP(AD2016,cs_lookup!$A$2:$B$55,2,FALSE)</f>
        <v>1</v>
      </c>
    </row>
    <row r="2017" spans="1:31" x14ac:dyDescent="0.25">
      <c r="A2017" s="20">
        <v>9.0134700857280287E-2</v>
      </c>
      <c r="B2017" s="20">
        <v>0.32313915179764147</v>
      </c>
      <c r="C2017" s="20">
        <v>0.5260457440794668</v>
      </c>
      <c r="D2017" s="21">
        <f t="shared" si="241"/>
        <v>11.094506227777964</v>
      </c>
      <c r="E2017" s="22">
        <f t="shared" si="241"/>
        <v>3.0946420278599582</v>
      </c>
      <c r="F2017" s="22">
        <f t="shared" si="241"/>
        <v>1.9009753643191447</v>
      </c>
      <c r="G2017" s="127">
        <v>2.627052595936985E-2</v>
      </c>
      <c r="H2017" s="7">
        <f t="shared" si="244"/>
        <v>1.0262705259593699</v>
      </c>
      <c r="I2017" s="7">
        <f t="shared" si="245"/>
        <v>10.810508484014669</v>
      </c>
      <c r="J2017" s="7">
        <f t="shared" si="246"/>
        <v>3.0154252213051236</v>
      </c>
      <c r="K2017" s="7">
        <f t="shared" si="247"/>
        <v>1.8523140987042286</v>
      </c>
      <c r="L2017">
        <v>6.82</v>
      </c>
      <c r="M2017">
        <v>4.5999999999999996</v>
      </c>
      <c r="N2017">
        <v>1.51</v>
      </c>
      <c r="O2017" s="7">
        <f t="shared" si="248"/>
        <v>6.9991649870429029</v>
      </c>
      <c r="P2017" s="7">
        <f t="shared" si="249"/>
        <v>4.7208444194131012</v>
      </c>
      <c r="Q2017" s="7">
        <f t="shared" si="250"/>
        <v>1.5496684941986485</v>
      </c>
      <c r="R2017" s="24">
        <f t="shared" si="242"/>
        <v>0.14287418597093149</v>
      </c>
      <c r="S2017" s="24">
        <f t="shared" si="242"/>
        <v>0.21182651050472889</v>
      </c>
      <c r="T2017" s="24">
        <f t="shared" si="242"/>
        <v>0.64529930352433962</v>
      </c>
      <c r="U2017" s="23">
        <f t="shared" si="243"/>
        <v>0.63086764235786208</v>
      </c>
      <c r="V2017" s="23">
        <f t="shared" si="243"/>
        <v>1.5254896614577784</v>
      </c>
      <c r="W2017" s="23">
        <f t="shared" si="243"/>
        <v>0.81519651610723487</v>
      </c>
      <c r="X2017" t="s">
        <v>304</v>
      </c>
      <c r="Y2017" t="s">
        <v>355</v>
      </c>
      <c r="Z2017" t="s">
        <v>305</v>
      </c>
      <c r="AA2017" s="25" t="s">
        <v>152</v>
      </c>
      <c r="AB2017" s="25" t="s">
        <v>161</v>
      </c>
      <c r="AC2017" s="128" t="s">
        <v>610</v>
      </c>
      <c r="AD2017" s="140" t="s">
        <v>178</v>
      </c>
      <c r="AE2017" s="140" t="str">
        <f>VLOOKUP(AD2017,cs_lookup!$A$2:$B$55,2,FALSE)</f>
        <v>2</v>
      </c>
    </row>
    <row r="2018" spans="1:31" x14ac:dyDescent="0.25">
      <c r="A2018" s="20">
        <v>0.54839832313650572</v>
      </c>
      <c r="B2018" s="20">
        <v>5.1251443411703908E-2</v>
      </c>
      <c r="C2018" s="20">
        <v>1.7965220815366562E-3</v>
      </c>
      <c r="D2018" s="21">
        <f t="shared" si="241"/>
        <v>1.8234920819608029</v>
      </c>
      <c r="E2018" s="22">
        <f t="shared" si="241"/>
        <v>19.51164559341245</v>
      </c>
      <c r="F2018" s="22">
        <f t="shared" si="241"/>
        <v>556.63106525506737</v>
      </c>
      <c r="G2018" s="127">
        <v>2.5744953351783728E-2</v>
      </c>
      <c r="H2018" s="7">
        <f t="shared" si="244"/>
        <v>1.0257449533517837</v>
      </c>
      <c r="I2018" s="7">
        <f t="shared" si="245"/>
        <v>1.7777246439304959</v>
      </c>
      <c r="J2018" s="7">
        <f t="shared" si="246"/>
        <v>19.021926970885954</v>
      </c>
      <c r="K2018" s="7">
        <f t="shared" si="247"/>
        <v>542.6603011169467</v>
      </c>
      <c r="L2018">
        <v>1.1399999999999999</v>
      </c>
      <c r="M2018">
        <v>9.49</v>
      </c>
      <c r="N2018">
        <v>23.16</v>
      </c>
      <c r="O2018" s="7">
        <f t="shared" si="248"/>
        <v>1.1693492468210334</v>
      </c>
      <c r="P2018" s="7">
        <f t="shared" si="249"/>
        <v>9.7343196073084286</v>
      </c>
      <c r="Q2018" s="7">
        <f t="shared" si="250"/>
        <v>23.75625311962731</v>
      </c>
      <c r="R2018" s="24">
        <f t="shared" si="242"/>
        <v>0.85517650327186479</v>
      </c>
      <c r="S2018" s="24">
        <f t="shared" si="242"/>
        <v>0.10272931651527141</v>
      </c>
      <c r="T2018" s="24">
        <f t="shared" si="242"/>
        <v>4.2094180212863805E-2</v>
      </c>
      <c r="U2018" s="23">
        <f t="shared" si="243"/>
        <v>0.64126916611759066</v>
      </c>
      <c r="V2018" s="23">
        <f t="shared" si="243"/>
        <v>0.49889793050540765</v>
      </c>
      <c r="W2018" s="23">
        <f t="shared" si="243"/>
        <v>4.2678633303984539E-2</v>
      </c>
      <c r="X2018" t="s">
        <v>317</v>
      </c>
      <c r="Y2018" t="s">
        <v>362</v>
      </c>
      <c r="Z2018" t="s">
        <v>305</v>
      </c>
      <c r="AA2018" s="25" t="s">
        <v>392</v>
      </c>
      <c r="AB2018" s="25" t="s">
        <v>160</v>
      </c>
      <c r="AC2018" s="128" t="s">
        <v>610</v>
      </c>
      <c r="AD2018" s="140" t="s">
        <v>175</v>
      </c>
      <c r="AE2018" s="140" t="str">
        <f>VLOOKUP(AD2018,cs_lookup!$A$2:$B$55,2,FALSE)</f>
        <v>1</v>
      </c>
    </row>
    <row r="2019" spans="1:31" x14ac:dyDescent="0.25">
      <c r="A2019" s="20">
        <v>0.19490976825386172</v>
      </c>
      <c r="B2019" s="20">
        <v>0.43247331785632759</v>
      </c>
      <c r="C2019" s="20">
        <v>0.35446127251860887</v>
      </c>
      <c r="D2019" s="21">
        <f t="shared" si="241"/>
        <v>5.130579185223505</v>
      </c>
      <c r="E2019" s="22">
        <f t="shared" si="241"/>
        <v>2.3122813794774064</v>
      </c>
      <c r="F2019" s="22">
        <f t="shared" si="241"/>
        <v>2.8211826722128044</v>
      </c>
      <c r="G2019" s="127">
        <v>2.3627179880990612E-2</v>
      </c>
      <c r="H2019" s="7">
        <f t="shared" si="244"/>
        <v>1.0236271798809906</v>
      </c>
      <c r="I2019" s="7">
        <f t="shared" si="245"/>
        <v>5.0121560721160208</v>
      </c>
      <c r="J2019" s="7">
        <f t="shared" si="246"/>
        <v>2.2589097133452807</v>
      </c>
      <c r="K2019" s="7">
        <f t="shared" si="247"/>
        <v>2.7560646372645183</v>
      </c>
      <c r="L2019">
        <v>2.19</v>
      </c>
      <c r="M2019">
        <v>3.37</v>
      </c>
      <c r="N2019">
        <v>3.7</v>
      </c>
      <c r="O2019" s="7">
        <f t="shared" si="248"/>
        <v>2.2417435239393693</v>
      </c>
      <c r="P2019" s="7">
        <f t="shared" si="249"/>
        <v>3.4496235961989385</v>
      </c>
      <c r="Q2019" s="7">
        <f t="shared" si="250"/>
        <v>3.7874205655596653</v>
      </c>
      <c r="R2019" s="24">
        <f t="shared" si="242"/>
        <v>0.44608136003119608</v>
      </c>
      <c r="S2019" s="24">
        <f t="shared" si="242"/>
        <v>0.28988669984223125</v>
      </c>
      <c r="T2019" s="24">
        <f t="shared" si="242"/>
        <v>0.26403194012657277</v>
      </c>
      <c r="U2019" s="23">
        <f t="shared" si="243"/>
        <v>0.43693771073561777</v>
      </c>
      <c r="V2019" s="23">
        <f t="shared" si="243"/>
        <v>1.4918701620036312</v>
      </c>
      <c r="W2019" s="23">
        <f t="shared" si="243"/>
        <v>1.3424939132314282</v>
      </c>
      <c r="X2019" t="s">
        <v>356</v>
      </c>
      <c r="Y2019" t="s">
        <v>311</v>
      </c>
      <c r="Z2019" t="s">
        <v>305</v>
      </c>
      <c r="AA2019" s="25" t="s">
        <v>152</v>
      </c>
      <c r="AB2019" s="25" t="s">
        <v>161</v>
      </c>
      <c r="AC2019" s="128" t="s">
        <v>610</v>
      </c>
      <c r="AD2019" s="140" t="s">
        <v>153</v>
      </c>
      <c r="AE2019" s="140" t="str">
        <f>VLOOKUP(AD2019,cs_lookup!$A$2:$B$55,2,FALSE)</f>
        <v>2</v>
      </c>
    </row>
    <row r="2020" spans="1:31" x14ac:dyDescent="0.25">
      <c r="A2020" s="20">
        <v>0.50282541506349121</v>
      </c>
      <c r="B2020" s="20">
        <v>0.26414358023611978</v>
      </c>
      <c r="C2020" s="20">
        <v>0.22166336447320345</v>
      </c>
      <c r="D2020" s="21">
        <f t="shared" si="241"/>
        <v>1.9887618446528426</v>
      </c>
      <c r="E2020" s="22">
        <f t="shared" si="241"/>
        <v>3.785819814761703</v>
      </c>
      <c r="F2020" s="22">
        <f t="shared" si="241"/>
        <v>4.5113454015126102</v>
      </c>
      <c r="G2020" s="127">
        <v>2.2706335937766386E-2</v>
      </c>
      <c r="H2020" s="7">
        <f t="shared" si="244"/>
        <v>1.0227063359377664</v>
      </c>
      <c r="I2020" s="7">
        <f t="shared" si="245"/>
        <v>1.9446069460684974</v>
      </c>
      <c r="J2020" s="7">
        <f t="shared" si="246"/>
        <v>3.7017662663547606</v>
      </c>
      <c r="K2020" s="7">
        <f t="shared" si="247"/>
        <v>4.4111835851451442</v>
      </c>
      <c r="L2020">
        <v>3.95</v>
      </c>
      <c r="M2020">
        <v>3.71</v>
      </c>
      <c r="N2020">
        <v>2</v>
      </c>
      <c r="O2020" s="7">
        <f t="shared" si="248"/>
        <v>4.0396900269541778</v>
      </c>
      <c r="P2020" s="7">
        <f t="shared" si="249"/>
        <v>3.7942405063291131</v>
      </c>
      <c r="Q2020" s="7">
        <f t="shared" si="250"/>
        <v>2.0454126718755328</v>
      </c>
      <c r="R2020" s="24">
        <f t="shared" si="242"/>
        <v>0.24754374551702282</v>
      </c>
      <c r="S2020" s="24">
        <f t="shared" si="242"/>
        <v>0.26355735708685724</v>
      </c>
      <c r="T2020" s="24">
        <f t="shared" si="242"/>
        <v>0.48889889739612014</v>
      </c>
      <c r="U2020" s="23">
        <f t="shared" si="243"/>
        <v>2.0312588145310801</v>
      </c>
      <c r="V2020" s="23">
        <f t="shared" si="243"/>
        <v>1.0022242716186798</v>
      </c>
      <c r="W2020" s="23">
        <f t="shared" si="243"/>
        <v>0.45339305458405504</v>
      </c>
      <c r="X2020" t="s">
        <v>314</v>
      </c>
      <c r="Y2020" t="s">
        <v>443</v>
      </c>
      <c r="Z2020" t="s">
        <v>305</v>
      </c>
      <c r="AA2020" s="25" t="s">
        <v>151</v>
      </c>
      <c r="AB2020" s="25" t="s">
        <v>166</v>
      </c>
      <c r="AC2020" s="128" t="s">
        <v>610</v>
      </c>
      <c r="AD2020" s="140" t="s">
        <v>154</v>
      </c>
      <c r="AE2020" s="140" t="str">
        <f>VLOOKUP(AD2020,cs_lookup!$A$2:$B$55,2,FALSE)</f>
        <v>1</v>
      </c>
    </row>
    <row r="2021" spans="1:31" x14ac:dyDescent="0.25">
      <c r="A2021" s="20">
        <v>0.2113902117179608</v>
      </c>
      <c r="B2021" s="20">
        <v>0.18418895487733702</v>
      </c>
      <c r="C2021" s="20">
        <v>0.5400220216153464</v>
      </c>
      <c r="D2021" s="21">
        <f t="shared" si="241"/>
        <v>4.7305880053434608</v>
      </c>
      <c r="E2021" s="22">
        <f t="shared" si="241"/>
        <v>5.4292072001057976</v>
      </c>
      <c r="F2021" s="22">
        <f t="shared" si="241"/>
        <v>1.8517763349885987</v>
      </c>
      <c r="G2021" s="127">
        <v>2.8676664035780064E-2</v>
      </c>
      <c r="H2021" s="7">
        <f t="shared" si="244"/>
        <v>1.0286766640357801</v>
      </c>
      <c r="I2021" s="7">
        <f t="shared" si="245"/>
        <v>4.5987122783402796</v>
      </c>
      <c r="J2021" s="7">
        <f t="shared" si="246"/>
        <v>5.27785589964249</v>
      </c>
      <c r="K2021" s="7">
        <f t="shared" si="247"/>
        <v>1.8001539256500418</v>
      </c>
      <c r="L2021">
        <v>2.1</v>
      </c>
      <c r="M2021">
        <v>3.62</v>
      </c>
      <c r="N2021">
        <v>3.62</v>
      </c>
      <c r="O2021" s="7">
        <f t="shared" si="248"/>
        <v>2.160220994475138</v>
      </c>
      <c r="P2021" s="7">
        <f t="shared" si="249"/>
        <v>3.7238095238095239</v>
      </c>
      <c r="Q2021" s="7">
        <f t="shared" si="250"/>
        <v>3.7238095238095239</v>
      </c>
      <c r="R2021" s="24">
        <f t="shared" si="242"/>
        <v>0.46291560102301793</v>
      </c>
      <c r="S2021" s="24">
        <f t="shared" si="242"/>
        <v>0.26854219948849106</v>
      </c>
      <c r="T2021" s="24">
        <f t="shared" si="242"/>
        <v>0.26854219948849106</v>
      </c>
      <c r="U2021" s="23">
        <f t="shared" si="243"/>
        <v>0.45664957337968332</v>
      </c>
      <c r="V2021" s="23">
        <f t="shared" si="243"/>
        <v>0.68588458435275024</v>
      </c>
      <c r="W2021" s="23">
        <f t="shared" si="243"/>
        <v>2.0109391471580995</v>
      </c>
      <c r="X2021" t="s">
        <v>384</v>
      </c>
      <c r="Y2021" t="s">
        <v>323</v>
      </c>
      <c r="Z2021" t="s">
        <v>320</v>
      </c>
      <c r="AA2021" s="25" t="s">
        <v>178</v>
      </c>
      <c r="AB2021" s="25" t="s">
        <v>161</v>
      </c>
      <c r="AC2021" s="128" t="s">
        <v>610</v>
      </c>
      <c r="AD2021" s="140" t="s">
        <v>165</v>
      </c>
      <c r="AE2021" s="140" t="str">
        <f>VLOOKUP(AD2021,cs_lookup!$A$2:$B$55,2,FALSE)</f>
        <v>1</v>
      </c>
    </row>
    <row r="2022" spans="1:31" x14ac:dyDescent="0.25">
      <c r="A2022" s="20">
        <v>7.0266217052700433E-2</v>
      </c>
      <c r="B2022" s="20">
        <v>0.11635440165094901</v>
      </c>
      <c r="C2022" s="20">
        <v>0.6797205800686914</v>
      </c>
      <c r="D2022" s="21">
        <f t="shared" si="241"/>
        <v>14.231590114634875</v>
      </c>
      <c r="E2022" s="22">
        <f t="shared" si="241"/>
        <v>8.5944320611083977</v>
      </c>
      <c r="F2022" s="22">
        <f t="shared" si="241"/>
        <v>1.4711927655610217</v>
      </c>
      <c r="G2022" s="127">
        <v>2.8407027202691504E-2</v>
      </c>
      <c r="H2022" s="7">
        <f t="shared" si="244"/>
        <v>1.0284070272026915</v>
      </c>
      <c r="I2022" s="7">
        <f t="shared" si="245"/>
        <v>13.838480035813614</v>
      </c>
      <c r="J2022" s="7">
        <f t="shared" si="246"/>
        <v>8.3570335808435683</v>
      </c>
      <c r="K2022" s="7">
        <f t="shared" si="247"/>
        <v>1.4305549521211707</v>
      </c>
      <c r="L2022">
        <v>2.35</v>
      </c>
      <c r="M2022">
        <v>3.71</v>
      </c>
      <c r="N2022">
        <v>3</v>
      </c>
      <c r="O2022" s="7">
        <f t="shared" si="248"/>
        <v>2.416756513926325</v>
      </c>
      <c r="P2022" s="7">
        <f t="shared" si="249"/>
        <v>3.8153900709219855</v>
      </c>
      <c r="Q2022" s="7">
        <f t="shared" si="250"/>
        <v>3.0852210816080747</v>
      </c>
      <c r="R2022" s="24">
        <f t="shared" si="242"/>
        <v>0.41377771994720902</v>
      </c>
      <c r="S2022" s="24">
        <f t="shared" si="242"/>
        <v>0.26209639942747737</v>
      </c>
      <c r="T2022" s="24">
        <f t="shared" si="242"/>
        <v>0.32412588062531367</v>
      </c>
      <c r="U2022" s="23">
        <f t="shared" si="243"/>
        <v>0.1698163377710748</v>
      </c>
      <c r="V2022" s="23">
        <f t="shared" si="243"/>
        <v>0.44393742876709946</v>
      </c>
      <c r="W2022" s="23">
        <f t="shared" si="243"/>
        <v>2.0970882632307957</v>
      </c>
      <c r="X2022" t="s">
        <v>368</v>
      </c>
      <c r="Y2022" t="s">
        <v>319</v>
      </c>
      <c r="Z2022" t="s">
        <v>320</v>
      </c>
      <c r="AA2022" s="25" t="s">
        <v>178</v>
      </c>
      <c r="AB2022" s="25" t="s">
        <v>161</v>
      </c>
      <c r="AC2022" s="128" t="s">
        <v>610</v>
      </c>
      <c r="AD2022" s="140" t="s">
        <v>151</v>
      </c>
      <c r="AE2022" s="140" t="str">
        <f>VLOOKUP(AD2022,cs_lookup!$A$2:$B$55,2,FALSE)</f>
        <v>X</v>
      </c>
    </row>
    <row r="2023" spans="1:31" x14ac:dyDescent="0.25">
      <c r="A2023" s="20">
        <v>0.59147127441046754</v>
      </c>
      <c r="B2023" s="20">
        <v>0.34939825154708998</v>
      </c>
      <c r="C2023" s="20">
        <v>5.8872990737169069E-2</v>
      </c>
      <c r="D2023" s="21">
        <f t="shared" si="241"/>
        <v>1.6906991823004796</v>
      </c>
      <c r="E2023" s="22">
        <f t="shared" si="241"/>
        <v>2.8620635494657747</v>
      </c>
      <c r="F2023" s="22">
        <f t="shared" si="241"/>
        <v>16.985717686135089</v>
      </c>
      <c r="G2023" s="127">
        <v>2.7183284057516133E-2</v>
      </c>
      <c r="H2023" s="7">
        <f t="shared" si="244"/>
        <v>1.0271832840575161</v>
      </c>
      <c r="I2023" s="7">
        <f t="shared" si="245"/>
        <v>1.645956674471944</v>
      </c>
      <c r="J2023" s="7">
        <f t="shared" si="246"/>
        <v>2.7863221626429002</v>
      </c>
      <c r="K2023" s="7">
        <f t="shared" si="247"/>
        <v>16.536209213840742</v>
      </c>
      <c r="L2023">
        <v>2.38</v>
      </c>
      <c r="M2023">
        <v>3.32</v>
      </c>
      <c r="N2023">
        <v>3.27</v>
      </c>
      <c r="O2023" s="7">
        <f t="shared" si="248"/>
        <v>2.4446962160568884</v>
      </c>
      <c r="P2023" s="7">
        <f t="shared" si="249"/>
        <v>3.4102485030709535</v>
      </c>
      <c r="Q2023" s="7">
        <f t="shared" si="250"/>
        <v>3.3588893388680776</v>
      </c>
      <c r="R2023" s="24">
        <f t="shared" si="242"/>
        <v>0.40904877809846041</v>
      </c>
      <c r="S2023" s="24">
        <f t="shared" si="242"/>
        <v>0.29323376261275175</v>
      </c>
      <c r="T2023" s="24">
        <f t="shared" si="242"/>
        <v>0.29771745928878773</v>
      </c>
      <c r="U2023" s="23">
        <f t="shared" si="243"/>
        <v>1.4459675864576154</v>
      </c>
      <c r="V2023" s="23">
        <f t="shared" si="243"/>
        <v>1.191534864314072</v>
      </c>
      <c r="W2023" s="23">
        <f t="shared" si="243"/>
        <v>0.19774786093435628</v>
      </c>
      <c r="X2023" t="s">
        <v>322</v>
      </c>
      <c r="Y2023" t="s">
        <v>321</v>
      </c>
      <c r="Z2023" t="s">
        <v>320</v>
      </c>
      <c r="AA2023" s="25" t="s">
        <v>154</v>
      </c>
      <c r="AB2023" s="25" t="s">
        <v>160</v>
      </c>
      <c r="AC2023" s="128" t="s">
        <v>610</v>
      </c>
      <c r="AD2023" s="140" t="s">
        <v>164</v>
      </c>
      <c r="AE2023" s="140" t="str">
        <f>VLOOKUP(AD2023,cs_lookup!$A$2:$B$55,2,FALSE)</f>
        <v>1</v>
      </c>
    </row>
    <row r="2024" spans="1:31" x14ac:dyDescent="0.25">
      <c r="A2024" s="20">
        <v>0.60997900829290008</v>
      </c>
      <c r="B2024" s="20">
        <v>0.21371593700490779</v>
      </c>
      <c r="C2024" s="20">
        <v>0.16822055450298018</v>
      </c>
      <c r="D2024" s="21">
        <f t="shared" si="241"/>
        <v>1.639400678391574</v>
      </c>
      <c r="E2024" s="22">
        <f t="shared" si="241"/>
        <v>4.6791082313016084</v>
      </c>
      <c r="F2024" s="22">
        <f t="shared" si="241"/>
        <v>5.9445767668200382</v>
      </c>
      <c r="G2024" s="127">
        <v>3.3772330443176957E-2</v>
      </c>
      <c r="H2024" s="7">
        <f t="shared" si="244"/>
        <v>1.033772330443177</v>
      </c>
      <c r="I2024" s="7">
        <f t="shared" si="245"/>
        <v>1.5858430624553135</v>
      </c>
      <c r="J2024" s="7">
        <f t="shared" si="246"/>
        <v>4.526246344101394</v>
      </c>
      <c r="K2024" s="7">
        <f t="shared" si="247"/>
        <v>5.7503732608819247</v>
      </c>
      <c r="L2024">
        <v>1.56</v>
      </c>
      <c r="M2024">
        <v>4.1900000000000004</v>
      </c>
      <c r="N2024">
        <v>6.49</v>
      </c>
      <c r="O2024" s="7">
        <f t="shared" si="248"/>
        <v>1.6126848354913561</v>
      </c>
      <c r="P2024" s="7">
        <f t="shared" si="249"/>
        <v>4.3315060645569119</v>
      </c>
      <c r="Q2024" s="7">
        <f t="shared" si="250"/>
        <v>6.7091824245762188</v>
      </c>
      <c r="R2024" s="24">
        <f t="shared" si="242"/>
        <v>0.62008396060555626</v>
      </c>
      <c r="S2024" s="24">
        <f t="shared" si="242"/>
        <v>0.23086658199156745</v>
      </c>
      <c r="T2024" s="24">
        <f t="shared" si="242"/>
        <v>0.14904945740287637</v>
      </c>
      <c r="U2024" s="23">
        <f t="shared" si="243"/>
        <v>0.98370389664201618</v>
      </c>
      <c r="V2024" s="23">
        <f t="shared" si="243"/>
        <v>0.9257118772292211</v>
      </c>
      <c r="W2024" s="23">
        <f t="shared" si="243"/>
        <v>1.1286223877238606</v>
      </c>
      <c r="X2024" t="s">
        <v>315</v>
      </c>
      <c r="Y2024" t="s">
        <v>517</v>
      </c>
      <c r="Z2024" t="s">
        <v>320</v>
      </c>
      <c r="AA2024" s="25" t="s">
        <v>162</v>
      </c>
      <c r="AB2024" s="25" t="s">
        <v>160</v>
      </c>
      <c r="AC2024" s="128" t="s">
        <v>610</v>
      </c>
      <c r="AD2024" s="140" t="s">
        <v>176</v>
      </c>
      <c r="AE2024" s="140" t="str">
        <f>VLOOKUP(AD2024,cs_lookup!$A$2:$B$55,2,FALSE)</f>
        <v>1</v>
      </c>
    </row>
    <row r="2025" spans="1:31" x14ac:dyDescent="0.25">
      <c r="A2025" s="20">
        <v>0.91642337935113938</v>
      </c>
      <c r="B2025" s="20">
        <v>4.6459235815473322E-2</v>
      </c>
      <c r="C2025" s="20">
        <v>0</v>
      </c>
      <c r="D2025" s="21">
        <f t="shared" si="241"/>
        <v>1.0911986997844116</v>
      </c>
      <c r="E2025" s="22">
        <f t="shared" si="241"/>
        <v>21.524245555217426</v>
      </c>
      <c r="F2025" s="22" t="e">
        <f t="shared" si="241"/>
        <v>#DIV/0!</v>
      </c>
      <c r="G2025" s="127">
        <v>2.9458606184948888E-2</v>
      </c>
      <c r="H2025" s="7">
        <f t="shared" si="244"/>
        <v>1.0294586061849489</v>
      </c>
      <c r="I2025" s="7">
        <f t="shared" si="245"/>
        <v>1.0599733619482421</v>
      </c>
      <c r="J2025" s="7">
        <f t="shared" si="246"/>
        <v>20.90831571653349</v>
      </c>
      <c r="K2025" s="7" t="e">
        <f t="shared" si="247"/>
        <v>#DIV/0!</v>
      </c>
      <c r="L2025">
        <v>1.19</v>
      </c>
      <c r="M2025">
        <v>7.28</v>
      </c>
      <c r="N2025">
        <v>19.32</v>
      </c>
      <c r="O2025" s="7">
        <f t="shared" si="248"/>
        <v>1.2250557413600891</v>
      </c>
      <c r="P2025" s="7">
        <f t="shared" si="249"/>
        <v>7.4944586530264283</v>
      </c>
      <c r="Q2025" s="7">
        <f t="shared" si="250"/>
        <v>19.889140271493211</v>
      </c>
      <c r="R2025" s="24">
        <f t="shared" si="242"/>
        <v>0.81628938687293828</v>
      </c>
      <c r="S2025" s="24">
        <f t="shared" si="242"/>
        <v>0.13343191900807644</v>
      </c>
      <c r="T2025" s="24">
        <f t="shared" si="242"/>
        <v>5.0278694118985327E-2</v>
      </c>
      <c r="U2025" s="23">
        <f t="shared" si="243"/>
        <v>1.1226697223907283</v>
      </c>
      <c r="V2025" s="23">
        <f t="shared" si="243"/>
        <v>0.34818682187026939</v>
      </c>
      <c r="W2025" s="23" t="e">
        <f t="shared" si="243"/>
        <v>#DIV/0!</v>
      </c>
      <c r="X2025" t="s">
        <v>195</v>
      </c>
      <c r="Y2025" t="s">
        <v>219</v>
      </c>
      <c r="Z2025" t="s">
        <v>189</v>
      </c>
      <c r="AA2025" s="25" t="s">
        <v>176</v>
      </c>
      <c r="AB2025" s="25" t="s">
        <v>160</v>
      </c>
      <c r="AC2025" s="128" t="s">
        <v>610</v>
      </c>
      <c r="AD2025" s="140" t="s">
        <v>509</v>
      </c>
      <c r="AE2025" s="140" t="str">
        <f>VLOOKUP(AD2025,cs_lookup!$A$2:$B$55,2,FALSE)</f>
        <v>1</v>
      </c>
    </row>
    <row r="2026" spans="1:31" x14ac:dyDescent="0.25">
      <c r="A2026" s="20">
        <v>0.80047225066590144</v>
      </c>
      <c r="B2026" s="20">
        <v>0.14846474258669387</v>
      </c>
      <c r="C2026" s="20">
        <v>4.642459573499802E-2</v>
      </c>
      <c r="D2026" s="21">
        <f t="shared" si="241"/>
        <v>1.2492625436648357</v>
      </c>
      <c r="E2026" s="22">
        <f t="shared" si="241"/>
        <v>6.7356059262088053</v>
      </c>
      <c r="F2026" s="22">
        <f t="shared" si="241"/>
        <v>21.540306041827996</v>
      </c>
      <c r="G2026" s="127">
        <v>2.4039114491375635E-2</v>
      </c>
      <c r="H2026" s="7">
        <f t="shared" si="244"/>
        <v>1.0240391144913756</v>
      </c>
      <c r="I2026" s="7">
        <f t="shared" si="245"/>
        <v>1.2199363539793351</v>
      </c>
      <c r="J2026" s="7">
        <f t="shared" si="246"/>
        <v>6.5774889170657085</v>
      </c>
      <c r="K2026" s="7">
        <f t="shared" si="247"/>
        <v>21.034651642702858</v>
      </c>
      <c r="L2026">
        <v>1.99</v>
      </c>
      <c r="M2026">
        <v>3.7</v>
      </c>
      <c r="N2026">
        <v>3.98</v>
      </c>
      <c r="O2026" s="7">
        <f t="shared" si="248"/>
        <v>2.0378378378378375</v>
      </c>
      <c r="P2026" s="7">
        <f t="shared" si="249"/>
        <v>3.7889447236180902</v>
      </c>
      <c r="Q2026" s="7">
        <f t="shared" si="250"/>
        <v>4.0756756756756749</v>
      </c>
      <c r="R2026" s="24">
        <f t="shared" si="242"/>
        <v>0.49071618037135289</v>
      </c>
      <c r="S2026" s="24">
        <f t="shared" si="242"/>
        <v>0.26392572944297082</v>
      </c>
      <c r="T2026" s="24">
        <f t="shared" si="242"/>
        <v>0.24535809018567645</v>
      </c>
      <c r="U2026" s="23">
        <f t="shared" si="243"/>
        <v>1.6312326405461881</v>
      </c>
      <c r="V2026" s="23">
        <f t="shared" si="243"/>
        <v>0.56252470306717162</v>
      </c>
      <c r="W2026" s="23">
        <f t="shared" si="243"/>
        <v>0.18921159559020811</v>
      </c>
      <c r="X2026" t="s">
        <v>191</v>
      </c>
      <c r="Y2026" t="s">
        <v>197</v>
      </c>
      <c r="Z2026" t="s">
        <v>189</v>
      </c>
      <c r="AA2026" s="25" t="s">
        <v>170</v>
      </c>
      <c r="AB2026" s="25" t="s">
        <v>160</v>
      </c>
      <c r="AC2026" s="128" t="s">
        <v>610</v>
      </c>
      <c r="AD2026" s="140" t="s">
        <v>151</v>
      </c>
      <c r="AE2026" s="140" t="str">
        <f>VLOOKUP(AD2026,cs_lookup!$A$2:$B$55,2,FALSE)</f>
        <v>X</v>
      </c>
    </row>
    <row r="2027" spans="1:31" x14ac:dyDescent="0.25">
      <c r="A2027" s="20">
        <v>0.70140477869406614</v>
      </c>
      <c r="B2027" s="20">
        <v>0.22071901373790689</v>
      </c>
      <c r="C2027" s="20">
        <v>7.642636658376771E-2</v>
      </c>
      <c r="D2027" s="21">
        <f t="shared" si="241"/>
        <v>1.4257102751165787</v>
      </c>
      <c r="E2027" s="22">
        <f t="shared" si="241"/>
        <v>4.5306472834617297</v>
      </c>
      <c r="F2027" s="22">
        <f t="shared" si="241"/>
        <v>13.08448961660296</v>
      </c>
      <c r="G2027" s="127">
        <v>2.5681625676284181E-2</v>
      </c>
      <c r="H2027" s="7">
        <f t="shared" si="244"/>
        <v>1.0256816256762842</v>
      </c>
      <c r="I2027" s="7">
        <f t="shared" si="245"/>
        <v>1.3900124945462831</v>
      </c>
      <c r="J2027" s="7">
        <f t="shared" si="246"/>
        <v>4.4172062461140831</v>
      </c>
      <c r="K2027" s="7">
        <f t="shared" si="247"/>
        <v>12.756872394955588</v>
      </c>
      <c r="L2027">
        <v>1.68</v>
      </c>
      <c r="M2027">
        <v>3.88</v>
      </c>
      <c r="N2027">
        <v>5.79</v>
      </c>
      <c r="O2027" s="7">
        <f t="shared" si="248"/>
        <v>1.7231451311361574</v>
      </c>
      <c r="P2027" s="7">
        <f t="shared" si="249"/>
        <v>3.9796447076239825</v>
      </c>
      <c r="Q2027" s="7">
        <f t="shared" si="250"/>
        <v>5.9386966126656855</v>
      </c>
      <c r="R2027" s="24">
        <f t="shared" si="242"/>
        <v>0.58033417030906098</v>
      </c>
      <c r="S2027" s="24">
        <f t="shared" si="242"/>
        <v>0.2512787129173254</v>
      </c>
      <c r="T2027" s="24">
        <f t="shared" si="242"/>
        <v>0.16838711677361354</v>
      </c>
      <c r="U2027" s="23">
        <f t="shared" si="243"/>
        <v>1.2086222293623139</v>
      </c>
      <c r="V2027" s="23">
        <f t="shared" si="243"/>
        <v>0.87838325489404623</v>
      </c>
      <c r="W2027" s="23">
        <f t="shared" si="243"/>
        <v>0.45387300434936723</v>
      </c>
      <c r="X2027" t="s">
        <v>199</v>
      </c>
      <c r="Y2027" t="s">
        <v>218</v>
      </c>
      <c r="Z2027" t="s">
        <v>189</v>
      </c>
      <c r="AA2027" s="25" t="s">
        <v>170</v>
      </c>
      <c r="AB2027" s="25" t="s">
        <v>160</v>
      </c>
      <c r="AC2027" s="128" t="s">
        <v>610</v>
      </c>
      <c r="AD2027" s="140" t="s">
        <v>263</v>
      </c>
      <c r="AE2027" s="140" t="str">
        <f>VLOOKUP(AD2027,cs_lookup!$A$2:$B$55,2,FALSE)</f>
        <v>2</v>
      </c>
    </row>
    <row r="2028" spans="1:31" x14ac:dyDescent="0.25">
      <c r="A2028" s="20">
        <v>9.9599520838313763E-2</v>
      </c>
      <c r="B2028" s="20">
        <v>0.21559257291424827</v>
      </c>
      <c r="C2028" s="20">
        <v>0.58693542896875661</v>
      </c>
      <c r="D2028" s="21">
        <f t="shared" si="241"/>
        <v>10.040208944612932</v>
      </c>
      <c r="E2028" s="22">
        <f t="shared" si="241"/>
        <v>4.6383787088887747</v>
      </c>
      <c r="F2028" s="22">
        <f t="shared" si="241"/>
        <v>1.7037649299123012</v>
      </c>
      <c r="G2028" s="127">
        <v>2.1972115314555341E-2</v>
      </c>
      <c r="H2028" s="7">
        <f t="shared" si="244"/>
        <v>1.0219721153145553</v>
      </c>
      <c r="I2028" s="7">
        <f t="shared" si="245"/>
        <v>9.824347253860866</v>
      </c>
      <c r="J2028" s="7">
        <f t="shared" si="246"/>
        <v>4.5386548609118522</v>
      </c>
      <c r="K2028" s="7">
        <f t="shared" si="247"/>
        <v>1.6671344593270974</v>
      </c>
      <c r="L2028">
        <v>2.67</v>
      </c>
      <c r="M2028">
        <v>3.46</v>
      </c>
      <c r="N2028">
        <v>2.79</v>
      </c>
      <c r="O2028" s="7">
        <f t="shared" si="248"/>
        <v>2.7286655478898627</v>
      </c>
      <c r="P2028" s="7">
        <f t="shared" si="249"/>
        <v>3.5360235189883613</v>
      </c>
      <c r="Q2028" s="7">
        <f t="shared" si="250"/>
        <v>2.8513022017276093</v>
      </c>
      <c r="R2028" s="24">
        <f t="shared" si="242"/>
        <v>0.36647950525608464</v>
      </c>
      <c r="S2028" s="24">
        <f t="shared" si="242"/>
        <v>0.28280354885368381</v>
      </c>
      <c r="T2028" s="24">
        <f t="shared" si="242"/>
        <v>0.35071694589023156</v>
      </c>
      <c r="U2028" s="23">
        <f t="shared" si="243"/>
        <v>0.27177378109784522</v>
      </c>
      <c r="V2028" s="23">
        <f t="shared" si="243"/>
        <v>0.76234040834399519</v>
      </c>
      <c r="W2028" s="23">
        <f t="shared" si="243"/>
        <v>1.6735302808905546</v>
      </c>
      <c r="X2028" t="s">
        <v>281</v>
      </c>
      <c r="Y2028" t="s">
        <v>287</v>
      </c>
      <c r="Z2028" t="s">
        <v>189</v>
      </c>
      <c r="AA2028" s="25" t="s">
        <v>155</v>
      </c>
      <c r="AB2028" s="25" t="s">
        <v>161</v>
      </c>
      <c r="AC2028" s="128" t="s">
        <v>610</v>
      </c>
      <c r="AD2028" s="140" t="s">
        <v>151</v>
      </c>
      <c r="AE2028" s="140" t="str">
        <f>VLOOKUP(AD2028,cs_lookup!$A$2:$B$55,2,FALSE)</f>
        <v>X</v>
      </c>
    </row>
    <row r="2029" spans="1:31" x14ac:dyDescent="0.25">
      <c r="A2029" s="20">
        <v>0.45088580715592164</v>
      </c>
      <c r="B2029" s="20">
        <v>0.43335833241443839</v>
      </c>
      <c r="C2029" s="20">
        <v>0.11474297068504825</v>
      </c>
      <c r="D2029" s="21">
        <f t="shared" si="241"/>
        <v>2.2178564597270372</v>
      </c>
      <c r="E2029" s="22">
        <f t="shared" si="241"/>
        <v>2.3075591841710774</v>
      </c>
      <c r="F2029" s="22">
        <f t="shared" si="241"/>
        <v>8.7151308182951421</v>
      </c>
      <c r="G2029" s="127">
        <v>2.1787880021442163E-2</v>
      </c>
      <c r="H2029" s="7">
        <f t="shared" si="244"/>
        <v>1.0217878800214422</v>
      </c>
      <c r="I2029" s="7">
        <f t="shared" si="245"/>
        <v>2.1705644616576345</v>
      </c>
      <c r="J2029" s="7">
        <f t="shared" si="246"/>
        <v>2.2583544288298403</v>
      </c>
      <c r="K2029" s="7">
        <f t="shared" si="247"/>
        <v>8.5292955501803913</v>
      </c>
      <c r="L2029">
        <v>2.02</v>
      </c>
      <c r="M2029">
        <v>3.63</v>
      </c>
      <c r="N2029">
        <v>3.98</v>
      </c>
      <c r="O2029" s="7">
        <f t="shared" si="248"/>
        <v>2.0640115176433134</v>
      </c>
      <c r="P2029" s="7">
        <f t="shared" si="249"/>
        <v>3.7090900044778348</v>
      </c>
      <c r="Q2029" s="7">
        <f t="shared" si="250"/>
        <v>4.0667157624853401</v>
      </c>
      <c r="R2029" s="24">
        <f t="shared" si="242"/>
        <v>0.48449342043488164</v>
      </c>
      <c r="S2029" s="24">
        <f t="shared" si="242"/>
        <v>0.26960790889213804</v>
      </c>
      <c r="T2029" s="24">
        <f t="shared" si="242"/>
        <v>0.24589867067298016</v>
      </c>
      <c r="U2029" s="23">
        <f t="shared" si="243"/>
        <v>0.93063349911172411</v>
      </c>
      <c r="V2029" s="23">
        <f t="shared" si="243"/>
        <v>1.6073650591155764</v>
      </c>
      <c r="W2029" s="23">
        <f t="shared" si="243"/>
        <v>0.46662704751927897</v>
      </c>
      <c r="X2029" t="s">
        <v>193</v>
      </c>
      <c r="Y2029" t="s">
        <v>282</v>
      </c>
      <c r="Z2029" t="s">
        <v>189</v>
      </c>
      <c r="AA2029" s="25" t="s">
        <v>154</v>
      </c>
      <c r="AB2029" s="25" t="s">
        <v>160</v>
      </c>
      <c r="AC2029" s="128" t="s">
        <v>610</v>
      </c>
      <c r="AD2029" s="140" t="s">
        <v>150</v>
      </c>
      <c r="AE2029" s="140" t="str">
        <f>VLOOKUP(AD2029,cs_lookup!$A$2:$B$55,2,FALSE)</f>
        <v>X</v>
      </c>
    </row>
    <row r="2030" spans="1:31" x14ac:dyDescent="0.25">
      <c r="A2030" s="20">
        <v>0.27008711506482314</v>
      </c>
      <c r="B2030" s="20">
        <v>0.45994173823024237</v>
      </c>
      <c r="C2030" s="20">
        <v>0.26196042557039478</v>
      </c>
      <c r="D2030" s="21">
        <f t="shared" si="241"/>
        <v>3.7025090951117448</v>
      </c>
      <c r="E2030" s="22">
        <f t="shared" si="241"/>
        <v>2.1741884175325912</v>
      </c>
      <c r="F2030" s="22">
        <f t="shared" si="241"/>
        <v>3.8173704971756393</v>
      </c>
      <c r="G2030" s="127">
        <v>2.4248076944759722E-2</v>
      </c>
      <c r="H2030" s="7">
        <f t="shared" si="244"/>
        <v>1.0242480769447597</v>
      </c>
      <c r="I2030" s="7">
        <f t="shared" si="245"/>
        <v>3.6148557936823251</v>
      </c>
      <c r="J2030" s="7">
        <f t="shared" si="246"/>
        <v>2.1227166215610582</v>
      </c>
      <c r="K2030" s="7">
        <f t="shared" si="247"/>
        <v>3.7269979637770114</v>
      </c>
      <c r="L2030">
        <v>7.66</v>
      </c>
      <c r="M2030">
        <v>4.79</v>
      </c>
      <c r="N2030">
        <v>1.46</v>
      </c>
      <c r="O2030" s="7">
        <f t="shared" si="248"/>
        <v>7.8457402693968596</v>
      </c>
      <c r="P2030" s="7">
        <f t="shared" si="249"/>
        <v>4.9061482885653991</v>
      </c>
      <c r="Q2030" s="7">
        <f t="shared" si="250"/>
        <v>1.4954021923393492</v>
      </c>
      <c r="R2030" s="24">
        <f t="shared" si="242"/>
        <v>0.12745769878472857</v>
      </c>
      <c r="S2030" s="24">
        <f t="shared" si="242"/>
        <v>0.20382588156388742</v>
      </c>
      <c r="T2030" s="24">
        <f t="shared" si="242"/>
        <v>0.66871641965138406</v>
      </c>
      <c r="U2030" s="23">
        <f t="shared" si="243"/>
        <v>2.1190333549093063</v>
      </c>
      <c r="V2030" s="23">
        <f t="shared" si="243"/>
        <v>2.2565423718580986</v>
      </c>
      <c r="W2030" s="23">
        <f t="shared" si="243"/>
        <v>0.39173619470411725</v>
      </c>
      <c r="X2030" t="s">
        <v>284</v>
      </c>
      <c r="Y2030" t="s">
        <v>196</v>
      </c>
      <c r="Z2030" t="s">
        <v>189</v>
      </c>
      <c r="AA2030" s="25" t="s">
        <v>151</v>
      </c>
      <c r="AB2030" s="25" t="s">
        <v>166</v>
      </c>
      <c r="AC2030" s="128" t="s">
        <v>610</v>
      </c>
      <c r="AD2030" s="140" t="s">
        <v>167</v>
      </c>
      <c r="AE2030" s="140" t="str">
        <f>VLOOKUP(AD2030,cs_lookup!$A$2:$B$55,2,FALSE)</f>
        <v>2</v>
      </c>
    </row>
    <row r="2031" spans="1:31" x14ac:dyDescent="0.25">
      <c r="A2031" s="20">
        <v>0.28471593109368448</v>
      </c>
      <c r="B2031" s="20">
        <v>0.42187350350436531</v>
      </c>
      <c r="C2031" s="20">
        <v>0.28236563177704133</v>
      </c>
      <c r="D2031" s="21">
        <f t="shared" si="241"/>
        <v>3.5122727279737451</v>
      </c>
      <c r="E2031" s="22">
        <f t="shared" si="241"/>
        <v>2.3703787786939139</v>
      </c>
      <c r="F2031" s="22">
        <f t="shared" si="241"/>
        <v>3.541507490506528</v>
      </c>
      <c r="G2031" s="127">
        <v>2.7426603479271172E-2</v>
      </c>
      <c r="H2031" s="7">
        <f t="shared" si="244"/>
        <v>1.0274266034792712</v>
      </c>
      <c r="I2031" s="7">
        <f t="shared" si="245"/>
        <v>3.4185144866599777</v>
      </c>
      <c r="J2031" s="7">
        <f t="shared" si="246"/>
        <v>2.3071027854124835</v>
      </c>
      <c r="K2031" s="7">
        <f t="shared" si="247"/>
        <v>3.4469688428483249</v>
      </c>
      <c r="L2031">
        <v>2.76</v>
      </c>
      <c r="M2031">
        <v>3.17</v>
      </c>
      <c r="N2031">
        <v>2.86</v>
      </c>
      <c r="O2031" s="7">
        <f t="shared" si="248"/>
        <v>2.8356974256027883</v>
      </c>
      <c r="P2031" s="7">
        <f t="shared" si="249"/>
        <v>3.2569423330292895</v>
      </c>
      <c r="Q2031" s="7">
        <f t="shared" si="250"/>
        <v>2.9384400859507154</v>
      </c>
      <c r="R2031" s="24">
        <f t="shared" si="242"/>
        <v>0.35264693298066824</v>
      </c>
      <c r="S2031" s="24">
        <f t="shared" si="242"/>
        <v>0.30703644638064492</v>
      </c>
      <c r="T2031" s="24">
        <f t="shared" si="242"/>
        <v>0.34031662063868684</v>
      </c>
      <c r="U2031" s="23">
        <f t="shared" si="243"/>
        <v>0.80736823283046188</v>
      </c>
      <c r="V2031" s="23">
        <f t="shared" si="243"/>
        <v>1.3740176727467477</v>
      </c>
      <c r="W2031" s="23">
        <f t="shared" si="243"/>
        <v>0.82971449130845742</v>
      </c>
      <c r="X2031" t="s">
        <v>207</v>
      </c>
      <c r="Y2031" t="s">
        <v>326</v>
      </c>
      <c r="Z2031" t="s">
        <v>202</v>
      </c>
      <c r="AA2031" s="25" t="s">
        <v>151</v>
      </c>
      <c r="AB2031" s="25" t="s">
        <v>166</v>
      </c>
      <c r="AC2031" s="128" t="s">
        <v>610</v>
      </c>
      <c r="AD2031" s="140" t="s">
        <v>153</v>
      </c>
      <c r="AE2031" s="140" t="str">
        <f>VLOOKUP(AD2031,cs_lookup!$A$2:$B$55,2,FALSE)</f>
        <v>2</v>
      </c>
    </row>
    <row r="2032" spans="1:31" x14ac:dyDescent="0.25">
      <c r="A2032" s="20">
        <v>0.19728098422767912</v>
      </c>
      <c r="B2032" s="20">
        <v>0.29820529242600724</v>
      </c>
      <c r="C2032" s="20">
        <v>0.45626565834450694</v>
      </c>
      <c r="D2032" s="21">
        <f t="shared" si="241"/>
        <v>5.0689122619436775</v>
      </c>
      <c r="E2032" s="22">
        <f t="shared" si="241"/>
        <v>3.3533945419433726</v>
      </c>
      <c r="F2032" s="22">
        <f t="shared" si="241"/>
        <v>2.1917056033284501</v>
      </c>
      <c r="G2032" s="127">
        <v>2.788438908201063E-2</v>
      </c>
      <c r="H2032" s="7">
        <f t="shared" si="244"/>
        <v>1.0278843890820106</v>
      </c>
      <c r="I2032" s="7">
        <f t="shared" si="245"/>
        <v>4.9314030992052063</v>
      </c>
      <c r="J2032" s="7">
        <f t="shared" si="246"/>
        <v>3.2624238460691508</v>
      </c>
      <c r="K2032" s="7">
        <f t="shared" si="247"/>
        <v>2.1322491387244749</v>
      </c>
      <c r="L2032">
        <v>2.54</v>
      </c>
      <c r="M2032">
        <v>3.09</v>
      </c>
      <c r="N2032">
        <v>3.22</v>
      </c>
      <c r="O2032" s="7">
        <f t="shared" si="248"/>
        <v>2.610826348268307</v>
      </c>
      <c r="P2032" s="7">
        <f t="shared" si="249"/>
        <v>3.1761627622634125</v>
      </c>
      <c r="Q2032" s="7">
        <f t="shared" si="250"/>
        <v>3.3097877328440743</v>
      </c>
      <c r="R2032" s="24">
        <f t="shared" si="242"/>
        <v>0.38302049489552376</v>
      </c>
      <c r="S2032" s="24">
        <f t="shared" si="242"/>
        <v>0.31484532590117492</v>
      </c>
      <c r="T2032" s="24">
        <f t="shared" si="242"/>
        <v>0.30213417920330132</v>
      </c>
      <c r="U2032" s="23">
        <f t="shared" si="243"/>
        <v>0.51506639163392898</v>
      </c>
      <c r="V2032" s="23">
        <f t="shared" si="243"/>
        <v>0.94714854531335591</v>
      </c>
      <c r="W2032" s="23">
        <f t="shared" si="243"/>
        <v>1.5101424789066746</v>
      </c>
      <c r="X2032" t="s">
        <v>213</v>
      </c>
      <c r="Y2032" t="s">
        <v>215</v>
      </c>
      <c r="Z2032" t="s">
        <v>202</v>
      </c>
      <c r="AA2032" s="25" t="s">
        <v>151</v>
      </c>
      <c r="AB2032" s="25" t="s">
        <v>166</v>
      </c>
      <c r="AC2032" s="128" t="s">
        <v>610</v>
      </c>
      <c r="AD2032" s="140" t="s">
        <v>162</v>
      </c>
      <c r="AE2032" s="140" t="str">
        <f>VLOOKUP(AD2032,cs_lookup!$A$2:$B$55,2,FALSE)</f>
        <v>1</v>
      </c>
    </row>
    <row r="2033" spans="1:31" x14ac:dyDescent="0.25">
      <c r="A2033" s="20">
        <v>0.75536835235248589</v>
      </c>
      <c r="B2033" s="20">
        <v>0.14388667819101703</v>
      </c>
      <c r="C2033" s="20">
        <v>8.1332640050535948E-2</v>
      </c>
      <c r="D2033" s="21">
        <f t="shared" si="241"/>
        <v>1.3238574225219313</v>
      </c>
      <c r="E2033" s="22">
        <f t="shared" si="241"/>
        <v>6.9499137277493341</v>
      </c>
      <c r="F2033" s="22">
        <f t="shared" si="241"/>
        <v>12.295186771001791</v>
      </c>
      <c r="G2033" s="127">
        <v>3.0317681587889611E-2</v>
      </c>
      <c r="H2033" s="7">
        <f t="shared" si="244"/>
        <v>1.0303176815878896</v>
      </c>
      <c r="I2033" s="7">
        <f t="shared" si="245"/>
        <v>1.2849021677291304</v>
      </c>
      <c r="J2033" s="7">
        <f t="shared" si="246"/>
        <v>6.7454085782924444</v>
      </c>
      <c r="K2033" s="7">
        <f t="shared" si="247"/>
        <v>11.933393933464171</v>
      </c>
      <c r="L2033">
        <v>1.89</v>
      </c>
      <c r="M2033">
        <v>3.7</v>
      </c>
      <c r="N2033">
        <v>4.33</v>
      </c>
      <c r="O2033" s="7">
        <f t="shared" si="248"/>
        <v>1.9473004182011113</v>
      </c>
      <c r="P2033" s="7">
        <f t="shared" si="249"/>
        <v>3.8121754218751915</v>
      </c>
      <c r="Q2033" s="7">
        <f t="shared" si="250"/>
        <v>4.4612755612755617</v>
      </c>
      <c r="R2033" s="24">
        <f t="shared" si="242"/>
        <v>0.51353144622840774</v>
      </c>
      <c r="S2033" s="24">
        <f t="shared" si="242"/>
        <v>0.26231741442478129</v>
      </c>
      <c r="T2033" s="24">
        <f t="shared" si="242"/>
        <v>0.2241511393468108</v>
      </c>
      <c r="U2033" s="23">
        <f t="shared" si="243"/>
        <v>1.4709291084318803</v>
      </c>
      <c r="V2033" s="23">
        <f t="shared" si="243"/>
        <v>0.54852125813506036</v>
      </c>
      <c r="W2033" s="23">
        <f t="shared" si="243"/>
        <v>0.36284731939147802</v>
      </c>
      <c r="X2033" t="s">
        <v>203</v>
      </c>
      <c r="Y2033" t="s">
        <v>216</v>
      </c>
      <c r="Z2033" t="s">
        <v>202</v>
      </c>
      <c r="AA2033" s="25" t="s">
        <v>165</v>
      </c>
      <c r="AB2033" s="25" t="s">
        <v>160</v>
      </c>
      <c r="AC2033" s="128" t="s">
        <v>610</v>
      </c>
      <c r="AD2033" s="140" t="s">
        <v>170</v>
      </c>
      <c r="AE2033" s="140" t="str">
        <f>VLOOKUP(AD2033,cs_lookup!$A$2:$B$55,2,FALSE)</f>
        <v>1</v>
      </c>
    </row>
    <row r="2034" spans="1:31" x14ac:dyDescent="0.25">
      <c r="A2034" s="20">
        <v>0.28239728686811694</v>
      </c>
      <c r="B2034" s="20">
        <v>0.39737577470016688</v>
      </c>
      <c r="C2034" s="20">
        <v>0.30563923919037655</v>
      </c>
      <c r="D2034" s="21">
        <f t="shared" si="241"/>
        <v>3.5411105081438423</v>
      </c>
      <c r="E2034" s="22">
        <f t="shared" si="241"/>
        <v>2.5165097211940837</v>
      </c>
      <c r="F2034" s="22">
        <f t="shared" si="241"/>
        <v>3.2718312041639392</v>
      </c>
      <c r="G2034" s="127">
        <v>2.7878162106349968E-2</v>
      </c>
      <c r="H2034" s="7">
        <f t="shared" si="244"/>
        <v>1.02787816210635</v>
      </c>
      <c r="I2034" s="7">
        <f t="shared" si="245"/>
        <v>3.4450683346432061</v>
      </c>
      <c r="J2034" s="7">
        <f t="shared" si="246"/>
        <v>2.4482568206694828</v>
      </c>
      <c r="K2034" s="7">
        <f t="shared" si="247"/>
        <v>3.1830924372001763</v>
      </c>
      <c r="L2034">
        <v>2.98</v>
      </c>
      <c r="M2034">
        <v>3.25</v>
      </c>
      <c r="N2034">
        <v>2.6</v>
      </c>
      <c r="O2034" s="7">
        <f t="shared" si="248"/>
        <v>3.063076923076923</v>
      </c>
      <c r="P2034" s="7">
        <f t="shared" si="249"/>
        <v>3.3406040268456376</v>
      </c>
      <c r="Q2034" s="7">
        <f t="shared" si="250"/>
        <v>2.6724832214765102</v>
      </c>
      <c r="R2034" s="24">
        <f t="shared" si="242"/>
        <v>0.32646911099949777</v>
      </c>
      <c r="S2034" s="24">
        <f t="shared" si="242"/>
        <v>0.29934706177800102</v>
      </c>
      <c r="T2034" s="24">
        <f t="shared" si="242"/>
        <v>0.37418382722250126</v>
      </c>
      <c r="U2034" s="23">
        <f t="shared" si="243"/>
        <v>0.86500461254526273</v>
      </c>
      <c r="V2034" s="23">
        <f t="shared" si="243"/>
        <v>1.3274751131342823</v>
      </c>
      <c r="W2034" s="23">
        <f t="shared" si="243"/>
        <v>0.8168157385611271</v>
      </c>
      <c r="X2034" t="s">
        <v>220</v>
      </c>
      <c r="Y2034" t="s">
        <v>212</v>
      </c>
      <c r="Z2034" t="s">
        <v>202</v>
      </c>
      <c r="AA2034" s="25" t="s">
        <v>151</v>
      </c>
      <c r="AB2034" s="25" t="s">
        <v>166</v>
      </c>
      <c r="AC2034" s="128" t="s">
        <v>610</v>
      </c>
      <c r="AD2034" s="140" t="s">
        <v>170</v>
      </c>
      <c r="AE2034" s="140" t="str">
        <f>VLOOKUP(AD2034,cs_lookup!$A$2:$B$55,2,FALSE)</f>
        <v>1</v>
      </c>
    </row>
    <row r="2035" spans="1:31" x14ac:dyDescent="0.25">
      <c r="A2035" s="20">
        <v>0.43424749993288775</v>
      </c>
      <c r="B2035" s="20">
        <v>0.28409191375177045</v>
      </c>
      <c r="C2035" s="20">
        <v>0.26579691882684742</v>
      </c>
      <c r="D2035" s="21">
        <f t="shared" si="241"/>
        <v>2.3028342135638051</v>
      </c>
      <c r="E2035" s="22">
        <f t="shared" si="241"/>
        <v>3.5199875518940851</v>
      </c>
      <c r="F2035" s="22">
        <f t="shared" si="241"/>
        <v>3.7622708510456695</v>
      </c>
      <c r="G2035" s="127">
        <v>2.9686412838662246E-2</v>
      </c>
      <c r="H2035" s="7">
        <f t="shared" si="244"/>
        <v>1.0296864128386622</v>
      </c>
      <c r="I2035" s="7">
        <f t="shared" si="245"/>
        <v>2.236442265189555</v>
      </c>
      <c r="J2035" s="7">
        <f t="shared" si="246"/>
        <v>3.4185044184375566</v>
      </c>
      <c r="K2035" s="7">
        <f t="shared" si="247"/>
        <v>3.65380255982378</v>
      </c>
      <c r="L2035">
        <v>1.63</v>
      </c>
      <c r="M2035">
        <v>3.99</v>
      </c>
      <c r="N2035">
        <v>6.04</v>
      </c>
      <c r="O2035" s="7">
        <f t="shared" si="248"/>
        <v>1.6783888529270194</v>
      </c>
      <c r="P2035" s="7">
        <f t="shared" si="249"/>
        <v>4.1084487872262629</v>
      </c>
      <c r="Q2035" s="7">
        <f t="shared" si="250"/>
        <v>6.2193059335455203</v>
      </c>
      <c r="R2035" s="24">
        <f t="shared" si="242"/>
        <v>0.59580948613669238</v>
      </c>
      <c r="S2035" s="24">
        <f t="shared" si="242"/>
        <v>0.24340086777012743</v>
      </c>
      <c r="T2035" s="24">
        <f t="shared" si="242"/>
        <v>0.16078964609318022</v>
      </c>
      <c r="U2035" s="23">
        <f t="shared" si="243"/>
        <v>0.72883616329878531</v>
      </c>
      <c r="V2035" s="23">
        <f t="shared" si="243"/>
        <v>1.1671770785142492</v>
      </c>
      <c r="W2035" s="23">
        <f t="shared" si="243"/>
        <v>1.6530723543779291</v>
      </c>
      <c r="X2035" t="s">
        <v>327</v>
      </c>
      <c r="Y2035" t="s">
        <v>201</v>
      </c>
      <c r="Z2035" t="s">
        <v>202</v>
      </c>
      <c r="AA2035" s="25" t="s">
        <v>151</v>
      </c>
      <c r="AB2035" s="25" t="s">
        <v>166</v>
      </c>
      <c r="AC2035" s="128" t="s">
        <v>610</v>
      </c>
      <c r="AD2035" s="140" t="s">
        <v>176</v>
      </c>
      <c r="AE2035" s="140" t="str">
        <f>VLOOKUP(AD2035,cs_lookup!$A$2:$B$55,2,FALSE)</f>
        <v>1</v>
      </c>
    </row>
    <row r="2036" spans="1:31" x14ac:dyDescent="0.25">
      <c r="A2036" s="20">
        <v>0.70526407757793919</v>
      </c>
      <c r="B2036" s="20">
        <v>0.26315848937800784</v>
      </c>
      <c r="C2036" s="20">
        <v>3.1205422682930296E-2</v>
      </c>
      <c r="D2036" s="21">
        <f t="shared" si="241"/>
        <v>1.4179085987680826</v>
      </c>
      <c r="E2036" s="22">
        <f t="shared" si="241"/>
        <v>3.7999914134009694</v>
      </c>
      <c r="F2036" s="22">
        <f t="shared" si="241"/>
        <v>32.04571238020791</v>
      </c>
      <c r="G2036" s="127">
        <v>2.8780171793272302E-2</v>
      </c>
      <c r="H2036" s="7">
        <f t="shared" si="244"/>
        <v>1.0287801717932723</v>
      </c>
      <c r="I2036" s="7">
        <f t="shared" si="245"/>
        <v>1.3782425416466946</v>
      </c>
      <c r="J2036" s="7">
        <f t="shared" si="246"/>
        <v>3.6936864819013606</v>
      </c>
      <c r="K2036" s="7">
        <f t="shared" si="247"/>
        <v>31.149232128326165</v>
      </c>
      <c r="L2036">
        <v>1.95</v>
      </c>
      <c r="M2036">
        <v>3.36</v>
      </c>
      <c r="N2036">
        <v>4.58</v>
      </c>
      <c r="O2036" s="7">
        <f t="shared" si="248"/>
        <v>2.0061213349968807</v>
      </c>
      <c r="P2036" s="7">
        <f t="shared" si="249"/>
        <v>3.4567013772253947</v>
      </c>
      <c r="Q2036" s="7">
        <f t="shared" si="250"/>
        <v>4.7118131868131874</v>
      </c>
      <c r="R2036" s="24">
        <f t="shared" si="242"/>
        <v>0.49847433580160538</v>
      </c>
      <c r="S2036" s="24">
        <f t="shared" si="242"/>
        <v>0.28929314131343165</v>
      </c>
      <c r="T2036" s="24">
        <f t="shared" si="242"/>
        <v>0.21223252288496294</v>
      </c>
      <c r="U2036" s="23">
        <f t="shared" si="243"/>
        <v>1.414845312835999</v>
      </c>
      <c r="V2036" s="23">
        <f t="shared" si="243"/>
        <v>0.90966031266151415</v>
      </c>
      <c r="W2036" s="23">
        <f t="shared" si="243"/>
        <v>0.14703412209751029</v>
      </c>
      <c r="X2036" t="s">
        <v>209</v>
      </c>
      <c r="Y2036" t="s">
        <v>211</v>
      </c>
      <c r="Z2036" t="s">
        <v>202</v>
      </c>
      <c r="AA2036" s="25" t="s">
        <v>154</v>
      </c>
      <c r="AB2036" s="25" t="s">
        <v>160</v>
      </c>
      <c r="AC2036" s="128" t="s">
        <v>610</v>
      </c>
      <c r="AD2036" s="140" t="s">
        <v>151</v>
      </c>
      <c r="AE2036" s="140" t="str">
        <f>VLOOKUP(AD2036,cs_lookup!$A$2:$B$55,2,FALSE)</f>
        <v>X</v>
      </c>
    </row>
    <row r="2037" spans="1:31" x14ac:dyDescent="0.25">
      <c r="A2037" s="20">
        <v>0.68748943620341352</v>
      </c>
      <c r="B2037" s="20">
        <v>0.20320613258570611</v>
      </c>
      <c r="C2037" s="20">
        <v>0.10584462658075383</v>
      </c>
      <c r="D2037" s="21">
        <f t="shared" si="241"/>
        <v>1.4545678047395063</v>
      </c>
      <c r="E2037" s="22">
        <f t="shared" si="241"/>
        <v>4.9211113231448893</v>
      </c>
      <c r="F2037" s="22">
        <f t="shared" si="241"/>
        <v>9.4478107420696791</v>
      </c>
      <c r="G2037" s="127">
        <v>3.0377518260625846E-2</v>
      </c>
      <c r="H2037" s="7">
        <f t="shared" si="244"/>
        <v>1.0303775182606258</v>
      </c>
      <c r="I2037" s="7">
        <f t="shared" si="245"/>
        <v>1.4116843379841533</v>
      </c>
      <c r="J2037" s="7">
        <f t="shared" si="246"/>
        <v>4.7760274617134391</v>
      </c>
      <c r="K2037" s="7">
        <f t="shared" si="247"/>
        <v>9.1692710435088607</v>
      </c>
      <c r="L2037">
        <v>1.84</v>
      </c>
      <c r="M2037">
        <v>3.66</v>
      </c>
      <c r="N2037">
        <v>4.68</v>
      </c>
      <c r="O2037" s="7">
        <f t="shared" si="248"/>
        <v>1.8958946335995517</v>
      </c>
      <c r="P2037" s="7">
        <f t="shared" si="249"/>
        <v>3.7711817168338908</v>
      </c>
      <c r="Q2037" s="7">
        <f t="shared" si="250"/>
        <v>4.8221667854597285</v>
      </c>
      <c r="R2037" s="24">
        <f t="shared" si="242"/>
        <v>0.52745547261843173</v>
      </c>
      <c r="S2037" s="24">
        <f t="shared" si="242"/>
        <v>0.26516887148030449</v>
      </c>
      <c r="T2037" s="24">
        <f t="shared" si="242"/>
        <v>0.20737565590126378</v>
      </c>
      <c r="U2037" s="23">
        <f t="shared" si="243"/>
        <v>1.3034075327544328</v>
      </c>
      <c r="V2037" s="23">
        <f t="shared" si="243"/>
        <v>0.76632725195573836</v>
      </c>
      <c r="W2037" s="23">
        <f t="shared" si="243"/>
        <v>0.51040044271709906</v>
      </c>
      <c r="X2037" t="s">
        <v>217</v>
      </c>
      <c r="Y2037" t="s">
        <v>330</v>
      </c>
      <c r="Z2037" t="s">
        <v>202</v>
      </c>
      <c r="AA2037" s="25" t="s">
        <v>162</v>
      </c>
      <c r="AB2037" s="25" t="s">
        <v>160</v>
      </c>
      <c r="AC2037" s="128" t="s">
        <v>610</v>
      </c>
      <c r="AD2037" s="140" t="s">
        <v>154</v>
      </c>
      <c r="AE2037" s="140" t="str">
        <f>VLOOKUP(AD2037,cs_lookup!$A$2:$B$55,2,FALSE)</f>
        <v>1</v>
      </c>
    </row>
    <row r="2038" spans="1:31" x14ac:dyDescent="0.25">
      <c r="A2038" s="20">
        <v>0.40568970739809218</v>
      </c>
      <c r="B2038" s="20">
        <v>0.31579048496139578</v>
      </c>
      <c r="C2038" s="20">
        <v>0.26438376544075903</v>
      </c>
      <c r="D2038" s="21">
        <f t="shared" si="241"/>
        <v>2.4649380592215206</v>
      </c>
      <c r="E2038" s="22">
        <f t="shared" si="241"/>
        <v>3.166656525836256</v>
      </c>
      <c r="F2038" s="22">
        <f t="shared" si="241"/>
        <v>3.7823805040861025</v>
      </c>
      <c r="G2038" s="127">
        <v>2.6389347244366812E-2</v>
      </c>
      <c r="H2038" s="7">
        <f t="shared" si="244"/>
        <v>1.0263893472443668</v>
      </c>
      <c r="I2038" s="7">
        <f t="shared" si="245"/>
        <v>2.4015623952444027</v>
      </c>
      <c r="J2038" s="7">
        <f t="shared" si="246"/>
        <v>3.0852390804113887</v>
      </c>
      <c r="K2038" s="7">
        <f t="shared" si="247"/>
        <v>3.6851322689980903</v>
      </c>
      <c r="L2038">
        <v>2.66</v>
      </c>
      <c r="M2038">
        <v>3.05</v>
      </c>
      <c r="N2038">
        <v>3.1</v>
      </c>
      <c r="O2038" s="7">
        <f t="shared" si="248"/>
        <v>2.730195663670016</v>
      </c>
      <c r="P2038" s="7">
        <f t="shared" si="249"/>
        <v>3.1304875090953188</v>
      </c>
      <c r="Q2038" s="7">
        <f t="shared" si="250"/>
        <v>3.1818069764575374</v>
      </c>
      <c r="R2038" s="24">
        <f t="shared" si="242"/>
        <v>0.3662741148214147</v>
      </c>
      <c r="S2038" s="24">
        <f t="shared" si="242"/>
        <v>0.31943906407375844</v>
      </c>
      <c r="T2038" s="24">
        <f t="shared" si="242"/>
        <v>0.31428682110482681</v>
      </c>
      <c r="U2038" s="23">
        <f t="shared" si="243"/>
        <v>1.107612279933829</v>
      </c>
      <c r="V2038" s="23">
        <f t="shared" si="243"/>
        <v>0.98857816866280257</v>
      </c>
      <c r="W2038" s="23">
        <f t="shared" si="243"/>
        <v>0.84121810934152019</v>
      </c>
      <c r="X2038" t="s">
        <v>324</v>
      </c>
      <c r="Y2038" t="s">
        <v>210</v>
      </c>
      <c r="Z2038" t="s">
        <v>202</v>
      </c>
      <c r="AA2038" s="25" t="s">
        <v>151</v>
      </c>
      <c r="AB2038" s="25" t="s">
        <v>166</v>
      </c>
      <c r="AC2038" s="128" t="s">
        <v>610</v>
      </c>
      <c r="AD2038" s="140" t="s">
        <v>162</v>
      </c>
      <c r="AE2038" s="140" t="str">
        <f>VLOOKUP(AD2038,cs_lookup!$A$2:$B$55,2,FALSE)</f>
        <v>1</v>
      </c>
    </row>
    <row r="2039" spans="1:31" x14ac:dyDescent="0.25">
      <c r="A2039" s="20">
        <v>0.51656383933002292</v>
      </c>
      <c r="B2039" s="20">
        <v>0.2048258491844793</v>
      </c>
      <c r="C2039" s="20">
        <v>0.25959997316437938</v>
      </c>
      <c r="D2039" s="21">
        <f t="shared" si="241"/>
        <v>1.9358691489071089</v>
      </c>
      <c r="E2039" s="22">
        <f t="shared" si="241"/>
        <v>4.8821962851931637</v>
      </c>
      <c r="F2039" s="22">
        <f t="shared" si="241"/>
        <v>3.8520805214675327</v>
      </c>
      <c r="G2039" s="127">
        <v>2.9431093867532621E-2</v>
      </c>
      <c r="H2039" s="7">
        <f t="shared" si="244"/>
        <v>1.0294310938675326</v>
      </c>
      <c r="I2039" s="7">
        <f t="shared" si="245"/>
        <v>1.880523291397896</v>
      </c>
      <c r="J2039" s="7">
        <f t="shared" si="246"/>
        <v>4.7426159111348989</v>
      </c>
      <c r="K2039" s="7">
        <f t="shared" si="247"/>
        <v>3.7419508157611752</v>
      </c>
      <c r="L2039">
        <v>3.77</v>
      </c>
      <c r="M2039">
        <v>3.75</v>
      </c>
      <c r="N2039">
        <v>2.0099999999999998</v>
      </c>
      <c r="O2039" s="7">
        <f t="shared" si="248"/>
        <v>3.8809552238805982</v>
      </c>
      <c r="P2039" s="7">
        <f t="shared" si="249"/>
        <v>3.8603666020032472</v>
      </c>
      <c r="Q2039" s="7">
        <f t="shared" si="250"/>
        <v>2.0691564986737405</v>
      </c>
      <c r="R2039" s="24">
        <f t="shared" si="242"/>
        <v>0.25766852290557785</v>
      </c>
      <c r="S2039" s="24">
        <f t="shared" si="242"/>
        <v>0.25904275502774099</v>
      </c>
      <c r="T2039" s="24">
        <f t="shared" si="242"/>
        <v>0.48328872206668094</v>
      </c>
      <c r="U2039" s="23">
        <f t="shared" si="243"/>
        <v>2.0047611307156705</v>
      </c>
      <c r="V2039" s="23">
        <f t="shared" si="243"/>
        <v>0.79070286741871787</v>
      </c>
      <c r="W2039" s="23">
        <f t="shared" si="243"/>
        <v>0.5371529715286042</v>
      </c>
      <c r="X2039" t="s">
        <v>399</v>
      </c>
      <c r="Y2039" t="s">
        <v>214</v>
      </c>
      <c r="Z2039" t="s">
        <v>202</v>
      </c>
      <c r="AA2039" s="25" t="s">
        <v>150</v>
      </c>
      <c r="AB2039" s="25" t="s">
        <v>166</v>
      </c>
      <c r="AC2039" s="128" t="s">
        <v>610</v>
      </c>
      <c r="AD2039" s="140" t="s">
        <v>162</v>
      </c>
      <c r="AE2039" s="140" t="str">
        <f>VLOOKUP(AD2039,cs_lookup!$A$2:$B$55,2,FALSE)</f>
        <v>1</v>
      </c>
    </row>
    <row r="2040" spans="1:31" x14ac:dyDescent="0.25">
      <c r="A2040" s="20">
        <v>0.62697715262250553</v>
      </c>
      <c r="B2040" s="20">
        <v>0.21480010506868846</v>
      </c>
      <c r="C2040" s="20">
        <v>0.15175323626757276</v>
      </c>
      <c r="D2040" s="21">
        <f t="shared" si="241"/>
        <v>1.5949544506003499</v>
      </c>
      <c r="E2040" s="22">
        <f t="shared" si="241"/>
        <v>4.6554912050914572</v>
      </c>
      <c r="F2040" s="22">
        <f t="shared" si="241"/>
        <v>6.5896452991407077</v>
      </c>
      <c r="G2040" s="127">
        <v>2.9495536368065123E-2</v>
      </c>
      <c r="H2040" s="7">
        <f t="shared" si="244"/>
        <v>1.0294955363680651</v>
      </c>
      <c r="I2040" s="7">
        <f t="shared" si="245"/>
        <v>1.5492582476143171</v>
      </c>
      <c r="J2040" s="7">
        <f t="shared" si="246"/>
        <v>4.5221091696186111</v>
      </c>
      <c r="K2040" s="7">
        <f t="shared" si="247"/>
        <v>6.4008488296978676</v>
      </c>
      <c r="L2040">
        <v>1.5</v>
      </c>
      <c r="M2040">
        <v>4.2300000000000004</v>
      </c>
      <c r="N2040">
        <v>7.91</v>
      </c>
      <c r="O2040" s="7">
        <f t="shared" si="248"/>
        <v>1.5442433045520976</v>
      </c>
      <c r="P2040" s="7">
        <f t="shared" si="249"/>
        <v>4.354766118836916</v>
      </c>
      <c r="Q2040" s="7">
        <f t="shared" si="250"/>
        <v>8.1433096926713961</v>
      </c>
      <c r="R2040" s="24">
        <f t="shared" si="242"/>
        <v>0.64756634984410477</v>
      </c>
      <c r="S2040" s="24">
        <f t="shared" si="242"/>
        <v>0.22963345739152646</v>
      </c>
      <c r="T2040" s="24">
        <f t="shared" si="242"/>
        <v>0.12280019276436877</v>
      </c>
      <c r="U2040" s="23">
        <f t="shared" si="243"/>
        <v>0.96820527004444279</v>
      </c>
      <c r="V2040" s="23">
        <f t="shared" si="243"/>
        <v>0.93540421987573408</v>
      </c>
      <c r="W2040" s="23">
        <f t="shared" si="243"/>
        <v>1.2357735997919774</v>
      </c>
      <c r="X2040" t="s">
        <v>286</v>
      </c>
      <c r="Y2040" t="s">
        <v>205</v>
      </c>
      <c r="Z2040" t="s">
        <v>202</v>
      </c>
      <c r="AA2040" s="25" t="s">
        <v>162</v>
      </c>
      <c r="AB2040" s="25" t="s">
        <v>160</v>
      </c>
      <c r="AC2040" s="128" t="s">
        <v>610</v>
      </c>
      <c r="AD2040" s="140" t="s">
        <v>176</v>
      </c>
      <c r="AE2040" s="140" t="str">
        <f>VLOOKUP(AD2040,cs_lookup!$A$2:$B$55,2,FALSE)</f>
        <v>1</v>
      </c>
    </row>
    <row r="2041" spans="1:31" x14ac:dyDescent="0.25">
      <c r="A2041" s="20">
        <v>0.54990993565157231</v>
      </c>
      <c r="B2041" s="20">
        <v>0.28774731277581195</v>
      </c>
      <c r="C2041" s="20">
        <v>0.15771981414485023</v>
      </c>
      <c r="D2041" s="21">
        <f t="shared" ref="D2041:F2104" si="251">(100%/A2041)</f>
        <v>1.8184796003278774</v>
      </c>
      <c r="E2041" s="22">
        <f t="shared" si="251"/>
        <v>3.4752713773529287</v>
      </c>
      <c r="F2041" s="22">
        <f t="shared" si="251"/>
        <v>6.3403574587121803</v>
      </c>
      <c r="G2041" s="127">
        <v>4.4238875004662503E-2</v>
      </c>
      <c r="H2041" s="7">
        <f t="shared" si="244"/>
        <v>1.0442388750046625</v>
      </c>
      <c r="I2041" s="7">
        <f t="shared" si="245"/>
        <v>1.7414402430859106</v>
      </c>
      <c r="J2041" s="7">
        <f t="shared" si="246"/>
        <v>3.3280425202877182</v>
      </c>
      <c r="K2041" s="7">
        <f t="shared" si="247"/>
        <v>6.0717500664623989</v>
      </c>
      <c r="L2041">
        <v>2.85</v>
      </c>
      <c r="M2041">
        <v>3.32</v>
      </c>
      <c r="N2041">
        <v>2.5499999999999998</v>
      </c>
      <c r="O2041" s="7">
        <f t="shared" si="248"/>
        <v>2.976080793763288</v>
      </c>
      <c r="P2041" s="7">
        <f t="shared" si="249"/>
        <v>3.4668730650154793</v>
      </c>
      <c r="Q2041" s="7">
        <f t="shared" si="250"/>
        <v>2.6628091312618891</v>
      </c>
      <c r="R2041" s="24">
        <f t="shared" ref="R2041:T2104" si="252">(1/O2041)</f>
        <v>0.33601238316366022</v>
      </c>
      <c r="S2041" s="24">
        <f t="shared" si="252"/>
        <v>0.28844436506519028</v>
      </c>
      <c r="T2041" s="24">
        <f t="shared" si="252"/>
        <v>0.37554325177114967</v>
      </c>
      <c r="U2041" s="23">
        <f t="shared" ref="U2041:W2104" si="253">(L2041/I2041)</f>
        <v>1.6365763977922503</v>
      </c>
      <c r="V2041" s="23">
        <f t="shared" si="253"/>
        <v>0.99758340819304703</v>
      </c>
      <c r="W2041" s="23">
        <f t="shared" si="253"/>
        <v>0.41997776128583525</v>
      </c>
      <c r="X2041" t="s">
        <v>223</v>
      </c>
      <c r="Y2041" t="s">
        <v>328</v>
      </c>
      <c r="Z2041" t="s">
        <v>135</v>
      </c>
      <c r="AA2041" s="25" t="s">
        <v>151</v>
      </c>
      <c r="AB2041" s="25" t="s">
        <v>166</v>
      </c>
      <c r="AC2041" s="128" t="s">
        <v>610</v>
      </c>
      <c r="AD2041" s="140" t="s">
        <v>150</v>
      </c>
      <c r="AE2041" s="140" t="str">
        <f>VLOOKUP(AD2041,cs_lookup!$A$2:$B$55,2,FALSE)</f>
        <v>X</v>
      </c>
    </row>
    <row r="2042" spans="1:31" x14ac:dyDescent="0.25">
      <c r="A2042" s="20">
        <v>7.2772638958293903E-2</v>
      </c>
      <c r="B2042" s="20">
        <v>0.1391880395771147</v>
      </c>
      <c r="C2042" s="20">
        <v>0.65920797177277912</v>
      </c>
      <c r="D2042" s="21">
        <f t="shared" si="251"/>
        <v>13.741428293855076</v>
      </c>
      <c r="E2042" s="22">
        <f t="shared" si="251"/>
        <v>7.1845253589189859</v>
      </c>
      <c r="F2042" s="22">
        <f t="shared" si="251"/>
        <v>1.5169719463657938</v>
      </c>
      <c r="G2042" s="127">
        <v>4.5154830299159121E-2</v>
      </c>
      <c r="H2042" s="7">
        <f t="shared" si="244"/>
        <v>1.0451548302991591</v>
      </c>
      <c r="I2042" s="7">
        <f t="shared" si="245"/>
        <v>13.147744138465885</v>
      </c>
      <c r="J2042" s="7">
        <f t="shared" si="246"/>
        <v>6.8741253933281143</v>
      </c>
      <c r="K2042" s="7">
        <f t="shared" si="247"/>
        <v>1.4514327469850419</v>
      </c>
      <c r="L2042">
        <v>3.48</v>
      </c>
      <c r="M2042">
        <v>3.58</v>
      </c>
      <c r="N2042">
        <v>2.09</v>
      </c>
      <c r="O2042" s="7">
        <f t="shared" si="248"/>
        <v>3.6371388094410739</v>
      </c>
      <c r="P2042" s="7">
        <f t="shared" si="249"/>
        <v>3.7416542924709897</v>
      </c>
      <c r="Q2042" s="7">
        <f t="shared" si="250"/>
        <v>2.1843735953252423</v>
      </c>
      <c r="R2042" s="24">
        <f t="shared" si="252"/>
        <v>0.27494139003005824</v>
      </c>
      <c r="S2042" s="24">
        <f t="shared" si="252"/>
        <v>0.26726146293424657</v>
      </c>
      <c r="T2042" s="24">
        <f t="shared" si="252"/>
        <v>0.45779714703569513</v>
      </c>
      <c r="U2042" s="23">
        <f t="shared" si="253"/>
        <v>0.26468418942065419</v>
      </c>
      <c r="V2042" s="23">
        <f t="shared" si="253"/>
        <v>0.52079352574433324</v>
      </c>
      <c r="W2042" s="23">
        <f t="shared" si="253"/>
        <v>1.4399564873683663</v>
      </c>
      <c r="X2042" t="s">
        <v>229</v>
      </c>
      <c r="Y2042" t="s">
        <v>230</v>
      </c>
      <c r="Z2042" t="s">
        <v>135</v>
      </c>
      <c r="AA2042" s="25" t="s">
        <v>178</v>
      </c>
      <c r="AB2042" s="25" t="s">
        <v>161</v>
      </c>
      <c r="AC2042" s="128" t="s">
        <v>610</v>
      </c>
      <c r="AD2042" s="140" t="s">
        <v>153</v>
      </c>
      <c r="AE2042" s="140" t="str">
        <f>VLOOKUP(AD2042,cs_lookup!$A$2:$B$55,2,FALSE)</f>
        <v>2</v>
      </c>
    </row>
    <row r="2043" spans="1:31" x14ac:dyDescent="0.25">
      <c r="A2043" s="20">
        <v>0.30185530881303552</v>
      </c>
      <c r="B2043" s="20">
        <v>0.31353399154347622</v>
      </c>
      <c r="C2043" s="20">
        <v>0.35705910666754659</v>
      </c>
      <c r="D2043" s="21">
        <f t="shared" si="251"/>
        <v>3.312845495188506</v>
      </c>
      <c r="E2043" s="22">
        <f t="shared" si="251"/>
        <v>3.1894468445898472</v>
      </c>
      <c r="F2043" s="22">
        <f t="shared" si="251"/>
        <v>2.8006567577369981</v>
      </c>
      <c r="G2043" s="127">
        <v>4.6852412919067721E-2</v>
      </c>
      <c r="H2043" s="7">
        <f t="shared" si="244"/>
        <v>1.0468524129190677</v>
      </c>
      <c r="I2043" s="7">
        <f t="shared" si="245"/>
        <v>3.1645774077655227</v>
      </c>
      <c r="J2043" s="7">
        <f t="shared" si="246"/>
        <v>3.0467015266233366</v>
      </c>
      <c r="K2043" s="7">
        <f t="shared" si="247"/>
        <v>2.6753119381246697</v>
      </c>
      <c r="L2043">
        <v>1.8</v>
      </c>
      <c r="M2043">
        <v>3.62</v>
      </c>
      <c r="N2043">
        <v>4.6500000000000004</v>
      </c>
      <c r="O2043" s="7">
        <f t="shared" si="248"/>
        <v>1.884334343254322</v>
      </c>
      <c r="P2043" s="7">
        <f t="shared" si="249"/>
        <v>3.7896057347670253</v>
      </c>
      <c r="Q2043" s="7">
        <f t="shared" si="250"/>
        <v>4.8678637200736654</v>
      </c>
      <c r="R2043" s="24">
        <f t="shared" si="252"/>
        <v>0.53069138371323177</v>
      </c>
      <c r="S2043" s="24">
        <f t="shared" si="252"/>
        <v>0.26387969355906554</v>
      </c>
      <c r="T2043" s="24">
        <f t="shared" si="252"/>
        <v>0.20542892272770261</v>
      </c>
      <c r="U2043" s="23">
        <f t="shared" si="253"/>
        <v>0.56879632509004185</v>
      </c>
      <c r="V2043" s="23">
        <f t="shared" si="253"/>
        <v>1.1881702123975535</v>
      </c>
      <c r="W2043" s="23">
        <f t="shared" si="253"/>
        <v>1.7381150712688631</v>
      </c>
      <c r="X2043" t="s">
        <v>240</v>
      </c>
      <c r="Y2043" t="s">
        <v>333</v>
      </c>
      <c r="Z2043" t="s">
        <v>135</v>
      </c>
      <c r="AA2043" s="25" t="s">
        <v>151</v>
      </c>
      <c r="AB2043" s="25" t="s">
        <v>166</v>
      </c>
      <c r="AC2043" s="128" t="s">
        <v>610</v>
      </c>
      <c r="AD2043" s="140" t="s">
        <v>150</v>
      </c>
      <c r="AE2043" s="140" t="str">
        <f>VLOOKUP(AD2043,cs_lookup!$A$2:$B$55,2,FALSE)</f>
        <v>X</v>
      </c>
    </row>
    <row r="2044" spans="1:31" x14ac:dyDescent="0.25">
      <c r="A2044" s="20">
        <v>0.59142546156160525</v>
      </c>
      <c r="B2044" s="20">
        <v>0.24105687216939858</v>
      </c>
      <c r="C2044" s="20">
        <v>0.16134275641527421</v>
      </c>
      <c r="D2044" s="21">
        <f t="shared" si="251"/>
        <v>1.6908301468110467</v>
      </c>
      <c r="E2044" s="22">
        <f t="shared" si="251"/>
        <v>4.1483986372197972</v>
      </c>
      <c r="F2044" s="22">
        <f t="shared" si="251"/>
        <v>6.1979850984207596</v>
      </c>
      <c r="G2044" s="127">
        <v>4.3242518031209265E-2</v>
      </c>
      <c r="H2044" s="7">
        <f t="shared" si="244"/>
        <v>1.0432425180312093</v>
      </c>
      <c r="I2044" s="7">
        <f t="shared" si="245"/>
        <v>1.620745049772276</v>
      </c>
      <c r="J2044" s="7">
        <f t="shared" si="246"/>
        <v>3.97644705379588</v>
      </c>
      <c r="K2044" s="7">
        <f t="shared" si="247"/>
        <v>5.9410779289531819</v>
      </c>
      <c r="L2044">
        <v>2.92</v>
      </c>
      <c r="M2044">
        <v>3.29</v>
      </c>
      <c r="N2044">
        <v>2.52</v>
      </c>
      <c r="O2044" s="7">
        <f t="shared" si="248"/>
        <v>3.0462681526511308</v>
      </c>
      <c r="P2044" s="7">
        <f t="shared" si="249"/>
        <v>3.4322678843226786</v>
      </c>
      <c r="Q2044" s="7">
        <f t="shared" si="250"/>
        <v>2.6289711454386473</v>
      </c>
      <c r="R2044" s="24">
        <f t="shared" si="252"/>
        <v>0.32827050997782709</v>
      </c>
      <c r="S2044" s="24">
        <f t="shared" si="252"/>
        <v>0.29135254988913528</v>
      </c>
      <c r="T2044" s="24">
        <f t="shared" si="252"/>
        <v>0.38037694013303774</v>
      </c>
      <c r="U2044" s="23">
        <f t="shared" si="253"/>
        <v>1.8016405482221136</v>
      </c>
      <c r="V2044" s="23">
        <f t="shared" si="253"/>
        <v>0.82737176064230411</v>
      </c>
      <c r="W2044" s="23">
        <f t="shared" si="253"/>
        <v>0.42416545114129217</v>
      </c>
      <c r="X2044" t="s">
        <v>225</v>
      </c>
      <c r="Y2044" t="s">
        <v>228</v>
      </c>
      <c r="Z2044" t="s">
        <v>135</v>
      </c>
      <c r="AA2044" s="25" t="s">
        <v>162</v>
      </c>
      <c r="AB2044" s="25" t="s">
        <v>160</v>
      </c>
      <c r="AC2044" s="128" t="s">
        <v>610</v>
      </c>
      <c r="AD2044" s="140" t="s">
        <v>178</v>
      </c>
      <c r="AE2044" s="140" t="str">
        <f>VLOOKUP(AD2044,cs_lookup!$A$2:$B$55,2,FALSE)</f>
        <v>2</v>
      </c>
    </row>
    <row r="2045" spans="1:31" x14ac:dyDescent="0.25">
      <c r="A2045" s="20">
        <v>0.47126715232164773</v>
      </c>
      <c r="B2045" s="20">
        <v>0.31432770135542415</v>
      </c>
      <c r="C2045" s="20">
        <v>0.20644415403810032</v>
      </c>
      <c r="D2045" s="21">
        <f t="shared" si="251"/>
        <v>2.1219386818572139</v>
      </c>
      <c r="E2045" s="22">
        <f t="shared" si="251"/>
        <v>3.1813931628929391</v>
      </c>
      <c r="F2045" s="22">
        <f t="shared" si="251"/>
        <v>4.8439250055753327</v>
      </c>
      <c r="G2045" s="127">
        <v>4.4387308608139442E-2</v>
      </c>
      <c r="H2045" s="7">
        <f t="shared" si="244"/>
        <v>1.0443873086081394</v>
      </c>
      <c r="I2045" s="7">
        <f t="shared" si="245"/>
        <v>2.0317545649660689</v>
      </c>
      <c r="J2045" s="7">
        <f t="shared" si="246"/>
        <v>3.0461813703316625</v>
      </c>
      <c r="K2045" s="7">
        <f t="shared" si="247"/>
        <v>4.6380542598041119</v>
      </c>
      <c r="L2045">
        <v>3.06</v>
      </c>
      <c r="M2045">
        <v>2.99</v>
      </c>
      <c r="N2045">
        <v>2.61</v>
      </c>
      <c r="O2045" s="7">
        <f t="shared" si="248"/>
        <v>3.1958251643409068</v>
      </c>
      <c r="P2045" s="7">
        <f t="shared" si="249"/>
        <v>3.1227180527383371</v>
      </c>
      <c r="Q2045" s="7">
        <f t="shared" si="250"/>
        <v>2.7258508754672439</v>
      </c>
      <c r="R2045" s="24">
        <f t="shared" si="252"/>
        <v>0.31290823138825735</v>
      </c>
      <c r="S2045" s="24">
        <f t="shared" si="252"/>
        <v>0.32023384215654427</v>
      </c>
      <c r="T2045" s="24">
        <f t="shared" si="252"/>
        <v>0.36685792645519827</v>
      </c>
      <c r="U2045" s="23">
        <f t="shared" si="253"/>
        <v>1.506087424516801</v>
      </c>
      <c r="V2045" s="23">
        <f t="shared" si="253"/>
        <v>0.98155678749832764</v>
      </c>
      <c r="W2045" s="23">
        <f t="shared" si="253"/>
        <v>0.56273597801985031</v>
      </c>
      <c r="X2045" t="s">
        <v>437</v>
      </c>
      <c r="Y2045" t="s">
        <v>241</v>
      </c>
      <c r="Z2045" t="s">
        <v>135</v>
      </c>
      <c r="AA2045" s="25" t="s">
        <v>151</v>
      </c>
      <c r="AB2045" s="25" t="s">
        <v>166</v>
      </c>
      <c r="AC2045" s="128" t="s">
        <v>610</v>
      </c>
      <c r="AD2045" s="140" t="s">
        <v>168</v>
      </c>
      <c r="AE2045" s="140" t="str">
        <f>VLOOKUP(AD2045,cs_lookup!$A$2:$B$55,2,FALSE)</f>
        <v>1</v>
      </c>
    </row>
    <row r="2046" spans="1:31" x14ac:dyDescent="0.25">
      <c r="A2046" s="20">
        <v>0.49963526977126765</v>
      </c>
      <c r="B2046" s="20">
        <v>0.18213912520208575</v>
      </c>
      <c r="C2046" s="20">
        <v>0.27813319353389737</v>
      </c>
      <c r="D2046" s="21">
        <f t="shared" si="251"/>
        <v>2.0014599859169242</v>
      </c>
      <c r="E2046" s="22">
        <f t="shared" si="251"/>
        <v>5.4903085698390548</v>
      </c>
      <c r="F2046" s="22">
        <f t="shared" si="251"/>
        <v>3.5953996978721832</v>
      </c>
      <c r="G2046" s="127">
        <v>5.0331043086416116E-2</v>
      </c>
      <c r="H2046" s="7">
        <f t="shared" si="244"/>
        <v>1.0503310430864161</v>
      </c>
      <c r="I2046" s="7">
        <f t="shared" si="245"/>
        <v>1.9055515868935942</v>
      </c>
      <c r="J2046" s="7">
        <f t="shared" si="246"/>
        <v>5.2272172720951744</v>
      </c>
      <c r="K2046" s="7">
        <f t="shared" si="247"/>
        <v>3.4231109530068142</v>
      </c>
      <c r="L2046">
        <v>1.64</v>
      </c>
      <c r="M2046">
        <v>4.04</v>
      </c>
      <c r="N2046">
        <v>5.18</v>
      </c>
      <c r="O2046" s="7">
        <f t="shared" si="248"/>
        <v>1.7225429106617223</v>
      </c>
      <c r="P2046" s="7">
        <f t="shared" si="249"/>
        <v>4.2433374140691216</v>
      </c>
      <c r="Q2046" s="7">
        <f t="shared" si="250"/>
        <v>5.4407148031876353</v>
      </c>
      <c r="R2046" s="24">
        <f t="shared" si="252"/>
        <v>0.58053706169551722</v>
      </c>
      <c r="S2046" s="24">
        <f t="shared" si="252"/>
        <v>0.2356635596981802</v>
      </c>
      <c r="T2046" s="24">
        <f t="shared" si="252"/>
        <v>0.18379937860630272</v>
      </c>
      <c r="U2046" s="23">
        <f t="shared" si="253"/>
        <v>0.8606431918610542</v>
      </c>
      <c r="V2046" s="23">
        <f t="shared" si="253"/>
        <v>0.77287776453583046</v>
      </c>
      <c r="W2046" s="23">
        <f t="shared" si="253"/>
        <v>1.5132433833177268</v>
      </c>
      <c r="X2046" t="s">
        <v>402</v>
      </c>
      <c r="Y2046" t="s">
        <v>435</v>
      </c>
      <c r="Z2046" t="s">
        <v>135</v>
      </c>
      <c r="AA2046" s="25" t="s">
        <v>168</v>
      </c>
      <c r="AB2046" s="25" t="s">
        <v>160</v>
      </c>
      <c r="AC2046" s="128" t="s">
        <v>610</v>
      </c>
      <c r="AD2046" s="140" t="s">
        <v>162</v>
      </c>
      <c r="AE2046" s="140" t="str">
        <f>VLOOKUP(AD2046,cs_lookup!$A$2:$B$55,2,FALSE)</f>
        <v>1</v>
      </c>
    </row>
    <row r="2047" spans="1:31" x14ac:dyDescent="0.25">
      <c r="A2047" s="20">
        <v>0.19175062728278439</v>
      </c>
      <c r="B2047" s="20">
        <v>0.39997421052876908</v>
      </c>
      <c r="C2047" s="20">
        <v>0.38396288779381282</v>
      </c>
      <c r="D2047" s="21">
        <f t="shared" si="251"/>
        <v>5.2151067987133581</v>
      </c>
      <c r="E2047" s="22">
        <f t="shared" si="251"/>
        <v>2.5001611945880011</v>
      </c>
      <c r="F2047" s="22">
        <f t="shared" si="251"/>
        <v>2.6044183742492262</v>
      </c>
      <c r="G2047" s="127">
        <v>4.3740618208703452E-2</v>
      </c>
      <c r="H2047" s="7">
        <f t="shared" si="244"/>
        <v>1.0437406182087035</v>
      </c>
      <c r="I2047" s="7">
        <f t="shared" si="245"/>
        <v>4.9965544194913756</v>
      </c>
      <c r="J2047" s="7">
        <f t="shared" si="246"/>
        <v>2.3953855497919081</v>
      </c>
      <c r="K2047" s="7">
        <f t="shared" si="247"/>
        <v>2.4952735658778913</v>
      </c>
      <c r="L2047">
        <v>2.82</v>
      </c>
      <c r="M2047">
        <v>3.3</v>
      </c>
      <c r="N2047">
        <v>2.59</v>
      </c>
      <c r="O2047" s="7">
        <f t="shared" si="248"/>
        <v>2.9433485433485438</v>
      </c>
      <c r="P2047" s="7">
        <f t="shared" si="249"/>
        <v>3.4443440400887213</v>
      </c>
      <c r="Q2047" s="7">
        <f t="shared" si="250"/>
        <v>2.7032882011605417</v>
      </c>
      <c r="R2047" s="24">
        <f t="shared" si="252"/>
        <v>0.33974909368441131</v>
      </c>
      <c r="S2047" s="24">
        <f t="shared" si="252"/>
        <v>0.29033104369395152</v>
      </c>
      <c r="T2047" s="24">
        <f t="shared" si="252"/>
        <v>0.36991986262163706</v>
      </c>
      <c r="U2047" s="23">
        <f t="shared" si="253"/>
        <v>0.56438892949895292</v>
      </c>
      <c r="V2047" s="23">
        <f t="shared" si="253"/>
        <v>1.3776487882239572</v>
      </c>
      <c r="W2047" s="23">
        <f t="shared" si="253"/>
        <v>1.0379623442565431</v>
      </c>
      <c r="X2047" t="s">
        <v>436</v>
      </c>
      <c r="Y2047" t="s">
        <v>325</v>
      </c>
      <c r="Z2047" t="s">
        <v>135</v>
      </c>
      <c r="AA2047" s="25" t="s">
        <v>152</v>
      </c>
      <c r="AB2047" s="25" t="s">
        <v>161</v>
      </c>
      <c r="AC2047" s="128" t="s">
        <v>610</v>
      </c>
      <c r="AD2047" s="140" t="s">
        <v>163</v>
      </c>
      <c r="AE2047" s="140" t="str">
        <f>VLOOKUP(AD2047,cs_lookup!$A$2:$B$55,2,FALSE)</f>
        <v>2</v>
      </c>
    </row>
    <row r="2048" spans="1:31" x14ac:dyDescent="0.25">
      <c r="A2048" s="20">
        <v>0.33717660325346249</v>
      </c>
      <c r="B2048" s="20">
        <v>0.24044498689655308</v>
      </c>
      <c r="C2048" s="20">
        <v>0.38743849383133039</v>
      </c>
      <c r="D2048" s="21">
        <f t="shared" si="251"/>
        <v>2.9658048344720993</v>
      </c>
      <c r="E2048" s="22">
        <f t="shared" si="251"/>
        <v>4.1589554970852074</v>
      </c>
      <c r="F2048" s="22">
        <f t="shared" si="251"/>
        <v>2.5810548407596938</v>
      </c>
      <c r="G2048" s="127">
        <v>4.5605748820112701E-2</v>
      </c>
      <c r="H2048" s="7">
        <f t="shared" si="244"/>
        <v>1.0456057488201127</v>
      </c>
      <c r="I2048" s="7">
        <f t="shared" si="245"/>
        <v>2.8364465648919648</v>
      </c>
      <c r="J2048" s="7">
        <f t="shared" si="246"/>
        <v>3.9775560738627109</v>
      </c>
      <c r="K2048" s="7">
        <f t="shared" si="247"/>
        <v>2.4684780508066444</v>
      </c>
      <c r="L2048">
        <v>3.59</v>
      </c>
      <c r="M2048">
        <v>3.71</v>
      </c>
      <c r="N2048">
        <v>2.0099999999999998</v>
      </c>
      <c r="O2048" s="7">
        <f t="shared" si="248"/>
        <v>3.7537246382642047</v>
      </c>
      <c r="P2048" s="7">
        <f t="shared" si="249"/>
        <v>3.879197328122618</v>
      </c>
      <c r="Q2048" s="7">
        <f t="shared" si="250"/>
        <v>2.1016675551284263</v>
      </c>
      <c r="R2048" s="24">
        <f t="shared" si="252"/>
        <v>0.26640206631204028</v>
      </c>
      <c r="S2048" s="24">
        <f t="shared" si="252"/>
        <v>0.25778528788685301</v>
      </c>
      <c r="T2048" s="24">
        <f t="shared" si="252"/>
        <v>0.47581264580110683</v>
      </c>
      <c r="U2048" s="23">
        <f t="shared" si="253"/>
        <v>1.2656681230787568</v>
      </c>
      <c r="V2048" s="23">
        <f t="shared" si="253"/>
        <v>0.93273355072958652</v>
      </c>
      <c r="W2048" s="23">
        <f t="shared" si="253"/>
        <v>0.81426691209313207</v>
      </c>
      <c r="X2048" t="s">
        <v>438</v>
      </c>
      <c r="Y2048" t="s">
        <v>222</v>
      </c>
      <c r="Z2048" t="s">
        <v>135</v>
      </c>
      <c r="AA2048" s="25" t="s">
        <v>155</v>
      </c>
      <c r="AB2048" s="25" t="s">
        <v>161</v>
      </c>
      <c r="AC2048" s="128" t="s">
        <v>610</v>
      </c>
      <c r="AD2048" s="140" t="s">
        <v>151</v>
      </c>
      <c r="AE2048" s="140" t="str">
        <f>VLOOKUP(AD2048,cs_lookup!$A$2:$B$55,2,FALSE)</f>
        <v>X</v>
      </c>
    </row>
    <row r="2049" spans="1:31" x14ac:dyDescent="0.25">
      <c r="A2049" s="20">
        <v>0.50609231000627375</v>
      </c>
      <c r="B2049" s="20">
        <v>0.30785348278980029</v>
      </c>
      <c r="C2049" s="20">
        <v>0.18018758579079283</v>
      </c>
      <c r="D2049" s="21">
        <f t="shared" si="251"/>
        <v>1.9759241154792562</v>
      </c>
      <c r="E2049" s="22">
        <f t="shared" si="251"/>
        <v>3.2482984793217082</v>
      </c>
      <c r="F2049" s="22">
        <f t="shared" si="251"/>
        <v>5.5497718980543533</v>
      </c>
      <c r="G2049" s="127">
        <v>3.4215393370323088E-2</v>
      </c>
      <c r="H2049" s="7">
        <f t="shared" si="244"/>
        <v>1.0342153933703231</v>
      </c>
      <c r="I2049" s="7">
        <f t="shared" si="245"/>
        <v>1.9105537667932719</v>
      </c>
      <c r="J2049" s="7">
        <f t="shared" si="246"/>
        <v>3.1408336214529586</v>
      </c>
      <c r="K2049" s="7">
        <f t="shared" si="247"/>
        <v>5.3661664036624313</v>
      </c>
      <c r="L2049">
        <v>2</v>
      </c>
      <c r="M2049">
        <v>3.55</v>
      </c>
      <c r="N2049">
        <v>3.96</v>
      </c>
      <c r="O2049" s="7">
        <f t="shared" si="248"/>
        <v>2.0684307867406462</v>
      </c>
      <c r="P2049" s="7">
        <f t="shared" si="249"/>
        <v>3.671464646464647</v>
      </c>
      <c r="Q2049" s="7">
        <f t="shared" si="250"/>
        <v>4.0954929577464796</v>
      </c>
      <c r="R2049" s="24">
        <f t="shared" si="252"/>
        <v>0.48345828461379731</v>
      </c>
      <c r="S2049" s="24">
        <f t="shared" si="252"/>
        <v>0.27237086457115339</v>
      </c>
      <c r="T2049" s="24">
        <f t="shared" si="252"/>
        <v>0.24417085081504913</v>
      </c>
      <c r="U2049" s="23">
        <f t="shared" si="253"/>
        <v>1.0468169149496678</v>
      </c>
      <c r="V2049" s="23">
        <f t="shared" si="253"/>
        <v>1.1302731783537645</v>
      </c>
      <c r="W2049" s="23">
        <f t="shared" si="253"/>
        <v>0.73795698867953163</v>
      </c>
      <c r="X2049" t="s">
        <v>204</v>
      </c>
      <c r="Y2049" t="s">
        <v>224</v>
      </c>
      <c r="Z2049" t="s">
        <v>135</v>
      </c>
      <c r="AA2049" s="25" t="s">
        <v>151</v>
      </c>
      <c r="AB2049" s="25" t="s">
        <v>166</v>
      </c>
      <c r="AC2049" s="128" t="s">
        <v>610</v>
      </c>
      <c r="AD2049" s="140" t="s">
        <v>151</v>
      </c>
      <c r="AE2049" s="140" t="str">
        <f>VLOOKUP(AD2049,cs_lookup!$A$2:$B$55,2,FALSE)</f>
        <v>X</v>
      </c>
    </row>
    <row r="2050" spans="1:31" x14ac:dyDescent="0.25">
      <c r="A2050" s="20">
        <v>0.29136878112553249</v>
      </c>
      <c r="B2050" s="20">
        <v>0.28151411020806733</v>
      </c>
      <c r="C2050" s="20">
        <v>0.39127590142125496</v>
      </c>
      <c r="D2050" s="21">
        <f t="shared" si="251"/>
        <v>3.4320766834974088</v>
      </c>
      <c r="E2050" s="22">
        <f t="shared" si="251"/>
        <v>3.5522198132836009</v>
      </c>
      <c r="F2050" s="22">
        <f t="shared" si="251"/>
        <v>2.555741348668906</v>
      </c>
      <c r="G2050" s="127">
        <v>4.519088088493195E-2</v>
      </c>
      <c r="H2050" s="7">
        <f t="shared" si="244"/>
        <v>1.0451908808849319</v>
      </c>
      <c r="I2050" s="7">
        <f t="shared" si="245"/>
        <v>3.2836841061907962</v>
      </c>
      <c r="J2050" s="7">
        <f t="shared" si="246"/>
        <v>3.3986326117541727</v>
      </c>
      <c r="K2050" s="7">
        <f t="shared" si="247"/>
        <v>2.4452388510173719</v>
      </c>
      <c r="L2050">
        <v>2.1</v>
      </c>
      <c r="M2050">
        <v>3.53</v>
      </c>
      <c r="N2050">
        <v>3.5</v>
      </c>
      <c r="O2050" s="7">
        <f t="shared" si="248"/>
        <v>2.1949008498583571</v>
      </c>
      <c r="P2050" s="7">
        <f t="shared" si="249"/>
        <v>3.6895238095238096</v>
      </c>
      <c r="Q2050" s="7">
        <f t="shared" si="250"/>
        <v>3.6581680830972618</v>
      </c>
      <c r="R2050" s="24">
        <f t="shared" si="252"/>
        <v>0.45560144553433141</v>
      </c>
      <c r="S2050" s="24">
        <f t="shared" si="252"/>
        <v>0.27103768714506971</v>
      </c>
      <c r="T2050" s="24">
        <f t="shared" si="252"/>
        <v>0.27336086732059883</v>
      </c>
      <c r="U2050" s="23">
        <f t="shared" si="253"/>
        <v>0.639525585314625</v>
      </c>
      <c r="V2050" s="23">
        <f t="shared" si="253"/>
        <v>1.0386530123295743</v>
      </c>
      <c r="W2050" s="23">
        <f t="shared" si="253"/>
        <v>1.4313530142643454</v>
      </c>
      <c r="X2050" t="s">
        <v>448</v>
      </c>
      <c r="Y2050" t="s">
        <v>231</v>
      </c>
      <c r="Z2050" t="s">
        <v>135</v>
      </c>
      <c r="AA2050" s="25" t="s">
        <v>151</v>
      </c>
      <c r="AB2050" s="25" t="s">
        <v>166</v>
      </c>
      <c r="AC2050" s="128" t="s">
        <v>610</v>
      </c>
      <c r="AD2050" s="140" t="s">
        <v>175</v>
      </c>
      <c r="AE2050" s="140" t="str">
        <f>VLOOKUP(AD2050,cs_lookup!$A$2:$B$55,2,FALSE)</f>
        <v>1</v>
      </c>
    </row>
    <row r="2051" spans="1:31" x14ac:dyDescent="0.25">
      <c r="A2051" s="20">
        <v>0.82872096238772308</v>
      </c>
      <c r="B2051" s="20">
        <v>0.12474634131190136</v>
      </c>
      <c r="C2051" s="20">
        <v>3.7367424351889209E-2</v>
      </c>
      <c r="D2051" s="21">
        <f t="shared" si="251"/>
        <v>1.2066787801756398</v>
      </c>
      <c r="E2051" s="22">
        <f t="shared" si="251"/>
        <v>8.0162671665032263</v>
      </c>
      <c r="F2051" s="22">
        <f t="shared" si="251"/>
        <v>26.761277164382413</v>
      </c>
      <c r="G2051" s="127">
        <v>3.7763594545209944E-2</v>
      </c>
      <c r="H2051" s="7">
        <f t="shared" si="244"/>
        <v>1.0377635945452099</v>
      </c>
      <c r="I2051" s="7">
        <f t="shared" si="245"/>
        <v>1.1627684633747972</v>
      </c>
      <c r="J2051" s="7">
        <f t="shared" si="246"/>
        <v>7.7245600140909545</v>
      </c>
      <c r="K2051" s="7">
        <f t="shared" si="247"/>
        <v>25.787450345191854</v>
      </c>
      <c r="L2051">
        <v>1.63</v>
      </c>
      <c r="M2051">
        <v>3.98</v>
      </c>
      <c r="N2051">
        <v>5.78</v>
      </c>
      <c r="O2051" s="7">
        <f t="shared" si="248"/>
        <v>1.6915546591086921</v>
      </c>
      <c r="P2051" s="7">
        <f t="shared" si="249"/>
        <v>4.1302991062899359</v>
      </c>
      <c r="Q2051" s="7">
        <f t="shared" si="250"/>
        <v>5.9982735764713135</v>
      </c>
      <c r="R2051" s="24">
        <f t="shared" si="252"/>
        <v>0.59117214724052514</v>
      </c>
      <c r="S2051" s="24">
        <f t="shared" si="252"/>
        <v>0.24211321608091854</v>
      </c>
      <c r="T2051" s="24">
        <f t="shared" si="252"/>
        <v>0.16671463667855638</v>
      </c>
      <c r="U2051" s="23">
        <f t="shared" si="253"/>
        <v>1.4018268050279921</v>
      </c>
      <c r="V2051" s="23">
        <f t="shared" si="253"/>
        <v>0.51523970203348546</v>
      </c>
      <c r="W2051" s="23">
        <f t="shared" si="253"/>
        <v>0.22414003411072775</v>
      </c>
      <c r="X2051" t="s">
        <v>332</v>
      </c>
      <c r="Y2051" t="s">
        <v>221</v>
      </c>
      <c r="Z2051" t="s">
        <v>135</v>
      </c>
      <c r="AA2051" s="25" t="s">
        <v>176</v>
      </c>
      <c r="AB2051" s="25" t="s">
        <v>160</v>
      </c>
      <c r="AC2051" s="128" t="s">
        <v>610</v>
      </c>
      <c r="AD2051" s="140" t="s">
        <v>152</v>
      </c>
      <c r="AE2051" s="140" t="str">
        <f>VLOOKUP(AD2051,cs_lookup!$A$2:$B$55,2,FALSE)</f>
        <v>2</v>
      </c>
    </row>
    <row r="2052" spans="1:31" x14ac:dyDescent="0.25">
      <c r="A2052" s="20">
        <v>0.82434729747390634</v>
      </c>
      <c r="B2052" s="20">
        <v>0.13694921954431283</v>
      </c>
      <c r="C2052" s="20">
        <v>3.3299026745635153E-2</v>
      </c>
      <c r="D2052" s="21">
        <f t="shared" si="251"/>
        <v>1.2130809466645383</v>
      </c>
      <c r="E2052" s="22">
        <f t="shared" si="251"/>
        <v>7.3019766255508216</v>
      </c>
      <c r="F2052" s="22">
        <f t="shared" si="251"/>
        <v>30.030907739100222</v>
      </c>
      <c r="G2052" s="127">
        <v>4.9426763712477895E-2</v>
      </c>
      <c r="H2052" s="7">
        <f t="shared" si="244"/>
        <v>1.0494267637124779</v>
      </c>
      <c r="I2052" s="7">
        <f t="shared" si="245"/>
        <v>1.1559462638184614</v>
      </c>
      <c r="J2052" s="7">
        <f t="shared" si="246"/>
        <v>6.9580621326248338</v>
      </c>
      <c r="K2052" s="7">
        <f t="shared" si="247"/>
        <v>28.616487379130817</v>
      </c>
      <c r="L2052">
        <v>1.47</v>
      </c>
      <c r="M2052">
        <v>4.29</v>
      </c>
      <c r="N2052">
        <v>7.35</v>
      </c>
      <c r="O2052" s="7">
        <f t="shared" si="248"/>
        <v>1.5426573426573424</v>
      </c>
      <c r="P2052" s="7">
        <f t="shared" si="249"/>
        <v>4.50204081632653</v>
      </c>
      <c r="Q2052" s="7">
        <f t="shared" si="250"/>
        <v>7.7132867132867124</v>
      </c>
      <c r="R2052" s="24">
        <f t="shared" si="252"/>
        <v>0.64823209428830475</v>
      </c>
      <c r="S2052" s="24">
        <f t="shared" si="252"/>
        <v>0.22212148685403449</v>
      </c>
      <c r="T2052" s="24">
        <f t="shared" si="252"/>
        <v>0.12964641885766093</v>
      </c>
      <c r="U2052" s="23">
        <f t="shared" si="253"/>
        <v>1.2716854113478582</v>
      </c>
      <c r="V2052" s="23">
        <f t="shared" si="253"/>
        <v>0.61655097615255938</v>
      </c>
      <c r="W2052" s="23">
        <f t="shared" si="253"/>
        <v>0.25684494056248652</v>
      </c>
      <c r="X2052" t="s">
        <v>206</v>
      </c>
      <c r="Y2052" t="s">
        <v>401</v>
      </c>
      <c r="Z2052" t="s">
        <v>135</v>
      </c>
      <c r="AA2052" s="25" t="s">
        <v>170</v>
      </c>
      <c r="AB2052" s="25" t="s">
        <v>160</v>
      </c>
      <c r="AC2052" s="128" t="s">
        <v>610</v>
      </c>
      <c r="AD2052" s="140" t="s">
        <v>162</v>
      </c>
      <c r="AE2052" s="140" t="str">
        <f>VLOOKUP(AD2052,cs_lookup!$A$2:$B$55,2,FALSE)</f>
        <v>1</v>
      </c>
    </row>
    <row r="2053" spans="1:31" x14ac:dyDescent="0.25">
      <c r="A2053" s="20">
        <v>0.42590159313949827</v>
      </c>
      <c r="B2053" s="20">
        <v>0.26297535541731376</v>
      </c>
      <c r="C2053" s="20">
        <v>0.29108271170391881</v>
      </c>
      <c r="D2053" s="21">
        <f t="shared" si="251"/>
        <v>2.3479602239300936</v>
      </c>
      <c r="E2053" s="22">
        <f t="shared" si="251"/>
        <v>3.8026376974112535</v>
      </c>
      <c r="F2053" s="22">
        <f t="shared" si="251"/>
        <v>3.4354496498478824</v>
      </c>
      <c r="G2053" s="127">
        <v>3.2593217467167035E-2</v>
      </c>
      <c r="H2053" s="7">
        <f t="shared" si="244"/>
        <v>1.032593217467167</v>
      </c>
      <c r="I2053" s="7">
        <f t="shared" si="245"/>
        <v>2.2738481952160905</v>
      </c>
      <c r="J2053" s="7">
        <f t="shared" si="246"/>
        <v>3.682609601812695</v>
      </c>
      <c r="K2053" s="7">
        <f t="shared" si="247"/>
        <v>3.3270116360774158</v>
      </c>
      <c r="L2053">
        <v>2.5499999999999998</v>
      </c>
      <c r="M2053">
        <v>3.33</v>
      </c>
      <c r="N2053">
        <v>2.94</v>
      </c>
      <c r="O2053" s="7">
        <f t="shared" si="248"/>
        <v>2.6331127045412757</v>
      </c>
      <c r="P2053" s="7">
        <f t="shared" si="249"/>
        <v>3.4385354141656661</v>
      </c>
      <c r="Q2053" s="7">
        <f t="shared" si="250"/>
        <v>3.0358240593534709</v>
      </c>
      <c r="R2053" s="24">
        <f t="shared" si="252"/>
        <v>0.37977865447055131</v>
      </c>
      <c r="S2053" s="24">
        <f t="shared" si="252"/>
        <v>0.29082149216213388</v>
      </c>
      <c r="T2053" s="24">
        <f t="shared" si="252"/>
        <v>0.32939985336731492</v>
      </c>
      <c r="U2053" s="23">
        <f t="shared" si="253"/>
        <v>1.1214468957799824</v>
      </c>
      <c r="V2053" s="23">
        <f t="shared" si="253"/>
        <v>0.90425007265523627</v>
      </c>
      <c r="W2053" s="23">
        <f t="shared" si="253"/>
        <v>0.88367589945260694</v>
      </c>
      <c r="X2053" t="s">
        <v>227</v>
      </c>
      <c r="Y2053" t="s">
        <v>244</v>
      </c>
      <c r="Z2053" t="s">
        <v>136</v>
      </c>
      <c r="AA2053" s="25" t="s">
        <v>151</v>
      </c>
      <c r="AB2053" s="25" t="s">
        <v>166</v>
      </c>
      <c r="AC2053" s="128" t="s">
        <v>610</v>
      </c>
      <c r="AD2053" s="140" t="s">
        <v>178</v>
      </c>
      <c r="AE2053" s="140" t="str">
        <f>VLOOKUP(AD2053,cs_lookup!$A$2:$B$55,2,FALSE)</f>
        <v>2</v>
      </c>
    </row>
    <row r="2054" spans="1:31" x14ac:dyDescent="0.25">
      <c r="A2054" s="20">
        <v>0.3898137826539943</v>
      </c>
      <c r="B2054" s="20">
        <v>0.37062474907677151</v>
      </c>
      <c r="C2054" s="20">
        <v>0.23126450324100004</v>
      </c>
      <c r="D2054" s="21">
        <f t="shared" si="251"/>
        <v>2.5653274576174181</v>
      </c>
      <c r="E2054" s="22">
        <f t="shared" si="251"/>
        <v>2.6981468520140819</v>
      </c>
      <c r="F2054" s="22">
        <f t="shared" si="251"/>
        <v>4.3240531339040089</v>
      </c>
      <c r="G2054" s="127">
        <v>3.3427163969036E-2</v>
      </c>
      <c r="H2054" s="7">
        <f t="shared" si="244"/>
        <v>1.033427163969036</v>
      </c>
      <c r="I2054" s="7">
        <f t="shared" si="245"/>
        <v>2.4823495521105556</v>
      </c>
      <c r="J2054" s="7">
        <f t="shared" si="246"/>
        <v>2.6108727795110727</v>
      </c>
      <c r="K2054" s="7">
        <f t="shared" si="247"/>
        <v>4.1841876086330245</v>
      </c>
      <c r="L2054">
        <v>2.0299999999999998</v>
      </c>
      <c r="M2054">
        <v>3.5</v>
      </c>
      <c r="N2054">
        <v>3.92</v>
      </c>
      <c r="O2054" s="7">
        <f t="shared" si="248"/>
        <v>2.0978571428571429</v>
      </c>
      <c r="P2054" s="7">
        <f t="shared" si="249"/>
        <v>3.6169950738916259</v>
      </c>
      <c r="Q2054" s="7">
        <f t="shared" si="250"/>
        <v>4.0510344827586211</v>
      </c>
      <c r="R2054" s="24">
        <f t="shared" si="252"/>
        <v>0.47667688117126317</v>
      </c>
      <c r="S2054" s="24">
        <f t="shared" si="252"/>
        <v>0.27647259107933264</v>
      </c>
      <c r="T2054" s="24">
        <f t="shared" si="252"/>
        <v>0.24685052774940414</v>
      </c>
      <c r="U2054" s="23">
        <f t="shared" si="253"/>
        <v>0.81777362832484368</v>
      </c>
      <c r="V2054" s="23">
        <f t="shared" si="253"/>
        <v>1.3405478916730023</v>
      </c>
      <c r="W2054" s="23">
        <f t="shared" si="253"/>
        <v>0.9368604772673339</v>
      </c>
      <c r="X2054" t="s">
        <v>239</v>
      </c>
      <c r="Y2054" t="s">
        <v>245</v>
      </c>
      <c r="Z2054" t="s">
        <v>136</v>
      </c>
      <c r="AA2054" s="25" t="s">
        <v>151</v>
      </c>
      <c r="AB2054" s="25" t="s">
        <v>166</v>
      </c>
      <c r="AC2054" s="128" t="s">
        <v>610</v>
      </c>
      <c r="AD2054" s="140" t="s">
        <v>149</v>
      </c>
      <c r="AE2054" s="140" t="str">
        <f>VLOOKUP(AD2054,cs_lookup!$A$2:$B$55,2,FALSE)</f>
        <v>X</v>
      </c>
    </row>
    <row r="2055" spans="1:31" x14ac:dyDescent="0.25">
      <c r="A2055" s="20">
        <v>0.75351796103333712</v>
      </c>
      <c r="B2055" s="20">
        <v>0.19816534116954712</v>
      </c>
      <c r="C2055" s="20">
        <v>4.6994531924318822E-2</v>
      </c>
      <c r="D2055" s="21">
        <f t="shared" si="251"/>
        <v>1.3271083792463947</v>
      </c>
      <c r="E2055" s="22">
        <f t="shared" si="251"/>
        <v>5.0462911127552612</v>
      </c>
      <c r="F2055" s="22">
        <f t="shared" si="251"/>
        <v>21.279071395166255</v>
      </c>
      <c r="G2055" s="127">
        <v>4.5887644197124544E-2</v>
      </c>
      <c r="H2055" s="7">
        <f t="shared" si="244"/>
        <v>1.0458876441971245</v>
      </c>
      <c r="I2055" s="7">
        <f t="shared" si="245"/>
        <v>1.2688823571150887</v>
      </c>
      <c r="J2055" s="7">
        <f t="shared" si="246"/>
        <v>4.8248883527341464</v>
      </c>
      <c r="K2055" s="7">
        <f t="shared" si="247"/>
        <v>20.345465895145104</v>
      </c>
      <c r="L2055">
        <v>2.0299999999999998</v>
      </c>
      <c r="M2055">
        <v>3.59</v>
      </c>
      <c r="N2055">
        <v>3.64</v>
      </c>
      <c r="O2055" s="7">
        <f t="shared" si="248"/>
        <v>2.1231519177201625</v>
      </c>
      <c r="P2055" s="7">
        <f t="shared" si="249"/>
        <v>3.7547366426676771</v>
      </c>
      <c r="Q2055" s="7">
        <f t="shared" si="250"/>
        <v>3.8070310248775336</v>
      </c>
      <c r="R2055" s="24">
        <f t="shared" si="252"/>
        <v>0.47099785543080619</v>
      </c>
      <c r="S2055" s="24">
        <f t="shared" si="252"/>
        <v>0.26633026365585971</v>
      </c>
      <c r="T2055" s="24">
        <f t="shared" si="252"/>
        <v>0.26267188091333415</v>
      </c>
      <c r="U2055" s="23">
        <f t="shared" si="253"/>
        <v>1.5998331040045166</v>
      </c>
      <c r="V2055" s="23">
        <f t="shared" si="253"/>
        <v>0.74405866779604024</v>
      </c>
      <c r="W2055" s="23">
        <f t="shared" si="253"/>
        <v>0.17890964103547946</v>
      </c>
      <c r="X2055" t="s">
        <v>233</v>
      </c>
      <c r="Y2055" t="s">
        <v>236</v>
      </c>
      <c r="Z2055" t="s">
        <v>136</v>
      </c>
      <c r="AA2055" s="25" t="s">
        <v>170</v>
      </c>
      <c r="AB2055" s="25" t="s">
        <v>160</v>
      </c>
      <c r="AC2055" s="128" t="s">
        <v>610</v>
      </c>
      <c r="AD2055" s="140" t="s">
        <v>162</v>
      </c>
      <c r="AE2055" s="140" t="str">
        <f>VLOOKUP(AD2055,cs_lookup!$A$2:$B$55,2,FALSE)</f>
        <v>1</v>
      </c>
    </row>
    <row r="2056" spans="1:31" x14ac:dyDescent="0.25">
      <c r="A2056" s="20">
        <v>0.5620879189695327</v>
      </c>
      <c r="B2056" s="20">
        <v>0.22996451025774994</v>
      </c>
      <c r="C2056" s="20">
        <v>0.19786868177045908</v>
      </c>
      <c r="D2056" s="21">
        <f t="shared" si="251"/>
        <v>1.7790811121386223</v>
      </c>
      <c r="E2056" s="22">
        <f t="shared" si="251"/>
        <v>4.348497074088411</v>
      </c>
      <c r="F2056" s="22">
        <f t="shared" si="251"/>
        <v>5.0538568865590712</v>
      </c>
      <c r="G2056" s="127">
        <v>4.7100519957478992E-2</v>
      </c>
      <c r="H2056" s="7">
        <f t="shared" si="244"/>
        <v>1.047100519957479</v>
      </c>
      <c r="I2056" s="7">
        <f t="shared" si="245"/>
        <v>1.6990547499784145</v>
      </c>
      <c r="J2056" s="7">
        <f t="shared" si="246"/>
        <v>4.1528936250217852</v>
      </c>
      <c r="K2056" s="7">
        <f t="shared" si="247"/>
        <v>4.8265250472459895</v>
      </c>
      <c r="L2056">
        <v>1.96</v>
      </c>
      <c r="M2056">
        <v>3.42</v>
      </c>
      <c r="N2056">
        <v>4.09</v>
      </c>
      <c r="O2056" s="7">
        <f t="shared" si="248"/>
        <v>2.0523170191166589</v>
      </c>
      <c r="P2056" s="7">
        <f t="shared" si="249"/>
        <v>3.5810837782545781</v>
      </c>
      <c r="Q2056" s="7">
        <f t="shared" si="250"/>
        <v>4.2826411266260891</v>
      </c>
      <c r="R2056" s="24">
        <f t="shared" si="252"/>
        <v>0.4872541574646258</v>
      </c>
      <c r="S2056" s="24">
        <f t="shared" si="252"/>
        <v>0.27924507269902532</v>
      </c>
      <c r="T2056" s="24">
        <f t="shared" si="252"/>
        <v>0.23350076983634882</v>
      </c>
      <c r="U2056" s="23">
        <f t="shared" si="253"/>
        <v>1.1535826023410374</v>
      </c>
      <c r="V2056" s="23">
        <f t="shared" si="253"/>
        <v>0.8235221772582868</v>
      </c>
      <c r="W2056" s="23">
        <f t="shared" si="253"/>
        <v>0.84740055422145788</v>
      </c>
      <c r="X2056" t="s">
        <v>234</v>
      </c>
      <c r="Y2056" t="s">
        <v>249</v>
      </c>
      <c r="Z2056" t="s">
        <v>136</v>
      </c>
      <c r="AA2056" s="25" t="s">
        <v>162</v>
      </c>
      <c r="AB2056" s="25" t="s">
        <v>160</v>
      </c>
      <c r="AC2056" s="128" t="s">
        <v>610</v>
      </c>
      <c r="AD2056" s="140" t="s">
        <v>165</v>
      </c>
      <c r="AE2056" s="140" t="str">
        <f>VLOOKUP(AD2056,cs_lookup!$A$2:$B$55,2,FALSE)</f>
        <v>1</v>
      </c>
    </row>
    <row r="2057" spans="1:31" x14ac:dyDescent="0.25">
      <c r="A2057" s="20">
        <v>0.55817306513305109</v>
      </c>
      <c r="B2057" s="20">
        <v>0.28396550203565279</v>
      </c>
      <c r="C2057" s="20">
        <v>0.15346381124905936</v>
      </c>
      <c r="D2057" s="21">
        <f t="shared" si="251"/>
        <v>1.7915590387035805</v>
      </c>
      <c r="E2057" s="22">
        <f t="shared" si="251"/>
        <v>3.5215545297979425</v>
      </c>
      <c r="F2057" s="22">
        <f t="shared" si="251"/>
        <v>6.5161942210406911</v>
      </c>
      <c r="G2057" s="127">
        <v>4.3086293191823E-2</v>
      </c>
      <c r="H2057" s="7">
        <f t="shared" si="244"/>
        <v>1.043086293191823</v>
      </c>
      <c r="I2057" s="7">
        <f t="shared" si="245"/>
        <v>1.7175559207296704</v>
      </c>
      <c r="J2057" s="7">
        <f t="shared" si="246"/>
        <v>3.3760912714345586</v>
      </c>
      <c r="K2057" s="7">
        <f t="shared" si="247"/>
        <v>6.2470327369572356</v>
      </c>
      <c r="L2057">
        <v>2.8</v>
      </c>
      <c r="M2057">
        <v>3.09</v>
      </c>
      <c r="N2057">
        <v>2.76</v>
      </c>
      <c r="O2057" s="7">
        <f t="shared" si="248"/>
        <v>2.9206416209371042</v>
      </c>
      <c r="P2057" s="7">
        <f t="shared" si="249"/>
        <v>3.2231366459627329</v>
      </c>
      <c r="Q2057" s="7">
        <f t="shared" si="250"/>
        <v>2.8789181692094314</v>
      </c>
      <c r="R2057" s="24">
        <f t="shared" si="252"/>
        <v>0.34239051886110711</v>
      </c>
      <c r="S2057" s="24">
        <f t="shared" si="252"/>
        <v>0.31025678084501612</v>
      </c>
      <c r="T2057" s="24">
        <f t="shared" si="252"/>
        <v>0.34735270029387677</v>
      </c>
      <c r="U2057" s="23">
        <f t="shared" si="253"/>
        <v>1.6302234857136262</v>
      </c>
      <c r="V2057" s="23">
        <f t="shared" si="253"/>
        <v>0.91525961580031756</v>
      </c>
      <c r="W2057" s="23">
        <f t="shared" si="253"/>
        <v>0.44180975452104365</v>
      </c>
      <c r="X2057" t="s">
        <v>127</v>
      </c>
      <c r="Y2057" t="s">
        <v>246</v>
      </c>
      <c r="Z2057" t="s">
        <v>136</v>
      </c>
      <c r="AA2057" s="25" t="s">
        <v>151</v>
      </c>
      <c r="AB2057" s="25" t="s">
        <v>166</v>
      </c>
      <c r="AC2057" s="128" t="s">
        <v>610</v>
      </c>
      <c r="AD2057" s="140" t="s">
        <v>168</v>
      </c>
      <c r="AE2057" s="140" t="str">
        <f>VLOOKUP(AD2057,cs_lookup!$A$2:$B$55,2,FALSE)</f>
        <v>1</v>
      </c>
    </row>
    <row r="2058" spans="1:31" x14ac:dyDescent="0.25">
      <c r="A2058" s="20">
        <v>0.48678249154136605</v>
      </c>
      <c r="B2058" s="20">
        <v>0.29060493585918878</v>
      </c>
      <c r="C2058" s="20">
        <v>0.21314543667574057</v>
      </c>
      <c r="D2058" s="21">
        <f t="shared" si="251"/>
        <v>2.0543056033785501</v>
      </c>
      <c r="E2058" s="22">
        <f t="shared" si="251"/>
        <v>3.4410977812315795</v>
      </c>
      <c r="F2058" s="22">
        <f t="shared" si="251"/>
        <v>4.6916322281921801</v>
      </c>
      <c r="G2058" s="127">
        <v>4.9656611859563604E-2</v>
      </c>
      <c r="H2058" s="7">
        <f t="shared" si="244"/>
        <v>1.0496566118595636</v>
      </c>
      <c r="I2058" s="7">
        <f t="shared" si="245"/>
        <v>1.9571215768737531</v>
      </c>
      <c r="J2058" s="7">
        <f t="shared" si="246"/>
        <v>3.278308107958618</v>
      </c>
      <c r="K2058" s="7">
        <f t="shared" si="247"/>
        <v>4.4696829183789166</v>
      </c>
      <c r="L2058">
        <v>1.79</v>
      </c>
      <c r="M2058">
        <v>3.6</v>
      </c>
      <c r="N2058">
        <v>4.6900000000000004</v>
      </c>
      <c r="O2058" s="7">
        <f t="shared" si="248"/>
        <v>1.8788853352286188</v>
      </c>
      <c r="P2058" s="7">
        <f t="shared" si="249"/>
        <v>3.7787638026944292</v>
      </c>
      <c r="Q2058" s="7">
        <f t="shared" si="250"/>
        <v>4.9228895096213536</v>
      </c>
      <c r="R2058" s="24">
        <f t="shared" si="252"/>
        <v>0.53223045667037583</v>
      </c>
      <c r="S2058" s="24">
        <f t="shared" si="252"/>
        <v>0.26463681039999243</v>
      </c>
      <c r="T2058" s="24">
        <f t="shared" si="252"/>
        <v>0.20313273292963172</v>
      </c>
      <c r="U2058" s="23">
        <f t="shared" si="253"/>
        <v>0.91460848480312196</v>
      </c>
      <c r="V2058" s="23">
        <f t="shared" si="253"/>
        <v>1.0981274125090388</v>
      </c>
      <c r="W2058" s="23">
        <f t="shared" si="253"/>
        <v>1.049291434234666</v>
      </c>
      <c r="X2058" t="s">
        <v>247</v>
      </c>
      <c r="Y2058" t="s">
        <v>238</v>
      </c>
      <c r="Z2058" t="s">
        <v>136</v>
      </c>
      <c r="AA2058" s="25" t="s">
        <v>151</v>
      </c>
      <c r="AB2058" s="25" t="s">
        <v>166</v>
      </c>
      <c r="AC2058" s="128" t="s">
        <v>610</v>
      </c>
      <c r="AD2058" s="140" t="s">
        <v>176</v>
      </c>
      <c r="AE2058" s="140" t="str">
        <f>VLOOKUP(AD2058,cs_lookup!$A$2:$B$55,2,FALSE)</f>
        <v>1</v>
      </c>
    </row>
    <row r="2059" spans="1:31" x14ac:dyDescent="0.25">
      <c r="A2059" s="20">
        <v>0.17234491599934559</v>
      </c>
      <c r="B2059" s="20">
        <v>0.50235202870698381</v>
      </c>
      <c r="C2059" s="20">
        <v>0.31445812210182716</v>
      </c>
      <c r="D2059" s="21">
        <f t="shared" si="251"/>
        <v>5.8023179517740866</v>
      </c>
      <c r="E2059" s="22">
        <f t="shared" si="251"/>
        <v>1.9906359342748641</v>
      </c>
      <c r="F2059" s="22">
        <f t="shared" si="251"/>
        <v>3.1800736877649549</v>
      </c>
      <c r="G2059" s="127">
        <v>4.3940686966859044E-2</v>
      </c>
      <c r="H2059" s="7">
        <f t="shared" si="244"/>
        <v>1.043940686966859</v>
      </c>
      <c r="I2059" s="7">
        <f t="shared" si="245"/>
        <v>5.558091589123288</v>
      </c>
      <c r="J2059" s="7">
        <f t="shared" si="246"/>
        <v>1.9068477348637518</v>
      </c>
      <c r="K2059" s="7">
        <f t="shared" si="247"/>
        <v>3.0462206593408783</v>
      </c>
      <c r="L2059">
        <v>2.4900000000000002</v>
      </c>
      <c r="M2059">
        <v>3.18</v>
      </c>
      <c r="N2059">
        <v>3.05</v>
      </c>
      <c r="O2059" s="7">
        <f t="shared" si="248"/>
        <v>2.5994123105474793</v>
      </c>
      <c r="P2059" s="7">
        <f t="shared" si="249"/>
        <v>3.3197313845546121</v>
      </c>
      <c r="Q2059" s="7">
        <f t="shared" si="250"/>
        <v>3.18401909524892</v>
      </c>
      <c r="R2059" s="24">
        <f t="shared" si="252"/>
        <v>0.38470234057996877</v>
      </c>
      <c r="S2059" s="24">
        <f t="shared" si="252"/>
        <v>0.30122919120884351</v>
      </c>
      <c r="T2059" s="24">
        <f t="shared" si="252"/>
        <v>0.31406846821118767</v>
      </c>
      <c r="U2059" s="23">
        <f t="shared" si="253"/>
        <v>0.44799549630897018</v>
      </c>
      <c r="V2059" s="23">
        <f t="shared" si="253"/>
        <v>1.6676737957932533</v>
      </c>
      <c r="W2059" s="23">
        <f t="shared" si="253"/>
        <v>1.0012406654283341</v>
      </c>
      <c r="X2059" t="s">
        <v>400</v>
      </c>
      <c r="Y2059" t="s">
        <v>406</v>
      </c>
      <c r="Z2059" t="s">
        <v>136</v>
      </c>
      <c r="AA2059" s="25" t="s">
        <v>152</v>
      </c>
      <c r="AB2059" s="25" t="s">
        <v>161</v>
      </c>
      <c r="AC2059" s="128" t="s">
        <v>610</v>
      </c>
      <c r="AD2059" s="140" t="s">
        <v>168</v>
      </c>
      <c r="AE2059" s="140" t="str">
        <f>VLOOKUP(AD2059,cs_lookup!$A$2:$B$55,2,FALSE)</f>
        <v>1</v>
      </c>
    </row>
    <row r="2060" spans="1:31" x14ac:dyDescent="0.25">
      <c r="A2060" s="20">
        <v>0.16734636014688017</v>
      </c>
      <c r="B2060" s="20">
        <v>0.27382610489628068</v>
      </c>
      <c r="C2060" s="20">
        <v>0.49764527817234971</v>
      </c>
      <c r="D2060" s="21">
        <f t="shared" si="251"/>
        <v>5.975630417789179</v>
      </c>
      <c r="E2060" s="22">
        <f t="shared" si="251"/>
        <v>3.6519527616944267</v>
      </c>
      <c r="F2060" s="22">
        <f t="shared" si="251"/>
        <v>2.0094634549183237</v>
      </c>
      <c r="G2060" s="127">
        <v>4.3489138153442575E-2</v>
      </c>
      <c r="H2060" s="7">
        <f t="shared" si="244"/>
        <v>1.0434891381534426</v>
      </c>
      <c r="I2060" s="7">
        <f t="shared" si="245"/>
        <v>5.726586122749346</v>
      </c>
      <c r="J2060" s="7">
        <f t="shared" si="246"/>
        <v>3.4997515816570157</v>
      </c>
      <c r="K2060" s="7">
        <f t="shared" si="247"/>
        <v>1.9257157371798506</v>
      </c>
      <c r="L2060">
        <v>2.93</v>
      </c>
      <c r="M2060">
        <v>3.12</v>
      </c>
      <c r="N2060">
        <v>2.62</v>
      </c>
      <c r="O2060" s="7">
        <f t="shared" si="248"/>
        <v>3.0574231747895868</v>
      </c>
      <c r="P2060" s="7">
        <f t="shared" si="249"/>
        <v>3.2556861110387407</v>
      </c>
      <c r="Q2060" s="7">
        <f t="shared" si="250"/>
        <v>2.7339415419620194</v>
      </c>
      <c r="R2060" s="24">
        <f t="shared" si="252"/>
        <v>0.32707281355281165</v>
      </c>
      <c r="S2060" s="24">
        <f t="shared" si="252"/>
        <v>0.30715491785568533</v>
      </c>
      <c r="T2060" s="24">
        <f t="shared" si="252"/>
        <v>0.36577226859150314</v>
      </c>
      <c r="U2060" s="23">
        <f t="shared" si="253"/>
        <v>0.51164863972975594</v>
      </c>
      <c r="V2060" s="23">
        <f t="shared" si="253"/>
        <v>0.89149184655065838</v>
      </c>
      <c r="W2060" s="23">
        <f t="shared" si="253"/>
        <v>1.3605330991566318</v>
      </c>
      <c r="X2060" t="s">
        <v>235</v>
      </c>
      <c r="Y2060" t="s">
        <v>243</v>
      </c>
      <c r="Z2060" t="s">
        <v>136</v>
      </c>
      <c r="AA2060" s="25" t="s">
        <v>151</v>
      </c>
      <c r="AB2060" s="25" t="s">
        <v>166</v>
      </c>
      <c r="AC2060" s="128" t="s">
        <v>610</v>
      </c>
      <c r="AD2060" s="140" t="s">
        <v>162</v>
      </c>
      <c r="AE2060" s="140" t="str">
        <f>VLOOKUP(AD2060,cs_lookup!$A$2:$B$55,2,FALSE)</f>
        <v>1</v>
      </c>
    </row>
    <row r="2061" spans="1:31" x14ac:dyDescent="0.25">
      <c r="A2061" s="20">
        <v>0.30367320931019282</v>
      </c>
      <c r="B2061" s="20">
        <v>0.23707376101964983</v>
      </c>
      <c r="C2061" s="20">
        <v>0.41848181634158826</v>
      </c>
      <c r="D2061" s="21">
        <f t="shared" si="251"/>
        <v>3.293013572950819</v>
      </c>
      <c r="E2061" s="22">
        <f t="shared" si="251"/>
        <v>4.2180964932560174</v>
      </c>
      <c r="F2061" s="22">
        <f t="shared" si="251"/>
        <v>2.3895900871920897</v>
      </c>
      <c r="G2061" s="127">
        <v>4.3956903641442224E-2</v>
      </c>
      <c r="H2061" s="7">
        <f t="shared" si="244"/>
        <v>1.0439569036414422</v>
      </c>
      <c r="I2061" s="7">
        <f t="shared" si="245"/>
        <v>3.1543577723030589</v>
      </c>
      <c r="J2061" s="7">
        <f t="shared" si="246"/>
        <v>4.0404891030873111</v>
      </c>
      <c r="K2061" s="7">
        <f t="shared" si="247"/>
        <v>2.2889738827885746</v>
      </c>
      <c r="L2061">
        <v>3.19</v>
      </c>
      <c r="M2061">
        <v>3.26</v>
      </c>
      <c r="N2061">
        <v>2.36</v>
      </c>
      <c r="O2061" s="7">
        <f t="shared" si="248"/>
        <v>3.3302225226162006</v>
      </c>
      <c r="P2061" s="7">
        <f t="shared" si="249"/>
        <v>3.4032995058711015</v>
      </c>
      <c r="Q2061" s="7">
        <f t="shared" si="250"/>
        <v>2.4637382925938036</v>
      </c>
      <c r="R2061" s="24">
        <f t="shared" si="252"/>
        <v>0.30028023449147978</v>
      </c>
      <c r="S2061" s="24">
        <f t="shared" si="252"/>
        <v>0.29383249939503697</v>
      </c>
      <c r="T2061" s="24">
        <f t="shared" si="252"/>
        <v>0.40588726611348325</v>
      </c>
      <c r="U2061" s="23">
        <f t="shared" si="253"/>
        <v>1.0112993611599479</v>
      </c>
      <c r="V2061" s="23">
        <f t="shared" si="253"/>
        <v>0.80683301373317784</v>
      </c>
      <c r="W2061" s="23">
        <f t="shared" si="253"/>
        <v>1.0310296756749784</v>
      </c>
      <c r="X2061" t="s">
        <v>242</v>
      </c>
      <c r="Y2061" t="s">
        <v>232</v>
      </c>
      <c r="Z2061" t="s">
        <v>136</v>
      </c>
      <c r="AA2061" s="25" t="s">
        <v>155</v>
      </c>
      <c r="AB2061" s="25" t="s">
        <v>161</v>
      </c>
      <c r="AC2061" s="128" t="s">
        <v>610</v>
      </c>
      <c r="AD2061" s="140" t="s">
        <v>149</v>
      </c>
      <c r="AE2061" s="140" t="str">
        <f>VLOOKUP(AD2061,cs_lookup!$A$2:$B$55,2,FALSE)</f>
        <v>X</v>
      </c>
    </row>
    <row r="2062" spans="1:31" x14ac:dyDescent="0.25">
      <c r="A2062" s="20">
        <v>0.3738173229222268</v>
      </c>
      <c r="B2062" s="20">
        <v>0.40307599417836559</v>
      </c>
      <c r="C2062" s="20">
        <v>0.21690474690844497</v>
      </c>
      <c r="D2062" s="21">
        <f t="shared" si="251"/>
        <v>2.6751034226630832</v>
      </c>
      <c r="E2062" s="22">
        <f t="shared" si="251"/>
        <v>2.4809217478664554</v>
      </c>
      <c r="F2062" s="22">
        <f t="shared" si="251"/>
        <v>4.6103186502511075</v>
      </c>
      <c r="G2062" s="127">
        <v>4.4260381977058616E-2</v>
      </c>
      <c r="H2062" s="7">
        <f t="shared" si="244"/>
        <v>1.0442603819770586</v>
      </c>
      <c r="I2062" s="7">
        <f t="shared" si="245"/>
        <v>2.5617206865575146</v>
      </c>
      <c r="J2062" s="7">
        <f t="shared" si="246"/>
        <v>2.3757692915338033</v>
      </c>
      <c r="K2062" s="7">
        <f t="shared" si="247"/>
        <v>4.4149129181005273</v>
      </c>
      <c r="L2062">
        <v>2.39</v>
      </c>
      <c r="M2062">
        <v>3.5</v>
      </c>
      <c r="N2062">
        <v>2.94</v>
      </c>
      <c r="O2062" s="7">
        <f t="shared" si="248"/>
        <v>2.4957823129251704</v>
      </c>
      <c r="P2062" s="7">
        <f t="shared" si="249"/>
        <v>3.6549113369197053</v>
      </c>
      <c r="Q2062" s="7">
        <f t="shared" si="250"/>
        <v>3.0701255230125524</v>
      </c>
      <c r="R2062" s="24">
        <f t="shared" si="252"/>
        <v>0.40067597034452679</v>
      </c>
      <c r="S2062" s="24">
        <f t="shared" si="252"/>
        <v>0.27360444832097686</v>
      </c>
      <c r="T2062" s="24">
        <f t="shared" si="252"/>
        <v>0.3257195813344963</v>
      </c>
      <c r="U2062" s="23">
        <f t="shared" si="253"/>
        <v>0.93296666281433061</v>
      </c>
      <c r="V2062" s="23">
        <f t="shared" si="253"/>
        <v>1.4732070207626895</v>
      </c>
      <c r="W2062" s="23">
        <f t="shared" si="253"/>
        <v>0.66592479954619488</v>
      </c>
      <c r="X2062" t="s">
        <v>334</v>
      </c>
      <c r="Y2062" t="s">
        <v>403</v>
      </c>
      <c r="Z2062" t="s">
        <v>136</v>
      </c>
      <c r="AA2062" s="25" t="s">
        <v>151</v>
      </c>
      <c r="AB2062" s="25" t="s">
        <v>166</v>
      </c>
      <c r="AC2062" s="128" t="s">
        <v>610</v>
      </c>
      <c r="AD2062" s="140" t="s">
        <v>178</v>
      </c>
      <c r="AE2062" s="140" t="str">
        <f>VLOOKUP(AD2062,cs_lookup!$A$2:$B$55,2,FALSE)</f>
        <v>2</v>
      </c>
    </row>
    <row r="2063" spans="1:31" x14ac:dyDescent="0.25">
      <c r="A2063" s="20">
        <v>0.49940531548003736</v>
      </c>
      <c r="B2063" s="20">
        <v>0.41045394980041294</v>
      </c>
      <c r="C2063" s="20">
        <v>8.9578320243999671E-2</v>
      </c>
      <c r="D2063" s="21">
        <f t="shared" si="251"/>
        <v>2.0023815706462438</v>
      </c>
      <c r="E2063" s="22">
        <f t="shared" si="251"/>
        <v>2.4363269021683416</v>
      </c>
      <c r="F2063" s="22">
        <f t="shared" si="251"/>
        <v>11.163415403148109</v>
      </c>
      <c r="G2063" s="127">
        <v>4.5616143407941401E-2</v>
      </c>
      <c r="H2063" s="7">
        <f t="shared" si="244"/>
        <v>1.0456161434079414</v>
      </c>
      <c r="I2063" s="7">
        <f t="shared" si="245"/>
        <v>1.9150254931221213</v>
      </c>
      <c r="J2063" s="7">
        <f t="shared" si="246"/>
        <v>2.3300394867926424</v>
      </c>
      <c r="K2063" s="7">
        <f t="shared" si="247"/>
        <v>10.676399244146678</v>
      </c>
      <c r="L2063">
        <v>2.52</v>
      </c>
      <c r="M2063">
        <v>3</v>
      </c>
      <c r="N2063">
        <v>3.17</v>
      </c>
      <c r="O2063" s="7">
        <f t="shared" si="248"/>
        <v>2.6349526813880124</v>
      </c>
      <c r="P2063" s="7">
        <f t="shared" si="249"/>
        <v>3.1368484302238242</v>
      </c>
      <c r="Q2063" s="7">
        <f t="shared" si="250"/>
        <v>3.3146031746031741</v>
      </c>
      <c r="R2063" s="24">
        <f t="shared" si="252"/>
        <v>0.37951345656546309</v>
      </c>
      <c r="S2063" s="24">
        <f t="shared" si="252"/>
        <v>0.31879130351498902</v>
      </c>
      <c r="T2063" s="24">
        <f t="shared" si="252"/>
        <v>0.301695239919548</v>
      </c>
      <c r="U2063" s="23">
        <f t="shared" si="253"/>
        <v>1.3159093751235507</v>
      </c>
      <c r="V2063" s="23">
        <f t="shared" si="253"/>
        <v>1.2875318281105936</v>
      </c>
      <c r="W2063" s="23">
        <f t="shared" si="253"/>
        <v>0.29691658465638104</v>
      </c>
      <c r="X2063" t="s">
        <v>251</v>
      </c>
      <c r="Y2063" t="s">
        <v>331</v>
      </c>
      <c r="Z2063" t="s">
        <v>136</v>
      </c>
      <c r="AA2063" s="25" t="s">
        <v>154</v>
      </c>
      <c r="AB2063" s="25" t="s">
        <v>160</v>
      </c>
      <c r="AC2063" s="128" t="s">
        <v>610</v>
      </c>
      <c r="AD2063" s="140" t="s">
        <v>153</v>
      </c>
      <c r="AE2063" s="140" t="str">
        <f>VLOOKUP(AD2063,cs_lookup!$A$2:$B$55,2,FALSE)</f>
        <v>2</v>
      </c>
    </row>
    <row r="2064" spans="1:31" x14ac:dyDescent="0.25">
      <c r="A2064" s="20">
        <v>0.40161983828640752</v>
      </c>
      <c r="B2064" s="20">
        <v>0.26689570538177271</v>
      </c>
      <c r="C2064" s="20">
        <v>0.30900614815793392</v>
      </c>
      <c r="D2064" s="21">
        <f t="shared" si="251"/>
        <v>2.4899168434176526</v>
      </c>
      <c r="E2064" s="22">
        <f t="shared" si="251"/>
        <v>3.7467819070733301</v>
      </c>
      <c r="F2064" s="22">
        <f t="shared" si="251"/>
        <v>3.2361815645457552</v>
      </c>
      <c r="G2064" s="127">
        <v>4.4130416919287763E-2</v>
      </c>
      <c r="H2064" s="7">
        <f t="shared" si="244"/>
        <v>1.0441304169192878</v>
      </c>
      <c r="I2064" s="7">
        <f t="shared" si="245"/>
        <v>2.3846799241460328</v>
      </c>
      <c r="J2064" s="7">
        <f t="shared" si="246"/>
        <v>3.5884232911519134</v>
      </c>
      <c r="K2064" s="7">
        <f t="shared" si="247"/>
        <v>3.0994035918368565</v>
      </c>
      <c r="L2064">
        <v>2.4300000000000002</v>
      </c>
      <c r="M2064">
        <v>3.27</v>
      </c>
      <c r="N2064">
        <v>3.06</v>
      </c>
      <c r="O2064" s="7">
        <f t="shared" si="248"/>
        <v>2.5372369131138695</v>
      </c>
      <c r="P2064" s="7">
        <f t="shared" si="249"/>
        <v>3.4143064633260711</v>
      </c>
      <c r="Q2064" s="7">
        <f t="shared" si="250"/>
        <v>3.1950390757730207</v>
      </c>
      <c r="R2064" s="24">
        <f t="shared" si="252"/>
        <v>0.3941295331277252</v>
      </c>
      <c r="S2064" s="24">
        <f t="shared" si="252"/>
        <v>0.29288524938849303</v>
      </c>
      <c r="T2064" s="24">
        <f t="shared" si="252"/>
        <v>0.31298521748378177</v>
      </c>
      <c r="U2064" s="23">
        <f t="shared" si="253"/>
        <v>1.0190046787390961</v>
      </c>
      <c r="V2064" s="23">
        <f t="shared" si="253"/>
        <v>0.91126373191895738</v>
      </c>
      <c r="W2064" s="23">
        <f t="shared" si="253"/>
        <v>0.98728671801870627</v>
      </c>
      <c r="X2064" t="s">
        <v>250</v>
      </c>
      <c r="Y2064" t="s">
        <v>248</v>
      </c>
      <c r="Z2064" t="s">
        <v>136</v>
      </c>
      <c r="AA2064" s="25" t="s">
        <v>151</v>
      </c>
      <c r="AB2064" s="25" t="s">
        <v>166</v>
      </c>
      <c r="AC2064" s="128" t="s">
        <v>610</v>
      </c>
      <c r="AD2064" s="140" t="s">
        <v>150</v>
      </c>
      <c r="AE2064" s="140" t="str">
        <f>VLOOKUP(AD2064,cs_lookup!$A$2:$B$55,2,FALSE)</f>
        <v>X</v>
      </c>
    </row>
    <row r="2065" spans="1:31" x14ac:dyDescent="0.25">
      <c r="A2065" s="20">
        <v>0.12003502750547258</v>
      </c>
      <c r="B2065" s="20">
        <v>0.21156010301060318</v>
      </c>
      <c r="C2065" s="20">
        <v>0.57665594668991049</v>
      </c>
      <c r="D2065" s="21">
        <f t="shared" si="251"/>
        <v>8.3309015774950232</v>
      </c>
      <c r="E2065" s="22">
        <f t="shared" si="251"/>
        <v>4.7267891524418522</v>
      </c>
      <c r="F2065" s="22">
        <f t="shared" si="251"/>
        <v>1.7341362830647049</v>
      </c>
      <c r="G2065" s="127">
        <v>5.6081601116628743E-2</v>
      </c>
      <c r="H2065" s="7">
        <f t="shared" si="244"/>
        <v>1.0560816011166287</v>
      </c>
      <c r="I2065" s="7">
        <f t="shared" si="245"/>
        <v>7.8885017679377194</v>
      </c>
      <c r="J2065" s="7">
        <f t="shared" si="246"/>
        <v>4.4757802308496499</v>
      </c>
      <c r="K2065" s="7">
        <f t="shared" si="247"/>
        <v>1.6420476232434571</v>
      </c>
      <c r="L2065">
        <v>3.59</v>
      </c>
      <c r="M2065">
        <v>3.67</v>
      </c>
      <c r="N2065">
        <v>1.98</v>
      </c>
      <c r="O2065" s="7">
        <f t="shared" si="248"/>
        <v>3.791332948008697</v>
      </c>
      <c r="P2065" s="7">
        <f t="shared" si="249"/>
        <v>3.8758194760980276</v>
      </c>
      <c r="Q2065" s="7">
        <f t="shared" si="250"/>
        <v>2.0910415702109248</v>
      </c>
      <c r="R2065" s="24">
        <f t="shared" si="252"/>
        <v>0.26375947818701206</v>
      </c>
      <c r="S2065" s="24">
        <f t="shared" si="252"/>
        <v>0.25800995277694094</v>
      </c>
      <c r="T2065" s="24">
        <f t="shared" si="252"/>
        <v>0.4782305690360471</v>
      </c>
      <c r="U2065" s="23">
        <f t="shared" si="253"/>
        <v>0.45509275469662841</v>
      </c>
      <c r="V2065" s="23">
        <f t="shared" si="253"/>
        <v>0.81996876761380066</v>
      </c>
      <c r="W2065" s="23">
        <f t="shared" si="253"/>
        <v>1.2058115562379379</v>
      </c>
      <c r="X2065" t="s">
        <v>252</v>
      </c>
      <c r="Y2065" t="s">
        <v>404</v>
      </c>
      <c r="Z2065" t="s">
        <v>137</v>
      </c>
      <c r="AA2065" s="25" t="s">
        <v>155</v>
      </c>
      <c r="AB2065" s="25" t="s">
        <v>161</v>
      </c>
      <c r="AC2065" s="128" t="s">
        <v>610</v>
      </c>
      <c r="AD2065" s="140" t="s">
        <v>172</v>
      </c>
      <c r="AE2065" s="140" t="str">
        <f>VLOOKUP(AD2065,cs_lookup!$A$2:$B$55,2,FALSE)</f>
        <v>2</v>
      </c>
    </row>
    <row r="2066" spans="1:31" x14ac:dyDescent="0.25">
      <c r="A2066" s="20">
        <v>0.1822280356871083</v>
      </c>
      <c r="B2066" s="20">
        <v>0.22353952587805304</v>
      </c>
      <c r="C2066" s="20">
        <v>0.52475620660244138</v>
      </c>
      <c r="D2066" s="21">
        <f t="shared" si="251"/>
        <v>5.487629805311812</v>
      </c>
      <c r="E2066" s="22">
        <f t="shared" si="251"/>
        <v>4.4734817973333607</v>
      </c>
      <c r="F2066" s="22">
        <f t="shared" si="251"/>
        <v>1.9056468268847104</v>
      </c>
      <c r="G2066" s="127">
        <v>4.6955750135280194E-2</v>
      </c>
      <c r="H2066" s="7">
        <f t="shared" si="244"/>
        <v>1.0469557501352802</v>
      </c>
      <c r="I2066" s="7">
        <f t="shared" si="245"/>
        <v>5.2415107368222005</v>
      </c>
      <c r="J2066" s="7">
        <f t="shared" si="246"/>
        <v>4.2728470584886988</v>
      </c>
      <c r="K2066" s="7">
        <f t="shared" si="247"/>
        <v>1.8201789585075361</v>
      </c>
      <c r="L2066">
        <v>4.28</v>
      </c>
      <c r="M2066">
        <v>3.59</v>
      </c>
      <c r="N2066">
        <v>1.87</v>
      </c>
      <c r="O2066" s="7">
        <f t="shared" si="248"/>
        <v>4.4809706105789999</v>
      </c>
      <c r="P2066" s="7">
        <f t="shared" si="249"/>
        <v>3.7585711429856556</v>
      </c>
      <c r="Q2066" s="7">
        <f t="shared" si="250"/>
        <v>1.9578072527529742</v>
      </c>
      <c r="R2066" s="24">
        <f t="shared" si="252"/>
        <v>0.22316593588878436</v>
      </c>
      <c r="S2066" s="24">
        <f t="shared" si="252"/>
        <v>0.26605855309303544</v>
      </c>
      <c r="T2066" s="24">
        <f t="shared" si="252"/>
        <v>0.51077551101818031</v>
      </c>
      <c r="U2066" s="23">
        <f t="shared" si="253"/>
        <v>0.81655847233747336</v>
      </c>
      <c r="V2066" s="23">
        <f t="shared" si="253"/>
        <v>0.84018921128194535</v>
      </c>
      <c r="W2066" s="23">
        <f t="shared" si="253"/>
        <v>1.0273715072133978</v>
      </c>
      <c r="X2066" t="s">
        <v>337</v>
      </c>
      <c r="Y2066" t="s">
        <v>440</v>
      </c>
      <c r="Z2066" t="s">
        <v>137</v>
      </c>
      <c r="AA2066" s="25" t="s">
        <v>155</v>
      </c>
      <c r="AB2066" s="25" t="s">
        <v>161</v>
      </c>
      <c r="AC2066" s="128" t="s">
        <v>610</v>
      </c>
      <c r="AD2066" s="140" t="s">
        <v>163</v>
      </c>
      <c r="AE2066" s="140" t="str">
        <f>VLOOKUP(AD2066,cs_lookup!$A$2:$B$55,2,FALSE)</f>
        <v>2</v>
      </c>
    </row>
    <row r="2067" spans="1:31" x14ac:dyDescent="0.25">
      <c r="A2067" s="20">
        <v>0.46538323963288863</v>
      </c>
      <c r="B2067" s="20">
        <v>0.22328745988356258</v>
      </c>
      <c r="C2067" s="20">
        <v>0.29089076444572015</v>
      </c>
      <c r="D2067" s="21">
        <f t="shared" si="251"/>
        <v>2.1487666826782088</v>
      </c>
      <c r="E2067" s="22">
        <f t="shared" si="251"/>
        <v>4.4785318464434534</v>
      </c>
      <c r="F2067" s="22">
        <f t="shared" si="251"/>
        <v>3.4377165665794065</v>
      </c>
      <c r="G2067" s="127">
        <v>5.5136360858640154E-2</v>
      </c>
      <c r="H2067" s="7">
        <f t="shared" si="244"/>
        <v>1.0551363608586402</v>
      </c>
      <c r="I2067" s="7">
        <f t="shared" si="245"/>
        <v>2.0364824513578541</v>
      </c>
      <c r="J2067" s="7">
        <f t="shared" si="246"/>
        <v>4.2445052720948322</v>
      </c>
      <c r="K2067" s="7">
        <f t="shared" si="247"/>
        <v>3.2580780021474096</v>
      </c>
      <c r="L2067">
        <v>2.13</v>
      </c>
      <c r="M2067">
        <v>3.41</v>
      </c>
      <c r="N2067">
        <v>3.42</v>
      </c>
      <c r="O2067" s="7">
        <f t="shared" si="248"/>
        <v>2.2474404486289035</v>
      </c>
      <c r="P2067" s="7">
        <f t="shared" si="249"/>
        <v>3.5980149905279633</v>
      </c>
      <c r="Q2067" s="7">
        <f t="shared" si="250"/>
        <v>3.6085663541365491</v>
      </c>
      <c r="R2067" s="24">
        <f t="shared" si="252"/>
        <v>0.44495061064246227</v>
      </c>
      <c r="S2067" s="24">
        <f t="shared" si="252"/>
        <v>0.27793102658898666</v>
      </c>
      <c r="T2067" s="24">
        <f t="shared" si="252"/>
        <v>0.27711836276855106</v>
      </c>
      <c r="U2067" s="23">
        <f t="shared" si="253"/>
        <v>1.0459211168649116</v>
      </c>
      <c r="V2067" s="23">
        <f t="shared" si="253"/>
        <v>0.80339162785796925</v>
      </c>
      <c r="W2067" s="23">
        <f t="shared" si="253"/>
        <v>1.0496986253078862</v>
      </c>
      <c r="X2067" t="s">
        <v>335</v>
      </c>
      <c r="Y2067" t="s">
        <v>338</v>
      </c>
      <c r="Z2067" t="s">
        <v>137</v>
      </c>
      <c r="AA2067" s="25" t="s">
        <v>150</v>
      </c>
      <c r="AB2067" s="25" t="s">
        <v>166</v>
      </c>
      <c r="AC2067" s="128" t="s">
        <v>610</v>
      </c>
      <c r="AD2067" s="140" t="s">
        <v>162</v>
      </c>
      <c r="AE2067" s="140" t="str">
        <f>VLOOKUP(AD2067,cs_lookup!$A$2:$B$55,2,FALSE)</f>
        <v>1</v>
      </c>
    </row>
    <row r="2068" spans="1:31" x14ac:dyDescent="0.25">
      <c r="A2068" s="20">
        <v>0.80409889889369879</v>
      </c>
      <c r="B2068" s="20">
        <v>0.13575257282530301</v>
      </c>
      <c r="C2068" s="20">
        <v>5.1403372111747898E-2</v>
      </c>
      <c r="D2068" s="21">
        <f t="shared" si="251"/>
        <v>1.2436281176057165</v>
      </c>
      <c r="E2068" s="22">
        <f t="shared" si="251"/>
        <v>7.3663428927190786</v>
      </c>
      <c r="F2068" s="22">
        <f t="shared" si="251"/>
        <v>19.453976634569013</v>
      </c>
      <c r="G2068" s="127">
        <v>6.0763445280126227E-2</v>
      </c>
      <c r="H2068" s="7">
        <f t="shared" ref="H2068:H2131" si="254">(G2068/100%) + 1</f>
        <v>1.0607634452801262</v>
      </c>
      <c r="I2068" s="7">
        <f t="shared" ref="I2068:I2131" si="255">D2068/H2068</f>
        <v>1.1723896813556762</v>
      </c>
      <c r="J2068" s="7">
        <f t="shared" ref="J2068:J2131" si="256">E2068/H2068</f>
        <v>6.944378528026836</v>
      </c>
      <c r="K2068" s="7">
        <f t="shared" ref="K2068:K2131" si="257">F2068/H2068</f>
        <v>18.339599390542357</v>
      </c>
      <c r="L2068">
        <v>1.65</v>
      </c>
      <c r="M2068">
        <v>3.92</v>
      </c>
      <c r="N2068">
        <v>5.01</v>
      </c>
      <c r="O2068" s="7">
        <f t="shared" ref="O2068:O2131" si="258">(L2068*H2068)</f>
        <v>1.7502596847122083</v>
      </c>
      <c r="P2068" s="7">
        <f t="shared" ref="P2068:P2131" si="259">(M2068*H2068)</f>
        <v>4.1581927054980952</v>
      </c>
      <c r="Q2068" s="7">
        <f t="shared" ref="Q2068:Q2131" si="260">(N2068*H2068)</f>
        <v>5.3144248608534319</v>
      </c>
      <c r="R2068" s="24">
        <f t="shared" si="252"/>
        <v>0.57134378900147498</v>
      </c>
      <c r="S2068" s="24">
        <f t="shared" si="252"/>
        <v>0.24048909486031469</v>
      </c>
      <c r="T2068" s="24">
        <f t="shared" si="252"/>
        <v>0.18816711613821033</v>
      </c>
      <c r="U2068" s="23">
        <f t="shared" si="253"/>
        <v>1.407381885255119</v>
      </c>
      <c r="V2068" s="23">
        <f t="shared" si="253"/>
        <v>0.56448535807477396</v>
      </c>
      <c r="W2068" s="23">
        <f t="shared" si="253"/>
        <v>0.27317935868237297</v>
      </c>
      <c r="X2068" t="s">
        <v>259</v>
      </c>
      <c r="Y2068" t="s">
        <v>237</v>
      </c>
      <c r="Z2068" t="s">
        <v>137</v>
      </c>
      <c r="AA2068" s="25" t="s">
        <v>165</v>
      </c>
      <c r="AB2068" s="25" t="s">
        <v>160</v>
      </c>
      <c r="AC2068" s="128" t="s">
        <v>610</v>
      </c>
      <c r="AD2068" s="140" t="s">
        <v>176</v>
      </c>
      <c r="AE2068" s="140" t="str">
        <f>VLOOKUP(AD2068,cs_lookup!$A$2:$B$55,2,FALSE)</f>
        <v>1</v>
      </c>
    </row>
    <row r="2069" spans="1:31" x14ac:dyDescent="0.25">
      <c r="A2069" s="20">
        <v>0.46096379218215427</v>
      </c>
      <c r="B2069" s="20">
        <v>0.21931863298179671</v>
      </c>
      <c r="C2069" s="20">
        <v>0.29830380018974961</v>
      </c>
      <c r="D2069" s="21">
        <f t="shared" si="251"/>
        <v>2.1693677832397742</v>
      </c>
      <c r="E2069" s="22">
        <f t="shared" si="251"/>
        <v>4.5595761126369929</v>
      </c>
      <c r="F2069" s="22">
        <f t="shared" si="251"/>
        <v>3.3522871628316664</v>
      </c>
      <c r="G2069" s="127">
        <v>5.6275221865643044E-2</v>
      </c>
      <c r="H2069" s="7">
        <f t="shared" si="254"/>
        <v>1.056275221865643</v>
      </c>
      <c r="I2069" s="7">
        <f t="shared" si="255"/>
        <v>2.0537902795903276</v>
      </c>
      <c r="J2069" s="7">
        <f t="shared" si="256"/>
        <v>4.3166553737610682</v>
      </c>
      <c r="K2069" s="7">
        <f t="shared" si="257"/>
        <v>3.1736872109057894</v>
      </c>
      <c r="L2069">
        <v>2.11</v>
      </c>
      <c r="M2069">
        <v>3.39</v>
      </c>
      <c r="N2069">
        <v>3.48</v>
      </c>
      <c r="O2069" s="7">
        <f t="shared" si="258"/>
        <v>2.2287407181365069</v>
      </c>
      <c r="P2069" s="7">
        <f t="shared" si="259"/>
        <v>3.5807730021245301</v>
      </c>
      <c r="Q2069" s="7">
        <f t="shared" si="260"/>
        <v>3.6758377720924376</v>
      </c>
      <c r="R2069" s="24">
        <f t="shared" si="252"/>
        <v>0.44868386522597359</v>
      </c>
      <c r="S2069" s="24">
        <f t="shared" si="252"/>
        <v>0.279269308444485</v>
      </c>
      <c r="T2069" s="24">
        <f t="shared" si="252"/>
        <v>0.27204682632954147</v>
      </c>
      <c r="U2069" s="23">
        <f t="shared" si="253"/>
        <v>1.0273687732229819</v>
      </c>
      <c r="V2069" s="23">
        <f t="shared" si="253"/>
        <v>0.78533023984407624</v>
      </c>
      <c r="W2069" s="23">
        <f t="shared" si="253"/>
        <v>1.0965163762961969</v>
      </c>
      <c r="X2069" t="s">
        <v>130</v>
      </c>
      <c r="Y2069" t="s">
        <v>254</v>
      </c>
      <c r="Z2069" t="s">
        <v>137</v>
      </c>
      <c r="AA2069" s="25" t="s">
        <v>150</v>
      </c>
      <c r="AB2069" s="25" t="s">
        <v>166</v>
      </c>
      <c r="AC2069" s="128" t="s">
        <v>610</v>
      </c>
      <c r="AD2069" s="140" t="s">
        <v>162</v>
      </c>
      <c r="AE2069" s="140" t="str">
        <f>VLOOKUP(AD2069,cs_lookup!$A$2:$B$55,2,FALSE)</f>
        <v>1</v>
      </c>
    </row>
    <row r="2070" spans="1:31" x14ac:dyDescent="0.25">
      <c r="A2070" s="20">
        <v>0.60286234414726081</v>
      </c>
      <c r="B2070" s="20">
        <v>0.21299126138579935</v>
      </c>
      <c r="C2070" s="20">
        <v>0.17531110543730657</v>
      </c>
      <c r="D2070" s="21">
        <f t="shared" si="251"/>
        <v>1.6587534612308288</v>
      </c>
      <c r="E2070" s="22">
        <f t="shared" si="251"/>
        <v>4.6950283006618809</v>
      </c>
      <c r="F2070" s="22">
        <f t="shared" si="251"/>
        <v>5.7041451966522017</v>
      </c>
      <c r="G2070" s="127">
        <v>6.1772989369051512E-2</v>
      </c>
      <c r="H2070" s="7">
        <f t="shared" si="254"/>
        <v>1.0617729893690515</v>
      </c>
      <c r="I2070" s="7">
        <f t="shared" si="255"/>
        <v>1.5622486895400562</v>
      </c>
      <c r="J2070" s="7">
        <f t="shared" si="256"/>
        <v>4.4218758130698514</v>
      </c>
      <c r="K2070" s="7">
        <f t="shared" si="257"/>
        <v>5.3722832034386521</v>
      </c>
      <c r="L2070">
        <v>1.54</v>
      </c>
      <c r="M2070">
        <v>4.0199999999999996</v>
      </c>
      <c r="N2070">
        <v>6.11</v>
      </c>
      <c r="O2070" s="7">
        <f t="shared" si="258"/>
        <v>1.6351304036283394</v>
      </c>
      <c r="P2070" s="7">
        <f t="shared" si="259"/>
        <v>4.2683274172635866</v>
      </c>
      <c r="Q2070" s="7">
        <f t="shared" si="260"/>
        <v>6.4874329650449054</v>
      </c>
      <c r="R2070" s="24">
        <f t="shared" si="252"/>
        <v>0.61157201760850943</v>
      </c>
      <c r="S2070" s="24">
        <f t="shared" si="252"/>
        <v>0.23428380774057334</v>
      </c>
      <c r="T2070" s="24">
        <f t="shared" si="252"/>
        <v>0.15414417465091729</v>
      </c>
      <c r="U2070" s="23">
        <f t="shared" si="253"/>
        <v>0.98575854811783747</v>
      </c>
      <c r="V2070" s="23">
        <f t="shared" si="253"/>
        <v>0.90911644061056229</v>
      </c>
      <c r="W2070" s="23">
        <f t="shared" si="253"/>
        <v>1.1373190445524457</v>
      </c>
      <c r="X2070" t="s">
        <v>25</v>
      </c>
      <c r="Y2070" t="s">
        <v>257</v>
      </c>
      <c r="Z2070" t="s">
        <v>137</v>
      </c>
      <c r="AA2070" s="25" t="s">
        <v>162</v>
      </c>
      <c r="AB2070" s="25" t="s">
        <v>160</v>
      </c>
      <c r="AC2070" s="128" t="s">
        <v>610</v>
      </c>
      <c r="AD2070" s="140" t="s">
        <v>170</v>
      </c>
      <c r="AE2070" s="140" t="str">
        <f>VLOOKUP(AD2070,cs_lookup!$A$2:$B$55,2,FALSE)</f>
        <v>1</v>
      </c>
    </row>
    <row r="2071" spans="1:31" x14ac:dyDescent="0.25">
      <c r="A2071" s="20">
        <v>0.29007570492833079</v>
      </c>
      <c r="B2071" s="20">
        <v>0.29909246638328518</v>
      </c>
      <c r="C2071" s="20">
        <v>0.37848243009164467</v>
      </c>
      <c r="D2071" s="21">
        <f t="shared" si="251"/>
        <v>3.4473759194933979</v>
      </c>
      <c r="E2071" s="22">
        <f t="shared" si="251"/>
        <v>3.3434476370879436</v>
      </c>
      <c r="F2071" s="22">
        <f t="shared" si="251"/>
        <v>2.6421305732946778</v>
      </c>
      <c r="G2071" s="127">
        <v>5.4828545012616248E-2</v>
      </c>
      <c r="H2071" s="7">
        <f t="shared" si="254"/>
        <v>1.0548285450126162</v>
      </c>
      <c r="I2071" s="7">
        <f t="shared" si="255"/>
        <v>3.2681860343968654</v>
      </c>
      <c r="J2071" s="7">
        <f t="shared" si="256"/>
        <v>3.1696598019614215</v>
      </c>
      <c r="K2071" s="7">
        <f t="shared" si="257"/>
        <v>2.5047962399074786</v>
      </c>
      <c r="L2071">
        <v>2.5499999999999998</v>
      </c>
      <c r="M2071">
        <v>3.22</v>
      </c>
      <c r="N2071">
        <v>2.84</v>
      </c>
      <c r="O2071" s="7">
        <f t="shared" si="258"/>
        <v>2.6898127897821711</v>
      </c>
      <c r="P2071" s="7">
        <f t="shared" si="259"/>
        <v>3.3965479149406246</v>
      </c>
      <c r="Q2071" s="7">
        <f t="shared" si="260"/>
        <v>2.9957130678358301</v>
      </c>
      <c r="R2071" s="24">
        <f t="shared" si="252"/>
        <v>0.37177308539788112</v>
      </c>
      <c r="S2071" s="24">
        <f t="shared" si="252"/>
        <v>0.29441657383993686</v>
      </c>
      <c r="T2071" s="24">
        <f t="shared" si="252"/>
        <v>0.33381034076218197</v>
      </c>
      <c r="U2071" s="23">
        <f t="shared" si="253"/>
        <v>0.78024934112130351</v>
      </c>
      <c r="V2071" s="23">
        <f t="shared" si="253"/>
        <v>1.015881893068596</v>
      </c>
      <c r="W2071" s="23">
        <f t="shared" si="253"/>
        <v>1.1338247617718009</v>
      </c>
      <c r="X2071" t="s">
        <v>449</v>
      </c>
      <c r="Y2071" t="s">
        <v>128</v>
      </c>
      <c r="Z2071" t="s">
        <v>137</v>
      </c>
      <c r="AA2071" s="25" t="s">
        <v>151</v>
      </c>
      <c r="AB2071" s="25" t="s">
        <v>166</v>
      </c>
      <c r="AC2071" s="128" t="s">
        <v>610</v>
      </c>
      <c r="AD2071" s="140" t="s">
        <v>162</v>
      </c>
      <c r="AE2071" s="140" t="str">
        <f>VLOOKUP(AD2071,cs_lookup!$A$2:$B$55,2,FALSE)</f>
        <v>1</v>
      </c>
    </row>
    <row r="2072" spans="1:31" x14ac:dyDescent="0.25">
      <c r="A2072" s="20">
        <v>0.4211034947568662</v>
      </c>
      <c r="B2072" s="20">
        <v>0.26656420266218606</v>
      </c>
      <c r="C2072" s="20">
        <v>0.29223513457561978</v>
      </c>
      <c r="D2072" s="21">
        <f t="shared" si="251"/>
        <v>2.3747131345404129</v>
      </c>
      <c r="E2072" s="22">
        <f t="shared" si="251"/>
        <v>3.7514414539272898</v>
      </c>
      <c r="F2072" s="22">
        <f t="shared" si="251"/>
        <v>3.4219020291731437</v>
      </c>
      <c r="G2072" s="127">
        <v>5.74868314806396E-2</v>
      </c>
      <c r="H2072" s="7">
        <f t="shared" si="254"/>
        <v>1.0574868314806396</v>
      </c>
      <c r="I2072" s="7">
        <f t="shared" si="255"/>
        <v>2.2456195801657972</v>
      </c>
      <c r="J2072" s="7">
        <f t="shared" si="256"/>
        <v>3.5475065431072186</v>
      </c>
      <c r="K2072" s="7">
        <f t="shared" si="257"/>
        <v>3.2358814571543832</v>
      </c>
      <c r="L2072">
        <v>2.09</v>
      </c>
      <c r="M2072">
        <v>3.4</v>
      </c>
      <c r="N2072">
        <v>3.51</v>
      </c>
      <c r="O2072" s="7">
        <f t="shared" si="258"/>
        <v>2.2101474777945365</v>
      </c>
      <c r="P2072" s="7">
        <f t="shared" si="259"/>
        <v>3.5954552270341744</v>
      </c>
      <c r="Q2072" s="7">
        <f t="shared" si="260"/>
        <v>3.7117787784970449</v>
      </c>
      <c r="R2072" s="24">
        <f t="shared" si="252"/>
        <v>0.45245849430730328</v>
      </c>
      <c r="S2072" s="24">
        <f t="shared" si="252"/>
        <v>0.27812889797125406</v>
      </c>
      <c r="T2072" s="24">
        <f t="shared" si="252"/>
        <v>0.26941260772144265</v>
      </c>
      <c r="U2072" s="23">
        <f t="shared" si="253"/>
        <v>0.93070082682735256</v>
      </c>
      <c r="V2072" s="23">
        <f t="shared" si="253"/>
        <v>0.95841965580195398</v>
      </c>
      <c r="W2072" s="23">
        <f t="shared" si="253"/>
        <v>1.0847121708490135</v>
      </c>
      <c r="X2072" t="s">
        <v>336</v>
      </c>
      <c r="Y2072" t="s">
        <v>129</v>
      </c>
      <c r="Z2072" t="s">
        <v>137</v>
      </c>
      <c r="AA2072" s="25" t="s">
        <v>151</v>
      </c>
      <c r="AB2072" s="25" t="s">
        <v>166</v>
      </c>
      <c r="AC2072" s="128" t="s">
        <v>610</v>
      </c>
      <c r="AD2072" s="140" t="s">
        <v>154</v>
      </c>
      <c r="AE2072" s="140" t="str">
        <f>VLOOKUP(AD2072,cs_lookup!$A$2:$B$55,2,FALSE)</f>
        <v>1</v>
      </c>
    </row>
    <row r="2073" spans="1:31" x14ac:dyDescent="0.25">
      <c r="A2073" s="20">
        <v>0.34287127798873013</v>
      </c>
      <c r="B2073" s="20">
        <v>0.17646597561298535</v>
      </c>
      <c r="C2073" s="20">
        <v>0.42218526059832873</v>
      </c>
      <c r="D2073" s="21">
        <f t="shared" si="251"/>
        <v>2.9165464248448045</v>
      </c>
      <c r="E2073" s="22">
        <f t="shared" si="251"/>
        <v>5.6668147869657339</v>
      </c>
      <c r="F2073" s="22">
        <f t="shared" si="251"/>
        <v>2.3686284039920804</v>
      </c>
      <c r="G2073" s="127">
        <v>5.7422686068908879E-2</v>
      </c>
      <c r="H2073" s="7">
        <f t="shared" si="254"/>
        <v>1.0574226860689089</v>
      </c>
      <c r="I2073" s="7">
        <f t="shared" si="255"/>
        <v>2.7581651720443063</v>
      </c>
      <c r="J2073" s="7">
        <f t="shared" si="256"/>
        <v>5.3590819088937591</v>
      </c>
      <c r="K2073" s="7">
        <f t="shared" si="257"/>
        <v>2.2400015010059322</v>
      </c>
      <c r="L2073">
        <v>1.85</v>
      </c>
      <c r="M2073">
        <v>3.92</v>
      </c>
      <c r="N2073">
        <v>3.82</v>
      </c>
      <c r="O2073" s="7">
        <f t="shared" si="258"/>
        <v>1.9562319692274814</v>
      </c>
      <c r="P2073" s="7">
        <f t="shared" si="259"/>
        <v>4.1450969293901228</v>
      </c>
      <c r="Q2073" s="7">
        <f t="shared" si="260"/>
        <v>4.039354660783232</v>
      </c>
      <c r="R2073" s="24">
        <f t="shared" si="252"/>
        <v>0.51118682023937134</v>
      </c>
      <c r="S2073" s="24">
        <f t="shared" si="252"/>
        <v>0.24124888200072372</v>
      </c>
      <c r="T2073" s="24">
        <f t="shared" si="252"/>
        <v>0.24756429775990496</v>
      </c>
      <c r="U2073" s="23">
        <f t="shared" si="253"/>
        <v>0.67073575533143681</v>
      </c>
      <c r="V2073" s="23">
        <f t="shared" si="253"/>
        <v>0.73146857365521778</v>
      </c>
      <c r="W2073" s="23">
        <f t="shared" si="253"/>
        <v>1.7053560001118424</v>
      </c>
      <c r="X2073" t="s">
        <v>256</v>
      </c>
      <c r="Y2073" t="s">
        <v>444</v>
      </c>
      <c r="Z2073" t="s">
        <v>137</v>
      </c>
      <c r="AA2073" s="25" t="s">
        <v>169</v>
      </c>
      <c r="AB2073" s="25" t="s">
        <v>166</v>
      </c>
      <c r="AC2073" s="128" t="s">
        <v>610</v>
      </c>
      <c r="AD2073" s="140" t="s">
        <v>170</v>
      </c>
      <c r="AE2073" s="140" t="str">
        <f>VLOOKUP(AD2073,cs_lookup!$A$2:$B$55,2,FALSE)</f>
        <v>1</v>
      </c>
    </row>
    <row r="2074" spans="1:31" x14ac:dyDescent="0.25">
      <c r="A2074" s="20">
        <v>0.59352599589165933</v>
      </c>
      <c r="B2074" s="20">
        <v>0.22755847856490505</v>
      </c>
      <c r="C2074" s="20">
        <v>0.17132040515724561</v>
      </c>
      <c r="D2074" s="21">
        <f t="shared" si="251"/>
        <v>1.6848461683598057</v>
      </c>
      <c r="E2074" s="22">
        <f t="shared" si="251"/>
        <v>4.3944748018464903</v>
      </c>
      <c r="F2074" s="22">
        <f t="shared" si="251"/>
        <v>5.8370163150277099</v>
      </c>
      <c r="G2074" s="127">
        <v>5.4573920823082211E-2</v>
      </c>
      <c r="H2074" s="7">
        <f t="shared" si="254"/>
        <v>1.0545739208230822</v>
      </c>
      <c r="I2074" s="7">
        <f t="shared" si="255"/>
        <v>1.5976558258190223</v>
      </c>
      <c r="J2074" s="7">
        <f t="shared" si="256"/>
        <v>4.167061895876067</v>
      </c>
      <c r="K2074" s="7">
        <f t="shared" si="257"/>
        <v>5.5349522681842815</v>
      </c>
      <c r="L2074">
        <v>2.63</v>
      </c>
      <c r="M2074">
        <v>3.4</v>
      </c>
      <c r="N2074">
        <v>2.63</v>
      </c>
      <c r="O2074" s="7">
        <f t="shared" si="258"/>
        <v>2.7735294117647062</v>
      </c>
      <c r="P2074" s="7">
        <f t="shared" si="259"/>
        <v>3.5855513307984794</v>
      </c>
      <c r="Q2074" s="7">
        <f t="shared" si="260"/>
        <v>2.7735294117647062</v>
      </c>
      <c r="R2074" s="24">
        <f t="shared" si="252"/>
        <v>0.36055143160127251</v>
      </c>
      <c r="S2074" s="24">
        <f t="shared" si="252"/>
        <v>0.27889713679745493</v>
      </c>
      <c r="T2074" s="24">
        <f t="shared" si="252"/>
        <v>0.36055143160127251</v>
      </c>
      <c r="U2074" s="23">
        <f t="shared" si="253"/>
        <v>1.6461618062524552</v>
      </c>
      <c r="V2074" s="23">
        <f t="shared" si="253"/>
        <v>0.81592260565287256</v>
      </c>
      <c r="W2074" s="23">
        <f t="shared" si="253"/>
        <v>0.4751621825390665</v>
      </c>
      <c r="X2074" t="s">
        <v>255</v>
      </c>
      <c r="Y2074" t="s">
        <v>405</v>
      </c>
      <c r="Z2074" t="s">
        <v>137</v>
      </c>
      <c r="AA2074" s="25" t="s">
        <v>162</v>
      </c>
      <c r="AB2074" s="25" t="s">
        <v>160</v>
      </c>
      <c r="AC2074" s="128" t="s">
        <v>610</v>
      </c>
      <c r="AD2074" s="140" t="s">
        <v>151</v>
      </c>
      <c r="AE2074" s="140" t="str">
        <f>VLOOKUP(AD2074,cs_lookup!$A$2:$B$55,2,FALSE)</f>
        <v>X</v>
      </c>
    </row>
    <row r="2075" spans="1:31" x14ac:dyDescent="0.25">
      <c r="A2075" s="20">
        <v>0.11898075891786228</v>
      </c>
      <c r="B2075" s="20">
        <v>0.13828326936463842</v>
      </c>
      <c r="C2075" s="20">
        <v>0.63930515195113258</v>
      </c>
      <c r="D2075" s="21">
        <f t="shared" si="251"/>
        <v>8.4047203017955585</v>
      </c>
      <c r="E2075" s="22">
        <f t="shared" si="251"/>
        <v>7.2315328137282124</v>
      </c>
      <c r="F2075" s="22">
        <f t="shared" si="251"/>
        <v>1.5641982501596332</v>
      </c>
      <c r="G2075" s="127">
        <v>5.5481339134896501E-2</v>
      </c>
      <c r="H2075" s="7">
        <f t="shared" si="254"/>
        <v>1.0554813391348965</v>
      </c>
      <c r="I2075" s="7">
        <f t="shared" si="255"/>
        <v>7.9629264773968567</v>
      </c>
      <c r="J2075" s="7">
        <f t="shared" si="256"/>
        <v>6.8514075480059073</v>
      </c>
      <c r="K2075" s="7">
        <f t="shared" si="257"/>
        <v>1.4819762246499744</v>
      </c>
      <c r="L2075">
        <v>3.19</v>
      </c>
      <c r="M2075">
        <v>3.53</v>
      </c>
      <c r="N2075">
        <v>2.1800000000000002</v>
      </c>
      <c r="O2075" s="7">
        <f t="shared" si="258"/>
        <v>3.3669854718403198</v>
      </c>
      <c r="P2075" s="7">
        <f t="shared" si="259"/>
        <v>3.7258491271461844</v>
      </c>
      <c r="Q2075" s="7">
        <f t="shared" si="260"/>
        <v>2.3009493193140744</v>
      </c>
      <c r="R2075" s="24">
        <f t="shared" si="252"/>
        <v>0.29700157852282688</v>
      </c>
      <c r="S2075" s="24">
        <f t="shared" si="252"/>
        <v>0.26839519418918351</v>
      </c>
      <c r="T2075" s="24">
        <f t="shared" si="252"/>
        <v>0.43460322728798978</v>
      </c>
      <c r="U2075" s="23">
        <f t="shared" si="253"/>
        <v>0.40060648670497784</v>
      </c>
      <c r="V2075" s="23">
        <f t="shared" si="253"/>
        <v>0.5152225984611587</v>
      </c>
      <c r="W2075" s="23">
        <f t="shared" si="253"/>
        <v>1.4710087542159396</v>
      </c>
      <c r="X2075" t="s">
        <v>439</v>
      </c>
      <c r="Y2075" t="s">
        <v>253</v>
      </c>
      <c r="Z2075" t="s">
        <v>137</v>
      </c>
      <c r="AA2075" s="25" t="s">
        <v>178</v>
      </c>
      <c r="AB2075" s="25" t="s">
        <v>161</v>
      </c>
      <c r="AC2075" s="128" t="s">
        <v>610</v>
      </c>
      <c r="AD2075" s="140" t="s">
        <v>168</v>
      </c>
      <c r="AE2075" s="140" t="str">
        <f>VLOOKUP(AD2075,cs_lookup!$A$2:$B$55,2,FALSE)</f>
        <v>1</v>
      </c>
    </row>
    <row r="2076" spans="1:31" x14ac:dyDescent="0.25">
      <c r="A2076" s="20">
        <v>0.76663243462191011</v>
      </c>
      <c r="B2076" s="20">
        <v>0.15794022174845135</v>
      </c>
      <c r="C2076" s="20">
        <v>6.9922128051275179E-2</v>
      </c>
      <c r="D2076" s="21">
        <f t="shared" si="251"/>
        <v>1.3044060684611951</v>
      </c>
      <c r="E2076" s="22">
        <f t="shared" si="251"/>
        <v>6.3315094086209571</v>
      </c>
      <c r="F2076" s="22">
        <f t="shared" si="251"/>
        <v>14.301624219255478</v>
      </c>
      <c r="G2076" s="127">
        <v>2.2638917434096406E-2</v>
      </c>
      <c r="H2076" s="7">
        <f t="shared" si="254"/>
        <v>1.0226389174340964</v>
      </c>
      <c r="I2076" s="7">
        <f t="shared" si="255"/>
        <v>1.2755294622798834</v>
      </c>
      <c r="J2076" s="7">
        <f t="shared" si="256"/>
        <v>6.1913440811614615</v>
      </c>
      <c r="K2076" s="7">
        <f t="shared" si="257"/>
        <v>13.985018539231508</v>
      </c>
      <c r="L2076">
        <v>2.2799999999999998</v>
      </c>
      <c r="M2076">
        <v>3.47</v>
      </c>
      <c r="N2076">
        <v>3.38</v>
      </c>
      <c r="O2076" s="7">
        <f t="shared" si="258"/>
        <v>2.3316167317497398</v>
      </c>
      <c r="P2076" s="7">
        <f t="shared" si="259"/>
        <v>3.5485570434963147</v>
      </c>
      <c r="Q2076" s="7">
        <f t="shared" si="260"/>
        <v>3.4565195409272458</v>
      </c>
      <c r="R2076" s="24">
        <f t="shared" si="252"/>
        <v>0.42888695486824691</v>
      </c>
      <c r="S2076" s="24">
        <f t="shared" si="252"/>
        <v>0.28180468504311323</v>
      </c>
      <c r="T2076" s="24">
        <f t="shared" si="252"/>
        <v>0.28930836008863992</v>
      </c>
      <c r="U2076" s="23">
        <f t="shared" si="253"/>
        <v>1.787493011666484</v>
      </c>
      <c r="V2076" s="23">
        <f t="shared" si="253"/>
        <v>0.56045988633683685</v>
      </c>
      <c r="W2076" s="23">
        <f t="shared" si="253"/>
        <v>0.2416872019524498</v>
      </c>
      <c r="X2076" t="s">
        <v>86</v>
      </c>
      <c r="Y2076" t="s">
        <v>32</v>
      </c>
      <c r="Z2076" t="s">
        <v>138</v>
      </c>
      <c r="AA2076" s="25" t="s">
        <v>162</v>
      </c>
      <c r="AB2076" s="25" t="s">
        <v>160</v>
      </c>
      <c r="AC2076" s="128" t="s">
        <v>610</v>
      </c>
      <c r="AD2076" s="140" t="s">
        <v>162</v>
      </c>
      <c r="AE2076" s="140" t="str">
        <f>VLOOKUP(AD2076,cs_lookup!$A$2:$B$55,2,FALSE)</f>
        <v>1</v>
      </c>
    </row>
    <row r="2077" spans="1:31" x14ac:dyDescent="0.25">
      <c r="A2077" s="20">
        <v>0.58728767889054456</v>
      </c>
      <c r="B2077" s="20">
        <v>0.22865689063968472</v>
      </c>
      <c r="C2077" s="20">
        <v>0.17606222518122813</v>
      </c>
      <c r="D2077" s="21">
        <f t="shared" si="251"/>
        <v>1.7027430268741846</v>
      </c>
      <c r="E2077" s="22">
        <f t="shared" si="251"/>
        <v>4.3733648139901904</v>
      </c>
      <c r="F2077" s="22">
        <f t="shared" si="251"/>
        <v>5.6798100726641314</v>
      </c>
      <c r="G2077" s="127">
        <v>2.5805018896190246E-2</v>
      </c>
      <c r="H2077" s="7">
        <f t="shared" si="254"/>
        <v>1.0258050188961902</v>
      </c>
      <c r="I2077" s="7">
        <f t="shared" si="255"/>
        <v>1.6599090426623262</v>
      </c>
      <c r="J2077" s="7">
        <f t="shared" si="256"/>
        <v>4.263349012170087</v>
      </c>
      <c r="K2077" s="7">
        <f t="shared" si="257"/>
        <v>5.536929502232157</v>
      </c>
      <c r="L2077">
        <v>1.55</v>
      </c>
      <c r="M2077">
        <v>4.3600000000000003</v>
      </c>
      <c r="N2077">
        <v>6.61</v>
      </c>
      <c r="O2077" s="7">
        <f t="shared" si="258"/>
        <v>1.5899977792890949</v>
      </c>
      <c r="P2077" s="7">
        <f t="shared" si="259"/>
        <v>4.4725098823873894</v>
      </c>
      <c r="Q2077" s="7">
        <f t="shared" si="260"/>
        <v>6.7805711749038178</v>
      </c>
      <c r="R2077" s="24">
        <f t="shared" si="252"/>
        <v>0.62893169602231191</v>
      </c>
      <c r="S2077" s="24">
        <f t="shared" si="252"/>
        <v>0.22358810294371181</v>
      </c>
      <c r="T2077" s="24">
        <f t="shared" si="252"/>
        <v>0.1474802010339763</v>
      </c>
      <c r="U2077" s="23">
        <f t="shared" si="253"/>
        <v>0.93378610523981287</v>
      </c>
      <c r="V2077" s="23">
        <f t="shared" si="253"/>
        <v>1.0226702030619625</v>
      </c>
      <c r="W2077" s="23">
        <f t="shared" si="253"/>
        <v>1.1938024490532606</v>
      </c>
      <c r="X2077" t="s">
        <v>94</v>
      </c>
      <c r="Y2077" t="s">
        <v>82</v>
      </c>
      <c r="Z2077" t="s">
        <v>138</v>
      </c>
      <c r="AA2077" s="25" t="s">
        <v>162</v>
      </c>
      <c r="AB2077" s="25" t="s">
        <v>160</v>
      </c>
      <c r="AC2077" s="128" t="s">
        <v>610</v>
      </c>
      <c r="AD2077" s="140" t="s">
        <v>151</v>
      </c>
      <c r="AE2077" s="140" t="str">
        <f>VLOOKUP(AD2077,cs_lookup!$A$2:$B$55,2,FALSE)</f>
        <v>X</v>
      </c>
    </row>
    <row r="2078" spans="1:31" x14ac:dyDescent="0.25">
      <c r="A2078" s="20">
        <v>0.13889058152966002</v>
      </c>
      <c r="B2078" s="20">
        <v>0.27765025169493746</v>
      </c>
      <c r="C2078" s="20">
        <v>0.51720452306505404</v>
      </c>
      <c r="D2078" s="21">
        <f t="shared" si="251"/>
        <v>7.1999122545717791</v>
      </c>
      <c r="E2078" s="22">
        <f t="shared" si="251"/>
        <v>3.6016534971440604</v>
      </c>
      <c r="F2078" s="22">
        <f t="shared" si="251"/>
        <v>1.9334711036048304</v>
      </c>
      <c r="G2078" s="127">
        <v>4.3700802125960392E-2</v>
      </c>
      <c r="H2078" s="7">
        <f t="shared" si="254"/>
        <v>1.0437008021259604</v>
      </c>
      <c r="I2078" s="7">
        <f t="shared" si="255"/>
        <v>6.8984446882726917</v>
      </c>
      <c r="J2078" s="7">
        <f t="shared" si="256"/>
        <v>3.4508486434116872</v>
      </c>
      <c r="K2078" s="7">
        <f t="shared" si="257"/>
        <v>1.8525147242068392</v>
      </c>
      <c r="L2078">
        <v>3.23</v>
      </c>
      <c r="M2078">
        <v>3.1</v>
      </c>
      <c r="N2078">
        <v>2.4300000000000002</v>
      </c>
      <c r="O2078" s="7">
        <f t="shared" si="258"/>
        <v>3.371153590866852</v>
      </c>
      <c r="P2078" s="7">
        <f t="shared" si="259"/>
        <v>3.2354724865904774</v>
      </c>
      <c r="Q2078" s="7">
        <f t="shared" si="260"/>
        <v>2.5361929491660837</v>
      </c>
      <c r="R2078" s="24">
        <f t="shared" si="252"/>
        <v>0.29663436359268991</v>
      </c>
      <c r="S2078" s="24">
        <f t="shared" si="252"/>
        <v>0.30907386916270591</v>
      </c>
      <c r="T2078" s="24">
        <f t="shared" si="252"/>
        <v>0.3942917672446043</v>
      </c>
      <c r="U2078" s="23">
        <f t="shared" si="253"/>
        <v>0.46822148266129865</v>
      </c>
      <c r="V2078" s="23">
        <f t="shared" si="253"/>
        <v>0.89832975025389117</v>
      </c>
      <c r="W2078" s="23">
        <f t="shared" si="253"/>
        <v>1.3117304646743972</v>
      </c>
      <c r="X2078" t="s">
        <v>33</v>
      </c>
      <c r="Y2078" t="s">
        <v>34</v>
      </c>
      <c r="Z2078" t="s">
        <v>139</v>
      </c>
      <c r="AA2078" s="25" t="s">
        <v>151</v>
      </c>
      <c r="AB2078" s="25" t="s">
        <v>166</v>
      </c>
      <c r="AC2078" s="128" t="s">
        <v>610</v>
      </c>
      <c r="AD2078" s="140" t="s">
        <v>150</v>
      </c>
      <c r="AE2078" s="140" t="str">
        <f>VLOOKUP(AD2078,cs_lookup!$A$2:$B$55,2,FALSE)</f>
        <v>X</v>
      </c>
    </row>
    <row r="2079" spans="1:31" x14ac:dyDescent="0.25">
      <c r="A2079" s="20">
        <v>0.71453107789479753</v>
      </c>
      <c r="B2079" s="20">
        <v>0.24009939749562501</v>
      </c>
      <c r="C2079" s="20">
        <v>4.4768080585779219E-2</v>
      </c>
      <c r="D2079" s="21">
        <f t="shared" si="251"/>
        <v>1.3995192524673263</v>
      </c>
      <c r="E2079" s="22">
        <f t="shared" si="251"/>
        <v>4.1649417300941858</v>
      </c>
      <c r="F2079" s="22">
        <f t="shared" si="251"/>
        <v>22.337343636699369</v>
      </c>
      <c r="G2079" s="127">
        <v>4.8036552729836535E-2</v>
      </c>
      <c r="H2079" s="7">
        <f t="shared" si="254"/>
        <v>1.0480365527298365</v>
      </c>
      <c r="I2079" s="7">
        <f t="shared" si="255"/>
        <v>1.3353725581631457</v>
      </c>
      <c r="J2079" s="7">
        <f t="shared" si="256"/>
        <v>3.9740424312927822</v>
      </c>
      <c r="K2079" s="7">
        <f t="shared" si="257"/>
        <v>21.313515810605036</v>
      </c>
      <c r="L2079">
        <v>1.83</v>
      </c>
      <c r="M2079">
        <v>3.41</v>
      </c>
      <c r="N2079">
        <v>4.8</v>
      </c>
      <c r="O2079" s="7">
        <f t="shared" si="258"/>
        <v>1.917906891495601</v>
      </c>
      <c r="P2079" s="7">
        <f t="shared" si="259"/>
        <v>3.5738046448087428</v>
      </c>
      <c r="Q2079" s="7">
        <f t="shared" si="260"/>
        <v>5.0305754531032152</v>
      </c>
      <c r="R2079" s="24">
        <f t="shared" si="252"/>
        <v>0.52140174501390468</v>
      </c>
      <c r="S2079" s="24">
        <f t="shared" si="252"/>
        <v>0.27981383969954421</v>
      </c>
      <c r="T2079" s="24">
        <f t="shared" si="252"/>
        <v>0.19878441528655119</v>
      </c>
      <c r="U2079" s="23">
        <f t="shared" si="253"/>
        <v>1.3704040784822122</v>
      </c>
      <c r="V2079" s="23">
        <f t="shared" si="253"/>
        <v>0.85806834198564519</v>
      </c>
      <c r="W2079" s="23">
        <f t="shared" si="253"/>
        <v>0.22520920727736754</v>
      </c>
      <c r="X2079" t="s">
        <v>7</v>
      </c>
      <c r="Y2079" t="s">
        <v>8</v>
      </c>
      <c r="Z2079" t="s">
        <v>139</v>
      </c>
      <c r="AA2079" s="25" t="s">
        <v>170</v>
      </c>
      <c r="AB2079" s="25" t="s">
        <v>160</v>
      </c>
      <c r="AC2079" s="128" t="s">
        <v>610</v>
      </c>
      <c r="AD2079" s="140" t="s">
        <v>170</v>
      </c>
      <c r="AE2079" s="140" t="str">
        <f>VLOOKUP(AD2079,cs_lookup!$A$2:$B$55,2,FALSE)</f>
        <v>1</v>
      </c>
    </row>
    <row r="2080" spans="1:31" x14ac:dyDescent="0.25">
      <c r="A2080" s="20">
        <v>0.12553013523822742</v>
      </c>
      <c r="B2080" s="20">
        <v>0.32256741745829898</v>
      </c>
      <c r="C2080" s="20">
        <v>0.49763150127159039</v>
      </c>
      <c r="D2080" s="21">
        <f t="shared" si="251"/>
        <v>7.9662146312694491</v>
      </c>
      <c r="E2080" s="22">
        <f t="shared" si="251"/>
        <v>3.100127123438555</v>
      </c>
      <c r="F2080" s="22">
        <f t="shared" si="251"/>
        <v>2.0095190868036186</v>
      </c>
      <c r="G2080" s="127">
        <v>4.5156484590704649E-2</v>
      </c>
      <c r="H2080" s="7">
        <f t="shared" si="254"/>
        <v>1.0451564845907046</v>
      </c>
      <c r="I2080" s="7">
        <f t="shared" si="255"/>
        <v>7.622030527217281</v>
      </c>
      <c r="J2080" s="7">
        <f t="shared" si="256"/>
        <v>2.9661846519113362</v>
      </c>
      <c r="K2080" s="7">
        <f t="shared" si="257"/>
        <v>1.9226968558594071</v>
      </c>
      <c r="L2080">
        <v>2.3199999999999998</v>
      </c>
      <c r="M2080">
        <v>2.98</v>
      </c>
      <c r="N2080">
        <v>3.59</v>
      </c>
      <c r="O2080" s="7">
        <f t="shared" si="258"/>
        <v>2.4247630442504344</v>
      </c>
      <c r="P2080" s="7">
        <f t="shared" si="259"/>
        <v>3.1145663240802999</v>
      </c>
      <c r="Q2080" s="7">
        <f t="shared" si="260"/>
        <v>3.7521117796806296</v>
      </c>
      <c r="R2080" s="24">
        <f t="shared" si="252"/>
        <v>0.41241143227219113</v>
      </c>
      <c r="S2080" s="24">
        <f t="shared" si="252"/>
        <v>0.32107198754076621</v>
      </c>
      <c r="T2080" s="24">
        <f t="shared" si="252"/>
        <v>0.26651658018704272</v>
      </c>
      <c r="U2080" s="23">
        <f t="shared" si="253"/>
        <v>0.30438083286541312</v>
      </c>
      <c r="V2080" s="23">
        <f t="shared" si="253"/>
        <v>1.0046576156611697</v>
      </c>
      <c r="W2080" s="23">
        <f t="shared" si="253"/>
        <v>1.8671690178612903</v>
      </c>
      <c r="X2080" t="s">
        <v>20</v>
      </c>
      <c r="Y2080" t="s">
        <v>19</v>
      </c>
      <c r="Z2080" t="s">
        <v>139</v>
      </c>
      <c r="AA2080" s="25" t="s">
        <v>152</v>
      </c>
      <c r="AB2080" s="25" t="s">
        <v>161</v>
      </c>
      <c r="AC2080" s="128" t="s">
        <v>610</v>
      </c>
      <c r="AD2080" s="140" t="s">
        <v>176</v>
      </c>
      <c r="AE2080" s="140" t="str">
        <f>VLOOKUP(AD2080,cs_lookup!$A$2:$B$55,2,FALSE)</f>
        <v>1</v>
      </c>
    </row>
    <row r="2081" spans="1:31" x14ac:dyDescent="0.25">
      <c r="A2081" s="20">
        <v>0.20729453261690178</v>
      </c>
      <c r="B2081" s="20">
        <v>0.34365659026353601</v>
      </c>
      <c r="C2081" s="20">
        <v>0.41440649581510364</v>
      </c>
      <c r="D2081" s="21">
        <f t="shared" si="251"/>
        <v>4.8240539071432549</v>
      </c>
      <c r="E2081" s="22">
        <f t="shared" si="251"/>
        <v>2.909881632804252</v>
      </c>
      <c r="F2081" s="22">
        <f t="shared" si="251"/>
        <v>2.4130895873943334</v>
      </c>
      <c r="G2081" s="127">
        <v>4.3461550568734575E-2</v>
      </c>
      <c r="H2081" s="7">
        <f t="shared" si="254"/>
        <v>1.0434615505687346</v>
      </c>
      <c r="I2081" s="7">
        <f t="shared" si="255"/>
        <v>4.6231256959242275</v>
      </c>
      <c r="J2081" s="7">
        <f t="shared" si="256"/>
        <v>2.7886812228186391</v>
      </c>
      <c r="K2081" s="7">
        <f t="shared" si="257"/>
        <v>2.3125812216838164</v>
      </c>
      <c r="L2081">
        <v>3.42</v>
      </c>
      <c r="M2081">
        <v>2.74</v>
      </c>
      <c r="N2081">
        <v>2.59</v>
      </c>
      <c r="O2081" s="7">
        <f t="shared" si="258"/>
        <v>3.5686385029450722</v>
      </c>
      <c r="P2081" s="7">
        <f t="shared" si="259"/>
        <v>2.859084648558333</v>
      </c>
      <c r="Q2081" s="7">
        <f t="shared" si="260"/>
        <v>2.7025654159730226</v>
      </c>
      <c r="R2081" s="24">
        <f t="shared" si="252"/>
        <v>0.28021891238766128</v>
      </c>
      <c r="S2081" s="24">
        <f t="shared" si="252"/>
        <v>0.34976229210430715</v>
      </c>
      <c r="T2081" s="24">
        <f t="shared" si="252"/>
        <v>0.37001879550803152</v>
      </c>
      <c r="U2081" s="23">
        <f t="shared" si="253"/>
        <v>0.7397592505466789</v>
      </c>
      <c r="V2081" s="23">
        <f t="shared" si="253"/>
        <v>0.98254328159837689</v>
      </c>
      <c r="W2081" s="23">
        <f t="shared" si="253"/>
        <v>1.1199606637444681</v>
      </c>
      <c r="X2081" t="s">
        <v>12</v>
      </c>
      <c r="Y2081" t="s">
        <v>13</v>
      </c>
      <c r="Z2081" t="s">
        <v>139</v>
      </c>
      <c r="AA2081" s="25" t="s">
        <v>151</v>
      </c>
      <c r="AB2081" s="25" t="s">
        <v>166</v>
      </c>
      <c r="AC2081" s="128" t="s">
        <v>610</v>
      </c>
      <c r="AD2081" s="140" t="s">
        <v>151</v>
      </c>
      <c r="AE2081" s="140" t="str">
        <f>VLOOKUP(AD2081,cs_lookup!$A$2:$B$55,2,FALSE)</f>
        <v>X</v>
      </c>
    </row>
    <row r="2082" spans="1:31" x14ac:dyDescent="0.25">
      <c r="A2082" s="20">
        <v>0.76839833340560659</v>
      </c>
      <c r="B2082" s="20">
        <v>0.1613548609058254</v>
      </c>
      <c r="C2082" s="20">
        <v>6.5843594995470003E-2</v>
      </c>
      <c r="D2082" s="21">
        <f t="shared" si="251"/>
        <v>1.3014083406036492</v>
      </c>
      <c r="E2082" s="22">
        <f t="shared" si="251"/>
        <v>6.1975201390657144</v>
      </c>
      <c r="F2082" s="22">
        <f t="shared" si="251"/>
        <v>15.187506090285613</v>
      </c>
      <c r="G2082" s="127">
        <v>4.4257164682979688E-2</v>
      </c>
      <c r="H2082" s="7">
        <f t="shared" si="254"/>
        <v>1.0442571646829797</v>
      </c>
      <c r="I2082" s="7">
        <f t="shared" si="255"/>
        <v>1.2462527283676685</v>
      </c>
      <c r="J2082" s="7">
        <f t="shared" si="256"/>
        <v>5.9348600600190142</v>
      </c>
      <c r="K2082" s="7">
        <f t="shared" si="257"/>
        <v>14.543837096771373</v>
      </c>
      <c r="L2082">
        <v>2.4300000000000002</v>
      </c>
      <c r="M2082">
        <v>3</v>
      </c>
      <c r="N2082">
        <v>3.34</v>
      </c>
      <c r="O2082" s="7">
        <f t="shared" si="258"/>
        <v>2.537544910179641</v>
      </c>
      <c r="P2082" s="7">
        <f t="shared" si="259"/>
        <v>3.1327714940489391</v>
      </c>
      <c r="Q2082" s="7">
        <f t="shared" si="260"/>
        <v>3.487818930041152</v>
      </c>
      <c r="R2082" s="24">
        <f t="shared" si="252"/>
        <v>0.39408169525922077</v>
      </c>
      <c r="S2082" s="24">
        <f t="shared" si="252"/>
        <v>0.31920617315996885</v>
      </c>
      <c r="T2082" s="24">
        <f t="shared" si="252"/>
        <v>0.28671213158081038</v>
      </c>
      <c r="U2082" s="23">
        <f t="shared" si="253"/>
        <v>1.9498452799239157</v>
      </c>
      <c r="V2082" s="23">
        <f t="shared" si="253"/>
        <v>0.50548790867200133</v>
      </c>
      <c r="W2082" s="23">
        <f t="shared" si="253"/>
        <v>0.22965053704716315</v>
      </c>
      <c r="X2082" t="s">
        <v>16</v>
      </c>
      <c r="Y2082" t="s">
        <v>84</v>
      </c>
      <c r="Z2082" t="s">
        <v>139</v>
      </c>
      <c r="AA2082" s="25" t="s">
        <v>162</v>
      </c>
      <c r="AB2082" s="25" t="s">
        <v>160</v>
      </c>
      <c r="AC2082" s="128" t="s">
        <v>610</v>
      </c>
      <c r="AD2082" s="140" t="s">
        <v>155</v>
      </c>
      <c r="AE2082" s="140" t="str">
        <f>VLOOKUP(AD2082,cs_lookup!$A$2:$B$55,2,FALSE)</f>
        <v>2</v>
      </c>
    </row>
    <row r="2083" spans="1:31" x14ac:dyDescent="0.25">
      <c r="A2083" s="20">
        <v>0.20907188125445603</v>
      </c>
      <c r="B2083" s="20">
        <v>0.2306493243149583</v>
      </c>
      <c r="C2083" s="20">
        <v>0.49895965168547946</v>
      </c>
      <c r="D2083" s="21">
        <f t="shared" si="251"/>
        <v>4.7830439655485071</v>
      </c>
      <c r="E2083" s="22">
        <f t="shared" si="251"/>
        <v>4.3355860806011774</v>
      </c>
      <c r="F2083" s="22">
        <f t="shared" si="251"/>
        <v>2.0041700699084837</v>
      </c>
      <c r="G2083" s="127">
        <v>4.4494569084732927E-2</v>
      </c>
      <c r="H2083" s="7">
        <f t="shared" si="254"/>
        <v>1.0444945690847329</v>
      </c>
      <c r="I2083" s="7">
        <f t="shared" si="255"/>
        <v>4.579290411954732</v>
      </c>
      <c r="J2083" s="7">
        <f t="shared" si="256"/>
        <v>4.1508938475384838</v>
      </c>
      <c r="K2083" s="7">
        <f t="shared" si="257"/>
        <v>1.9187941509975421</v>
      </c>
      <c r="L2083">
        <v>2.64</v>
      </c>
      <c r="M2083">
        <v>2.96</v>
      </c>
      <c r="N2083">
        <v>3.05</v>
      </c>
      <c r="O2083" s="7">
        <f t="shared" si="258"/>
        <v>2.7574656623836948</v>
      </c>
      <c r="P2083" s="7">
        <f t="shared" si="259"/>
        <v>3.0917039244908096</v>
      </c>
      <c r="Q2083" s="7">
        <f t="shared" si="260"/>
        <v>3.1857084357084351</v>
      </c>
      <c r="R2083" s="24">
        <f t="shared" si="252"/>
        <v>0.36265184137798062</v>
      </c>
      <c r="S2083" s="24">
        <f t="shared" si="252"/>
        <v>0.32344623690468544</v>
      </c>
      <c r="T2083" s="24">
        <f t="shared" si="252"/>
        <v>0.31390192171733405</v>
      </c>
      <c r="U2083" s="23">
        <f t="shared" si="253"/>
        <v>0.5765085335291239</v>
      </c>
      <c r="V2083" s="23">
        <f t="shared" si="253"/>
        <v>0.71309942116571012</v>
      </c>
      <c r="W2083" s="23">
        <f t="shared" si="253"/>
        <v>1.5895399714525744</v>
      </c>
      <c r="X2083" t="s">
        <v>11</v>
      </c>
      <c r="Y2083" t="s">
        <v>89</v>
      </c>
      <c r="Z2083" t="s">
        <v>139</v>
      </c>
      <c r="AA2083" s="25" t="s">
        <v>155</v>
      </c>
      <c r="AB2083" s="25" t="s">
        <v>161</v>
      </c>
      <c r="AC2083" s="128" t="s">
        <v>610</v>
      </c>
      <c r="AD2083" s="140" t="s">
        <v>165</v>
      </c>
      <c r="AE2083" s="140" t="str">
        <f>VLOOKUP(AD2083,cs_lookup!$A$2:$B$55,2,FALSE)</f>
        <v>1</v>
      </c>
    </row>
    <row r="2084" spans="1:31" x14ac:dyDescent="0.25">
      <c r="A2084" s="20">
        <v>0.5534691277700643</v>
      </c>
      <c r="B2084" s="20">
        <v>0.30764916419257776</v>
      </c>
      <c r="C2084" s="20">
        <v>0.13602036636485548</v>
      </c>
      <c r="D2084" s="21">
        <f t="shared" si="251"/>
        <v>1.8067855094809271</v>
      </c>
      <c r="E2084" s="22">
        <f t="shared" si="251"/>
        <v>3.2504557671219105</v>
      </c>
      <c r="F2084" s="22">
        <f t="shared" si="251"/>
        <v>7.3518402186746119</v>
      </c>
      <c r="G2084" s="127">
        <v>4.403575685514971E-2</v>
      </c>
      <c r="H2084" s="7">
        <f t="shared" si="254"/>
        <v>1.0440357568551497</v>
      </c>
      <c r="I2084" s="7">
        <f t="shared" si="255"/>
        <v>1.7305781891257599</v>
      </c>
      <c r="J2084" s="7">
        <f t="shared" si="256"/>
        <v>3.1133567464326619</v>
      </c>
      <c r="K2084" s="7">
        <f t="shared" si="257"/>
        <v>7.0417513676158618</v>
      </c>
      <c r="L2084">
        <v>2.41</v>
      </c>
      <c r="M2084">
        <v>2.97</v>
      </c>
      <c r="N2084">
        <v>3.42</v>
      </c>
      <c r="O2084" s="7">
        <f t="shared" si="258"/>
        <v>2.5161261740209109</v>
      </c>
      <c r="P2084" s="7">
        <f t="shared" si="259"/>
        <v>3.100786197859795</v>
      </c>
      <c r="Q2084" s="7">
        <f t="shared" si="260"/>
        <v>3.5706022884446118</v>
      </c>
      <c r="R2084" s="24">
        <f t="shared" si="252"/>
        <v>0.39743634891009616</v>
      </c>
      <c r="S2084" s="24">
        <f t="shared" si="252"/>
        <v>0.32249885551290625</v>
      </c>
      <c r="T2084" s="24">
        <f t="shared" si="252"/>
        <v>0.28006479557699759</v>
      </c>
      <c r="U2084" s="23">
        <f t="shared" si="253"/>
        <v>1.3925981588947827</v>
      </c>
      <c r="V2084" s="23">
        <f t="shared" si="253"/>
        <v>0.95395428211144695</v>
      </c>
      <c r="W2084" s="23">
        <f t="shared" si="253"/>
        <v>0.4856746314174275</v>
      </c>
      <c r="X2084" t="s">
        <v>35</v>
      </c>
      <c r="Y2084" t="s">
        <v>10</v>
      </c>
      <c r="Z2084" t="s">
        <v>139</v>
      </c>
      <c r="AA2084" s="25" t="s">
        <v>154</v>
      </c>
      <c r="AB2084" s="25" t="s">
        <v>160</v>
      </c>
      <c r="AC2084" s="128" t="s">
        <v>610</v>
      </c>
      <c r="AD2084" s="140" t="s">
        <v>154</v>
      </c>
      <c r="AE2084" s="140" t="str">
        <f>VLOOKUP(AD2084,cs_lookup!$A$2:$B$55,2,FALSE)</f>
        <v>1</v>
      </c>
    </row>
    <row r="2085" spans="1:31" x14ac:dyDescent="0.25">
      <c r="A2085" s="20">
        <v>0.71697894591109679</v>
      </c>
      <c r="B2085" s="20">
        <v>0.20735560404264791</v>
      </c>
      <c r="C2085" s="20">
        <v>7.3979757901814311E-2</v>
      </c>
      <c r="D2085" s="21">
        <f t="shared" si="251"/>
        <v>1.3947410948438044</v>
      </c>
      <c r="E2085" s="22">
        <f t="shared" si="251"/>
        <v>4.8226331022831905</v>
      </c>
      <c r="F2085" s="22">
        <f t="shared" si="251"/>
        <v>13.517211036662173</v>
      </c>
      <c r="G2085" s="127">
        <v>4.4120176450352933E-2</v>
      </c>
      <c r="H2085" s="7">
        <f t="shared" si="254"/>
        <v>1.0441201764503529</v>
      </c>
      <c r="I2085" s="7">
        <f t="shared" si="255"/>
        <v>1.3358051365173702</v>
      </c>
      <c r="J2085" s="7">
        <f t="shared" si="256"/>
        <v>4.6188486833751963</v>
      </c>
      <c r="K2085" s="7">
        <f t="shared" si="257"/>
        <v>12.946029912587276</v>
      </c>
      <c r="L2085">
        <v>2.85</v>
      </c>
      <c r="M2085">
        <v>2.88</v>
      </c>
      <c r="N2085">
        <v>2.89</v>
      </c>
      <c r="O2085" s="7">
        <f t="shared" si="258"/>
        <v>2.9757425028835058</v>
      </c>
      <c r="P2085" s="7">
        <f t="shared" si="259"/>
        <v>3.0070661081770163</v>
      </c>
      <c r="Q2085" s="7">
        <f t="shared" si="260"/>
        <v>3.0175073099415202</v>
      </c>
      <c r="R2085" s="24">
        <f t="shared" si="252"/>
        <v>0.33605058200801857</v>
      </c>
      <c r="S2085" s="24">
        <f t="shared" si="252"/>
        <v>0.33255005511210173</v>
      </c>
      <c r="T2085" s="24">
        <f t="shared" si="252"/>
        <v>0.33139936287987987</v>
      </c>
      <c r="U2085" s="23">
        <f t="shared" si="253"/>
        <v>2.1335447230202651</v>
      </c>
      <c r="V2085" s="23">
        <f t="shared" si="253"/>
        <v>0.62353200925721974</v>
      </c>
      <c r="W2085" s="23">
        <f t="shared" si="253"/>
        <v>0.2232344602564286</v>
      </c>
      <c r="X2085" t="s">
        <v>18</v>
      </c>
      <c r="Y2085" t="s">
        <v>14</v>
      </c>
      <c r="Z2085" t="s">
        <v>139</v>
      </c>
      <c r="AA2085" s="25" t="s">
        <v>170</v>
      </c>
      <c r="AB2085" s="25" t="s">
        <v>160</v>
      </c>
      <c r="AC2085" s="128" t="s">
        <v>610</v>
      </c>
      <c r="AD2085" s="140" t="s">
        <v>153</v>
      </c>
      <c r="AE2085" s="140" t="str">
        <f>VLOOKUP(AD2085,cs_lookup!$A$2:$B$55,2,FALSE)</f>
        <v>2</v>
      </c>
    </row>
    <row r="2086" spans="1:31" x14ac:dyDescent="0.25">
      <c r="A2086" s="20">
        <v>0.40520874368935234</v>
      </c>
      <c r="B2086" s="20">
        <v>0.4375638024905763</v>
      </c>
      <c r="C2086" s="20">
        <v>0.15497489665335254</v>
      </c>
      <c r="D2086" s="21">
        <f t="shared" si="251"/>
        <v>2.4678638246923814</v>
      </c>
      <c r="E2086" s="22">
        <f t="shared" si="251"/>
        <v>2.285380998857959</v>
      </c>
      <c r="F2086" s="22">
        <f t="shared" si="251"/>
        <v>6.4526579568354059</v>
      </c>
      <c r="G2086" s="127">
        <v>4.6996263294049934E-2</v>
      </c>
      <c r="H2086" s="7">
        <f t="shared" si="254"/>
        <v>1.0469962632940499</v>
      </c>
      <c r="I2086" s="7">
        <f t="shared" si="255"/>
        <v>2.3570894292669307</v>
      </c>
      <c r="J2086" s="7">
        <f t="shared" si="256"/>
        <v>2.1827976650725711</v>
      </c>
      <c r="K2086" s="7">
        <f t="shared" si="257"/>
        <v>6.1630190890405983</v>
      </c>
      <c r="L2086">
        <v>1.68</v>
      </c>
      <c r="M2086">
        <v>3.55</v>
      </c>
      <c r="N2086">
        <v>5.88</v>
      </c>
      <c r="O2086" s="7">
        <f t="shared" si="258"/>
        <v>1.7589537223340039</v>
      </c>
      <c r="P2086" s="7">
        <f t="shared" si="259"/>
        <v>3.7168367346938771</v>
      </c>
      <c r="Q2086" s="7">
        <f t="shared" si="260"/>
        <v>6.1563380281690137</v>
      </c>
      <c r="R2086" s="24">
        <f t="shared" si="252"/>
        <v>0.56851978952184856</v>
      </c>
      <c r="S2086" s="24">
        <f t="shared" si="252"/>
        <v>0.26904598490048048</v>
      </c>
      <c r="T2086" s="24">
        <f t="shared" si="252"/>
        <v>0.16243422557767104</v>
      </c>
      <c r="U2086" s="23">
        <f t="shared" si="253"/>
        <v>0.71274342803467172</v>
      </c>
      <c r="V2086" s="23">
        <f t="shared" si="253"/>
        <v>1.6263532148693103</v>
      </c>
      <c r="W2086" s="23">
        <f t="shared" si="253"/>
        <v>0.95407784967859699</v>
      </c>
      <c r="X2086" t="s">
        <v>15</v>
      </c>
      <c r="Y2086" t="s">
        <v>521</v>
      </c>
      <c r="Z2086" t="s">
        <v>139</v>
      </c>
      <c r="AA2086" s="25" t="s">
        <v>154</v>
      </c>
      <c r="AB2086" s="25" t="s">
        <v>160</v>
      </c>
      <c r="AC2086" s="128" t="s">
        <v>610</v>
      </c>
      <c r="AD2086" s="140" t="s">
        <v>151</v>
      </c>
      <c r="AE2086" s="140" t="str">
        <f>VLOOKUP(AD2086,cs_lookup!$A$2:$B$55,2,FALSE)</f>
        <v>X</v>
      </c>
    </row>
    <row r="2087" spans="1:31" x14ac:dyDescent="0.25">
      <c r="A2087" s="20">
        <v>0</v>
      </c>
      <c r="B2087" s="20">
        <v>1</v>
      </c>
      <c r="C2087" s="20">
        <v>0</v>
      </c>
      <c r="D2087" s="21" t="e">
        <f t="shared" si="251"/>
        <v>#DIV/0!</v>
      </c>
      <c r="E2087" s="22">
        <f t="shared" si="251"/>
        <v>1</v>
      </c>
      <c r="F2087" s="22" t="e">
        <f t="shared" si="251"/>
        <v>#DIV/0!</v>
      </c>
      <c r="G2087" s="127">
        <v>5.8202886952976485E-2</v>
      </c>
      <c r="H2087" s="7">
        <f t="shared" si="254"/>
        <v>1.0582028869529765</v>
      </c>
      <c r="I2087" s="7" t="e">
        <f t="shared" si="255"/>
        <v>#DIV/0!</v>
      </c>
      <c r="J2087" s="7">
        <f t="shared" si="256"/>
        <v>0.94499836688164052</v>
      </c>
      <c r="K2087" s="7" t="e">
        <f t="shared" si="257"/>
        <v>#DIV/0!</v>
      </c>
      <c r="L2087">
        <v>1.78</v>
      </c>
      <c r="M2087">
        <v>3.52</v>
      </c>
      <c r="N2087">
        <v>4.71</v>
      </c>
      <c r="O2087" s="7">
        <f t="shared" si="258"/>
        <v>1.8836011387762981</v>
      </c>
      <c r="P2087" s="7">
        <f t="shared" si="259"/>
        <v>3.7248741620744772</v>
      </c>
      <c r="Q2087" s="7">
        <f t="shared" si="260"/>
        <v>4.9841355975485193</v>
      </c>
      <c r="R2087" s="24">
        <f t="shared" si="252"/>
        <v>0.53089795892226999</v>
      </c>
      <c r="S2087" s="24">
        <f t="shared" si="252"/>
        <v>0.26846544513682968</v>
      </c>
      <c r="T2087" s="24">
        <f t="shared" si="252"/>
        <v>0.2006365959409003</v>
      </c>
      <c r="U2087" s="23" t="e">
        <f t="shared" si="253"/>
        <v>#DIV/0!</v>
      </c>
      <c r="V2087" s="23">
        <f t="shared" si="253"/>
        <v>3.7248741620744772</v>
      </c>
      <c r="W2087" s="23" t="e">
        <f t="shared" si="253"/>
        <v>#DIV/0!</v>
      </c>
      <c r="X2087" t="s">
        <v>575</v>
      </c>
      <c r="Y2087" t="s">
        <v>574</v>
      </c>
      <c r="Z2087" t="s">
        <v>370</v>
      </c>
      <c r="AA2087" s="25" t="s">
        <v>149</v>
      </c>
      <c r="AB2087" s="25" t="s">
        <v>166</v>
      </c>
      <c r="AC2087" s="128" t="s">
        <v>610</v>
      </c>
      <c r="AD2087" s="140" t="s">
        <v>153</v>
      </c>
      <c r="AE2087" s="140" t="str">
        <f>VLOOKUP(AD2087,cs_lookup!$A$2:$B$55,2,FALSE)</f>
        <v>2</v>
      </c>
    </row>
    <row r="2088" spans="1:31" x14ac:dyDescent="0.25">
      <c r="A2088" s="20">
        <v>0</v>
      </c>
      <c r="B2088" s="20">
        <v>1</v>
      </c>
      <c r="C2088" s="20">
        <v>0</v>
      </c>
      <c r="D2088" s="21" t="e">
        <f t="shared" si="251"/>
        <v>#DIV/0!</v>
      </c>
      <c r="E2088" s="22">
        <f t="shared" si="251"/>
        <v>1</v>
      </c>
      <c r="F2088" s="22" t="e">
        <f t="shared" si="251"/>
        <v>#DIV/0!</v>
      </c>
      <c r="G2088" s="127">
        <v>5.441263594064516E-2</v>
      </c>
      <c r="H2088" s="7">
        <f t="shared" si="254"/>
        <v>1.0544126359406452</v>
      </c>
      <c r="I2088" s="7" t="e">
        <f t="shared" si="255"/>
        <v>#DIV/0!</v>
      </c>
      <c r="J2088" s="7">
        <f t="shared" si="256"/>
        <v>0.94839531120366038</v>
      </c>
      <c r="K2088" s="7" t="e">
        <f t="shared" si="257"/>
        <v>#DIV/0!</v>
      </c>
      <c r="L2088">
        <v>2.96</v>
      </c>
      <c r="M2088">
        <v>2.9</v>
      </c>
      <c r="N2088">
        <v>2.69</v>
      </c>
      <c r="O2088" s="7">
        <f t="shared" si="258"/>
        <v>3.1210614023843095</v>
      </c>
      <c r="P2088" s="7">
        <f t="shared" si="259"/>
        <v>3.0577966442278708</v>
      </c>
      <c r="Q2088" s="7">
        <f t="shared" si="260"/>
        <v>2.8363699906803355</v>
      </c>
      <c r="R2088" s="24">
        <f t="shared" si="252"/>
        <v>0.32040382135258799</v>
      </c>
      <c r="S2088" s="24">
        <f t="shared" si="252"/>
        <v>0.32703286593229669</v>
      </c>
      <c r="T2088" s="24">
        <f t="shared" si="252"/>
        <v>0.35256331271511537</v>
      </c>
      <c r="U2088" s="23" t="e">
        <f t="shared" si="253"/>
        <v>#DIV/0!</v>
      </c>
      <c r="V2088" s="23">
        <f t="shared" si="253"/>
        <v>3.0577966442278708</v>
      </c>
      <c r="W2088" s="23" t="e">
        <f t="shared" si="253"/>
        <v>#DIV/0!</v>
      </c>
      <c r="X2088" t="s">
        <v>570</v>
      </c>
      <c r="Y2088" t="s">
        <v>573</v>
      </c>
      <c r="Z2088" t="s">
        <v>370</v>
      </c>
      <c r="AA2088" s="25" t="s">
        <v>149</v>
      </c>
      <c r="AB2088" s="25" t="s">
        <v>166</v>
      </c>
      <c r="AC2088" s="128" t="s">
        <v>610</v>
      </c>
      <c r="AD2088" s="140" t="s">
        <v>154</v>
      </c>
      <c r="AE2088" s="140" t="str">
        <f>VLOOKUP(AD2088,cs_lookup!$A$2:$B$55,2,FALSE)</f>
        <v>1</v>
      </c>
    </row>
    <row r="2089" spans="1:31" x14ac:dyDescent="0.25">
      <c r="A2089" s="20">
        <v>0</v>
      </c>
      <c r="B2089" s="20">
        <v>1</v>
      </c>
      <c r="C2089" s="20">
        <v>0</v>
      </c>
      <c r="D2089" s="21" t="e">
        <f t="shared" si="251"/>
        <v>#DIV/0!</v>
      </c>
      <c r="E2089" s="22">
        <f t="shared" si="251"/>
        <v>1</v>
      </c>
      <c r="F2089" s="22" t="e">
        <f t="shared" si="251"/>
        <v>#DIV/0!</v>
      </c>
      <c r="G2089" s="127">
        <v>5.5046977461839397E-2</v>
      </c>
      <c r="H2089" s="7">
        <f t="shared" si="254"/>
        <v>1.0550469774618394</v>
      </c>
      <c r="I2089" s="7" t="e">
        <f t="shared" si="255"/>
        <v>#DIV/0!</v>
      </c>
      <c r="J2089" s="7">
        <f t="shared" si="256"/>
        <v>0.94782509344345245</v>
      </c>
      <c r="K2089" s="7" t="e">
        <f t="shared" si="257"/>
        <v>#DIV/0!</v>
      </c>
      <c r="L2089">
        <v>2.76</v>
      </c>
      <c r="M2089">
        <v>3.2</v>
      </c>
      <c r="N2089">
        <v>2.63</v>
      </c>
      <c r="O2089" s="7">
        <f t="shared" si="258"/>
        <v>2.9119296577946767</v>
      </c>
      <c r="P2089" s="7">
        <f t="shared" si="259"/>
        <v>3.3761503278778862</v>
      </c>
      <c r="Q2089" s="7">
        <f t="shared" si="260"/>
        <v>2.7747735507246376</v>
      </c>
      <c r="R2089" s="24">
        <f t="shared" si="252"/>
        <v>0.34341488892878713</v>
      </c>
      <c r="S2089" s="24">
        <f t="shared" si="252"/>
        <v>0.29619534170107886</v>
      </c>
      <c r="T2089" s="24">
        <f t="shared" si="252"/>
        <v>0.36038976937013401</v>
      </c>
      <c r="U2089" s="23" t="e">
        <f t="shared" si="253"/>
        <v>#DIV/0!</v>
      </c>
      <c r="V2089" s="23">
        <f t="shared" si="253"/>
        <v>3.3761503278778862</v>
      </c>
      <c r="W2089" s="23" t="e">
        <f t="shared" si="253"/>
        <v>#DIV/0!</v>
      </c>
      <c r="X2089" t="s">
        <v>569</v>
      </c>
      <c r="Y2089" t="s">
        <v>369</v>
      </c>
      <c r="Z2089" t="s">
        <v>370</v>
      </c>
      <c r="AA2089" s="25" t="s">
        <v>149</v>
      </c>
      <c r="AB2089" s="25" t="s">
        <v>166</v>
      </c>
      <c r="AC2089" s="128" t="s">
        <v>610</v>
      </c>
      <c r="AD2089" s="140" t="s">
        <v>162</v>
      </c>
      <c r="AE2089" s="140" t="str">
        <f>VLOOKUP(AD2089,cs_lookup!$A$2:$B$55,2,FALSE)</f>
        <v>1</v>
      </c>
    </row>
    <row r="2090" spans="1:31" x14ac:dyDescent="0.25">
      <c r="A2090" s="20">
        <v>0.10574882782408555</v>
      </c>
      <c r="B2090" s="20">
        <v>0.35614112324888686</v>
      </c>
      <c r="C2090" s="20">
        <v>0.4906727129530471</v>
      </c>
      <c r="D2090" s="21">
        <f t="shared" si="251"/>
        <v>9.4563695936517806</v>
      </c>
      <c r="E2090" s="22">
        <f t="shared" si="251"/>
        <v>2.8078756838792711</v>
      </c>
      <c r="F2090" s="22">
        <f t="shared" si="251"/>
        <v>2.0380183645869274</v>
      </c>
      <c r="G2090" s="127">
        <v>2.1657394713726408E-2</v>
      </c>
      <c r="H2090" s="7">
        <f t="shared" si="254"/>
        <v>1.0216573947137264</v>
      </c>
      <c r="I2090" s="7">
        <f t="shared" si="255"/>
        <v>9.255910682564485</v>
      </c>
      <c r="J2090" s="7">
        <f t="shared" si="256"/>
        <v>2.7483535071618133</v>
      </c>
      <c r="K2090" s="7">
        <f t="shared" si="257"/>
        <v>1.994815850335024</v>
      </c>
      <c r="L2090">
        <v>2.75</v>
      </c>
      <c r="M2090">
        <v>3.46</v>
      </c>
      <c r="N2090">
        <v>2.71</v>
      </c>
      <c r="O2090" s="7">
        <f t="shared" si="258"/>
        <v>2.8095578354627477</v>
      </c>
      <c r="P2090" s="7">
        <f t="shared" si="259"/>
        <v>3.5349345857094931</v>
      </c>
      <c r="Q2090" s="7">
        <f t="shared" si="260"/>
        <v>2.7686915396741987</v>
      </c>
      <c r="R2090" s="24">
        <f t="shared" si="252"/>
        <v>0.35592789277295483</v>
      </c>
      <c r="S2090" s="24">
        <f t="shared" si="252"/>
        <v>0.28289066622127917</v>
      </c>
      <c r="T2090" s="24">
        <f t="shared" si="252"/>
        <v>0.36118144100576599</v>
      </c>
      <c r="U2090" s="23">
        <f t="shared" si="253"/>
        <v>0.2971074478041606</v>
      </c>
      <c r="V2090" s="23">
        <f t="shared" si="253"/>
        <v>1.2589355739659176</v>
      </c>
      <c r="W2090" s="23">
        <f t="shared" si="253"/>
        <v>1.3585213891020882</v>
      </c>
      <c r="X2090" t="s">
        <v>289</v>
      </c>
      <c r="Y2090" t="s">
        <v>43</v>
      </c>
      <c r="Z2090" t="s">
        <v>140</v>
      </c>
      <c r="AA2090" s="25" t="s">
        <v>152</v>
      </c>
      <c r="AB2090" s="25" t="s">
        <v>161</v>
      </c>
      <c r="AC2090" s="128" t="s">
        <v>610</v>
      </c>
      <c r="AD2090" s="140" t="s">
        <v>275</v>
      </c>
      <c r="AE2090" s="140" t="str">
        <f>VLOOKUP(AD2090,cs_lookup!$A$2:$B$55,2,FALSE)</f>
        <v>2</v>
      </c>
    </row>
    <row r="2091" spans="1:31" x14ac:dyDescent="0.25">
      <c r="A2091" s="20">
        <v>0</v>
      </c>
      <c r="B2091" s="20">
        <v>1</v>
      </c>
      <c r="C2091" s="20">
        <v>0</v>
      </c>
      <c r="D2091" s="21" t="e">
        <f t="shared" si="251"/>
        <v>#DIV/0!</v>
      </c>
      <c r="E2091" s="22">
        <f t="shared" si="251"/>
        <v>1</v>
      </c>
      <c r="F2091" s="22" t="e">
        <f t="shared" si="251"/>
        <v>#DIV/0!</v>
      </c>
      <c r="G2091" s="127">
        <v>2.3705561749039816E-2</v>
      </c>
      <c r="H2091" s="7">
        <f t="shared" si="254"/>
        <v>1.0237055617490398</v>
      </c>
      <c r="I2091" s="7" t="e">
        <f t="shared" si="255"/>
        <v>#DIV/0!</v>
      </c>
      <c r="J2091" s="7">
        <f t="shared" si="256"/>
        <v>0.97684337896090168</v>
      </c>
      <c r="K2091" s="7" t="e">
        <f t="shared" si="257"/>
        <v>#DIV/0!</v>
      </c>
      <c r="L2091">
        <v>1.6</v>
      </c>
      <c r="M2091">
        <v>4.32</v>
      </c>
      <c r="N2091">
        <v>5.98</v>
      </c>
      <c r="O2091" s="7">
        <f t="shared" si="258"/>
        <v>1.6379288987984637</v>
      </c>
      <c r="P2091" s="7">
        <f t="shared" si="259"/>
        <v>4.4224080267558525</v>
      </c>
      <c r="Q2091" s="7">
        <f t="shared" si="260"/>
        <v>6.1217592592592585</v>
      </c>
      <c r="R2091" s="24">
        <f t="shared" si="252"/>
        <v>0.61052711185056352</v>
      </c>
      <c r="S2091" s="24">
        <f t="shared" si="252"/>
        <v>0.22612115253724571</v>
      </c>
      <c r="T2091" s="24">
        <f t="shared" si="252"/>
        <v>0.16335173561219091</v>
      </c>
      <c r="U2091" s="23" t="e">
        <f t="shared" si="253"/>
        <v>#DIV/0!</v>
      </c>
      <c r="V2091" s="23">
        <f t="shared" si="253"/>
        <v>4.4224080267558525</v>
      </c>
      <c r="W2091" s="23" t="e">
        <f t="shared" si="253"/>
        <v>#DIV/0!</v>
      </c>
      <c r="X2091" t="s">
        <v>104</v>
      </c>
      <c r="Y2091" t="s">
        <v>52</v>
      </c>
      <c r="Z2091" t="s">
        <v>140</v>
      </c>
      <c r="AA2091" s="25" t="s">
        <v>149</v>
      </c>
      <c r="AB2091" s="25" t="s">
        <v>166</v>
      </c>
      <c r="AC2091" s="128" t="s">
        <v>610</v>
      </c>
      <c r="AD2091" s="140" t="s">
        <v>165</v>
      </c>
      <c r="AE2091" s="140" t="str">
        <f>VLOOKUP(AD2091,cs_lookup!$A$2:$B$55,2,FALSE)</f>
        <v>1</v>
      </c>
    </row>
    <row r="2092" spans="1:31" x14ac:dyDescent="0.25">
      <c r="A2092" s="20">
        <v>0.43053914901031315</v>
      </c>
      <c r="B2092" s="20">
        <v>0.27951890572044175</v>
      </c>
      <c r="C2092" s="20">
        <v>0.27294676405310631</v>
      </c>
      <c r="D2092" s="21">
        <f t="shared" si="251"/>
        <v>2.3226691516874021</v>
      </c>
      <c r="E2092" s="22">
        <f t="shared" si="251"/>
        <v>3.577575539738771</v>
      </c>
      <c r="F2092" s="22">
        <f t="shared" si="251"/>
        <v>3.6637181007408222</v>
      </c>
      <c r="G2092" s="127">
        <v>2.1312107953499471E-2</v>
      </c>
      <c r="H2092" s="7">
        <f t="shared" si="254"/>
        <v>1.0213121079534995</v>
      </c>
      <c r="I2092" s="7">
        <f t="shared" si="255"/>
        <v>2.2742011316614623</v>
      </c>
      <c r="J2092" s="7">
        <f t="shared" si="256"/>
        <v>3.5029209111282351</v>
      </c>
      <c r="K2092" s="7">
        <f t="shared" si="257"/>
        <v>3.5872659025673981</v>
      </c>
      <c r="L2092">
        <v>3.42</v>
      </c>
      <c r="M2092">
        <v>3.54</v>
      </c>
      <c r="N2092">
        <v>2.2400000000000002</v>
      </c>
      <c r="O2092" s="7">
        <f t="shared" si="258"/>
        <v>3.4928874092009683</v>
      </c>
      <c r="P2092" s="7">
        <f t="shared" si="259"/>
        <v>3.6154448621553881</v>
      </c>
      <c r="Q2092" s="7">
        <f t="shared" si="260"/>
        <v>2.2877391218158389</v>
      </c>
      <c r="R2092" s="24">
        <f t="shared" si="252"/>
        <v>0.28629608769117459</v>
      </c>
      <c r="S2092" s="24">
        <f t="shared" si="252"/>
        <v>0.27659113556605003</v>
      </c>
      <c r="T2092" s="24">
        <f t="shared" si="252"/>
        <v>0.43711277674277549</v>
      </c>
      <c r="U2092" s="23">
        <f t="shared" si="253"/>
        <v>1.5038247727462222</v>
      </c>
      <c r="V2092" s="23">
        <f t="shared" si="253"/>
        <v>1.0105851915622674</v>
      </c>
      <c r="W2092" s="23">
        <f t="shared" si="253"/>
        <v>0.62443099029732851</v>
      </c>
      <c r="X2092" t="s">
        <v>97</v>
      </c>
      <c r="Y2092" t="s">
        <v>105</v>
      </c>
      <c r="Z2092" t="s">
        <v>140</v>
      </c>
      <c r="AA2092" s="25" t="s">
        <v>151</v>
      </c>
      <c r="AB2092" s="25" t="s">
        <v>166</v>
      </c>
      <c r="AC2092" s="128" t="s">
        <v>610</v>
      </c>
      <c r="AD2092" s="140" t="s">
        <v>275</v>
      </c>
      <c r="AE2092" s="140" t="str">
        <f>VLOOKUP(AD2092,cs_lookup!$A$2:$B$55,2,FALSE)</f>
        <v>2</v>
      </c>
    </row>
    <row r="2093" spans="1:31" x14ac:dyDescent="0.25">
      <c r="A2093" s="20">
        <v>0.85301908861997933</v>
      </c>
      <c r="B2093" s="20">
        <v>0.1037420561450984</v>
      </c>
      <c r="C2093" s="20">
        <v>2.6834370436224556E-2</v>
      </c>
      <c r="D2093" s="21">
        <f t="shared" si="251"/>
        <v>1.1723067084205672</v>
      </c>
      <c r="E2093" s="22">
        <f t="shared" si="251"/>
        <v>9.6392922712207874</v>
      </c>
      <c r="F2093" s="22">
        <f t="shared" si="251"/>
        <v>37.265640435896671</v>
      </c>
      <c r="G2093" s="127">
        <v>3.1133785761566779E-2</v>
      </c>
      <c r="H2093" s="7">
        <f t="shared" si="254"/>
        <v>1.0311337857615668</v>
      </c>
      <c r="I2093" s="7">
        <f t="shared" si="255"/>
        <v>1.1369103840921417</v>
      </c>
      <c r="J2093" s="7">
        <f t="shared" si="256"/>
        <v>9.3482459835233449</v>
      </c>
      <c r="K2093" s="7">
        <f t="shared" si="257"/>
        <v>36.140451365749115</v>
      </c>
      <c r="L2093">
        <v>1.53</v>
      </c>
      <c r="M2093">
        <v>4.0599999999999996</v>
      </c>
      <c r="N2093">
        <v>7.62</v>
      </c>
      <c r="O2093" s="7">
        <f t="shared" si="258"/>
        <v>1.5776346922151971</v>
      </c>
      <c r="P2093" s="7">
        <f t="shared" si="259"/>
        <v>4.1864031701919604</v>
      </c>
      <c r="Q2093" s="7">
        <f t="shared" si="260"/>
        <v>7.8572394475031393</v>
      </c>
      <c r="R2093" s="24">
        <f t="shared" si="252"/>
        <v>0.63386030044501274</v>
      </c>
      <c r="S2093" s="24">
        <f t="shared" si="252"/>
        <v>0.23886853686720927</v>
      </c>
      <c r="T2093" s="24">
        <f t="shared" si="252"/>
        <v>0.12727116268777813</v>
      </c>
      <c r="U2093" s="23">
        <f t="shared" si="253"/>
        <v>1.3457525073286691</v>
      </c>
      <c r="V2093" s="23">
        <f t="shared" si="253"/>
        <v>0.43430607272807231</v>
      </c>
      <c r="W2093" s="23">
        <f t="shared" si="253"/>
        <v>0.2108440739404156</v>
      </c>
      <c r="X2093" t="s">
        <v>98</v>
      </c>
      <c r="Y2093" t="s">
        <v>45</v>
      </c>
      <c r="Z2093" t="s">
        <v>141</v>
      </c>
      <c r="AA2093" s="25" t="s">
        <v>176</v>
      </c>
      <c r="AB2093" s="25" t="s">
        <v>160</v>
      </c>
      <c r="AC2093" s="128" t="s">
        <v>610</v>
      </c>
      <c r="AD2093" s="140" t="s">
        <v>176</v>
      </c>
      <c r="AE2093" s="140" t="str">
        <f>VLOOKUP(AD2093,cs_lookup!$A$2:$B$55,2,FALSE)</f>
        <v>1</v>
      </c>
    </row>
    <row r="2094" spans="1:31" x14ac:dyDescent="0.25">
      <c r="A2094" s="20">
        <v>0</v>
      </c>
      <c r="B2094" s="20">
        <v>0.4916441974609651</v>
      </c>
      <c r="C2094" s="20">
        <v>0.47901859843048994</v>
      </c>
      <c r="D2094" s="21" t="e">
        <f t="shared" si="251"/>
        <v>#DIV/0!</v>
      </c>
      <c r="E2094" s="22">
        <f t="shared" si="251"/>
        <v>2.0339912586467506</v>
      </c>
      <c r="F2094" s="22">
        <f t="shared" si="251"/>
        <v>2.0876016156293549</v>
      </c>
      <c r="G2094" s="127">
        <v>3.0920553697126429E-2</v>
      </c>
      <c r="H2094" s="7">
        <f t="shared" si="254"/>
        <v>1.0309205536971264</v>
      </c>
      <c r="I2094" s="7" t="e">
        <f t="shared" si="255"/>
        <v>#DIV/0!</v>
      </c>
      <c r="J2094" s="7">
        <f t="shared" si="256"/>
        <v>1.9729854559135269</v>
      </c>
      <c r="K2094" s="7">
        <f t="shared" si="257"/>
        <v>2.0249878694752166</v>
      </c>
      <c r="L2094">
        <v>1.89</v>
      </c>
      <c r="M2094">
        <v>3.51</v>
      </c>
      <c r="N2094">
        <v>4.6100000000000003</v>
      </c>
      <c r="O2094" s="7">
        <f t="shared" si="258"/>
        <v>1.948439846487569</v>
      </c>
      <c r="P2094" s="7">
        <f t="shared" si="259"/>
        <v>3.6185311434769134</v>
      </c>
      <c r="Q2094" s="7">
        <f t="shared" si="260"/>
        <v>4.7525437525437528</v>
      </c>
      <c r="R2094" s="24">
        <f t="shared" si="252"/>
        <v>0.51323113813479482</v>
      </c>
      <c r="S2094" s="24">
        <f t="shared" si="252"/>
        <v>0.27635522822642805</v>
      </c>
      <c r="T2094" s="24">
        <f t="shared" si="252"/>
        <v>0.21041363363877708</v>
      </c>
      <c r="U2094" s="23" t="e">
        <f t="shared" si="253"/>
        <v>#DIV/0!</v>
      </c>
      <c r="V2094" s="23">
        <f t="shared" si="253"/>
        <v>1.7790298400222155</v>
      </c>
      <c r="W2094" s="23">
        <f t="shared" si="253"/>
        <v>2.2765568473230902</v>
      </c>
      <c r="X2094" t="s">
        <v>46</v>
      </c>
      <c r="Y2094" t="s">
        <v>555</v>
      </c>
      <c r="Z2094" t="s">
        <v>141</v>
      </c>
      <c r="AA2094" s="25" t="s">
        <v>152</v>
      </c>
      <c r="AB2094" s="25" t="s">
        <v>161</v>
      </c>
      <c r="AC2094" s="128" t="s">
        <v>610</v>
      </c>
      <c r="AD2094" s="140" t="s">
        <v>149</v>
      </c>
      <c r="AE2094" s="140" t="str">
        <f>VLOOKUP(AD2094,cs_lookup!$A$2:$B$55,2,FALSE)</f>
        <v>X</v>
      </c>
    </row>
    <row r="2095" spans="1:31" x14ac:dyDescent="0.25">
      <c r="A2095" s="20">
        <v>0.82490523270625515</v>
      </c>
      <c r="B2095" s="20">
        <v>0.13399088569338469</v>
      </c>
      <c r="C2095" s="20">
        <v>3.4993366871291273E-2</v>
      </c>
      <c r="D2095" s="21">
        <f t="shared" si="251"/>
        <v>1.2122604638102656</v>
      </c>
      <c r="E2095" s="22">
        <f t="shared" si="251"/>
        <v>7.4631941928373369</v>
      </c>
      <c r="F2095" s="22">
        <f t="shared" si="251"/>
        <v>28.576844396770657</v>
      </c>
      <c r="G2095" s="127">
        <v>2.8756186523176908E-2</v>
      </c>
      <c r="H2095" s="7">
        <f t="shared" si="254"/>
        <v>1.0287561865231769</v>
      </c>
      <c r="I2095" s="7">
        <f t="shared" si="255"/>
        <v>1.1783748955204505</v>
      </c>
      <c r="J2095" s="7">
        <f t="shared" si="256"/>
        <v>7.2545801333746809</v>
      </c>
      <c r="K2095" s="7">
        <f t="shared" si="257"/>
        <v>27.778053508820232</v>
      </c>
      <c r="L2095">
        <v>2.06</v>
      </c>
      <c r="M2095">
        <v>3.36</v>
      </c>
      <c r="N2095">
        <v>4.07</v>
      </c>
      <c r="O2095" s="7">
        <f t="shared" si="258"/>
        <v>2.1192377442377444</v>
      </c>
      <c r="P2095" s="7">
        <f t="shared" si="259"/>
        <v>3.4566207867178744</v>
      </c>
      <c r="Q2095" s="7">
        <f t="shared" si="260"/>
        <v>4.1870376791493307</v>
      </c>
      <c r="R2095" s="24">
        <f t="shared" si="252"/>
        <v>0.47186777543908076</v>
      </c>
      <c r="S2095" s="24">
        <f t="shared" si="252"/>
        <v>0.28929988613229357</v>
      </c>
      <c r="T2095" s="24">
        <f t="shared" si="252"/>
        <v>0.23883233842862558</v>
      </c>
      <c r="U2095" s="23">
        <f t="shared" si="253"/>
        <v>1.7481703045703159</v>
      </c>
      <c r="V2095" s="23">
        <f t="shared" si="253"/>
        <v>0.46315568071849217</v>
      </c>
      <c r="W2095" s="23">
        <f t="shared" si="253"/>
        <v>0.14651854561039249</v>
      </c>
      <c r="X2095" t="s">
        <v>51</v>
      </c>
      <c r="Y2095" t="s">
        <v>407</v>
      </c>
      <c r="Z2095" t="s">
        <v>141</v>
      </c>
      <c r="AA2095" s="25" t="s">
        <v>170</v>
      </c>
      <c r="AB2095" s="25" t="s">
        <v>160</v>
      </c>
      <c r="AC2095" s="128" t="s">
        <v>610</v>
      </c>
      <c r="AD2095" s="140" t="s">
        <v>154</v>
      </c>
      <c r="AE2095" s="140" t="str">
        <f>VLOOKUP(AD2095,cs_lookup!$A$2:$B$55,2,FALSE)</f>
        <v>1</v>
      </c>
    </row>
    <row r="2096" spans="1:31" x14ac:dyDescent="0.25">
      <c r="A2096" s="20">
        <v>0.31737350917243506</v>
      </c>
      <c r="B2096" s="20">
        <v>0.20588121325042438</v>
      </c>
      <c r="C2096" s="20">
        <v>0.43584543822876526</v>
      </c>
      <c r="D2096" s="21">
        <f t="shared" si="251"/>
        <v>3.1508615908351727</v>
      </c>
      <c r="E2096" s="22">
        <f t="shared" si="251"/>
        <v>4.8571697446898483</v>
      </c>
      <c r="F2096" s="22">
        <f t="shared" si="251"/>
        <v>2.294391342178332</v>
      </c>
      <c r="G2096" s="127">
        <v>3.1141795789263682E-2</v>
      </c>
      <c r="H2096" s="7">
        <f t="shared" si="254"/>
        <v>1.0311417957892637</v>
      </c>
      <c r="I2096" s="7">
        <f t="shared" si="255"/>
        <v>3.0557015569555284</v>
      </c>
      <c r="J2096" s="7">
        <f t="shared" si="256"/>
        <v>4.7104770309228323</v>
      </c>
      <c r="K2096" s="7">
        <f t="shared" si="257"/>
        <v>2.2250978008530273</v>
      </c>
      <c r="L2096">
        <v>1.89</v>
      </c>
      <c r="M2096">
        <v>3.42</v>
      </c>
      <c r="N2096">
        <v>4.7699999999999996</v>
      </c>
      <c r="O2096" s="7">
        <f t="shared" si="258"/>
        <v>1.9488579940417083</v>
      </c>
      <c r="P2096" s="7">
        <f t="shared" si="259"/>
        <v>3.5265049415992817</v>
      </c>
      <c r="Q2096" s="7">
        <f t="shared" si="260"/>
        <v>4.9185463659147874</v>
      </c>
      <c r="R2096" s="24">
        <f t="shared" si="252"/>
        <v>0.51312101910828023</v>
      </c>
      <c r="S2096" s="24">
        <f t="shared" si="252"/>
        <v>0.28356687898089167</v>
      </c>
      <c r="T2096" s="24">
        <f t="shared" si="252"/>
        <v>0.20331210191082802</v>
      </c>
      <c r="U2096" s="23">
        <f t="shared" si="253"/>
        <v>0.6185159004477695</v>
      </c>
      <c r="V2096" s="23">
        <f t="shared" si="253"/>
        <v>0.72604111591007714</v>
      </c>
      <c r="W2096" s="23">
        <f t="shared" si="253"/>
        <v>2.1437259963006312</v>
      </c>
      <c r="X2096" t="s">
        <v>558</v>
      </c>
      <c r="Y2096" t="s">
        <v>49</v>
      </c>
      <c r="Z2096" t="s">
        <v>141</v>
      </c>
      <c r="AA2096" s="25" t="s">
        <v>150</v>
      </c>
      <c r="AB2096" s="25" t="s">
        <v>166</v>
      </c>
      <c r="AC2096" s="128" t="s">
        <v>610</v>
      </c>
      <c r="AD2096" s="140" t="s">
        <v>359</v>
      </c>
      <c r="AE2096" s="140" t="str">
        <f>VLOOKUP(AD2096,cs_lookup!$A$2:$B$55,2,FALSE)</f>
        <v>1</v>
      </c>
    </row>
    <row r="2097" spans="1:31" x14ac:dyDescent="0.25">
      <c r="A2097" s="20">
        <v>0.15697977190634055</v>
      </c>
      <c r="B2097" s="20">
        <v>0.20690182830003742</v>
      </c>
      <c r="C2097" s="20">
        <v>0.55650298893866224</v>
      </c>
      <c r="D2097" s="21">
        <f t="shared" si="251"/>
        <v>6.370247502949832</v>
      </c>
      <c r="E2097" s="22">
        <f t="shared" si="251"/>
        <v>4.8332100698011047</v>
      </c>
      <c r="F2097" s="22">
        <f t="shared" si="251"/>
        <v>1.7969355419045556</v>
      </c>
      <c r="G2097" s="127">
        <v>2.8661506387612778E-2</v>
      </c>
      <c r="H2097" s="7">
        <f t="shared" si="254"/>
        <v>1.0286615063876128</v>
      </c>
      <c r="I2097" s="7">
        <f t="shared" si="255"/>
        <v>6.1927538489512033</v>
      </c>
      <c r="J2097" s="7">
        <f t="shared" si="256"/>
        <v>4.6985427565711682</v>
      </c>
      <c r="K2097" s="7">
        <f t="shared" si="257"/>
        <v>1.7468676826596905</v>
      </c>
      <c r="L2097">
        <v>1.93</v>
      </c>
      <c r="M2097">
        <v>3.57</v>
      </c>
      <c r="N2097">
        <v>4.34</v>
      </c>
      <c r="O2097" s="7">
        <f t="shared" si="258"/>
        <v>1.9853167073280926</v>
      </c>
      <c r="P2097" s="7">
        <f t="shared" si="259"/>
        <v>3.6723215778037774</v>
      </c>
      <c r="Q2097" s="7">
        <f t="shared" si="260"/>
        <v>4.4643909377222393</v>
      </c>
      <c r="R2097" s="24">
        <f t="shared" si="252"/>
        <v>0.50369797237330172</v>
      </c>
      <c r="S2097" s="24">
        <f t="shared" si="252"/>
        <v>0.27230730719340962</v>
      </c>
      <c r="T2097" s="24">
        <f t="shared" si="252"/>
        <v>0.22399472043328858</v>
      </c>
      <c r="U2097" s="23">
        <f t="shared" si="253"/>
        <v>0.311654563878211</v>
      </c>
      <c r="V2097" s="23">
        <f t="shared" si="253"/>
        <v>0.75981004855327972</v>
      </c>
      <c r="W2097" s="23">
        <f t="shared" si="253"/>
        <v>2.4844469006331034</v>
      </c>
      <c r="X2097" t="s">
        <v>434</v>
      </c>
      <c r="Y2097" t="s">
        <v>50</v>
      </c>
      <c r="Z2097" t="s">
        <v>141</v>
      </c>
      <c r="AA2097" s="25" t="s">
        <v>155</v>
      </c>
      <c r="AB2097" s="25" t="s">
        <v>161</v>
      </c>
      <c r="AC2097" s="128" t="s">
        <v>610</v>
      </c>
      <c r="AD2097" s="140" t="s">
        <v>162</v>
      </c>
      <c r="AE2097" s="140" t="str">
        <f>VLOOKUP(AD2097,cs_lookup!$A$2:$B$55,2,FALSE)</f>
        <v>1</v>
      </c>
    </row>
    <row r="2098" spans="1:31" x14ac:dyDescent="0.25">
      <c r="A2098" s="20">
        <v>0.33280276353463356</v>
      </c>
      <c r="B2098" s="20">
        <v>0.23797563661889032</v>
      </c>
      <c r="C2098" s="20">
        <v>0.39335996054658179</v>
      </c>
      <c r="D2098" s="21">
        <f t="shared" si="251"/>
        <v>3.0047827409219625</v>
      </c>
      <c r="E2098" s="22">
        <f t="shared" si="251"/>
        <v>4.2021108303681736</v>
      </c>
      <c r="F2098" s="22">
        <f t="shared" si="251"/>
        <v>2.5422007837566367</v>
      </c>
      <c r="G2098" s="127">
        <v>2.7051925255518139E-2</v>
      </c>
      <c r="H2098" s="7">
        <f t="shared" si="254"/>
        <v>1.0270519252555181</v>
      </c>
      <c r="I2098" s="7">
        <f t="shared" si="255"/>
        <v>2.9256385846065269</v>
      </c>
      <c r="J2098" s="7">
        <f t="shared" si="256"/>
        <v>4.0914297778301121</v>
      </c>
      <c r="K2098" s="7">
        <f t="shared" si="257"/>
        <v>2.4752407558402343</v>
      </c>
      <c r="L2098">
        <v>2.34</v>
      </c>
      <c r="M2098">
        <v>3.33</v>
      </c>
      <c r="N2098">
        <v>3.34</v>
      </c>
      <c r="O2098" s="7">
        <f t="shared" si="258"/>
        <v>2.4033015050979123</v>
      </c>
      <c r="P2098" s="7">
        <f t="shared" si="259"/>
        <v>3.4200829111008755</v>
      </c>
      <c r="Q2098" s="7">
        <f t="shared" si="260"/>
        <v>3.4303534303534304</v>
      </c>
      <c r="R2098" s="24">
        <f t="shared" si="252"/>
        <v>0.41609427609427607</v>
      </c>
      <c r="S2098" s="24">
        <f t="shared" si="252"/>
        <v>0.29239057239057237</v>
      </c>
      <c r="T2098" s="24">
        <f t="shared" si="252"/>
        <v>0.2915151515151515</v>
      </c>
      <c r="U2098" s="23">
        <f t="shared" si="253"/>
        <v>0.79982538250352941</v>
      </c>
      <c r="V2098" s="23">
        <f t="shared" si="253"/>
        <v>0.81389640805861863</v>
      </c>
      <c r="W2098" s="23">
        <f t="shared" si="253"/>
        <v>1.3493636900246571</v>
      </c>
      <c r="X2098" t="s">
        <v>42</v>
      </c>
      <c r="Y2098" t="s">
        <v>44</v>
      </c>
      <c r="Z2098" t="s">
        <v>141</v>
      </c>
      <c r="AA2098" s="25" t="s">
        <v>155</v>
      </c>
      <c r="AB2098" s="25" t="s">
        <v>161</v>
      </c>
      <c r="AC2098" s="128" t="s">
        <v>610</v>
      </c>
      <c r="AD2098" s="140" t="s">
        <v>154</v>
      </c>
      <c r="AE2098" s="140" t="str">
        <f>VLOOKUP(AD2098,cs_lookup!$A$2:$B$55,2,FALSE)</f>
        <v>1</v>
      </c>
    </row>
    <row r="2099" spans="1:31" x14ac:dyDescent="0.25">
      <c r="A2099" s="20">
        <v>0.70367563313457526</v>
      </c>
      <c r="B2099" s="20">
        <v>0.1997557801672537</v>
      </c>
      <c r="C2099" s="20">
        <v>9.3697478058030692E-2</v>
      </c>
      <c r="D2099" s="21">
        <f t="shared" si="251"/>
        <v>1.4211093192831274</v>
      </c>
      <c r="E2099" s="22">
        <f t="shared" si="251"/>
        <v>5.0061129603494283</v>
      </c>
      <c r="F2099" s="22">
        <f t="shared" si="251"/>
        <v>10.672645846248487</v>
      </c>
      <c r="G2099" s="127">
        <v>3.1913656078007779E-2</v>
      </c>
      <c r="H2099" s="7">
        <f t="shared" si="254"/>
        <v>1.0319136560780078</v>
      </c>
      <c r="I2099" s="7">
        <f t="shared" si="255"/>
        <v>1.3771591362443394</v>
      </c>
      <c r="J2099" s="7">
        <f t="shared" si="256"/>
        <v>4.8512905424433983</v>
      </c>
      <c r="K2099" s="7">
        <f t="shared" si="257"/>
        <v>10.342576419438029</v>
      </c>
      <c r="L2099">
        <v>1.48</v>
      </c>
      <c r="M2099">
        <v>4.7</v>
      </c>
      <c r="N2099">
        <v>6.97</v>
      </c>
      <c r="O2099" s="7">
        <f t="shared" si="258"/>
        <v>1.5272322109954515</v>
      </c>
      <c r="P2099" s="7">
        <f t="shared" si="259"/>
        <v>4.8499941835666371</v>
      </c>
      <c r="Q2099" s="7">
        <f t="shared" si="260"/>
        <v>7.1924381828637136</v>
      </c>
      <c r="R2099" s="24">
        <f t="shared" si="252"/>
        <v>0.65477927508364886</v>
      </c>
      <c r="S2099" s="24">
        <f t="shared" si="252"/>
        <v>0.20618581428165961</v>
      </c>
      <c r="T2099" s="24">
        <f t="shared" si="252"/>
        <v>0.13903491063469159</v>
      </c>
      <c r="U2099" s="23">
        <f t="shared" si="253"/>
        <v>1.0746760930157415</v>
      </c>
      <c r="V2099" s="23">
        <f t="shared" si="253"/>
        <v>0.96881437194499609</v>
      </c>
      <c r="W2099" s="23">
        <f t="shared" si="253"/>
        <v>0.67391331882261496</v>
      </c>
      <c r="X2099" t="s">
        <v>415</v>
      </c>
      <c r="Y2099" t="s">
        <v>427</v>
      </c>
      <c r="Z2099" t="s">
        <v>409</v>
      </c>
      <c r="AA2099" s="25" t="s">
        <v>162</v>
      </c>
      <c r="AB2099" s="25" t="s">
        <v>160</v>
      </c>
      <c r="AC2099" s="128" t="s">
        <v>610</v>
      </c>
      <c r="AD2099" s="140" t="s">
        <v>162</v>
      </c>
      <c r="AE2099" s="140" t="str">
        <f>VLOOKUP(AD2099,cs_lookup!$A$2:$B$55,2,FALSE)</f>
        <v>1</v>
      </c>
    </row>
    <row r="2100" spans="1:31" x14ac:dyDescent="0.25">
      <c r="A2100" s="20">
        <v>0.12646825815561769</v>
      </c>
      <c r="B2100" s="20">
        <v>0.37698992088750816</v>
      </c>
      <c r="C2100" s="20">
        <v>0.45810181923238924</v>
      </c>
      <c r="D2100" s="21">
        <f t="shared" si="251"/>
        <v>7.9071224241067029</v>
      </c>
      <c r="E2100" s="22">
        <f t="shared" si="251"/>
        <v>2.6525908110376109</v>
      </c>
      <c r="F2100" s="22">
        <f t="shared" si="251"/>
        <v>2.1829208224399403</v>
      </c>
      <c r="G2100" s="127">
        <v>2.7883121943723443E-2</v>
      </c>
      <c r="H2100" s="7">
        <f t="shared" si="254"/>
        <v>1.0278831219437234</v>
      </c>
      <c r="I2100" s="7">
        <f t="shared" si="255"/>
        <v>7.6926279411557621</v>
      </c>
      <c r="J2100" s="7">
        <f t="shared" si="256"/>
        <v>2.5806346601173593</v>
      </c>
      <c r="K2100" s="7">
        <f t="shared" si="257"/>
        <v>2.1237052888970922</v>
      </c>
      <c r="L2100">
        <v>3.09</v>
      </c>
      <c r="M2100">
        <v>3.66</v>
      </c>
      <c r="N2100">
        <v>2.3199999999999998</v>
      </c>
      <c r="O2100" s="7">
        <f t="shared" si="258"/>
        <v>3.1761588468061053</v>
      </c>
      <c r="P2100" s="7">
        <f t="shared" si="259"/>
        <v>3.7620522263140281</v>
      </c>
      <c r="Q2100" s="7">
        <f t="shared" si="260"/>
        <v>2.3846888429094384</v>
      </c>
      <c r="R2100" s="24">
        <f t="shared" si="252"/>
        <v>0.31484571403145784</v>
      </c>
      <c r="S2100" s="24">
        <f t="shared" si="252"/>
        <v>0.26581236512491929</v>
      </c>
      <c r="T2100" s="24">
        <f t="shared" si="252"/>
        <v>0.41934192084362271</v>
      </c>
      <c r="U2100" s="23">
        <f t="shared" si="253"/>
        <v>0.40168327698112349</v>
      </c>
      <c r="V2100" s="23">
        <f t="shared" si="253"/>
        <v>1.4182557711727992</v>
      </c>
      <c r="W2100" s="23">
        <f t="shared" si="253"/>
        <v>1.0924302972399951</v>
      </c>
      <c r="X2100" t="s">
        <v>413</v>
      </c>
      <c r="Y2100" t="s">
        <v>411</v>
      </c>
      <c r="Z2100" t="s">
        <v>409</v>
      </c>
      <c r="AA2100" s="25" t="s">
        <v>152</v>
      </c>
      <c r="AB2100" s="25" t="s">
        <v>161</v>
      </c>
      <c r="AC2100" s="128" t="s">
        <v>610</v>
      </c>
      <c r="AD2100" s="140" t="s">
        <v>154</v>
      </c>
      <c r="AE2100" s="140" t="str">
        <f>VLOOKUP(AD2100,cs_lookup!$A$2:$B$55,2,FALSE)</f>
        <v>1</v>
      </c>
    </row>
    <row r="2101" spans="1:31" x14ac:dyDescent="0.25">
      <c r="A2101" s="20">
        <v>0.59930036576436896</v>
      </c>
      <c r="B2101" s="20">
        <v>0.2987456857118852</v>
      </c>
      <c r="C2101" s="20">
        <v>0.10059462852547538</v>
      </c>
      <c r="D2101" s="21">
        <f t="shared" si="251"/>
        <v>1.6686123638929613</v>
      </c>
      <c r="E2101" s="22">
        <f t="shared" si="251"/>
        <v>3.3473286739424748</v>
      </c>
      <c r="F2101" s="22">
        <f t="shared" si="251"/>
        <v>9.9408886404580947</v>
      </c>
      <c r="G2101" s="127">
        <v>2.7797131524944341E-2</v>
      </c>
      <c r="H2101" s="7">
        <f t="shared" si="254"/>
        <v>1.0277971315249443</v>
      </c>
      <c r="I2101" s="7">
        <f t="shared" si="255"/>
        <v>1.6234841611371675</v>
      </c>
      <c r="J2101" s="7">
        <f t="shared" si="256"/>
        <v>3.2567990036866883</v>
      </c>
      <c r="K2101" s="7">
        <f t="shared" si="257"/>
        <v>9.672033843593999</v>
      </c>
      <c r="L2101">
        <v>2.72</v>
      </c>
      <c r="M2101">
        <v>3.61</v>
      </c>
      <c r="N2101">
        <v>2.61</v>
      </c>
      <c r="O2101" s="7">
        <f t="shared" si="258"/>
        <v>2.7956081977478489</v>
      </c>
      <c r="P2101" s="7">
        <f t="shared" si="259"/>
        <v>3.710347644805049</v>
      </c>
      <c r="Q2101" s="7">
        <f t="shared" si="260"/>
        <v>2.6825505132801046</v>
      </c>
      <c r="R2101" s="24">
        <f t="shared" si="252"/>
        <v>0.35770391602285445</v>
      </c>
      <c r="S2101" s="24">
        <f t="shared" si="252"/>
        <v>0.26951652398397902</v>
      </c>
      <c r="T2101" s="24">
        <f t="shared" si="252"/>
        <v>0.37277955999316637</v>
      </c>
      <c r="U2101" s="23">
        <f t="shared" si="253"/>
        <v>1.6754090154441541</v>
      </c>
      <c r="V2101" s="23">
        <f t="shared" si="253"/>
        <v>1.1084503513767625</v>
      </c>
      <c r="W2101" s="23">
        <f t="shared" si="253"/>
        <v>0.26985017238423542</v>
      </c>
      <c r="X2101" t="s">
        <v>408</v>
      </c>
      <c r="Y2101" t="s">
        <v>425</v>
      </c>
      <c r="Z2101" t="s">
        <v>409</v>
      </c>
      <c r="AA2101" s="25" t="s">
        <v>154</v>
      </c>
      <c r="AB2101" s="25" t="s">
        <v>160</v>
      </c>
      <c r="AC2101" s="128" t="s">
        <v>610</v>
      </c>
      <c r="AD2101" s="140" t="s">
        <v>154</v>
      </c>
      <c r="AE2101" s="140" t="str">
        <f>VLOOKUP(AD2101,cs_lookup!$A$2:$B$55,2,FALSE)</f>
        <v>1</v>
      </c>
    </row>
    <row r="2102" spans="1:31" x14ac:dyDescent="0.25">
      <c r="A2102" s="20">
        <v>0.34687526254062057</v>
      </c>
      <c r="B2102" s="20">
        <v>0.22414758332389162</v>
      </c>
      <c r="C2102" s="20">
        <v>0.39417061254810709</v>
      </c>
      <c r="D2102" s="21">
        <f t="shared" si="251"/>
        <v>2.8828807009058357</v>
      </c>
      <c r="E2102" s="22">
        <f t="shared" si="251"/>
        <v>4.4613463378501264</v>
      </c>
      <c r="F2102" s="22">
        <f t="shared" si="251"/>
        <v>2.5369724889826828</v>
      </c>
      <c r="G2102" s="127">
        <v>2.6992231434601388E-2</v>
      </c>
      <c r="H2102" s="7">
        <f t="shared" si="254"/>
        <v>1.0269922314346014</v>
      </c>
      <c r="I2102" s="7">
        <f t="shared" si="255"/>
        <v>2.8071105239800609</v>
      </c>
      <c r="J2102" s="7">
        <f t="shared" si="256"/>
        <v>4.3440896642597666</v>
      </c>
      <c r="K2102" s="7">
        <f t="shared" si="257"/>
        <v>2.4702937484140421</v>
      </c>
      <c r="L2102">
        <v>2.58</v>
      </c>
      <c r="M2102">
        <v>3.21</v>
      </c>
      <c r="N2102">
        <v>3.05</v>
      </c>
      <c r="O2102" s="7">
        <f t="shared" si="258"/>
        <v>2.6496399571012716</v>
      </c>
      <c r="P2102" s="7">
        <f t="shared" si="259"/>
        <v>3.2966450629050703</v>
      </c>
      <c r="Q2102" s="7">
        <f t="shared" si="260"/>
        <v>3.1323263058755342</v>
      </c>
      <c r="R2102" s="24">
        <f t="shared" si="252"/>
        <v>0.37740976743648158</v>
      </c>
      <c r="S2102" s="24">
        <f t="shared" si="252"/>
        <v>0.30333869158446186</v>
      </c>
      <c r="T2102" s="24">
        <f t="shared" si="252"/>
        <v>0.31925154097905656</v>
      </c>
      <c r="U2102" s="23">
        <f t="shared" si="253"/>
        <v>0.91909455575762222</v>
      </c>
      <c r="V2102" s="23">
        <f t="shared" si="253"/>
        <v>0.73893502392681032</v>
      </c>
      <c r="W2102" s="23">
        <f t="shared" si="253"/>
        <v>1.2346709786875087</v>
      </c>
      <c r="X2102" t="s">
        <v>301</v>
      </c>
      <c r="Y2102" t="s">
        <v>290</v>
      </c>
      <c r="Z2102" t="s">
        <v>142</v>
      </c>
      <c r="AA2102" s="25" t="s">
        <v>150</v>
      </c>
      <c r="AB2102" s="25" t="s">
        <v>166</v>
      </c>
      <c r="AC2102" s="128" t="s">
        <v>610</v>
      </c>
      <c r="AD2102" s="140" t="s">
        <v>153</v>
      </c>
      <c r="AE2102" s="140" t="str">
        <f>VLOOKUP(AD2102,cs_lookup!$A$2:$B$55,2,FALSE)</f>
        <v>2</v>
      </c>
    </row>
    <row r="2103" spans="1:31" x14ac:dyDescent="0.25">
      <c r="A2103" s="20">
        <v>0.25355588206989366</v>
      </c>
      <c r="B2103" s="20">
        <v>0.2222446448136193</v>
      </c>
      <c r="C2103" s="20">
        <v>0.47245949702897799</v>
      </c>
      <c r="D2103" s="21">
        <f t="shared" si="251"/>
        <v>3.9439037731506703</v>
      </c>
      <c r="E2103" s="22">
        <f t="shared" si="251"/>
        <v>4.4995459883347406</v>
      </c>
      <c r="F2103" s="22">
        <f t="shared" si="251"/>
        <v>2.1165835511581763</v>
      </c>
      <c r="G2103" s="127">
        <v>2.9878287480650023E-2</v>
      </c>
      <c r="H2103" s="7">
        <f t="shared" si="254"/>
        <v>1.02987828748065</v>
      </c>
      <c r="I2103" s="7">
        <f t="shared" si="255"/>
        <v>3.8294853101510511</v>
      </c>
      <c r="J2103" s="7">
        <f t="shared" si="256"/>
        <v>4.3690075254832292</v>
      </c>
      <c r="K2103" s="7">
        <f t="shared" si="257"/>
        <v>2.0551783418367715</v>
      </c>
      <c r="L2103">
        <v>8.6</v>
      </c>
      <c r="M2103">
        <v>5.15</v>
      </c>
      <c r="N2103">
        <v>1.39</v>
      </c>
      <c r="O2103" s="7">
        <f t="shared" si="258"/>
        <v>8.8569532723335893</v>
      </c>
      <c r="P2103" s="7">
        <f t="shared" si="259"/>
        <v>5.3038731805253478</v>
      </c>
      <c r="Q2103" s="7">
        <f t="shared" si="260"/>
        <v>1.4315308195981034</v>
      </c>
      <c r="R2103" s="24">
        <f t="shared" si="252"/>
        <v>0.11290564252198257</v>
      </c>
      <c r="S2103" s="24">
        <f t="shared" si="252"/>
        <v>0.18854146129884466</v>
      </c>
      <c r="T2103" s="24">
        <f t="shared" si="252"/>
        <v>0.69855289617917282</v>
      </c>
      <c r="U2103" s="23">
        <f t="shared" si="253"/>
        <v>2.2457325994183743</v>
      </c>
      <c r="V2103" s="23">
        <f t="shared" si="253"/>
        <v>1.1787574111423373</v>
      </c>
      <c r="W2103" s="23">
        <f t="shared" si="253"/>
        <v>0.67634033100880053</v>
      </c>
      <c r="X2103" t="s">
        <v>292</v>
      </c>
      <c r="Y2103" t="s">
        <v>303</v>
      </c>
      <c r="Z2103" t="s">
        <v>142</v>
      </c>
      <c r="AA2103" s="25" t="s">
        <v>155</v>
      </c>
      <c r="AB2103" s="25" t="s">
        <v>161</v>
      </c>
      <c r="AC2103" s="128" t="s">
        <v>610</v>
      </c>
      <c r="AD2103" s="140" t="s">
        <v>178</v>
      </c>
      <c r="AE2103" s="140" t="str">
        <f>VLOOKUP(AD2103,cs_lookup!$A$2:$B$55,2,FALSE)</f>
        <v>2</v>
      </c>
    </row>
    <row r="2104" spans="1:31" x14ac:dyDescent="0.25">
      <c r="A2104" s="20">
        <v>0.88092857804863167</v>
      </c>
      <c r="B2104" s="20">
        <v>9.4897347635396936E-2</v>
      </c>
      <c r="C2104" s="20">
        <v>1.1233084267834386E-2</v>
      </c>
      <c r="D2104" s="21">
        <f t="shared" si="251"/>
        <v>1.1351658067616861</v>
      </c>
      <c r="E2104" s="22">
        <f t="shared" si="251"/>
        <v>10.537702316423832</v>
      </c>
      <c r="F2104" s="22">
        <f t="shared" si="251"/>
        <v>89.022745325918308</v>
      </c>
      <c r="G2104" s="127">
        <v>3.6638828963377001E-2</v>
      </c>
      <c r="H2104" s="7">
        <f t="shared" si="254"/>
        <v>1.036638828963377</v>
      </c>
      <c r="I2104" s="7">
        <f t="shared" si="255"/>
        <v>1.0950446530126936</v>
      </c>
      <c r="J2104" s="7">
        <f t="shared" si="256"/>
        <v>10.165259125940105</v>
      </c>
      <c r="K2104" s="7">
        <f t="shared" si="257"/>
        <v>85.8763369060174</v>
      </c>
      <c r="L2104">
        <v>1.22</v>
      </c>
      <c r="M2104">
        <v>6.54</v>
      </c>
      <c r="N2104">
        <v>15.61</v>
      </c>
      <c r="O2104" s="7">
        <f t="shared" si="258"/>
        <v>1.2646993713353198</v>
      </c>
      <c r="P2104" s="7">
        <f t="shared" si="259"/>
        <v>6.7796179414204856</v>
      </c>
      <c r="Q2104" s="7">
        <f t="shared" si="260"/>
        <v>16.181932120118315</v>
      </c>
      <c r="R2104" s="24">
        <f t="shared" si="252"/>
        <v>0.79070174514608971</v>
      </c>
      <c r="S2104" s="24">
        <f t="shared" si="252"/>
        <v>0.14750093716792498</v>
      </c>
      <c r="T2104" s="24">
        <f t="shared" si="252"/>
        <v>6.1797317685985231E-2</v>
      </c>
      <c r="U2104" s="23">
        <f t="shared" si="253"/>
        <v>1.1141098188494218</v>
      </c>
      <c r="V2104" s="23">
        <f t="shared" si="253"/>
        <v>0.64336776062215395</v>
      </c>
      <c r="W2104" s="23">
        <f t="shared" si="253"/>
        <v>0.18177300712166494</v>
      </c>
      <c r="X2104" t="s">
        <v>295</v>
      </c>
      <c r="Y2104" t="s">
        <v>300</v>
      </c>
      <c r="Z2104" t="s">
        <v>142</v>
      </c>
      <c r="AA2104" s="25" t="s">
        <v>176</v>
      </c>
      <c r="AB2104" s="25" t="s">
        <v>160</v>
      </c>
      <c r="AC2104" s="128" t="s">
        <v>610</v>
      </c>
      <c r="AD2104" s="140" t="s">
        <v>154</v>
      </c>
      <c r="AE2104" s="140" t="str">
        <f>VLOOKUP(AD2104,cs_lookup!$A$2:$B$55,2,FALSE)</f>
        <v>1</v>
      </c>
    </row>
    <row r="2105" spans="1:31" x14ac:dyDescent="0.25">
      <c r="A2105" s="20">
        <v>0.34861647387339817</v>
      </c>
      <c r="B2105" s="20">
        <v>0.30198900929661765</v>
      </c>
      <c r="C2105" s="20">
        <v>0.32599277212043398</v>
      </c>
      <c r="D2105" s="21">
        <f t="shared" ref="D2105:F2168" si="261">(100%/A2105)</f>
        <v>2.8684817699210483</v>
      </c>
      <c r="E2105" s="22">
        <f t="shared" si="261"/>
        <v>3.3113787893445705</v>
      </c>
      <c r="F2105" s="22">
        <f t="shared" si="261"/>
        <v>3.0675526745438466</v>
      </c>
      <c r="G2105" s="127">
        <v>2.7267692180732883E-2</v>
      </c>
      <c r="H2105" s="7">
        <f t="shared" si="254"/>
        <v>1.0272676921807329</v>
      </c>
      <c r="I2105" s="7">
        <f t="shared" si="255"/>
        <v>2.7923410730767735</v>
      </c>
      <c r="J2105" s="7">
        <f t="shared" si="256"/>
        <v>3.2234818777518619</v>
      </c>
      <c r="K2105" s="7">
        <f t="shared" si="257"/>
        <v>2.9861278592650953</v>
      </c>
      <c r="L2105">
        <v>2.6</v>
      </c>
      <c r="M2105">
        <v>3.21</v>
      </c>
      <c r="N2105">
        <v>3.02</v>
      </c>
      <c r="O2105" s="7">
        <f t="shared" si="258"/>
        <v>2.6708959996699058</v>
      </c>
      <c r="P2105" s="7">
        <f t="shared" si="259"/>
        <v>3.2975292919001524</v>
      </c>
      <c r="Q2105" s="7">
        <f t="shared" si="260"/>
        <v>3.1023484303858133</v>
      </c>
      <c r="R2105" s="24">
        <f t="shared" ref="R2105:T2168" si="262">(1/O2105)</f>
        <v>0.37440619182610979</v>
      </c>
      <c r="S2105" s="24">
        <f t="shared" si="262"/>
        <v>0.30325735163485534</v>
      </c>
      <c r="T2105" s="24">
        <f t="shared" si="262"/>
        <v>0.32233645653903492</v>
      </c>
      <c r="U2105" s="23">
        <f t="shared" ref="U2105:W2168" si="263">(L2105/I2105)</f>
        <v>0.93111834548748729</v>
      </c>
      <c r="V2105" s="23">
        <f t="shared" si="263"/>
        <v>0.99581760398750419</v>
      </c>
      <c r="W2105" s="23">
        <f t="shared" si="263"/>
        <v>1.0113431649049485</v>
      </c>
      <c r="X2105" t="s">
        <v>111</v>
      </c>
      <c r="Y2105" t="s">
        <v>59</v>
      </c>
      <c r="Z2105" t="s">
        <v>143</v>
      </c>
      <c r="AA2105" s="25" t="s">
        <v>151</v>
      </c>
      <c r="AB2105" s="25" t="s">
        <v>166</v>
      </c>
      <c r="AC2105" s="128" t="s">
        <v>610</v>
      </c>
      <c r="AD2105" s="140" t="s">
        <v>154</v>
      </c>
      <c r="AE2105" s="140" t="str">
        <f>VLOOKUP(AD2105,cs_lookup!$A$2:$B$55,2,FALSE)</f>
        <v>1</v>
      </c>
    </row>
    <row r="2106" spans="1:31" x14ac:dyDescent="0.25">
      <c r="A2106" s="20">
        <v>0.4787687796320314</v>
      </c>
      <c r="B2106" s="20">
        <v>0.49945353108620039</v>
      </c>
      <c r="C2106" s="20">
        <v>2.1766628057878511E-2</v>
      </c>
      <c r="D2106" s="21">
        <f t="shared" si="261"/>
        <v>2.0886909141581302</v>
      </c>
      <c r="E2106" s="22">
        <f t="shared" si="261"/>
        <v>2.0021882672953022</v>
      </c>
      <c r="F2106" s="22">
        <f t="shared" si="261"/>
        <v>45.941888534179569</v>
      </c>
      <c r="G2106" s="127">
        <v>3.9845570400477648E-2</v>
      </c>
      <c r="H2106" s="7">
        <f t="shared" si="254"/>
        <v>1.0398455704004776</v>
      </c>
      <c r="I2106" s="7">
        <f t="shared" si="255"/>
        <v>2.0086549133961391</v>
      </c>
      <c r="J2106" s="7">
        <f t="shared" si="256"/>
        <v>1.9254669388303454</v>
      </c>
      <c r="K2106" s="7">
        <f t="shared" si="257"/>
        <v>44.181453325310493</v>
      </c>
      <c r="L2106">
        <v>1.25</v>
      </c>
      <c r="M2106">
        <v>6.31</v>
      </c>
      <c r="N2106">
        <v>12.29</v>
      </c>
      <c r="O2106" s="7">
        <f t="shared" si="258"/>
        <v>1.2998069630005971</v>
      </c>
      <c r="P2106" s="7">
        <f t="shared" si="259"/>
        <v>6.5614255492270139</v>
      </c>
      <c r="Q2106" s="7">
        <f t="shared" si="260"/>
        <v>12.779702060221869</v>
      </c>
      <c r="R2106" s="24">
        <f t="shared" si="262"/>
        <v>0.76934500927084248</v>
      </c>
      <c r="S2106" s="24">
        <f t="shared" si="262"/>
        <v>0.15240590516458846</v>
      </c>
      <c r="T2106" s="24">
        <f t="shared" si="262"/>
        <v>7.8249085564569026E-2</v>
      </c>
      <c r="U2106" s="23">
        <f t="shared" si="263"/>
        <v>0.62230699343301277</v>
      </c>
      <c r="V2106" s="23">
        <f t="shared" si="263"/>
        <v>3.2771271595206444</v>
      </c>
      <c r="W2106" s="23">
        <f t="shared" si="263"/>
        <v>0.27817102143535316</v>
      </c>
      <c r="X2106" t="s">
        <v>131</v>
      </c>
      <c r="Y2106" t="s">
        <v>58</v>
      </c>
      <c r="Z2106" t="s">
        <v>143</v>
      </c>
      <c r="AA2106" s="25" t="s">
        <v>154</v>
      </c>
      <c r="AB2106" s="25" t="s">
        <v>160</v>
      </c>
      <c r="AC2106" s="128" t="s">
        <v>610</v>
      </c>
      <c r="AD2106" s="140" t="s">
        <v>170</v>
      </c>
      <c r="AE2106" s="140" t="str">
        <f>VLOOKUP(AD2106,cs_lookup!$A$2:$B$55,2,FALSE)</f>
        <v>1</v>
      </c>
    </row>
    <row r="2107" spans="1:31" x14ac:dyDescent="0.25">
      <c r="A2107" s="20">
        <v>0.37533413618341538</v>
      </c>
      <c r="B2107" s="20">
        <v>0.45644217079649108</v>
      </c>
      <c r="C2107" s="20">
        <v>0.16572239711395925</v>
      </c>
      <c r="D2107" s="21">
        <f t="shared" si="261"/>
        <v>2.6642927024131047</v>
      </c>
      <c r="E2107" s="22">
        <f t="shared" si="261"/>
        <v>2.1908580406911158</v>
      </c>
      <c r="F2107" s="22">
        <f t="shared" si="261"/>
        <v>6.0341873966036621</v>
      </c>
      <c r="G2107" s="127">
        <v>2.7318380259556907E-2</v>
      </c>
      <c r="H2107" s="7">
        <f t="shared" si="254"/>
        <v>1.0273183802595569</v>
      </c>
      <c r="I2107" s="7">
        <f t="shared" si="255"/>
        <v>2.5934440126924998</v>
      </c>
      <c r="J2107" s="7">
        <f t="shared" si="256"/>
        <v>2.1325988931859516</v>
      </c>
      <c r="K2107" s="7">
        <f t="shared" si="257"/>
        <v>5.873726697150202</v>
      </c>
      <c r="L2107">
        <v>2.31</v>
      </c>
      <c r="M2107">
        <v>3.4</v>
      </c>
      <c r="N2107">
        <v>3.33</v>
      </c>
      <c r="O2107" s="7">
        <f t="shared" si="258"/>
        <v>2.3731054583995763</v>
      </c>
      <c r="P2107" s="7">
        <f t="shared" si="259"/>
        <v>3.4928824928824933</v>
      </c>
      <c r="Q2107" s="7">
        <f t="shared" si="260"/>
        <v>3.4209702062643244</v>
      </c>
      <c r="R2107" s="24">
        <f t="shared" si="262"/>
        <v>0.42138877413159742</v>
      </c>
      <c r="S2107" s="24">
        <f t="shared" si="262"/>
        <v>0.28629649065999707</v>
      </c>
      <c r="T2107" s="24">
        <f t="shared" si="262"/>
        <v>0.2923147352084054</v>
      </c>
      <c r="U2107" s="23">
        <f t="shared" si="263"/>
        <v>0.89070748730055305</v>
      </c>
      <c r="V2107" s="23">
        <f t="shared" si="263"/>
        <v>1.5942988673883445</v>
      </c>
      <c r="W2107" s="23">
        <f t="shared" si="263"/>
        <v>0.56693138303755941</v>
      </c>
      <c r="X2107" t="s">
        <v>60</v>
      </c>
      <c r="Y2107" t="s">
        <v>54</v>
      </c>
      <c r="Z2107" t="s">
        <v>143</v>
      </c>
      <c r="AA2107" s="25" t="s">
        <v>154</v>
      </c>
      <c r="AB2107" s="25" t="s">
        <v>160</v>
      </c>
      <c r="AC2107" s="128" t="s">
        <v>610</v>
      </c>
      <c r="AD2107" s="140" t="s">
        <v>162</v>
      </c>
      <c r="AE2107" s="140" t="str">
        <f>VLOOKUP(AD2107,cs_lookup!$A$2:$B$55,2,FALSE)</f>
        <v>1</v>
      </c>
    </row>
    <row r="2108" spans="1:31" x14ac:dyDescent="0.25">
      <c r="A2108" s="20">
        <v>0.90662143978525878</v>
      </c>
      <c r="B2108" s="20">
        <v>5.7379880397493324E-2</v>
      </c>
      <c r="C2108" s="20">
        <v>3.4281345076881018E-3</v>
      </c>
      <c r="D2108" s="21">
        <f t="shared" si="261"/>
        <v>1.10299619677741</v>
      </c>
      <c r="E2108" s="22">
        <f t="shared" si="261"/>
        <v>17.427711474346079</v>
      </c>
      <c r="F2108" s="22">
        <f t="shared" si="261"/>
        <v>291.7038400206734</v>
      </c>
      <c r="G2108" s="127">
        <v>3.3419300769387039E-2</v>
      </c>
      <c r="H2108" s="7">
        <f t="shared" si="254"/>
        <v>1.033419300769387</v>
      </c>
      <c r="I2108" s="7">
        <f t="shared" si="255"/>
        <v>1.0673268787956858</v>
      </c>
      <c r="J2108" s="7">
        <f t="shared" si="256"/>
        <v>16.864124234346157</v>
      </c>
      <c r="K2108" s="7">
        <f t="shared" si="257"/>
        <v>282.27055543040285</v>
      </c>
      <c r="L2108">
        <v>1.51</v>
      </c>
      <c r="M2108">
        <v>4.38</v>
      </c>
      <c r="N2108">
        <v>7</v>
      </c>
      <c r="O2108" s="7">
        <f t="shared" si="258"/>
        <v>1.5604631441617745</v>
      </c>
      <c r="P2108" s="7">
        <f t="shared" si="259"/>
        <v>4.5263765373699147</v>
      </c>
      <c r="Q2108" s="7">
        <f t="shared" si="260"/>
        <v>7.2339351053857097</v>
      </c>
      <c r="R2108" s="24">
        <f t="shared" si="262"/>
        <v>0.64083538514917282</v>
      </c>
      <c r="S2108" s="24">
        <f t="shared" si="262"/>
        <v>0.22092726748293406</v>
      </c>
      <c r="T2108" s="24">
        <f t="shared" si="262"/>
        <v>0.138237347367893</v>
      </c>
      <c r="U2108" s="23">
        <f t="shared" si="263"/>
        <v>1.4147493424917799</v>
      </c>
      <c r="V2108" s="23">
        <f t="shared" si="263"/>
        <v>0.25972294434830567</v>
      </c>
      <c r="W2108" s="23">
        <f t="shared" si="263"/>
        <v>2.4798902561149114E-2</v>
      </c>
      <c r="X2108" t="s">
        <v>266</v>
      </c>
      <c r="Y2108" t="s">
        <v>271</v>
      </c>
      <c r="Z2108" t="s">
        <v>143</v>
      </c>
      <c r="AA2108" s="25" t="s">
        <v>176</v>
      </c>
      <c r="AB2108" s="25" t="s">
        <v>160</v>
      </c>
      <c r="AC2108" s="128" t="s">
        <v>610</v>
      </c>
      <c r="AD2108" s="140" t="s">
        <v>151</v>
      </c>
      <c r="AE2108" s="140" t="str">
        <f>VLOOKUP(AD2108,cs_lookup!$A$2:$B$55,2,FALSE)</f>
        <v>X</v>
      </c>
    </row>
    <row r="2109" spans="1:31" x14ac:dyDescent="0.25">
      <c r="A2109" s="20">
        <v>0.54179698451735414</v>
      </c>
      <c r="B2109" s="20">
        <v>0.24535280699549322</v>
      </c>
      <c r="C2109" s="20">
        <v>0.20284891335858493</v>
      </c>
      <c r="D2109" s="21">
        <f t="shared" si="261"/>
        <v>1.84570979273874</v>
      </c>
      <c r="E2109" s="22">
        <f t="shared" si="261"/>
        <v>4.0757634373360503</v>
      </c>
      <c r="F2109" s="22">
        <f t="shared" si="261"/>
        <v>4.929777455757212</v>
      </c>
      <c r="G2109" s="127">
        <v>2.7409074221766527E-2</v>
      </c>
      <c r="H2109" s="7">
        <f t="shared" si="254"/>
        <v>1.0274090742217665</v>
      </c>
      <c r="I2109" s="7">
        <f t="shared" si="255"/>
        <v>1.7964702074846022</v>
      </c>
      <c r="J2109" s="7">
        <f t="shared" si="256"/>
        <v>3.9670307958135629</v>
      </c>
      <c r="K2109" s="7">
        <f t="shared" si="257"/>
        <v>4.7982615488298856</v>
      </c>
      <c r="L2109">
        <v>2.88</v>
      </c>
      <c r="M2109">
        <v>3.35</v>
      </c>
      <c r="N2109">
        <v>2.62</v>
      </c>
      <c r="O2109" s="7">
        <f t="shared" si="258"/>
        <v>2.9589381337586875</v>
      </c>
      <c r="P2109" s="7">
        <f t="shared" si="259"/>
        <v>3.4418203986429181</v>
      </c>
      <c r="Q2109" s="7">
        <f t="shared" si="260"/>
        <v>2.6918117744610286</v>
      </c>
      <c r="R2109" s="24">
        <f t="shared" si="262"/>
        <v>0.3379590768022302</v>
      </c>
      <c r="S2109" s="24">
        <f t="shared" si="262"/>
        <v>0.29054392274340984</v>
      </c>
      <c r="T2109" s="24">
        <f t="shared" si="262"/>
        <v>0.37149700045435985</v>
      </c>
      <c r="U2109" s="23">
        <f t="shared" si="263"/>
        <v>1.6031437582438643</v>
      </c>
      <c r="V2109" s="23">
        <f t="shared" si="263"/>
        <v>0.84446029598138739</v>
      </c>
      <c r="W2109" s="23">
        <f t="shared" si="263"/>
        <v>0.5460310934152639</v>
      </c>
      <c r="X2109" t="s">
        <v>55</v>
      </c>
      <c r="Y2109" t="s">
        <v>132</v>
      </c>
      <c r="Z2109" t="s">
        <v>143</v>
      </c>
      <c r="AA2109" s="25" t="s">
        <v>162</v>
      </c>
      <c r="AB2109" s="25" t="s">
        <v>160</v>
      </c>
      <c r="AC2109" s="128" t="s">
        <v>610</v>
      </c>
      <c r="AD2109" s="140" t="s">
        <v>172</v>
      </c>
      <c r="AE2109" s="140" t="str">
        <f>VLOOKUP(AD2109,cs_lookup!$A$2:$B$55,2,FALSE)</f>
        <v>2</v>
      </c>
    </row>
    <row r="2110" spans="1:31" x14ac:dyDescent="0.25">
      <c r="A2110" s="20">
        <v>0.84421997169514651</v>
      </c>
      <c r="B2110" s="20">
        <v>0.12803161167275917</v>
      </c>
      <c r="C2110" s="20">
        <v>2.1740824181365206E-2</v>
      </c>
      <c r="D2110" s="21">
        <f t="shared" si="261"/>
        <v>1.184525400402523</v>
      </c>
      <c r="E2110" s="22">
        <f t="shared" si="261"/>
        <v>7.8105710529985188</v>
      </c>
      <c r="F2110" s="22">
        <f t="shared" si="261"/>
        <v>45.996416311444797</v>
      </c>
      <c r="G2110" s="127">
        <v>5.9912350709175222E-2</v>
      </c>
      <c r="H2110" s="7">
        <f t="shared" si="254"/>
        <v>1.0599123507091752</v>
      </c>
      <c r="I2110" s="7">
        <f t="shared" si="255"/>
        <v>1.1175692024061901</v>
      </c>
      <c r="J2110" s="7">
        <f t="shared" si="256"/>
        <v>7.3690725914954713</v>
      </c>
      <c r="K2110" s="7">
        <f t="shared" si="257"/>
        <v>43.396433941607647</v>
      </c>
      <c r="L2110">
        <v>1.79</v>
      </c>
      <c r="M2110">
        <v>3.8</v>
      </c>
      <c r="N2110">
        <v>4.2</v>
      </c>
      <c r="O2110" s="7">
        <f t="shared" si="258"/>
        <v>1.8972431077694236</v>
      </c>
      <c r="P2110" s="7">
        <f t="shared" si="259"/>
        <v>4.0276669326948653</v>
      </c>
      <c r="Q2110" s="7">
        <f t="shared" si="260"/>
        <v>4.4516318729785365</v>
      </c>
      <c r="R2110" s="24">
        <f t="shared" si="262"/>
        <v>0.52708058124174373</v>
      </c>
      <c r="S2110" s="24">
        <f t="shared" si="262"/>
        <v>0.24828269484808457</v>
      </c>
      <c r="T2110" s="24">
        <f t="shared" si="262"/>
        <v>0.2246367239101717</v>
      </c>
      <c r="U2110" s="23">
        <f t="shared" si="263"/>
        <v>1.6016905227399147</v>
      </c>
      <c r="V2110" s="23">
        <f t="shared" si="263"/>
        <v>0.51566868867400206</v>
      </c>
      <c r="W2110" s="23">
        <f t="shared" si="263"/>
        <v>9.6782145870587838E-2</v>
      </c>
      <c r="X2110" t="s">
        <v>265</v>
      </c>
      <c r="Y2110" t="s">
        <v>267</v>
      </c>
      <c r="Z2110" t="s">
        <v>262</v>
      </c>
      <c r="AA2110" s="25" t="s">
        <v>170</v>
      </c>
      <c r="AB2110" s="25" t="s">
        <v>160</v>
      </c>
      <c r="AC2110" s="128" t="s">
        <v>610</v>
      </c>
      <c r="AD2110" s="140" t="s">
        <v>151</v>
      </c>
      <c r="AE2110" s="140" t="str">
        <f>VLOOKUP(AD2110,cs_lookup!$A$2:$B$55,2,FALSE)</f>
        <v>X</v>
      </c>
    </row>
    <row r="2111" spans="1:31" x14ac:dyDescent="0.25">
      <c r="A2111" s="20">
        <v>0.50278284009463903</v>
      </c>
      <c r="B2111" s="20">
        <v>0.24297283481084642</v>
      </c>
      <c r="C2111" s="20">
        <v>0.24009465318372511</v>
      </c>
      <c r="D2111" s="21">
        <f t="shared" si="261"/>
        <v>1.9889302503080049</v>
      </c>
      <c r="E2111" s="22">
        <f t="shared" si="261"/>
        <v>4.115686433746788</v>
      </c>
      <c r="F2111" s="22">
        <f t="shared" si="261"/>
        <v>4.165024030063595</v>
      </c>
      <c r="G2111" s="127">
        <v>5.9504686327501721E-2</v>
      </c>
      <c r="H2111" s="7">
        <f t="shared" si="254"/>
        <v>1.0595046863275017</v>
      </c>
      <c r="I2111" s="7">
        <f t="shared" si="255"/>
        <v>1.877226477593144</v>
      </c>
      <c r="J2111" s="7">
        <f t="shared" si="256"/>
        <v>3.8845382062563103</v>
      </c>
      <c r="K2111" s="7">
        <f t="shared" si="257"/>
        <v>3.9311048679742711</v>
      </c>
      <c r="L2111">
        <v>1.73</v>
      </c>
      <c r="M2111">
        <v>3.78</v>
      </c>
      <c r="N2111">
        <v>4.6100000000000003</v>
      </c>
      <c r="O2111" s="7">
        <f t="shared" si="258"/>
        <v>1.8329431073465781</v>
      </c>
      <c r="P2111" s="7">
        <f t="shared" si="259"/>
        <v>4.0049277143179562</v>
      </c>
      <c r="Q2111" s="7">
        <f t="shared" si="260"/>
        <v>4.8843166039697836</v>
      </c>
      <c r="R2111" s="24">
        <f t="shared" si="262"/>
        <v>0.54557067046539665</v>
      </c>
      <c r="S2111" s="24">
        <f t="shared" si="262"/>
        <v>0.24969239680030059</v>
      </c>
      <c r="T2111" s="24">
        <f t="shared" si="262"/>
        <v>0.20473693273430282</v>
      </c>
      <c r="U2111" s="23">
        <f t="shared" si="263"/>
        <v>0.92157234124360521</v>
      </c>
      <c r="V2111" s="23">
        <f t="shared" si="263"/>
        <v>0.97308863996035755</v>
      </c>
      <c r="W2111" s="23">
        <f t="shared" si="263"/>
        <v>1.1726983010696352</v>
      </c>
      <c r="X2111" t="s">
        <v>110</v>
      </c>
      <c r="Y2111" t="s">
        <v>56</v>
      </c>
      <c r="Z2111" t="s">
        <v>262</v>
      </c>
      <c r="AA2111" s="25" t="s">
        <v>162</v>
      </c>
      <c r="AB2111" s="25" t="s">
        <v>160</v>
      </c>
      <c r="AC2111" s="128" t="s">
        <v>610</v>
      </c>
      <c r="AD2111" s="140" t="s">
        <v>162</v>
      </c>
      <c r="AE2111" s="140" t="str">
        <f>VLOOKUP(AD2111,cs_lookup!$A$2:$B$55,2,FALSE)</f>
        <v>1</v>
      </c>
    </row>
    <row r="2112" spans="1:31" x14ac:dyDescent="0.25">
      <c r="A2112" s="20">
        <v>0.80220398008644278</v>
      </c>
      <c r="B2112" s="20">
        <v>0.11988780778374919</v>
      </c>
      <c r="C2112" s="20">
        <v>4.9872143749112335E-2</v>
      </c>
      <c r="D2112" s="21">
        <f t="shared" si="261"/>
        <v>1.2465657424091108</v>
      </c>
      <c r="E2112" s="22">
        <f t="shared" si="261"/>
        <v>8.34113175047605</v>
      </c>
      <c r="F2112" s="22">
        <f t="shared" si="261"/>
        <v>20.051273613394628</v>
      </c>
      <c r="G2112" s="127">
        <v>5.961970975824582E-2</v>
      </c>
      <c r="H2112" s="7">
        <f t="shared" si="254"/>
        <v>1.0596197097582458</v>
      </c>
      <c r="I2112" s="7">
        <f t="shared" si="255"/>
        <v>1.1764274776405557</v>
      </c>
      <c r="J2112" s="7">
        <f t="shared" si="256"/>
        <v>7.8718163447328617</v>
      </c>
      <c r="K2112" s="7">
        <f t="shared" si="257"/>
        <v>18.923084790456912</v>
      </c>
      <c r="L2112">
        <v>1.83</v>
      </c>
      <c r="M2112">
        <v>3.55</v>
      </c>
      <c r="N2112">
        <v>4.32</v>
      </c>
      <c r="O2112" s="7">
        <f t="shared" si="258"/>
        <v>1.93910406885759</v>
      </c>
      <c r="P2112" s="7">
        <f t="shared" si="259"/>
        <v>3.7616499696417725</v>
      </c>
      <c r="Q2112" s="7">
        <f t="shared" si="260"/>
        <v>4.5775571461556224</v>
      </c>
      <c r="R2112" s="24">
        <f t="shared" si="262"/>
        <v>0.51570207915098809</v>
      </c>
      <c r="S2112" s="24">
        <f t="shared" si="262"/>
        <v>0.26584079009755168</v>
      </c>
      <c r="T2112" s="24">
        <f t="shared" si="262"/>
        <v>0.21845713075146025</v>
      </c>
      <c r="U2112" s="23">
        <f t="shared" si="263"/>
        <v>1.5555570018393741</v>
      </c>
      <c r="V2112" s="23">
        <f t="shared" si="263"/>
        <v>0.45097596851015875</v>
      </c>
      <c r="W2112" s="23">
        <f t="shared" si="263"/>
        <v>0.2282925880128496</v>
      </c>
      <c r="X2112" t="s">
        <v>273</v>
      </c>
      <c r="Y2112" t="s">
        <v>264</v>
      </c>
      <c r="Z2112" t="s">
        <v>262</v>
      </c>
      <c r="AA2112" s="25" t="s">
        <v>165</v>
      </c>
      <c r="AB2112" s="25" t="s">
        <v>160</v>
      </c>
      <c r="AC2112" s="128" t="s">
        <v>610</v>
      </c>
      <c r="AD2112" s="140" t="s">
        <v>149</v>
      </c>
      <c r="AE2112" s="140" t="str">
        <f>VLOOKUP(AD2112,cs_lookup!$A$2:$B$55,2,FALSE)</f>
        <v>X</v>
      </c>
    </row>
    <row r="2113" spans="1:31" x14ac:dyDescent="0.25">
      <c r="A2113" s="20">
        <v>0.31561393958553652</v>
      </c>
      <c r="B2113" s="20">
        <v>0.57118615067405609</v>
      </c>
      <c r="C2113" s="20">
        <v>0.11261897832158303</v>
      </c>
      <c r="D2113" s="21">
        <f t="shared" si="261"/>
        <v>3.168427862575391</v>
      </c>
      <c r="E2113" s="22">
        <f t="shared" si="261"/>
        <v>1.750742728653174</v>
      </c>
      <c r="F2113" s="22">
        <f t="shared" si="261"/>
        <v>8.8794980642117363</v>
      </c>
      <c r="G2113" s="127">
        <v>5.5919075927544082E-2</v>
      </c>
      <c r="H2113" s="7">
        <f t="shared" si="254"/>
        <v>1.0559190759275441</v>
      </c>
      <c r="I2113" s="7">
        <f t="shared" si="255"/>
        <v>3.0006351194973626</v>
      </c>
      <c r="J2113" s="7">
        <f t="shared" si="256"/>
        <v>1.6580273702464183</v>
      </c>
      <c r="K2113" s="7">
        <f t="shared" si="257"/>
        <v>8.4092600149417489</v>
      </c>
      <c r="L2113">
        <v>2.27</v>
      </c>
      <c r="M2113">
        <v>3.24</v>
      </c>
      <c r="N2113">
        <v>3.26</v>
      </c>
      <c r="O2113" s="7">
        <f t="shared" si="258"/>
        <v>2.3969363023555252</v>
      </c>
      <c r="P2113" s="7">
        <f t="shared" si="259"/>
        <v>3.4211778060052431</v>
      </c>
      <c r="Q2113" s="7">
        <f t="shared" si="260"/>
        <v>3.4422961875237936</v>
      </c>
      <c r="R2113" s="24">
        <f t="shared" si="262"/>
        <v>0.41719923846840512</v>
      </c>
      <c r="S2113" s="24">
        <f t="shared" si="262"/>
        <v>0.29229699732199987</v>
      </c>
      <c r="T2113" s="24">
        <f t="shared" si="262"/>
        <v>0.29050376420959501</v>
      </c>
      <c r="U2113" s="23">
        <f t="shared" si="263"/>
        <v>0.75650650932201591</v>
      </c>
      <c r="V2113" s="23">
        <f t="shared" si="263"/>
        <v>1.9541293817836474</v>
      </c>
      <c r="W2113" s="23">
        <f t="shared" si="263"/>
        <v>0.38766787971920996</v>
      </c>
      <c r="X2113" t="s">
        <v>270</v>
      </c>
      <c r="Y2113" t="s">
        <v>268</v>
      </c>
      <c r="Z2113" t="s">
        <v>262</v>
      </c>
      <c r="AA2113" s="25" t="s">
        <v>149</v>
      </c>
      <c r="AB2113" s="25" t="s">
        <v>166</v>
      </c>
      <c r="AC2113" s="128" t="s">
        <v>610</v>
      </c>
      <c r="AD2113" s="140" t="s">
        <v>149</v>
      </c>
      <c r="AE2113" s="140" t="str">
        <f>VLOOKUP(AD2113,cs_lookup!$A$2:$B$55,2,FALSE)</f>
        <v>X</v>
      </c>
    </row>
    <row r="2114" spans="1:31" x14ac:dyDescent="0.25">
      <c r="A2114" s="20">
        <v>0.2675892949199748</v>
      </c>
      <c r="B2114" s="20">
        <v>0.32874789550200673</v>
      </c>
      <c r="C2114" s="20">
        <v>0.37447254108191524</v>
      </c>
      <c r="D2114" s="21">
        <f t="shared" si="261"/>
        <v>3.737070275173227</v>
      </c>
      <c r="E2114" s="22">
        <f t="shared" si="261"/>
        <v>3.0418445674700778</v>
      </c>
      <c r="F2114" s="22">
        <f t="shared" si="261"/>
        <v>2.6704227688119104</v>
      </c>
      <c r="G2114" s="127">
        <v>5.500565180834327E-2</v>
      </c>
      <c r="H2114" s="7">
        <f t="shared" si="254"/>
        <v>1.0550056518083433</v>
      </c>
      <c r="I2114" s="7">
        <f t="shared" si="255"/>
        <v>3.542227730029373</v>
      </c>
      <c r="J2114" s="7">
        <f t="shared" si="256"/>
        <v>2.8832495468210744</v>
      </c>
      <c r="K2114" s="7">
        <f t="shared" si="257"/>
        <v>2.5311928559194397</v>
      </c>
      <c r="L2114">
        <v>2.63</v>
      </c>
      <c r="M2114">
        <v>3.3</v>
      </c>
      <c r="N2114">
        <v>2.69</v>
      </c>
      <c r="O2114" s="7">
        <f t="shared" si="258"/>
        <v>2.7746648642559428</v>
      </c>
      <c r="P2114" s="7">
        <f t="shared" si="259"/>
        <v>3.4815186509675327</v>
      </c>
      <c r="Q2114" s="7">
        <f t="shared" si="260"/>
        <v>2.8379652033644431</v>
      </c>
      <c r="R2114" s="24">
        <f t="shared" si="262"/>
        <v>0.36040388620705049</v>
      </c>
      <c r="S2114" s="24">
        <f t="shared" si="262"/>
        <v>0.28723097597713421</v>
      </c>
      <c r="T2114" s="24">
        <f t="shared" si="262"/>
        <v>0.35236513781581519</v>
      </c>
      <c r="U2114" s="23">
        <f t="shared" si="263"/>
        <v>0.74247061466547526</v>
      </c>
      <c r="V2114" s="23">
        <f t="shared" si="263"/>
        <v>1.1445419296565618</v>
      </c>
      <c r="W2114" s="23">
        <f t="shared" si="263"/>
        <v>1.0627400412059376</v>
      </c>
      <c r="X2114" t="s">
        <v>261</v>
      </c>
      <c r="Y2114" t="s">
        <v>269</v>
      </c>
      <c r="Z2114" t="s">
        <v>262</v>
      </c>
      <c r="AA2114" s="25" t="s">
        <v>151</v>
      </c>
      <c r="AB2114" s="25" t="s">
        <v>166</v>
      </c>
      <c r="AC2114" s="128" t="s">
        <v>610</v>
      </c>
      <c r="AD2114" s="140" t="s">
        <v>151</v>
      </c>
      <c r="AE2114" s="140" t="str">
        <f>VLOOKUP(AD2114,cs_lookup!$A$2:$B$55,2,FALSE)</f>
        <v>X</v>
      </c>
    </row>
    <row r="2115" spans="1:31" x14ac:dyDescent="0.25">
      <c r="A2115" s="20">
        <v>0.54152456254409809</v>
      </c>
      <c r="B2115" s="20">
        <v>0.22596334200535612</v>
      </c>
      <c r="C2115" s="20">
        <v>0.21996890851209663</v>
      </c>
      <c r="D2115" s="21">
        <f t="shared" si="261"/>
        <v>1.8466383044602281</v>
      </c>
      <c r="E2115" s="22">
        <f t="shared" si="261"/>
        <v>4.4254965921697886</v>
      </c>
      <c r="F2115" s="22">
        <f t="shared" si="261"/>
        <v>4.5460970223662658</v>
      </c>
      <c r="G2115" s="127">
        <v>7.8598484848484862E-2</v>
      </c>
      <c r="H2115" s="7">
        <f t="shared" si="254"/>
        <v>1.0785984848484849</v>
      </c>
      <c r="I2115" s="7">
        <f t="shared" si="255"/>
        <v>1.7120720364442501</v>
      </c>
      <c r="J2115" s="7">
        <f t="shared" si="256"/>
        <v>4.1030064980959589</v>
      </c>
      <c r="K2115" s="7">
        <f t="shared" si="257"/>
        <v>4.2148186616494963</v>
      </c>
      <c r="L2115">
        <v>1.76</v>
      </c>
      <c r="M2115">
        <v>4</v>
      </c>
      <c r="N2115">
        <v>3.84</v>
      </c>
      <c r="O2115" s="7">
        <f t="shared" si="258"/>
        <v>1.8983333333333334</v>
      </c>
      <c r="P2115" s="7">
        <f t="shared" si="259"/>
        <v>4.3143939393939394</v>
      </c>
      <c r="Q2115" s="7">
        <f t="shared" si="260"/>
        <v>4.1418181818181816</v>
      </c>
      <c r="R2115" s="24">
        <f t="shared" si="262"/>
        <v>0.52677787532923614</v>
      </c>
      <c r="S2115" s="24">
        <f t="shared" si="262"/>
        <v>0.23178226514486391</v>
      </c>
      <c r="T2115" s="24">
        <f t="shared" si="262"/>
        <v>0.24143985952589991</v>
      </c>
      <c r="U2115" s="23">
        <f t="shared" si="263"/>
        <v>1.0279941278962128</v>
      </c>
      <c r="V2115" s="23">
        <f t="shared" si="263"/>
        <v>0.97489487327310842</v>
      </c>
      <c r="W2115" s="23">
        <f t="shared" si="263"/>
        <v>0.91107122471010205</v>
      </c>
      <c r="X2115" t="s">
        <v>493</v>
      </c>
      <c r="Y2115" t="s">
        <v>494</v>
      </c>
      <c r="Z2115" t="s">
        <v>144</v>
      </c>
      <c r="AA2115" s="25" t="s">
        <v>162</v>
      </c>
      <c r="AB2115" s="25" t="s">
        <v>160</v>
      </c>
      <c r="AC2115" s="128" t="s">
        <v>610</v>
      </c>
      <c r="AD2115" s="140" t="s">
        <v>168</v>
      </c>
      <c r="AE2115" s="140" t="str">
        <f>VLOOKUP(AD2115,cs_lookup!$A$2:$B$55,2,FALSE)</f>
        <v>1</v>
      </c>
    </row>
    <row r="2116" spans="1:31" x14ac:dyDescent="0.25">
      <c r="A2116" s="20">
        <v>0.70761120174277015</v>
      </c>
      <c r="B2116" s="20">
        <v>0.17713595650454231</v>
      </c>
      <c r="C2116" s="20">
        <v>0.10860763164229101</v>
      </c>
      <c r="D2116" s="21">
        <f t="shared" si="261"/>
        <v>1.41320544041291</v>
      </c>
      <c r="E2116" s="22">
        <f t="shared" si="261"/>
        <v>5.6453812073685725</v>
      </c>
      <c r="F2116" s="22">
        <f t="shared" si="261"/>
        <v>9.207456095659925</v>
      </c>
      <c r="G2116" s="127">
        <v>8.0967399405938334E-2</v>
      </c>
      <c r="H2116" s="7">
        <f t="shared" si="254"/>
        <v>1.0809673994059383</v>
      </c>
      <c r="I2116" s="7">
        <f t="shared" si="255"/>
        <v>1.3073525077532939</v>
      </c>
      <c r="J2116" s="7">
        <f t="shared" si="256"/>
        <v>5.2225267944908191</v>
      </c>
      <c r="K2116" s="7">
        <f t="shared" si="257"/>
        <v>8.5177925816449402</v>
      </c>
      <c r="L2116">
        <v>1.58</v>
      </c>
      <c r="M2116">
        <v>4.21</v>
      </c>
      <c r="N2116">
        <v>4.75</v>
      </c>
      <c r="O2116" s="7">
        <f t="shared" si="258"/>
        <v>1.7079284910613826</v>
      </c>
      <c r="P2116" s="7">
        <f t="shared" si="259"/>
        <v>4.5508727514989999</v>
      </c>
      <c r="Q2116" s="7">
        <f t="shared" si="260"/>
        <v>5.1345951471782074</v>
      </c>
      <c r="R2116" s="24">
        <f t="shared" si="262"/>
        <v>0.58550460703337504</v>
      </c>
      <c r="S2116" s="24">
        <f t="shared" si="262"/>
        <v>0.21973807104815501</v>
      </c>
      <c r="T2116" s="24">
        <f t="shared" si="262"/>
        <v>0.19475732191847001</v>
      </c>
      <c r="U2116" s="23">
        <f t="shared" si="263"/>
        <v>1.2085493320506611</v>
      </c>
      <c r="V2116" s="23">
        <f t="shared" si="263"/>
        <v>0.80612319776723373</v>
      </c>
      <c r="W2116" s="23">
        <f t="shared" si="263"/>
        <v>0.55765621837702561</v>
      </c>
      <c r="X2116" t="s">
        <v>278</v>
      </c>
      <c r="Y2116" t="s">
        <v>274</v>
      </c>
      <c r="Z2116" t="s">
        <v>144</v>
      </c>
      <c r="AA2116" s="25" t="s">
        <v>162</v>
      </c>
      <c r="AB2116" s="25" t="s">
        <v>160</v>
      </c>
      <c r="AC2116" s="128" t="s">
        <v>610</v>
      </c>
      <c r="AD2116" s="140" t="s">
        <v>176</v>
      </c>
      <c r="AE2116" s="140" t="str">
        <f>VLOOKUP(AD2116,cs_lookup!$A$2:$B$55,2,FALSE)</f>
        <v>1</v>
      </c>
    </row>
    <row r="2117" spans="1:31" x14ac:dyDescent="0.25">
      <c r="A2117" s="20">
        <v>0.74800518310269504</v>
      </c>
      <c r="B2117" s="20">
        <v>0.15825876320525856</v>
      </c>
      <c r="C2117" s="20">
        <v>8.5378009383590248E-2</v>
      </c>
      <c r="D2117" s="21">
        <f t="shared" si="261"/>
        <v>1.3368891320405571</v>
      </c>
      <c r="E2117" s="22">
        <f t="shared" si="261"/>
        <v>6.3187654177672252</v>
      </c>
      <c r="F2117" s="22">
        <f t="shared" si="261"/>
        <v>11.712617888608225</v>
      </c>
      <c r="G2117" s="127">
        <v>7.7533974186568821E-2</v>
      </c>
      <c r="H2117" s="7">
        <f t="shared" si="254"/>
        <v>1.0775339741865688</v>
      </c>
      <c r="I2117" s="7">
        <f t="shared" si="255"/>
        <v>1.2406932533610142</v>
      </c>
      <c r="J2117" s="7">
        <f t="shared" si="256"/>
        <v>5.8640985520083166</v>
      </c>
      <c r="K2117" s="7">
        <f t="shared" si="257"/>
        <v>10.869836282842115</v>
      </c>
      <c r="L2117">
        <v>1.65</v>
      </c>
      <c r="M2117">
        <v>4.0199999999999996</v>
      </c>
      <c r="N2117">
        <v>4.49</v>
      </c>
      <c r="O2117" s="7">
        <f t="shared" si="258"/>
        <v>1.7779310574078384</v>
      </c>
      <c r="P2117" s="7">
        <f t="shared" si="259"/>
        <v>4.3316865762300063</v>
      </c>
      <c r="Q2117" s="7">
        <f t="shared" si="260"/>
        <v>4.8381275440976941</v>
      </c>
      <c r="R2117" s="24">
        <f t="shared" si="262"/>
        <v>0.56245150554823264</v>
      </c>
      <c r="S2117" s="24">
        <f t="shared" si="262"/>
        <v>0.23085696123248356</v>
      </c>
      <c r="T2117" s="24">
        <f t="shared" si="262"/>
        <v>0.20669153321928371</v>
      </c>
      <c r="U2117" s="23">
        <f t="shared" si="263"/>
        <v>1.3299016461403184</v>
      </c>
      <c r="V2117" s="23">
        <f t="shared" si="263"/>
        <v>0.68552736014698179</v>
      </c>
      <c r="W2117" s="23">
        <f t="shared" si="263"/>
        <v>0.41306969885897937</v>
      </c>
      <c r="X2117" t="s">
        <v>61</v>
      </c>
      <c r="Y2117" t="s">
        <v>276</v>
      </c>
      <c r="Z2117" t="s">
        <v>144</v>
      </c>
      <c r="AA2117" s="25" t="s">
        <v>165</v>
      </c>
      <c r="AB2117" s="25" t="s">
        <v>160</v>
      </c>
      <c r="AC2117" s="128" t="s">
        <v>610</v>
      </c>
      <c r="AD2117" s="140" t="s">
        <v>175</v>
      </c>
      <c r="AE2117" s="140" t="str">
        <f>VLOOKUP(AD2117,cs_lookup!$A$2:$B$55,2,FALSE)</f>
        <v>1</v>
      </c>
    </row>
    <row r="2118" spans="1:31" x14ac:dyDescent="0.25">
      <c r="A2118" s="20">
        <v>0.65676874027197674</v>
      </c>
      <c r="B2118" s="20">
        <v>0.19848855412781449</v>
      </c>
      <c r="C2118" s="20">
        <v>0.13818959179710943</v>
      </c>
      <c r="D2118" s="21">
        <f t="shared" si="261"/>
        <v>1.522605962619181</v>
      </c>
      <c r="E2118" s="22">
        <f t="shared" si="261"/>
        <v>5.0380738798473041</v>
      </c>
      <c r="F2118" s="22">
        <f t="shared" si="261"/>
        <v>7.2364350092892984</v>
      </c>
      <c r="G2118" s="127">
        <v>7.6887979158285491E-2</v>
      </c>
      <c r="H2118" s="7">
        <f t="shared" si="254"/>
        <v>1.0768879791582855</v>
      </c>
      <c r="I2118" s="7">
        <f t="shared" si="255"/>
        <v>1.4138944737866574</v>
      </c>
      <c r="J2118" s="7">
        <f t="shared" si="256"/>
        <v>4.6783639313953076</v>
      </c>
      <c r="K2118" s="7">
        <f t="shared" si="257"/>
        <v>6.7197657967594946</v>
      </c>
      <c r="L2118">
        <v>3.35</v>
      </c>
      <c r="M2118">
        <v>3.47</v>
      </c>
      <c r="N2118">
        <v>2.04</v>
      </c>
      <c r="O2118" s="7">
        <f t="shared" si="258"/>
        <v>3.6075747301802563</v>
      </c>
      <c r="P2118" s="7">
        <f t="shared" si="259"/>
        <v>3.7368012876792509</v>
      </c>
      <c r="Q2118" s="7">
        <f t="shared" si="260"/>
        <v>2.1968514774829027</v>
      </c>
      <c r="R2118" s="24">
        <f t="shared" si="262"/>
        <v>0.27719453505264852</v>
      </c>
      <c r="S2118" s="24">
        <f t="shared" si="262"/>
        <v>0.26760855689520818</v>
      </c>
      <c r="T2118" s="24">
        <f t="shared" si="262"/>
        <v>0.4551969080521433</v>
      </c>
      <c r="U2118" s="23">
        <f t="shared" si="263"/>
        <v>2.3693423109775034</v>
      </c>
      <c r="V2118" s="23">
        <f t="shared" si="263"/>
        <v>0.74171228465440986</v>
      </c>
      <c r="W2118" s="23">
        <f t="shared" si="263"/>
        <v>0.30358200891223908</v>
      </c>
      <c r="X2118" t="s">
        <v>62</v>
      </c>
      <c r="Y2118" t="s">
        <v>272</v>
      </c>
      <c r="Z2118" t="s">
        <v>144</v>
      </c>
      <c r="AA2118" s="25" t="s">
        <v>162</v>
      </c>
      <c r="AB2118" s="25" t="s">
        <v>160</v>
      </c>
      <c r="AC2118" s="128" t="s">
        <v>610</v>
      </c>
      <c r="AD2118" s="140" t="s">
        <v>149</v>
      </c>
      <c r="AE2118" s="140" t="str">
        <f>VLOOKUP(AD2118,cs_lookup!$A$2:$B$55,2,FALSE)</f>
        <v>X</v>
      </c>
    </row>
    <row r="2119" spans="1:31" x14ac:dyDescent="0.25">
      <c r="A2119" s="20">
        <v>0.85057977007141017</v>
      </c>
      <c r="B2119" s="20">
        <v>0.11321803957618937</v>
      </c>
      <c r="C2119" s="20">
        <v>2.5868314419925386E-2</v>
      </c>
      <c r="D2119" s="21">
        <f t="shared" si="261"/>
        <v>1.1756686852733933</v>
      </c>
      <c r="E2119" s="22">
        <f t="shared" si="261"/>
        <v>8.8325147100525108</v>
      </c>
      <c r="F2119" s="22">
        <f t="shared" si="261"/>
        <v>38.657331272799816</v>
      </c>
      <c r="G2119" s="127">
        <v>2.5777748384154364E-2</v>
      </c>
      <c r="H2119" s="7">
        <f t="shared" si="254"/>
        <v>1.0257777483841544</v>
      </c>
      <c r="I2119" s="7">
        <f t="shared" si="255"/>
        <v>1.1461241844301586</v>
      </c>
      <c r="J2119" s="7">
        <f t="shared" si="256"/>
        <v>8.6105540152005027</v>
      </c>
      <c r="K2119" s="7">
        <f t="shared" si="257"/>
        <v>37.685874287772741</v>
      </c>
      <c r="L2119">
        <v>1.7</v>
      </c>
      <c r="M2119">
        <v>3.99</v>
      </c>
      <c r="N2119">
        <v>5.35</v>
      </c>
      <c r="O2119" s="7">
        <f t="shared" si="258"/>
        <v>1.7438221722530625</v>
      </c>
      <c r="P2119" s="7">
        <f t="shared" si="259"/>
        <v>4.0928532160527764</v>
      </c>
      <c r="Q2119" s="7">
        <f t="shared" si="260"/>
        <v>5.4879109538552253</v>
      </c>
      <c r="R2119" s="24">
        <f t="shared" si="262"/>
        <v>0.57345296780346278</v>
      </c>
      <c r="S2119" s="24">
        <f t="shared" si="262"/>
        <v>0.24432833214683877</v>
      </c>
      <c r="T2119" s="24">
        <f t="shared" si="262"/>
        <v>0.18221870004969848</v>
      </c>
      <c r="U2119" s="23">
        <f t="shared" si="263"/>
        <v>1.4832598623204367</v>
      </c>
      <c r="V2119" s="23">
        <f t="shared" si="263"/>
        <v>0.46338481739459714</v>
      </c>
      <c r="W2119" s="23">
        <f t="shared" si="263"/>
        <v>0.14196300606287959</v>
      </c>
      <c r="X2119" t="s">
        <v>67</v>
      </c>
      <c r="Y2119" t="s">
        <v>383</v>
      </c>
      <c r="Z2119" t="s">
        <v>146</v>
      </c>
      <c r="AA2119" s="25" t="s">
        <v>176</v>
      </c>
      <c r="AB2119" s="25" t="s">
        <v>160</v>
      </c>
      <c r="AC2119" s="128" t="s">
        <v>610</v>
      </c>
      <c r="AD2119" s="140" t="s">
        <v>150</v>
      </c>
      <c r="AE2119" s="140" t="str">
        <f>VLOOKUP(AD2119,cs_lookup!$A$2:$B$55,2,FALSE)</f>
        <v>X</v>
      </c>
    </row>
    <row r="2120" spans="1:31" x14ac:dyDescent="0.25">
      <c r="A2120" s="20">
        <v>0.53549136672714048</v>
      </c>
      <c r="B2120" s="20">
        <v>0.46449276240442317</v>
      </c>
      <c r="C2120" s="20">
        <v>0</v>
      </c>
      <c r="D2120" s="21">
        <f t="shared" si="261"/>
        <v>1.8674437388447194</v>
      </c>
      <c r="E2120" s="22">
        <f t="shared" si="261"/>
        <v>2.1528860747443099</v>
      </c>
      <c r="F2120" s="22" t="e">
        <f t="shared" si="261"/>
        <v>#DIV/0!</v>
      </c>
      <c r="G2120" s="127">
        <v>2.1536115875738338E-2</v>
      </c>
      <c r="H2120" s="7">
        <f t="shared" si="254"/>
        <v>1.0215361158757383</v>
      </c>
      <c r="I2120" s="7">
        <f t="shared" si="255"/>
        <v>1.8280741227086277</v>
      </c>
      <c r="J2120" s="7">
        <f t="shared" si="256"/>
        <v>2.1074987377207828</v>
      </c>
      <c r="K2120" s="7" t="e">
        <f t="shared" si="257"/>
        <v>#DIV/0!</v>
      </c>
      <c r="L2120">
        <v>2.7</v>
      </c>
      <c r="M2120">
        <v>2.97</v>
      </c>
      <c r="N2120">
        <v>3.18</v>
      </c>
      <c r="O2120" s="7">
        <f t="shared" si="258"/>
        <v>2.7581475128644937</v>
      </c>
      <c r="P2120" s="7">
        <f t="shared" si="259"/>
        <v>3.0339622641509432</v>
      </c>
      <c r="Q2120" s="7">
        <f t="shared" si="260"/>
        <v>3.2484848484848481</v>
      </c>
      <c r="R2120" s="24">
        <f t="shared" si="262"/>
        <v>0.36256218905472642</v>
      </c>
      <c r="S2120" s="24">
        <f t="shared" si="262"/>
        <v>0.32960199004975127</v>
      </c>
      <c r="T2120" s="24">
        <f t="shared" si="262"/>
        <v>0.30783582089552242</v>
      </c>
      <c r="U2120" s="23">
        <f t="shared" si="263"/>
        <v>1.476964181298871</v>
      </c>
      <c r="V2120" s="23">
        <f t="shared" si="263"/>
        <v>1.4092535131062498</v>
      </c>
      <c r="W2120" s="23" t="e">
        <f t="shared" si="263"/>
        <v>#DIV/0!</v>
      </c>
      <c r="X2120" t="s">
        <v>116</v>
      </c>
      <c r="Y2120" t="s">
        <v>113</v>
      </c>
      <c r="Z2120" t="s">
        <v>146</v>
      </c>
      <c r="AA2120" s="25" t="s">
        <v>154</v>
      </c>
      <c r="AB2120" s="25" t="s">
        <v>160</v>
      </c>
      <c r="AC2120" s="128" t="s">
        <v>610</v>
      </c>
      <c r="AD2120" s="140" t="s">
        <v>153</v>
      </c>
      <c r="AE2120" s="140" t="str">
        <f>VLOOKUP(AD2120,cs_lookup!$A$2:$B$55,2,FALSE)</f>
        <v>2</v>
      </c>
    </row>
    <row r="2121" spans="1:31" x14ac:dyDescent="0.25">
      <c r="A2121" s="20">
        <v>0.45337549937738797</v>
      </c>
      <c r="B2121" s="20">
        <v>0.45780195273785013</v>
      </c>
      <c r="C2121" s="20">
        <v>8.8378990568776281E-2</v>
      </c>
      <c r="D2121" s="21">
        <f t="shared" si="261"/>
        <v>2.2056771955548573</v>
      </c>
      <c r="E2121" s="22">
        <f t="shared" si="261"/>
        <v>2.1843506652157667</v>
      </c>
      <c r="F2121" s="22">
        <f t="shared" si="261"/>
        <v>11.314906331972674</v>
      </c>
      <c r="G2121" s="127">
        <v>2.2391422946464568E-2</v>
      </c>
      <c r="H2121" s="7">
        <f t="shared" si="254"/>
        <v>1.0223914229464646</v>
      </c>
      <c r="I2121" s="7">
        <f t="shared" si="255"/>
        <v>2.1573705980418354</v>
      </c>
      <c r="J2121" s="7">
        <f t="shared" si="256"/>
        <v>2.1365111406359536</v>
      </c>
      <c r="K2121" s="7">
        <f t="shared" si="257"/>
        <v>11.067098254173398</v>
      </c>
      <c r="L2121">
        <v>2.82</v>
      </c>
      <c r="M2121">
        <v>3</v>
      </c>
      <c r="N2121">
        <v>2.99</v>
      </c>
      <c r="O2121" s="7">
        <f t="shared" si="258"/>
        <v>2.8831438127090299</v>
      </c>
      <c r="P2121" s="7">
        <f t="shared" si="259"/>
        <v>3.0671742688393939</v>
      </c>
      <c r="Q2121" s="7">
        <f t="shared" si="260"/>
        <v>3.0569503546099295</v>
      </c>
      <c r="R2121" s="24">
        <f t="shared" si="262"/>
        <v>0.34684360717351465</v>
      </c>
      <c r="S2121" s="24">
        <f t="shared" si="262"/>
        <v>0.32603299074310371</v>
      </c>
      <c r="T2121" s="24">
        <f t="shared" si="262"/>
        <v>0.32712340208338164</v>
      </c>
      <c r="U2121" s="23">
        <f t="shared" si="263"/>
        <v>1.3071467658637828</v>
      </c>
      <c r="V2121" s="23">
        <f t="shared" si="263"/>
        <v>1.4041583696619622</v>
      </c>
      <c r="W2121" s="23">
        <f t="shared" si="263"/>
        <v>0.27017018655928826</v>
      </c>
      <c r="X2121" t="s">
        <v>65</v>
      </c>
      <c r="Y2121" t="s">
        <v>378</v>
      </c>
      <c r="Z2121" t="s">
        <v>146</v>
      </c>
      <c r="AA2121" s="25" t="s">
        <v>154</v>
      </c>
      <c r="AB2121" s="25" t="s">
        <v>160</v>
      </c>
      <c r="AC2121" s="128" t="s">
        <v>610</v>
      </c>
      <c r="AD2121" s="140" t="s">
        <v>150</v>
      </c>
      <c r="AE2121" s="140" t="str">
        <f>VLOOKUP(AD2121,cs_lookup!$A$2:$B$55,2,FALSE)</f>
        <v>X</v>
      </c>
    </row>
    <row r="2122" spans="1:31" x14ac:dyDescent="0.25">
      <c r="A2122" s="20">
        <v>0.30221720049320777</v>
      </c>
      <c r="B2122" s="20">
        <v>0.53275395092642974</v>
      </c>
      <c r="C2122" s="20">
        <v>0.16320471913494267</v>
      </c>
      <c r="D2122" s="21">
        <f t="shared" si="261"/>
        <v>3.3088785097871178</v>
      </c>
      <c r="E2122" s="22">
        <f t="shared" si="261"/>
        <v>1.8770391064412664</v>
      </c>
      <c r="F2122" s="22">
        <f t="shared" si="261"/>
        <v>6.127273802500584</v>
      </c>
      <c r="G2122" s="127">
        <v>2.1923068336570317E-2</v>
      </c>
      <c r="H2122" s="7">
        <f t="shared" si="254"/>
        <v>1.0219230683365703</v>
      </c>
      <c r="I2122" s="7">
        <f t="shared" si="255"/>
        <v>3.2378939396809261</v>
      </c>
      <c r="J2122" s="7">
        <f t="shared" si="256"/>
        <v>1.8367714406296811</v>
      </c>
      <c r="K2122" s="7">
        <f t="shared" si="257"/>
        <v>5.9958268800744658</v>
      </c>
      <c r="L2122">
        <v>2.52</v>
      </c>
      <c r="M2122">
        <v>3.24</v>
      </c>
      <c r="N2122">
        <v>3.16</v>
      </c>
      <c r="O2122" s="7">
        <f t="shared" si="258"/>
        <v>2.5752461322081572</v>
      </c>
      <c r="P2122" s="7">
        <f t="shared" si="259"/>
        <v>3.3110307414104883</v>
      </c>
      <c r="Q2122" s="7">
        <f t="shared" si="260"/>
        <v>3.2292768959435625</v>
      </c>
      <c r="R2122" s="24">
        <f t="shared" si="262"/>
        <v>0.38831239759694158</v>
      </c>
      <c r="S2122" s="24">
        <f t="shared" si="262"/>
        <v>0.3020207536865101</v>
      </c>
      <c r="T2122" s="24">
        <f t="shared" si="262"/>
        <v>0.30966684871654837</v>
      </c>
      <c r="U2122" s="23">
        <f t="shared" si="263"/>
        <v>0.77828367665691056</v>
      </c>
      <c r="V2122" s="23">
        <f t="shared" si="263"/>
        <v>1.7639647091253035</v>
      </c>
      <c r="W2122" s="23">
        <f t="shared" si="263"/>
        <v>0.52703322881142867</v>
      </c>
      <c r="X2122" t="s">
        <v>22</v>
      </c>
      <c r="Y2122" t="s">
        <v>71</v>
      </c>
      <c r="Z2122" t="s">
        <v>146</v>
      </c>
      <c r="AA2122" s="25" t="s">
        <v>149</v>
      </c>
      <c r="AB2122" s="25" t="s">
        <v>166</v>
      </c>
      <c r="AC2122" s="128" t="s">
        <v>610</v>
      </c>
      <c r="AD2122" s="140" t="s">
        <v>162</v>
      </c>
      <c r="AE2122" s="140" t="str">
        <f>VLOOKUP(AD2122,cs_lookup!$A$2:$B$55,2,FALSE)</f>
        <v>1</v>
      </c>
    </row>
    <row r="2123" spans="1:31" x14ac:dyDescent="0.25">
      <c r="A2123" s="20">
        <v>0.12350723317466018</v>
      </c>
      <c r="B2123" s="20">
        <v>0.60449660875796218</v>
      </c>
      <c r="C2123" s="20">
        <v>0.26671017807014863</v>
      </c>
      <c r="D2123" s="21">
        <f t="shared" si="261"/>
        <v>8.0966917831106322</v>
      </c>
      <c r="E2123" s="22">
        <f t="shared" si="261"/>
        <v>1.6542689992168271</v>
      </c>
      <c r="F2123" s="22">
        <f t="shared" si="261"/>
        <v>3.749388220711193</v>
      </c>
      <c r="G2123" s="127">
        <v>2.8757199573548498E-2</v>
      </c>
      <c r="H2123" s="7">
        <f t="shared" si="254"/>
        <v>1.0287571995735485</v>
      </c>
      <c r="I2123" s="7">
        <f t="shared" si="255"/>
        <v>7.8703622064243728</v>
      </c>
      <c r="J2123" s="7">
        <f t="shared" si="256"/>
        <v>1.6080266557576195</v>
      </c>
      <c r="K2123" s="7">
        <f t="shared" si="257"/>
        <v>3.6445802977276172</v>
      </c>
      <c r="L2123">
        <v>2.16</v>
      </c>
      <c r="M2123">
        <v>3.13</v>
      </c>
      <c r="N2123">
        <v>4.0599999999999996</v>
      </c>
      <c r="O2123" s="7">
        <f t="shared" si="258"/>
        <v>2.2221155510788648</v>
      </c>
      <c r="P2123" s="7">
        <f t="shared" si="259"/>
        <v>3.2200100346652065</v>
      </c>
      <c r="Q2123" s="7">
        <f t="shared" si="260"/>
        <v>4.1767542302686067</v>
      </c>
      <c r="R2123" s="24">
        <f t="shared" si="262"/>
        <v>0.45002160194346669</v>
      </c>
      <c r="S2123" s="24">
        <f t="shared" si="262"/>
        <v>0.31055803840188118</v>
      </c>
      <c r="T2123" s="24">
        <f t="shared" si="262"/>
        <v>0.23942035965465225</v>
      </c>
      <c r="U2123" s="23">
        <f t="shared" si="263"/>
        <v>0.27444734350813588</v>
      </c>
      <c r="V2123" s="23">
        <f t="shared" si="263"/>
        <v>1.9464851461217256</v>
      </c>
      <c r="W2123" s="23">
        <f t="shared" si="263"/>
        <v>1.1139828645101866</v>
      </c>
      <c r="X2123" t="s">
        <v>536</v>
      </c>
      <c r="Y2123" t="s">
        <v>347</v>
      </c>
      <c r="Z2123" t="s">
        <v>349</v>
      </c>
      <c r="AA2123" s="25" t="s">
        <v>149</v>
      </c>
      <c r="AB2123" s="25" t="s">
        <v>166</v>
      </c>
      <c r="AC2123" s="128" t="s">
        <v>610</v>
      </c>
      <c r="AD2123" s="140" t="s">
        <v>165</v>
      </c>
      <c r="AE2123" s="140" t="str">
        <f>VLOOKUP(AD2123,cs_lookup!$A$2:$B$55,2,FALSE)</f>
        <v>1</v>
      </c>
    </row>
    <row r="2124" spans="1:31" x14ac:dyDescent="0.25">
      <c r="A2124" s="20">
        <v>0.59503586475404402</v>
      </c>
      <c r="B2124" s="20">
        <v>0.26534521943446643</v>
      </c>
      <c r="C2124" s="20">
        <v>0.13603205314684666</v>
      </c>
      <c r="D2124" s="21">
        <f t="shared" si="261"/>
        <v>1.6805709693034159</v>
      </c>
      <c r="E2124" s="22">
        <f t="shared" si="261"/>
        <v>3.7686753962679731</v>
      </c>
      <c r="F2124" s="22">
        <f t="shared" si="261"/>
        <v>7.3512086075808885</v>
      </c>
      <c r="G2124" s="127">
        <v>3.9569947615924583E-2</v>
      </c>
      <c r="H2124" s="7">
        <f t="shared" si="254"/>
        <v>1.0395699476159246</v>
      </c>
      <c r="I2124" s="7">
        <f t="shared" si="255"/>
        <v>1.6166021085522115</v>
      </c>
      <c r="J2124" s="7">
        <f t="shared" si="256"/>
        <v>3.6252254164433899</v>
      </c>
      <c r="K2124" s="7">
        <f t="shared" si="257"/>
        <v>7.0713939205722758</v>
      </c>
      <c r="L2124">
        <v>2.59</v>
      </c>
      <c r="M2124">
        <v>2.9</v>
      </c>
      <c r="N2124">
        <v>3.24</v>
      </c>
      <c r="O2124" s="7">
        <f t="shared" si="258"/>
        <v>2.6924861643252447</v>
      </c>
      <c r="P2124" s="7">
        <f t="shared" si="259"/>
        <v>3.0147528480861814</v>
      </c>
      <c r="Q2124" s="7">
        <f t="shared" si="260"/>
        <v>3.368206630275596</v>
      </c>
      <c r="R2124" s="24">
        <f t="shared" si="262"/>
        <v>0.37140395120678615</v>
      </c>
      <c r="S2124" s="24">
        <f t="shared" si="262"/>
        <v>0.33170214952606075</v>
      </c>
      <c r="T2124" s="24">
        <f t="shared" si="262"/>
        <v>0.29689389926715309</v>
      </c>
      <c r="U2124" s="23">
        <f t="shared" si="263"/>
        <v>1.602125833127571</v>
      </c>
      <c r="V2124" s="23">
        <f t="shared" si="263"/>
        <v>0.79995025601611036</v>
      </c>
      <c r="W2124" s="23">
        <f t="shared" si="263"/>
        <v>0.45818406333921113</v>
      </c>
      <c r="X2124" t="s">
        <v>390</v>
      </c>
      <c r="Y2124" t="s">
        <v>73</v>
      </c>
      <c r="Z2124" t="s">
        <v>349</v>
      </c>
      <c r="AA2124" s="25" t="s">
        <v>151</v>
      </c>
      <c r="AB2124" s="25" t="s">
        <v>166</v>
      </c>
      <c r="AC2124" s="128" t="s">
        <v>610</v>
      </c>
      <c r="AD2124" s="140" t="s">
        <v>155</v>
      </c>
      <c r="AE2124" s="140" t="str">
        <f>VLOOKUP(AD2124,cs_lookup!$A$2:$B$55,2,FALSE)</f>
        <v>2</v>
      </c>
    </row>
    <row r="2125" spans="1:31" x14ac:dyDescent="0.25">
      <c r="A2125" s="20">
        <v>0.60195427310955796</v>
      </c>
      <c r="B2125" s="20">
        <v>0.3334653078616443</v>
      </c>
      <c r="C2125" s="20">
        <v>6.4228011559187531E-2</v>
      </c>
      <c r="D2125" s="21">
        <f t="shared" si="261"/>
        <v>1.6612557542522772</v>
      </c>
      <c r="E2125" s="22">
        <f t="shared" si="261"/>
        <v>2.9988126993255406</v>
      </c>
      <c r="F2125" s="22">
        <f t="shared" si="261"/>
        <v>15.569530734708763</v>
      </c>
      <c r="G2125" s="127">
        <v>4.1620242032047061E-2</v>
      </c>
      <c r="H2125" s="7">
        <f t="shared" si="254"/>
        <v>1.0416202420320471</v>
      </c>
      <c r="I2125" s="7">
        <f t="shared" si="255"/>
        <v>1.5948766039832454</v>
      </c>
      <c r="J2125" s="7">
        <f t="shared" si="256"/>
        <v>2.8789885011021874</v>
      </c>
      <c r="K2125" s="7">
        <f t="shared" si="257"/>
        <v>14.947415676499251</v>
      </c>
      <c r="L2125">
        <v>1.88</v>
      </c>
      <c r="M2125">
        <v>3.41</v>
      </c>
      <c r="N2125">
        <v>4.62</v>
      </c>
      <c r="O2125" s="7">
        <f t="shared" si="258"/>
        <v>1.9582460550202483</v>
      </c>
      <c r="P2125" s="7">
        <f t="shared" si="259"/>
        <v>3.5519250253292807</v>
      </c>
      <c r="Q2125" s="7">
        <f t="shared" si="260"/>
        <v>4.8122855181880579</v>
      </c>
      <c r="R2125" s="24">
        <f t="shared" si="262"/>
        <v>0.51066105683519936</v>
      </c>
      <c r="S2125" s="24">
        <f t="shared" si="262"/>
        <v>0.28153747414961133</v>
      </c>
      <c r="T2125" s="24">
        <f t="shared" si="262"/>
        <v>0.20780146901518931</v>
      </c>
      <c r="U2125" s="23">
        <f t="shared" si="263"/>
        <v>1.178774580619373</v>
      </c>
      <c r="V2125" s="23">
        <f t="shared" si="263"/>
        <v>1.1844437720729073</v>
      </c>
      <c r="W2125" s="23">
        <f t="shared" si="263"/>
        <v>0.3090835298882933</v>
      </c>
      <c r="X2125" t="s">
        <v>379</v>
      </c>
      <c r="Y2125" t="s">
        <v>389</v>
      </c>
      <c r="Z2125" t="s">
        <v>349</v>
      </c>
      <c r="AA2125" s="25" t="s">
        <v>154</v>
      </c>
      <c r="AB2125" s="25" t="s">
        <v>160</v>
      </c>
      <c r="AC2125" s="128" t="s">
        <v>610</v>
      </c>
      <c r="AD2125" s="140" t="s">
        <v>154</v>
      </c>
      <c r="AE2125" s="140" t="str">
        <f>VLOOKUP(AD2125,cs_lookup!$A$2:$B$55,2,FALSE)</f>
        <v>1</v>
      </c>
    </row>
    <row r="2126" spans="1:31" x14ac:dyDescent="0.25">
      <c r="A2126" s="20">
        <v>0.18905137421871257</v>
      </c>
      <c r="B2126" s="20">
        <v>0.33590697875979963</v>
      </c>
      <c r="C2126" s="20">
        <v>0.4355876514353153</v>
      </c>
      <c r="D2126" s="21">
        <f t="shared" si="261"/>
        <v>5.2895674740936034</v>
      </c>
      <c r="E2126" s="22">
        <f t="shared" si="261"/>
        <v>2.9770146595110787</v>
      </c>
      <c r="F2126" s="22">
        <f t="shared" si="261"/>
        <v>2.2957491946910711</v>
      </c>
      <c r="G2126" s="127">
        <v>4.0427009943327485E-2</v>
      </c>
      <c r="H2126" s="7">
        <f t="shared" si="254"/>
        <v>1.0404270099433275</v>
      </c>
      <c r="I2126" s="7">
        <f t="shared" si="255"/>
        <v>5.0840351351333419</v>
      </c>
      <c r="J2126" s="7">
        <f t="shared" si="256"/>
        <v>2.8613392684540533</v>
      </c>
      <c r="K2126" s="7">
        <f t="shared" si="257"/>
        <v>2.2065451711178872</v>
      </c>
      <c r="L2126">
        <v>1.98</v>
      </c>
      <c r="M2126">
        <v>3.07</v>
      </c>
      <c r="N2126">
        <v>4.7699999999999996</v>
      </c>
      <c r="O2126" s="7">
        <f t="shared" si="258"/>
        <v>2.0600454796877883</v>
      </c>
      <c r="P2126" s="7">
        <f t="shared" si="259"/>
        <v>3.1941109205260152</v>
      </c>
      <c r="Q2126" s="7">
        <f t="shared" si="260"/>
        <v>4.9628368374296716</v>
      </c>
      <c r="R2126" s="24">
        <f t="shared" si="262"/>
        <v>0.48542617619857392</v>
      </c>
      <c r="S2126" s="24">
        <f t="shared" si="262"/>
        <v>0.31307616575673497</v>
      </c>
      <c r="T2126" s="24">
        <f t="shared" si="262"/>
        <v>0.20149765804469105</v>
      </c>
      <c r="U2126" s="23">
        <f t="shared" si="263"/>
        <v>0.38945442888802329</v>
      </c>
      <c r="V2126" s="23">
        <f t="shared" si="263"/>
        <v>1.0729241491375763</v>
      </c>
      <c r="W2126" s="23">
        <f t="shared" si="263"/>
        <v>2.1617504424726581</v>
      </c>
      <c r="X2126" t="s">
        <v>348</v>
      </c>
      <c r="Y2126" t="s">
        <v>376</v>
      </c>
      <c r="Z2126" t="s">
        <v>349</v>
      </c>
      <c r="AA2126" s="25" t="s">
        <v>151</v>
      </c>
      <c r="AB2126" s="25" t="s">
        <v>166</v>
      </c>
      <c r="AC2126" s="128" t="s">
        <v>610</v>
      </c>
      <c r="AD2126" s="140" t="s">
        <v>155</v>
      </c>
      <c r="AE2126" s="140" t="str">
        <f>VLOOKUP(AD2126,cs_lookup!$A$2:$B$55,2,FALSE)</f>
        <v>2</v>
      </c>
    </row>
    <row r="2127" spans="1:31" x14ac:dyDescent="0.25">
      <c r="A2127" s="20">
        <v>0.38724133376423331</v>
      </c>
      <c r="B2127" s="20">
        <v>0.386438393514905</v>
      </c>
      <c r="C2127" s="20">
        <v>0.21948625814385095</v>
      </c>
      <c r="D2127" s="21">
        <f t="shared" si="261"/>
        <v>2.5823689591174599</v>
      </c>
      <c r="E2127" s="22">
        <f t="shared" si="261"/>
        <v>2.5877345956864137</v>
      </c>
      <c r="F2127" s="22">
        <f t="shared" si="261"/>
        <v>4.5560938915118845</v>
      </c>
      <c r="G2127" s="127">
        <v>2.7923143013356189E-2</v>
      </c>
      <c r="H2127" s="7">
        <f t="shared" si="254"/>
        <v>1.0279231430133562</v>
      </c>
      <c r="I2127" s="7">
        <f t="shared" si="255"/>
        <v>2.5122198840151091</v>
      </c>
      <c r="J2127" s="7">
        <f t="shared" si="256"/>
        <v>2.5174397650980707</v>
      </c>
      <c r="K2127" s="7">
        <f t="shared" si="257"/>
        <v>4.4323293258635053</v>
      </c>
      <c r="L2127">
        <v>2.95</v>
      </c>
      <c r="M2127">
        <v>3.5</v>
      </c>
      <c r="N2127">
        <v>2.48</v>
      </c>
      <c r="O2127" s="7">
        <f t="shared" si="258"/>
        <v>3.032373271889401</v>
      </c>
      <c r="P2127" s="7">
        <f t="shared" si="259"/>
        <v>3.5977310005467467</v>
      </c>
      <c r="Q2127" s="7">
        <f t="shared" si="260"/>
        <v>2.5492493946731232</v>
      </c>
      <c r="R2127" s="24">
        <f t="shared" si="262"/>
        <v>0.32977470460848751</v>
      </c>
      <c r="S2127" s="24">
        <f t="shared" si="262"/>
        <v>0.27795296531286806</v>
      </c>
      <c r="T2127" s="24">
        <f t="shared" si="262"/>
        <v>0.39227233007864448</v>
      </c>
      <c r="U2127" s="23">
        <f t="shared" si="263"/>
        <v>1.1742602702774636</v>
      </c>
      <c r="V2127" s="23">
        <f t="shared" si="263"/>
        <v>1.3903013881500565</v>
      </c>
      <c r="W2127" s="23">
        <f t="shared" si="263"/>
        <v>0.55952521071228101</v>
      </c>
      <c r="X2127" t="s">
        <v>77</v>
      </c>
      <c r="Y2127" t="s">
        <v>79</v>
      </c>
      <c r="Z2127" t="s">
        <v>147</v>
      </c>
      <c r="AA2127" s="25" t="s">
        <v>151</v>
      </c>
      <c r="AB2127" s="25" t="s">
        <v>166</v>
      </c>
      <c r="AC2127" s="128" t="s">
        <v>610</v>
      </c>
      <c r="AD2127" s="140" t="s">
        <v>162</v>
      </c>
      <c r="AE2127" s="140" t="str">
        <f>VLOOKUP(AD2127,cs_lookup!$A$2:$B$55,2,FALSE)</f>
        <v>1</v>
      </c>
    </row>
    <row r="2128" spans="1:31" x14ac:dyDescent="0.25">
      <c r="A2128" s="20">
        <v>0.71329334050826354</v>
      </c>
      <c r="B2128" s="20">
        <v>0.26604873553964875</v>
      </c>
      <c r="C2128" s="20">
        <v>2.0293392855809028E-2</v>
      </c>
      <c r="D2128" s="21">
        <f t="shared" si="261"/>
        <v>1.4019477586702844</v>
      </c>
      <c r="E2128" s="22">
        <f t="shared" si="261"/>
        <v>3.7587098392766909</v>
      </c>
      <c r="F2128" s="22">
        <f t="shared" si="261"/>
        <v>49.277122219301432</v>
      </c>
      <c r="G2128" s="127">
        <v>2.7675513358026649E-2</v>
      </c>
      <c r="H2128" s="7">
        <f t="shared" si="254"/>
        <v>1.0276755133580266</v>
      </c>
      <c r="I2128" s="7">
        <f t="shared" si="255"/>
        <v>1.3641930166160017</v>
      </c>
      <c r="J2128" s="7">
        <f t="shared" si="256"/>
        <v>3.6574870087103197</v>
      </c>
      <c r="K2128" s="7">
        <f t="shared" si="257"/>
        <v>47.950079162909887</v>
      </c>
      <c r="L2128">
        <v>2.42</v>
      </c>
      <c r="M2128">
        <v>3.24</v>
      </c>
      <c r="N2128">
        <v>3.27</v>
      </c>
      <c r="O2128" s="7">
        <f t="shared" si="258"/>
        <v>2.4869747423264243</v>
      </c>
      <c r="P2128" s="7">
        <f t="shared" si="259"/>
        <v>3.3296686632800068</v>
      </c>
      <c r="Q2128" s="7">
        <f t="shared" si="260"/>
        <v>3.3604989286807472</v>
      </c>
      <c r="R2128" s="24">
        <f t="shared" si="262"/>
        <v>0.40209495616531937</v>
      </c>
      <c r="S2128" s="24">
        <f t="shared" si="262"/>
        <v>0.3003301833086644</v>
      </c>
      <c r="T2128" s="24">
        <f t="shared" si="262"/>
        <v>0.29757486052601612</v>
      </c>
      <c r="U2128" s="23">
        <f t="shared" si="263"/>
        <v>1.773942521713693</v>
      </c>
      <c r="V2128" s="23">
        <f t="shared" si="263"/>
        <v>0.88585413763163823</v>
      </c>
      <c r="W2128" s="23">
        <f t="shared" si="263"/>
        <v>6.8195924951243769E-2</v>
      </c>
      <c r="X2128" t="s">
        <v>80</v>
      </c>
      <c r="Y2128" t="s">
        <v>550</v>
      </c>
      <c r="Z2128" t="s">
        <v>147</v>
      </c>
      <c r="AA2128" s="25" t="s">
        <v>154</v>
      </c>
      <c r="AB2128" s="25" t="s">
        <v>160</v>
      </c>
      <c r="AC2128" s="128" t="s">
        <v>610</v>
      </c>
      <c r="AD2128" s="140" t="s">
        <v>151</v>
      </c>
      <c r="AE2128" s="140" t="str">
        <f>VLOOKUP(AD2128,cs_lookup!$A$2:$B$55,2,FALSE)</f>
        <v>X</v>
      </c>
    </row>
    <row r="2129" spans="1:31" x14ac:dyDescent="0.25">
      <c r="A2129" s="20">
        <v>0.75253817414686497</v>
      </c>
      <c r="B2129" s="20">
        <v>0.14720803747048869</v>
      </c>
      <c r="C2129" s="20">
        <v>8.3900924487325973E-2</v>
      </c>
      <c r="D2129" s="21">
        <f t="shared" si="261"/>
        <v>1.3288362429370135</v>
      </c>
      <c r="E2129" s="22">
        <f t="shared" si="261"/>
        <v>6.7931073410341032</v>
      </c>
      <c r="F2129" s="22">
        <f t="shared" si="261"/>
        <v>11.9188197997873</v>
      </c>
      <c r="G2129" s="127">
        <v>2.9152282316839306E-2</v>
      </c>
      <c r="H2129" s="7">
        <f t="shared" si="254"/>
        <v>1.0291522823168393</v>
      </c>
      <c r="I2129" s="7">
        <f t="shared" si="255"/>
        <v>1.2911949628538182</v>
      </c>
      <c r="J2129" s="7">
        <f t="shared" si="256"/>
        <v>6.6006823846723472</v>
      </c>
      <c r="K2129" s="7">
        <f t="shared" si="257"/>
        <v>11.581201348507451</v>
      </c>
      <c r="L2129">
        <v>1.76</v>
      </c>
      <c r="M2129">
        <v>4</v>
      </c>
      <c r="N2129">
        <v>4.74</v>
      </c>
      <c r="O2129" s="7">
        <f t="shared" si="258"/>
        <v>1.8113080168776372</v>
      </c>
      <c r="P2129" s="7">
        <f t="shared" si="259"/>
        <v>4.1166091292673572</v>
      </c>
      <c r="Q2129" s="7">
        <f t="shared" si="260"/>
        <v>4.8781818181818188</v>
      </c>
      <c r="R2129" s="24">
        <f t="shared" si="262"/>
        <v>0.5520872158032053</v>
      </c>
      <c r="S2129" s="24">
        <f t="shared" si="262"/>
        <v>0.24291837495341034</v>
      </c>
      <c r="T2129" s="24">
        <f t="shared" si="262"/>
        <v>0.20499440924338425</v>
      </c>
      <c r="U2129" s="23">
        <f t="shared" si="263"/>
        <v>1.3630784278386758</v>
      </c>
      <c r="V2129" s="23">
        <f t="shared" si="263"/>
        <v>0.60599795095254483</v>
      </c>
      <c r="W2129" s="23">
        <f t="shared" si="263"/>
        <v>0.4092839643627193</v>
      </c>
      <c r="X2129" t="s">
        <v>124</v>
      </c>
      <c r="Y2129" t="s">
        <v>123</v>
      </c>
      <c r="Z2129" t="s">
        <v>147</v>
      </c>
      <c r="AA2129" s="25" t="s">
        <v>165</v>
      </c>
      <c r="AB2129" s="25" t="s">
        <v>160</v>
      </c>
      <c r="AC2129" s="128" t="s">
        <v>610</v>
      </c>
      <c r="AD2129" s="140" t="s">
        <v>170</v>
      </c>
      <c r="AE2129" s="140" t="str">
        <f>VLOOKUP(AD2129,cs_lookup!$A$2:$B$55,2,FALSE)</f>
        <v>1</v>
      </c>
    </row>
    <row r="2130" spans="1:31" x14ac:dyDescent="0.25">
      <c r="A2130" s="20">
        <v>4.8675421065639733E-2</v>
      </c>
      <c r="B2130" s="20">
        <v>0.2099161588666191</v>
      </c>
      <c r="C2130" s="20">
        <v>0.62304978418233803</v>
      </c>
      <c r="D2130" s="21">
        <f t="shared" si="261"/>
        <v>20.544249604979914</v>
      </c>
      <c r="E2130" s="22">
        <f t="shared" si="261"/>
        <v>4.7638066807205668</v>
      </c>
      <c r="F2130" s="22">
        <f t="shared" si="261"/>
        <v>1.6050081797433797</v>
      </c>
      <c r="G2130" s="127">
        <v>3.0145274285827028E-2</v>
      </c>
      <c r="H2130" s="7">
        <f t="shared" si="254"/>
        <v>1.030145274285827</v>
      </c>
      <c r="I2130" s="7">
        <f t="shared" si="255"/>
        <v>19.943060573881397</v>
      </c>
      <c r="J2130" s="7">
        <f t="shared" si="256"/>
        <v>4.6244027902017901</v>
      </c>
      <c r="K2130" s="7">
        <f t="shared" si="257"/>
        <v>1.5580406179663253</v>
      </c>
      <c r="L2130">
        <v>4.01</v>
      </c>
      <c r="M2130">
        <v>3.93</v>
      </c>
      <c r="N2130">
        <v>1.9</v>
      </c>
      <c r="O2130" s="7">
        <f t="shared" si="258"/>
        <v>4.1308825498861665</v>
      </c>
      <c r="P2130" s="7">
        <f t="shared" si="259"/>
        <v>4.0484709279433</v>
      </c>
      <c r="Q2130" s="7">
        <f t="shared" si="260"/>
        <v>1.9572760211430713</v>
      </c>
      <c r="R2130" s="24">
        <f t="shared" si="262"/>
        <v>0.24207902014245278</v>
      </c>
      <c r="S2130" s="24">
        <f t="shared" si="262"/>
        <v>0.24700683734637041</v>
      </c>
      <c r="T2130" s="24">
        <f t="shared" si="262"/>
        <v>0.51091414251117673</v>
      </c>
      <c r="U2130" s="23">
        <f t="shared" si="263"/>
        <v>0.20107244748841266</v>
      </c>
      <c r="V2130" s="23">
        <f t="shared" si="263"/>
        <v>0.84983946647703479</v>
      </c>
      <c r="W2130" s="23">
        <f t="shared" si="263"/>
        <v>1.219480402558456</v>
      </c>
      <c r="X2130" t="s">
        <v>74</v>
      </c>
      <c r="Y2130" t="s">
        <v>76</v>
      </c>
      <c r="Z2130" t="s">
        <v>147</v>
      </c>
      <c r="AA2130" s="25" t="s">
        <v>153</v>
      </c>
      <c r="AB2130" s="25" t="s">
        <v>161</v>
      </c>
      <c r="AC2130" s="128" t="s">
        <v>610</v>
      </c>
      <c r="AD2130" s="140" t="s">
        <v>152</v>
      </c>
      <c r="AE2130" s="140" t="str">
        <f>VLOOKUP(AD2130,cs_lookup!$A$2:$B$55,2,FALSE)</f>
        <v>2</v>
      </c>
    </row>
    <row r="2131" spans="1:31" x14ac:dyDescent="0.25">
      <c r="A2131" s="20">
        <v>0.4574934076491331</v>
      </c>
      <c r="B2131" s="20">
        <v>0.25145818322928176</v>
      </c>
      <c r="C2131" s="20">
        <v>0.27312181609360969</v>
      </c>
      <c r="D2131" s="21">
        <f t="shared" si="261"/>
        <v>2.1858238463775486</v>
      </c>
      <c r="E2131" s="22">
        <f t="shared" si="261"/>
        <v>3.9768043622910905</v>
      </c>
      <c r="F2131" s="22">
        <f t="shared" si="261"/>
        <v>3.6613699128935941</v>
      </c>
      <c r="G2131" s="127">
        <v>4.8238291516294884E-2</v>
      </c>
      <c r="H2131" s="7">
        <f t="shared" si="254"/>
        <v>1.0482382915162949</v>
      </c>
      <c r="I2131" s="7">
        <f t="shared" si="255"/>
        <v>2.0852356416170568</v>
      </c>
      <c r="J2131" s="7">
        <f t="shared" si="256"/>
        <v>3.7937980271056251</v>
      </c>
      <c r="K2131" s="7">
        <f t="shared" si="257"/>
        <v>3.4928793791699393</v>
      </c>
      <c r="L2131">
        <v>3.58</v>
      </c>
      <c r="M2131">
        <v>4.17</v>
      </c>
      <c r="N2131">
        <v>1.89</v>
      </c>
      <c r="O2131" s="7">
        <f t="shared" si="258"/>
        <v>3.7526930836283356</v>
      </c>
      <c r="P2131" s="7">
        <f t="shared" si="259"/>
        <v>4.3711536756229492</v>
      </c>
      <c r="Q2131" s="7">
        <f t="shared" si="260"/>
        <v>1.9811703709657973</v>
      </c>
      <c r="R2131" s="24">
        <f t="shared" si="262"/>
        <v>0.26647529593151226</v>
      </c>
      <c r="S2131" s="24">
        <f t="shared" si="262"/>
        <v>0.22877255621937984</v>
      </c>
      <c r="T2131" s="24">
        <f t="shared" si="262"/>
        <v>0.50475214784910782</v>
      </c>
      <c r="U2131" s="23">
        <f t="shared" si="263"/>
        <v>1.7168323466904607</v>
      </c>
      <c r="V2131" s="23">
        <f t="shared" si="263"/>
        <v>1.0991623618881441</v>
      </c>
      <c r="W2131" s="23">
        <f t="shared" si="263"/>
        <v>0.54110084970902905</v>
      </c>
      <c r="X2131" t="s">
        <v>418</v>
      </c>
      <c r="Y2131" t="s">
        <v>424</v>
      </c>
      <c r="Z2131" t="s">
        <v>186</v>
      </c>
      <c r="AA2131" s="25" t="s">
        <v>162</v>
      </c>
      <c r="AB2131" s="25" t="s">
        <v>160</v>
      </c>
      <c r="AC2131" s="128" t="s">
        <v>611</v>
      </c>
      <c r="AD2131" s="140" t="s">
        <v>151</v>
      </c>
      <c r="AE2131" s="140" t="str">
        <f>VLOOKUP(AD2131,cs_lookup!$A$2:$B$55,2,FALSE)</f>
        <v>X</v>
      </c>
    </row>
    <row r="2132" spans="1:31" x14ac:dyDescent="0.25">
      <c r="A2132" s="20">
        <v>0.73113435925529335</v>
      </c>
      <c r="B2132" s="20">
        <v>0.11967767284199951</v>
      </c>
      <c r="C2132" s="20">
        <v>5.4724860896069809E-2</v>
      </c>
      <c r="D2132" s="21">
        <f t="shared" si="261"/>
        <v>1.3677376631821316</v>
      </c>
      <c r="E2132" s="22">
        <f t="shared" si="261"/>
        <v>8.3557774499861548</v>
      </c>
      <c r="F2132" s="22">
        <f t="shared" si="261"/>
        <v>18.273230550537907</v>
      </c>
      <c r="G2132" s="127">
        <v>5.0752348426767124E-2</v>
      </c>
      <c r="H2132" s="7">
        <f t="shared" ref="H2132:H2195" si="264">(G2132/100%) + 1</f>
        <v>1.0507523484267671</v>
      </c>
      <c r="I2132" s="7">
        <f t="shared" ref="I2132:I2195" si="265">D2132/H2132</f>
        <v>1.3016746193619924</v>
      </c>
      <c r="J2132" s="7">
        <f t="shared" ref="J2132:J2195" si="266">E2132/H2132</f>
        <v>7.9521853674624605</v>
      </c>
      <c r="K2132" s="7">
        <f t="shared" ref="K2132:K2195" si="267">F2132/H2132</f>
        <v>17.390615950463872</v>
      </c>
      <c r="L2132">
        <v>1.32</v>
      </c>
      <c r="M2132">
        <v>5.59</v>
      </c>
      <c r="N2132">
        <v>8.75</v>
      </c>
      <c r="O2132" s="7">
        <f t="shared" ref="O2132:O2195" si="268">(L2132*H2132)</f>
        <v>1.3869930999233326</v>
      </c>
      <c r="P2132" s="7">
        <f t="shared" ref="P2132:P2195" si="269">(M2132*H2132)</f>
        <v>5.8737056277056281</v>
      </c>
      <c r="Q2132" s="7">
        <f t="shared" ref="Q2132:Q2195" si="270">(N2132*H2132)</f>
        <v>9.1940830487342122</v>
      </c>
      <c r="R2132" s="24">
        <f t="shared" si="262"/>
        <v>0.72098412029250614</v>
      </c>
      <c r="S2132" s="24">
        <f t="shared" si="262"/>
        <v>0.17025027527479572</v>
      </c>
      <c r="T2132" s="24">
        <f t="shared" si="262"/>
        <v>0.10876560443269807</v>
      </c>
      <c r="U2132" s="23">
        <f t="shared" si="263"/>
        <v>1.0140783114039589</v>
      </c>
      <c r="V2132" s="23">
        <f t="shared" si="263"/>
        <v>0.7029514204827656</v>
      </c>
      <c r="W2132" s="23">
        <f t="shared" si="263"/>
        <v>0.5031449159088931</v>
      </c>
      <c r="X2132" t="s">
        <v>422</v>
      </c>
      <c r="Y2132" t="s">
        <v>419</v>
      </c>
      <c r="Z2132" t="s">
        <v>186</v>
      </c>
      <c r="AA2132" s="25" t="s">
        <v>175</v>
      </c>
      <c r="AB2132" s="25" t="s">
        <v>160</v>
      </c>
      <c r="AC2132" s="128" t="s">
        <v>611</v>
      </c>
      <c r="AD2132" s="140" t="s">
        <v>447</v>
      </c>
      <c r="AE2132" s="140" t="str">
        <f>VLOOKUP(AD2132,cs_lookup!$A$2:$B$55,2,FALSE)</f>
        <v>1</v>
      </c>
    </row>
    <row r="2133" spans="1:31" x14ac:dyDescent="0.25">
      <c r="A2133" s="20">
        <v>0.75810877087960715</v>
      </c>
      <c r="B2133" s="20">
        <v>0.19574928619890811</v>
      </c>
      <c r="C2133" s="20">
        <v>4.4777296502566358E-2</v>
      </c>
      <c r="D2133" s="21">
        <f t="shared" si="261"/>
        <v>1.3190719305881857</v>
      </c>
      <c r="E2133" s="22">
        <f t="shared" si="261"/>
        <v>5.1085754610816965</v>
      </c>
      <c r="F2133" s="22">
        <f t="shared" si="261"/>
        <v>22.332746237653858</v>
      </c>
      <c r="G2133" s="127">
        <v>4.4855356923243939E-2</v>
      </c>
      <c r="H2133" s="7">
        <f t="shared" si="264"/>
        <v>1.0448553569232439</v>
      </c>
      <c r="I2133" s="7">
        <f t="shared" si="265"/>
        <v>1.2624445305735137</v>
      </c>
      <c r="J2133" s="7">
        <f t="shared" si="266"/>
        <v>4.8892657028861626</v>
      </c>
      <c r="K2133" s="7">
        <f t="shared" si="267"/>
        <v>21.374007502259897</v>
      </c>
      <c r="L2133">
        <v>2.1</v>
      </c>
      <c r="M2133">
        <v>3.86</v>
      </c>
      <c r="N2133">
        <v>3.23</v>
      </c>
      <c r="O2133" s="7">
        <f t="shared" si="268"/>
        <v>2.1941962495388125</v>
      </c>
      <c r="P2133" s="7">
        <f t="shared" si="269"/>
        <v>4.0331416777237212</v>
      </c>
      <c r="Q2133" s="7">
        <f t="shared" si="270"/>
        <v>3.3748828028620781</v>
      </c>
      <c r="R2133" s="24">
        <f t="shared" si="262"/>
        <v>0.45574774827465186</v>
      </c>
      <c r="S2133" s="24">
        <f t="shared" si="262"/>
        <v>0.24794566615978475</v>
      </c>
      <c r="T2133" s="24">
        <f t="shared" si="262"/>
        <v>0.29630658556556316</v>
      </c>
      <c r="U2133" s="23">
        <f t="shared" si="263"/>
        <v>1.6634394218065127</v>
      </c>
      <c r="V2133" s="23">
        <f t="shared" si="263"/>
        <v>0.78948460455348524</v>
      </c>
      <c r="W2133" s="23">
        <f t="shared" si="263"/>
        <v>0.15111812792516746</v>
      </c>
      <c r="X2133" t="s">
        <v>280</v>
      </c>
      <c r="Y2133" t="s">
        <v>420</v>
      </c>
      <c r="Z2133" t="s">
        <v>186</v>
      </c>
      <c r="AA2133" s="25" t="s">
        <v>170</v>
      </c>
      <c r="AB2133" s="25" t="s">
        <v>160</v>
      </c>
      <c r="AC2133" s="128" t="s">
        <v>611</v>
      </c>
      <c r="AD2133" s="140" t="s">
        <v>163</v>
      </c>
      <c r="AE2133" s="140" t="str">
        <f>VLOOKUP(AD2133,cs_lookup!$A$2:$B$55,2,FALSE)</f>
        <v>2</v>
      </c>
    </row>
    <row r="2134" spans="1:31" x14ac:dyDescent="0.25">
      <c r="A2134" s="20">
        <v>0.15014837509465997</v>
      </c>
      <c r="B2134" s="20">
        <v>0.39168983331672752</v>
      </c>
      <c r="C2134" s="20">
        <v>0.42667851094494774</v>
      </c>
      <c r="D2134" s="21">
        <f t="shared" si="261"/>
        <v>6.6600787345820898</v>
      </c>
      <c r="E2134" s="22">
        <f t="shared" si="261"/>
        <v>2.5530404798415636</v>
      </c>
      <c r="F2134" s="22">
        <f t="shared" si="261"/>
        <v>2.3436849392422885</v>
      </c>
      <c r="G2134" s="127">
        <v>4.5832234647378067E-2</v>
      </c>
      <c r="H2134" s="7">
        <f t="shared" si="264"/>
        <v>1.0458322346473781</v>
      </c>
      <c r="I2134" s="7">
        <f t="shared" si="265"/>
        <v>6.3682094641380607</v>
      </c>
      <c r="J2134" s="7">
        <f t="shared" si="266"/>
        <v>2.4411568081972237</v>
      </c>
      <c r="K2134" s="7">
        <f t="shared" si="267"/>
        <v>2.2409760013110569</v>
      </c>
      <c r="L2134">
        <v>2.36</v>
      </c>
      <c r="M2134">
        <v>3.49</v>
      </c>
      <c r="N2134">
        <v>2.98</v>
      </c>
      <c r="O2134" s="7">
        <f t="shared" si="268"/>
        <v>2.4681640737678121</v>
      </c>
      <c r="P2134" s="7">
        <f t="shared" si="269"/>
        <v>3.6499544989193495</v>
      </c>
      <c r="Q2134" s="7">
        <f t="shared" si="270"/>
        <v>3.1165800592491868</v>
      </c>
      <c r="R2134" s="24">
        <f t="shared" si="262"/>
        <v>0.40515945055201913</v>
      </c>
      <c r="S2134" s="24">
        <f t="shared" si="262"/>
        <v>0.27397601813832811</v>
      </c>
      <c r="T2134" s="24">
        <f t="shared" si="262"/>
        <v>0.3208645313096527</v>
      </c>
      <c r="U2134" s="23">
        <f t="shared" si="263"/>
        <v>0.37059082514325348</v>
      </c>
      <c r="V2134" s="23">
        <f t="shared" si="263"/>
        <v>1.4296500692953598</v>
      </c>
      <c r="W2134" s="23">
        <f t="shared" si="263"/>
        <v>1.32977773892116</v>
      </c>
      <c r="X2134" t="s">
        <v>421</v>
      </c>
      <c r="Y2134" t="s">
        <v>423</v>
      </c>
      <c r="Z2134" t="s">
        <v>186</v>
      </c>
      <c r="AA2134" s="25" t="s">
        <v>152</v>
      </c>
      <c r="AB2134" s="25" t="s">
        <v>161</v>
      </c>
      <c r="AC2134" s="128" t="s">
        <v>611</v>
      </c>
      <c r="AD2134" s="140" t="s">
        <v>175</v>
      </c>
      <c r="AE2134" s="140" t="str">
        <f>VLOOKUP(AD2134,cs_lookup!$A$2:$B$55,2,FALSE)</f>
        <v>1</v>
      </c>
    </row>
    <row r="2135" spans="1:31" x14ac:dyDescent="0.25">
      <c r="A2135" s="20">
        <v>0.21454832295955972</v>
      </c>
      <c r="B2135" s="20">
        <v>0.24397080533583801</v>
      </c>
      <c r="C2135" s="20">
        <v>0.4836159417393735</v>
      </c>
      <c r="D2135" s="21">
        <f t="shared" si="261"/>
        <v>4.6609546334626453</v>
      </c>
      <c r="E2135" s="22">
        <f t="shared" si="261"/>
        <v>4.0988510843477766</v>
      </c>
      <c r="F2135" s="22">
        <f t="shared" si="261"/>
        <v>2.0677564854528971</v>
      </c>
      <c r="G2135" s="127">
        <v>2.1552696908147206E-2</v>
      </c>
      <c r="H2135" s="7">
        <f t="shared" si="264"/>
        <v>1.0215526969081472</v>
      </c>
      <c r="I2135" s="7">
        <f t="shared" si="265"/>
        <v>4.5626179124871271</v>
      </c>
      <c r="J2135" s="7">
        <f t="shared" si="266"/>
        <v>4.0123736120059643</v>
      </c>
      <c r="K2135" s="7">
        <f t="shared" si="267"/>
        <v>2.0241310034335109</v>
      </c>
      <c r="L2135">
        <v>3.36</v>
      </c>
      <c r="M2135">
        <v>4</v>
      </c>
      <c r="N2135">
        <v>2.11</v>
      </c>
      <c r="O2135" s="7">
        <f t="shared" si="268"/>
        <v>3.4324170616113743</v>
      </c>
      <c r="P2135" s="7">
        <f t="shared" si="269"/>
        <v>4.0862107876325888</v>
      </c>
      <c r="Q2135" s="7">
        <f t="shared" si="270"/>
        <v>2.1554761904761905</v>
      </c>
      <c r="R2135" s="24">
        <f t="shared" si="262"/>
        <v>0.2913398873301668</v>
      </c>
      <c r="S2135" s="24">
        <f t="shared" si="262"/>
        <v>0.24472550535734008</v>
      </c>
      <c r="T2135" s="24">
        <f t="shared" si="262"/>
        <v>0.46393460731249309</v>
      </c>
      <c r="U2135" s="23">
        <f t="shared" si="263"/>
        <v>0.73641932426650014</v>
      </c>
      <c r="V2135" s="23">
        <f t="shared" si="263"/>
        <v>0.99691613663071166</v>
      </c>
      <c r="W2135" s="23">
        <f t="shared" si="263"/>
        <v>1.04242264775394</v>
      </c>
      <c r="X2135" t="s">
        <v>308</v>
      </c>
      <c r="Y2135" t="s">
        <v>307</v>
      </c>
      <c r="Z2135" t="s">
        <v>305</v>
      </c>
      <c r="AA2135" s="25" t="s">
        <v>155</v>
      </c>
      <c r="AB2135" s="25" t="s">
        <v>161</v>
      </c>
      <c r="AC2135" s="128" t="s">
        <v>611</v>
      </c>
      <c r="AD2135" s="140" t="s">
        <v>150</v>
      </c>
      <c r="AE2135" s="140" t="str">
        <f>VLOOKUP(AD2135,cs_lookup!$A$2:$B$55,2,FALSE)</f>
        <v>X</v>
      </c>
    </row>
    <row r="2136" spans="1:31" x14ac:dyDescent="0.25">
      <c r="A2136" s="20">
        <v>0.56314206222640051</v>
      </c>
      <c r="B2136" s="20">
        <v>0.16561247014575439</v>
      </c>
      <c r="C2136" s="20">
        <v>0.20738186588617655</v>
      </c>
      <c r="D2136" s="21">
        <f t="shared" si="261"/>
        <v>1.7757508576902734</v>
      </c>
      <c r="E2136" s="22">
        <f t="shared" si="261"/>
        <v>6.0381926501060388</v>
      </c>
      <c r="F2136" s="22">
        <f t="shared" si="261"/>
        <v>4.8220223871881798</v>
      </c>
      <c r="G2136" s="127">
        <v>2.2108094465119965E-2</v>
      </c>
      <c r="H2136" s="7">
        <f t="shared" si="264"/>
        <v>1.02210809446512</v>
      </c>
      <c r="I2136" s="7">
        <f t="shared" si="265"/>
        <v>1.7373415466585682</v>
      </c>
      <c r="J2136" s="7">
        <f t="shared" si="266"/>
        <v>5.9075871552175601</v>
      </c>
      <c r="K2136" s="7">
        <f t="shared" si="267"/>
        <v>4.7177225317950304</v>
      </c>
      <c r="L2136">
        <v>2.56</v>
      </c>
      <c r="M2136">
        <v>3.46</v>
      </c>
      <c r="N2136">
        <v>2.92</v>
      </c>
      <c r="O2136" s="7">
        <f t="shared" si="268"/>
        <v>2.6165967218307071</v>
      </c>
      <c r="P2136" s="7">
        <f t="shared" si="269"/>
        <v>3.5364940068493151</v>
      </c>
      <c r="Q2136" s="7">
        <f t="shared" si="270"/>
        <v>2.9845556358381504</v>
      </c>
      <c r="R2136" s="24">
        <f t="shared" si="262"/>
        <v>0.38217582085035556</v>
      </c>
      <c r="S2136" s="24">
        <f t="shared" si="262"/>
        <v>0.2827659252534423</v>
      </c>
      <c r="T2136" s="24">
        <f t="shared" si="262"/>
        <v>0.33505825389620214</v>
      </c>
      <c r="U2136" s="23">
        <f t="shared" si="263"/>
        <v>1.4735156739465836</v>
      </c>
      <c r="V2136" s="23">
        <f t="shared" si="263"/>
        <v>0.5856875081299715</v>
      </c>
      <c r="W2136" s="23">
        <f t="shared" si="263"/>
        <v>0.61894271660121969</v>
      </c>
      <c r="X2136" t="s">
        <v>316</v>
      </c>
      <c r="Y2136" t="s">
        <v>313</v>
      </c>
      <c r="Z2136" t="s">
        <v>305</v>
      </c>
      <c r="AA2136" s="25" t="s">
        <v>447</v>
      </c>
      <c r="AB2136" s="25" t="s">
        <v>160</v>
      </c>
      <c r="AC2136" s="128" t="s">
        <v>611</v>
      </c>
      <c r="AD2136" s="140" t="s">
        <v>151</v>
      </c>
      <c r="AE2136" s="140" t="str">
        <f>VLOOKUP(AD2136,cs_lookup!$A$2:$B$55,2,FALSE)</f>
        <v>X</v>
      </c>
    </row>
    <row r="2137" spans="1:31" x14ac:dyDescent="0.25">
      <c r="A2137" s="20">
        <v>0.41621211240403577</v>
      </c>
      <c r="B2137" s="20">
        <v>0.31110678297319638</v>
      </c>
      <c r="C2137" s="20">
        <v>0.25896529062866347</v>
      </c>
      <c r="D2137" s="21">
        <f t="shared" si="261"/>
        <v>2.4026210919812327</v>
      </c>
      <c r="E2137" s="22">
        <f t="shared" si="261"/>
        <v>3.2143304316388233</v>
      </c>
      <c r="F2137" s="22">
        <f t="shared" si="261"/>
        <v>3.8615213551298808</v>
      </c>
      <c r="G2137" s="127">
        <v>2.3520194541553963E-2</v>
      </c>
      <c r="H2137" s="7">
        <f t="shared" si="264"/>
        <v>1.023520194541554</v>
      </c>
      <c r="I2137" s="7">
        <f t="shared" si="265"/>
        <v>2.3474095624047684</v>
      </c>
      <c r="J2137" s="7">
        <f t="shared" si="266"/>
        <v>3.1404660589804556</v>
      </c>
      <c r="K2137" s="7">
        <f t="shared" si="267"/>
        <v>3.7727847244474733</v>
      </c>
      <c r="L2137">
        <v>3.26</v>
      </c>
      <c r="M2137">
        <v>3.62</v>
      </c>
      <c r="N2137">
        <v>2.27</v>
      </c>
      <c r="O2137" s="7">
        <f t="shared" si="268"/>
        <v>3.3366758342054657</v>
      </c>
      <c r="P2137" s="7">
        <f t="shared" si="269"/>
        <v>3.7051431042404253</v>
      </c>
      <c r="Q2137" s="7">
        <f t="shared" si="270"/>
        <v>2.3233908416093274</v>
      </c>
      <c r="R2137" s="24">
        <f t="shared" si="262"/>
        <v>0.29969947627175519</v>
      </c>
      <c r="S2137" s="24">
        <f t="shared" si="262"/>
        <v>0.26989510846572429</v>
      </c>
      <c r="T2137" s="24">
        <f t="shared" si="262"/>
        <v>0.43040541526252069</v>
      </c>
      <c r="U2137" s="23">
        <f t="shared" si="263"/>
        <v>1.3887648973621551</v>
      </c>
      <c r="V2137" s="23">
        <f t="shared" si="263"/>
        <v>1.1526951516155612</v>
      </c>
      <c r="W2137" s="23">
        <f t="shared" si="263"/>
        <v>0.60167758454133446</v>
      </c>
      <c r="X2137" t="s">
        <v>318</v>
      </c>
      <c r="Y2137" t="s">
        <v>306</v>
      </c>
      <c r="Z2137" t="s">
        <v>305</v>
      </c>
      <c r="AA2137" s="25" t="s">
        <v>151</v>
      </c>
      <c r="AB2137" s="25" t="s">
        <v>166</v>
      </c>
      <c r="AC2137" s="128" t="s">
        <v>611</v>
      </c>
      <c r="AD2137" s="140" t="s">
        <v>170</v>
      </c>
      <c r="AE2137" s="140" t="str">
        <f>VLOOKUP(AD2137,cs_lookup!$A$2:$B$55,2,FALSE)</f>
        <v>1</v>
      </c>
    </row>
    <row r="2138" spans="1:31" x14ac:dyDescent="0.25">
      <c r="A2138" s="20">
        <v>0.76047761235367184</v>
      </c>
      <c r="B2138" s="20">
        <v>0.14987613875263525</v>
      </c>
      <c r="C2138" s="20">
        <v>7.88001709074551E-2</v>
      </c>
      <c r="D2138" s="21">
        <f t="shared" si="261"/>
        <v>1.3149631018130941</v>
      </c>
      <c r="E2138" s="22">
        <f t="shared" si="261"/>
        <v>6.6721761604124401</v>
      </c>
      <c r="F2138" s="22">
        <f t="shared" si="261"/>
        <v>12.690327806197592</v>
      </c>
      <c r="G2138" s="127">
        <v>2.7864329252300202E-2</v>
      </c>
      <c r="H2138" s="7">
        <f t="shared" si="264"/>
        <v>1.0278643292523002</v>
      </c>
      <c r="I2138" s="7">
        <f t="shared" si="265"/>
        <v>1.2793158244625906</v>
      </c>
      <c r="J2138" s="7">
        <f t="shared" si="266"/>
        <v>6.4913004280107511</v>
      </c>
      <c r="K2138" s="7">
        <f t="shared" si="267"/>
        <v>12.346306263423815</v>
      </c>
      <c r="L2138">
        <v>2.38</v>
      </c>
      <c r="M2138">
        <v>3.56</v>
      </c>
      <c r="N2138">
        <v>3.06</v>
      </c>
      <c r="O2138" s="7">
        <f t="shared" si="268"/>
        <v>2.4463171036204745</v>
      </c>
      <c r="P2138" s="7">
        <f t="shared" si="269"/>
        <v>3.6591970121381889</v>
      </c>
      <c r="Q2138" s="7">
        <f t="shared" si="270"/>
        <v>3.1452648475120388</v>
      </c>
      <c r="R2138" s="24">
        <f t="shared" si="262"/>
        <v>0.40877774942587392</v>
      </c>
      <c r="S2138" s="24">
        <f t="shared" si="262"/>
        <v>0.27328400102066852</v>
      </c>
      <c r="T2138" s="24">
        <f t="shared" si="262"/>
        <v>0.31793824955345751</v>
      </c>
      <c r="U2138" s="23">
        <f t="shared" si="263"/>
        <v>1.8603693900212481</v>
      </c>
      <c r="V2138" s="23">
        <f t="shared" si="263"/>
        <v>0.5484263191144515</v>
      </c>
      <c r="W2138" s="23">
        <f t="shared" si="263"/>
        <v>0.24784740753315934</v>
      </c>
      <c r="X2138" t="s">
        <v>365</v>
      </c>
      <c r="Y2138" t="s">
        <v>366</v>
      </c>
      <c r="Z2138" t="s">
        <v>320</v>
      </c>
      <c r="AA2138" s="25" t="s">
        <v>165</v>
      </c>
      <c r="AB2138" s="25" t="s">
        <v>160</v>
      </c>
      <c r="AC2138" s="128" t="s">
        <v>611</v>
      </c>
      <c r="AD2138" s="140" t="s">
        <v>165</v>
      </c>
      <c r="AE2138" s="140" t="str">
        <f>VLOOKUP(AD2138,cs_lookup!$A$2:$B$55,2,FALSE)</f>
        <v>1</v>
      </c>
    </row>
    <row r="2139" spans="1:31" x14ac:dyDescent="0.25">
      <c r="A2139" s="20">
        <v>6.2553069076406231E-2</v>
      </c>
      <c r="B2139" s="20">
        <v>0.16191292680814728</v>
      </c>
      <c r="C2139" s="20">
        <v>0.64378937558934868</v>
      </c>
      <c r="D2139" s="21">
        <f t="shared" si="261"/>
        <v>15.986425842328176</v>
      </c>
      <c r="E2139" s="22">
        <f t="shared" si="261"/>
        <v>6.1761591227667259</v>
      </c>
      <c r="F2139" s="22">
        <f t="shared" si="261"/>
        <v>1.5533030489739954</v>
      </c>
      <c r="G2139" s="127">
        <v>2.8993223908478249E-2</v>
      </c>
      <c r="H2139" s="7">
        <f t="shared" si="264"/>
        <v>1.0289932239084782</v>
      </c>
      <c r="I2139" s="7">
        <f t="shared" si="265"/>
        <v>15.535987478718379</v>
      </c>
      <c r="J2139" s="7">
        <f t="shared" si="266"/>
        <v>6.0021377976693575</v>
      </c>
      <c r="K2139" s="7">
        <f t="shared" si="267"/>
        <v>1.5095367130543427</v>
      </c>
      <c r="L2139">
        <v>4.72</v>
      </c>
      <c r="M2139">
        <v>4.07</v>
      </c>
      <c r="N2139">
        <v>1.75</v>
      </c>
      <c r="O2139" s="7">
        <f t="shared" si="268"/>
        <v>4.8568480168480175</v>
      </c>
      <c r="P2139" s="7">
        <f t="shared" si="269"/>
        <v>4.1880024213075071</v>
      </c>
      <c r="Q2139" s="7">
        <f t="shared" si="270"/>
        <v>1.8007381418398369</v>
      </c>
      <c r="R2139" s="24">
        <f t="shared" si="262"/>
        <v>0.20589485125560444</v>
      </c>
      <c r="S2139" s="24">
        <f t="shared" si="262"/>
        <v>0.23877732135785082</v>
      </c>
      <c r="T2139" s="24">
        <f t="shared" si="262"/>
        <v>0.55532782738654463</v>
      </c>
      <c r="U2139" s="23">
        <f t="shared" si="263"/>
        <v>0.30381074949150061</v>
      </c>
      <c r="V2139" s="23">
        <f t="shared" si="263"/>
        <v>0.67809172951350594</v>
      </c>
      <c r="W2139" s="23">
        <f t="shared" si="263"/>
        <v>1.1592960839349926</v>
      </c>
      <c r="X2139" t="s">
        <v>367</v>
      </c>
      <c r="Y2139" t="s">
        <v>312</v>
      </c>
      <c r="Z2139" t="s">
        <v>320</v>
      </c>
      <c r="AA2139" s="25" t="s">
        <v>153</v>
      </c>
      <c r="AB2139" s="25" t="s">
        <v>161</v>
      </c>
      <c r="AC2139" s="128" t="s">
        <v>611</v>
      </c>
      <c r="AD2139" s="140" t="s">
        <v>150</v>
      </c>
      <c r="AE2139" s="140" t="str">
        <f>VLOOKUP(AD2139,cs_lookup!$A$2:$B$55,2,FALSE)</f>
        <v>X</v>
      </c>
    </row>
    <row r="2140" spans="1:31" x14ac:dyDescent="0.25">
      <c r="A2140" s="20">
        <v>0.74232928729214809</v>
      </c>
      <c r="B2140" s="20">
        <v>0.18016928834452225</v>
      </c>
      <c r="C2140" s="20">
        <v>7.4523342488272096E-2</v>
      </c>
      <c r="D2140" s="21">
        <f t="shared" si="261"/>
        <v>1.3471110693312092</v>
      </c>
      <c r="E2140" s="22">
        <f t="shared" si="261"/>
        <v>5.5503355160496941</v>
      </c>
      <c r="F2140" s="22">
        <f t="shared" si="261"/>
        <v>13.418614444962291</v>
      </c>
      <c r="G2140" s="127">
        <v>3.0390317535230693E-2</v>
      </c>
      <c r="H2140" s="7">
        <f t="shared" si="264"/>
        <v>1.0303903175352307</v>
      </c>
      <c r="I2140" s="7">
        <f t="shared" si="265"/>
        <v>1.3073793943964824</v>
      </c>
      <c r="J2140" s="7">
        <f t="shared" si="266"/>
        <v>5.3866339983924778</v>
      </c>
      <c r="K2140" s="7">
        <f t="shared" si="267"/>
        <v>13.022846019225609</v>
      </c>
      <c r="L2140">
        <v>1.57</v>
      </c>
      <c r="M2140">
        <v>4.5999999999999996</v>
      </c>
      <c r="N2140">
        <v>5.68</v>
      </c>
      <c r="O2140" s="7">
        <f t="shared" si="268"/>
        <v>1.6177127985303124</v>
      </c>
      <c r="P2140" s="7">
        <f t="shared" si="269"/>
        <v>4.7397954606620605</v>
      </c>
      <c r="Q2140" s="7">
        <f t="shared" si="270"/>
        <v>5.8526170036001099</v>
      </c>
      <c r="R2140" s="24">
        <f t="shared" si="262"/>
        <v>0.61815669685527452</v>
      </c>
      <c r="S2140" s="24">
        <f t="shared" si="262"/>
        <v>0.21097956827451764</v>
      </c>
      <c r="T2140" s="24">
        <f t="shared" si="262"/>
        <v>0.17086373487020795</v>
      </c>
      <c r="U2140" s="23">
        <f t="shared" si="263"/>
        <v>1.2008755887763931</v>
      </c>
      <c r="V2140" s="23">
        <f t="shared" si="263"/>
        <v>0.85396557504608039</v>
      </c>
      <c r="W2140" s="23">
        <f t="shared" si="263"/>
        <v>0.43615658141197583</v>
      </c>
      <c r="X2140" t="s">
        <v>363</v>
      </c>
      <c r="Y2140" t="s">
        <v>519</v>
      </c>
      <c r="Z2140" t="s">
        <v>320</v>
      </c>
      <c r="AA2140" s="25" t="s">
        <v>162</v>
      </c>
      <c r="AB2140" s="25" t="s">
        <v>160</v>
      </c>
      <c r="AC2140" s="128" t="s">
        <v>611</v>
      </c>
      <c r="AD2140" s="140" t="s">
        <v>164</v>
      </c>
      <c r="AE2140" s="140" t="str">
        <f>VLOOKUP(AD2140,cs_lookup!$A$2:$B$55,2,FALSE)</f>
        <v>1</v>
      </c>
    </row>
    <row r="2141" spans="1:31" x14ac:dyDescent="0.25">
      <c r="A2141" s="20">
        <v>0.5216956295626487</v>
      </c>
      <c r="B2141" s="20">
        <v>0.22587536526919247</v>
      </c>
      <c r="C2141" s="20">
        <v>0.23796897269957687</v>
      </c>
      <c r="D2141" s="21">
        <f t="shared" si="261"/>
        <v>1.9168264852790249</v>
      </c>
      <c r="E2141" s="22">
        <f t="shared" si="261"/>
        <v>4.427220289420343</v>
      </c>
      <c r="F2141" s="22">
        <f t="shared" si="261"/>
        <v>4.2022285033874844</v>
      </c>
      <c r="G2141" s="127">
        <v>2.254722673250642E-2</v>
      </c>
      <c r="H2141" s="7">
        <f t="shared" si="264"/>
        <v>1.0225472267325064</v>
      </c>
      <c r="I2141" s="7">
        <f t="shared" si="265"/>
        <v>1.8745603480869424</v>
      </c>
      <c r="J2141" s="7">
        <f t="shared" si="266"/>
        <v>4.3295998206041615</v>
      </c>
      <c r="K2141" s="7">
        <f t="shared" si="267"/>
        <v>4.1095691167394541</v>
      </c>
      <c r="L2141">
        <v>2.66</v>
      </c>
      <c r="M2141">
        <v>3.47</v>
      </c>
      <c r="N2141">
        <v>2.79</v>
      </c>
      <c r="O2141" s="7">
        <f t="shared" si="268"/>
        <v>2.7199756231084673</v>
      </c>
      <c r="P2141" s="7">
        <f t="shared" si="269"/>
        <v>3.5482388767617974</v>
      </c>
      <c r="Q2141" s="7">
        <f t="shared" si="270"/>
        <v>2.852906762583693</v>
      </c>
      <c r="R2141" s="24">
        <f t="shared" si="262"/>
        <v>0.36765035373999821</v>
      </c>
      <c r="S2141" s="24">
        <f t="shared" si="262"/>
        <v>0.28182995416380269</v>
      </c>
      <c r="T2141" s="24">
        <f t="shared" si="262"/>
        <v>0.35051969209619899</v>
      </c>
      <c r="U2141" s="23">
        <f t="shared" si="263"/>
        <v>1.4189993950926294</v>
      </c>
      <c r="V2141" s="23">
        <f t="shared" si="263"/>
        <v>0.80145975235092026</v>
      </c>
      <c r="W2141" s="23">
        <f t="shared" si="263"/>
        <v>0.67890329149971695</v>
      </c>
      <c r="X2141" t="s">
        <v>208</v>
      </c>
      <c r="Y2141" t="s">
        <v>187</v>
      </c>
      <c r="Z2141" t="s">
        <v>189</v>
      </c>
      <c r="AA2141" s="25" t="s">
        <v>162</v>
      </c>
      <c r="AB2141" s="25" t="s">
        <v>160</v>
      </c>
      <c r="AC2141" s="128" t="s">
        <v>611</v>
      </c>
      <c r="AD2141" s="140" t="s">
        <v>155</v>
      </c>
      <c r="AE2141" s="140" t="str">
        <f>VLOOKUP(AD2141,cs_lookup!$A$2:$B$55,2,FALSE)</f>
        <v>2</v>
      </c>
    </row>
    <row r="2142" spans="1:31" x14ac:dyDescent="0.25">
      <c r="A2142" s="20">
        <v>0.61556632627524055</v>
      </c>
      <c r="B2142" s="20">
        <v>0.18352607845969898</v>
      </c>
      <c r="C2142" s="20">
        <v>0.18277800220180745</v>
      </c>
      <c r="D2142" s="21">
        <f t="shared" si="261"/>
        <v>1.6245203113220104</v>
      </c>
      <c r="E2142" s="22">
        <f t="shared" si="261"/>
        <v>5.4488169114319787</v>
      </c>
      <c r="F2142" s="22">
        <f t="shared" si="261"/>
        <v>5.4711179023386389</v>
      </c>
      <c r="G2142" s="127">
        <v>2.3117881684649788E-2</v>
      </c>
      <c r="H2142" s="7">
        <f t="shared" si="264"/>
        <v>1.0231178816846498</v>
      </c>
      <c r="I2142" s="7">
        <f t="shared" si="265"/>
        <v>1.5878134283481595</v>
      </c>
      <c r="J2142" s="7">
        <f t="shared" si="266"/>
        <v>5.3256980539329861</v>
      </c>
      <c r="K2142" s="7">
        <f t="shared" si="267"/>
        <v>5.3474951423290369</v>
      </c>
      <c r="L2142">
        <v>2.3199999999999998</v>
      </c>
      <c r="M2142">
        <v>3.54</v>
      </c>
      <c r="N2142">
        <v>3.23</v>
      </c>
      <c r="O2142" s="7">
        <f t="shared" si="268"/>
        <v>2.3736334855083872</v>
      </c>
      <c r="P2142" s="7">
        <f t="shared" si="269"/>
        <v>3.6218373011636604</v>
      </c>
      <c r="Q2142" s="7">
        <f t="shared" si="270"/>
        <v>3.3046707578414187</v>
      </c>
      <c r="R2142" s="24">
        <f t="shared" si="262"/>
        <v>0.42129503400809121</v>
      </c>
      <c r="S2142" s="24">
        <f t="shared" si="262"/>
        <v>0.27610296014089586</v>
      </c>
      <c r="T2142" s="24">
        <f t="shared" si="262"/>
        <v>0.30260200585101282</v>
      </c>
      <c r="U2142" s="23">
        <f t="shared" si="263"/>
        <v>1.4611288445982924</v>
      </c>
      <c r="V2142" s="23">
        <f t="shared" si="263"/>
        <v>0.66470159670162632</v>
      </c>
      <c r="W2142" s="23">
        <f t="shared" si="263"/>
        <v>0.60402111905298761</v>
      </c>
      <c r="X2142" t="s">
        <v>283</v>
      </c>
      <c r="Y2142" t="s">
        <v>288</v>
      </c>
      <c r="Z2142" t="s">
        <v>189</v>
      </c>
      <c r="AA2142" s="25" t="s">
        <v>165</v>
      </c>
      <c r="AB2142" s="25" t="s">
        <v>160</v>
      </c>
      <c r="AC2142" s="128" t="s">
        <v>611</v>
      </c>
      <c r="AD2142" s="140" t="s">
        <v>154</v>
      </c>
      <c r="AE2142" s="140" t="str">
        <f>VLOOKUP(AD2142,cs_lookup!$A$2:$B$55,2,FALSE)</f>
        <v>1</v>
      </c>
    </row>
    <row r="2143" spans="1:31" x14ac:dyDescent="0.25">
      <c r="A2143" s="20">
        <v>0.19314511102612122</v>
      </c>
      <c r="B2143" s="20">
        <v>0.18941996504323996</v>
      </c>
      <c r="C2143" s="20">
        <v>0.54846872331881236</v>
      </c>
      <c r="D2143" s="21">
        <f t="shared" si="261"/>
        <v>5.1774543745234043</v>
      </c>
      <c r="E2143" s="22">
        <f t="shared" si="261"/>
        <v>5.2792745462270796</v>
      </c>
      <c r="F2143" s="22">
        <f t="shared" si="261"/>
        <v>1.823258022716316</v>
      </c>
      <c r="G2143" s="127">
        <v>2.2238054913049421E-2</v>
      </c>
      <c r="H2143" s="7">
        <f t="shared" si="264"/>
        <v>1.0222380549130494</v>
      </c>
      <c r="I2143" s="7">
        <f t="shared" si="265"/>
        <v>5.0648225720414937</v>
      </c>
      <c r="J2143" s="7">
        <f t="shared" si="266"/>
        <v>5.1644277190171026</v>
      </c>
      <c r="K2143" s="7">
        <f t="shared" si="267"/>
        <v>1.7835943535396954</v>
      </c>
      <c r="L2143">
        <v>3.15</v>
      </c>
      <c r="M2143">
        <v>3.73</v>
      </c>
      <c r="N2143">
        <v>2.29</v>
      </c>
      <c r="O2143" s="7">
        <f t="shared" si="268"/>
        <v>3.2200498729761056</v>
      </c>
      <c r="P2143" s="7">
        <f t="shared" si="269"/>
        <v>3.8129479448256745</v>
      </c>
      <c r="Q2143" s="7">
        <f t="shared" si="270"/>
        <v>2.3409251457508833</v>
      </c>
      <c r="R2143" s="24">
        <f t="shared" si="262"/>
        <v>0.31055419619192354</v>
      </c>
      <c r="S2143" s="24">
        <f t="shared" si="262"/>
        <v>0.26226426756154403</v>
      </c>
      <c r="T2143" s="24">
        <f t="shared" si="262"/>
        <v>0.42718153624653238</v>
      </c>
      <c r="U2143" s="23">
        <f t="shared" si="263"/>
        <v>0.62193689022561749</v>
      </c>
      <c r="V2143" s="23">
        <f t="shared" si="263"/>
        <v>0.72224846642057294</v>
      </c>
      <c r="W2143" s="23">
        <f t="shared" si="263"/>
        <v>1.2839242260748915</v>
      </c>
      <c r="X2143" t="s">
        <v>188</v>
      </c>
      <c r="Y2143" t="s">
        <v>285</v>
      </c>
      <c r="Z2143" t="s">
        <v>189</v>
      </c>
      <c r="AA2143" s="25" t="s">
        <v>155</v>
      </c>
      <c r="AB2143" s="25" t="s">
        <v>161</v>
      </c>
      <c r="AC2143" s="128" t="s">
        <v>611</v>
      </c>
      <c r="AD2143" s="140" t="s">
        <v>451</v>
      </c>
      <c r="AE2143" s="140" t="str">
        <f>VLOOKUP(AD2143,cs_lookup!$A$2:$B$55,2,FALSE)</f>
        <v>2</v>
      </c>
    </row>
    <row r="2144" spans="1:31" x14ac:dyDescent="0.25">
      <c r="A2144" s="20">
        <v>0.29267164666888695</v>
      </c>
      <c r="B2144" s="20">
        <v>0.46267276071001889</v>
      </c>
      <c r="C2144" s="20">
        <v>0.23838711238370533</v>
      </c>
      <c r="D2144" s="21">
        <f t="shared" si="261"/>
        <v>3.4167983519474521</v>
      </c>
      <c r="E2144" s="22">
        <f t="shared" si="261"/>
        <v>2.1613548168805039</v>
      </c>
      <c r="F2144" s="22">
        <f t="shared" si="261"/>
        <v>4.194857641424889</v>
      </c>
      <c r="G2144" s="127">
        <v>2.7805371025710013E-2</v>
      </c>
      <c r="H2144" s="7">
        <f t="shared" si="264"/>
        <v>1.02780537102571</v>
      </c>
      <c r="I2144" s="7">
        <f t="shared" si="265"/>
        <v>3.3243631997540737</v>
      </c>
      <c r="J2144" s="7">
        <f t="shared" si="266"/>
        <v>2.102883364701194</v>
      </c>
      <c r="K2144" s="7">
        <f t="shared" si="267"/>
        <v>4.0813735359629257</v>
      </c>
      <c r="L2144">
        <v>3.78</v>
      </c>
      <c r="M2144">
        <v>3.54</v>
      </c>
      <c r="N2144">
        <v>2.08</v>
      </c>
      <c r="O2144" s="7">
        <f t="shared" si="268"/>
        <v>3.8851043024771839</v>
      </c>
      <c r="P2144" s="7">
        <f t="shared" si="269"/>
        <v>3.6384310134310134</v>
      </c>
      <c r="Q2144" s="7">
        <f t="shared" si="270"/>
        <v>2.1378351717334767</v>
      </c>
      <c r="R2144" s="24">
        <f t="shared" si="262"/>
        <v>0.25739334703636896</v>
      </c>
      <c r="S2144" s="24">
        <f t="shared" si="262"/>
        <v>0.27484374344561435</v>
      </c>
      <c r="T2144" s="24">
        <f t="shared" si="262"/>
        <v>0.46776290951801675</v>
      </c>
      <c r="U2144" s="23">
        <f t="shared" si="263"/>
        <v>1.1370598736863748</v>
      </c>
      <c r="V2144" s="23">
        <f t="shared" si="263"/>
        <v>1.6834029216370785</v>
      </c>
      <c r="W2144" s="23">
        <f t="shared" si="263"/>
        <v>0.5096323533418663</v>
      </c>
      <c r="X2144" t="s">
        <v>200</v>
      </c>
      <c r="Y2144" t="s">
        <v>198</v>
      </c>
      <c r="Z2144" t="s">
        <v>202</v>
      </c>
      <c r="AA2144" s="25" t="s">
        <v>154</v>
      </c>
      <c r="AB2144" s="25" t="s">
        <v>160</v>
      </c>
      <c r="AC2144" s="128" t="s">
        <v>611</v>
      </c>
      <c r="AD2144" s="140" t="s">
        <v>172</v>
      </c>
      <c r="AE2144" s="140" t="str">
        <f>VLOOKUP(AD2144,cs_lookup!$A$2:$B$55,2,FALSE)</f>
        <v>2</v>
      </c>
    </row>
    <row r="2145" spans="1:31" x14ac:dyDescent="0.25">
      <c r="A2145" s="20">
        <v>0.13576375841715665</v>
      </c>
      <c r="B2145" s="20">
        <v>0.16578709322575466</v>
      </c>
      <c r="C2145" s="20">
        <v>0.60750520487240822</v>
      </c>
      <c r="D2145" s="21">
        <f t="shared" si="261"/>
        <v>7.3657359788709904</v>
      </c>
      <c r="E2145" s="22">
        <f t="shared" si="261"/>
        <v>6.0318326387343415</v>
      </c>
      <c r="F2145" s="22">
        <f t="shared" si="261"/>
        <v>1.6460764319048522</v>
      </c>
      <c r="G2145" s="127">
        <v>2.8614256039797059E-2</v>
      </c>
      <c r="H2145" s="7">
        <f t="shared" si="264"/>
        <v>1.0286142560397971</v>
      </c>
      <c r="I2145" s="7">
        <f t="shared" si="265"/>
        <v>7.1608340401865966</v>
      </c>
      <c r="J2145" s="7">
        <f t="shared" si="266"/>
        <v>5.8640375663828737</v>
      </c>
      <c r="K2145" s="7">
        <f t="shared" si="267"/>
        <v>1.6002854541821221</v>
      </c>
      <c r="L2145">
        <v>4.3099999999999996</v>
      </c>
      <c r="M2145">
        <v>3.43</v>
      </c>
      <c r="N2145">
        <v>1.98</v>
      </c>
      <c r="O2145" s="7">
        <f t="shared" si="268"/>
        <v>4.4333274435315246</v>
      </c>
      <c r="P2145" s="7">
        <f t="shared" si="269"/>
        <v>3.5281468982165043</v>
      </c>
      <c r="Q2145" s="7">
        <f t="shared" si="270"/>
        <v>2.0366562269587982</v>
      </c>
      <c r="R2145" s="24">
        <f t="shared" si="262"/>
        <v>0.22556420944251626</v>
      </c>
      <c r="S2145" s="24">
        <f t="shared" si="262"/>
        <v>0.28343491040736002</v>
      </c>
      <c r="T2145" s="24">
        <f t="shared" si="262"/>
        <v>0.49100088015012366</v>
      </c>
      <c r="U2145" s="23">
        <f t="shared" si="263"/>
        <v>0.60188519602776469</v>
      </c>
      <c r="V2145" s="23">
        <f t="shared" si="263"/>
        <v>0.58492121872877667</v>
      </c>
      <c r="W2145" s="23">
        <f t="shared" si="263"/>
        <v>1.2372792584132706</v>
      </c>
      <c r="X2145" t="s">
        <v>445</v>
      </c>
      <c r="Y2145" t="s">
        <v>192</v>
      </c>
      <c r="Z2145" t="s">
        <v>202</v>
      </c>
      <c r="AA2145" s="25" t="s">
        <v>178</v>
      </c>
      <c r="AB2145" s="25" t="s">
        <v>161</v>
      </c>
      <c r="AC2145" s="128" t="s">
        <v>611</v>
      </c>
      <c r="AD2145" s="140" t="s">
        <v>179</v>
      </c>
      <c r="AE2145" s="140" t="str">
        <f>VLOOKUP(AD2145,cs_lookup!$A$2:$B$55,2,FALSE)</f>
        <v>2</v>
      </c>
    </row>
    <row r="2146" spans="1:31" x14ac:dyDescent="0.25">
      <c r="A2146" s="20">
        <v>0.73850823788503328</v>
      </c>
      <c r="B2146" s="20">
        <v>0.19866739099725059</v>
      </c>
      <c r="C2146" s="20">
        <v>6.1257896090457245E-2</v>
      </c>
      <c r="D2146" s="21">
        <f t="shared" si="261"/>
        <v>1.3540810362032472</v>
      </c>
      <c r="E2146" s="22">
        <f t="shared" si="261"/>
        <v>5.0335386949025738</v>
      </c>
      <c r="F2146" s="22">
        <f t="shared" si="261"/>
        <v>16.324426136401051</v>
      </c>
      <c r="G2146" s="127">
        <v>2.2290495933298793E-2</v>
      </c>
      <c r="H2146" s="7">
        <f t="shared" si="264"/>
        <v>1.0222904959332988</v>
      </c>
      <c r="I2146" s="7">
        <f t="shared" si="265"/>
        <v>1.3245560255033386</v>
      </c>
      <c r="J2146" s="7">
        <f t="shared" si="266"/>
        <v>4.9237850835218921</v>
      </c>
      <c r="K2146" s="7">
        <f t="shared" si="267"/>
        <v>15.968480780502304</v>
      </c>
      <c r="L2146">
        <v>2.62</v>
      </c>
      <c r="M2146">
        <v>3.56</v>
      </c>
      <c r="N2146">
        <v>2.78</v>
      </c>
      <c r="O2146" s="7">
        <f t="shared" si="268"/>
        <v>2.6784010993452427</v>
      </c>
      <c r="P2146" s="7">
        <f t="shared" si="269"/>
        <v>3.6393541655225436</v>
      </c>
      <c r="Q2146" s="7">
        <f t="shared" si="270"/>
        <v>2.8419675786945704</v>
      </c>
      <c r="R2146" s="24">
        <f t="shared" si="262"/>
        <v>0.37335707495208925</v>
      </c>
      <c r="S2146" s="24">
        <f t="shared" si="262"/>
        <v>0.27477402707148141</v>
      </c>
      <c r="T2146" s="24">
        <f t="shared" si="262"/>
        <v>0.35186889797642945</v>
      </c>
      <c r="U2146" s="23">
        <f t="shared" si="263"/>
        <v>1.9780212762267912</v>
      </c>
      <c r="V2146" s="23">
        <f t="shared" si="263"/>
        <v>0.72302099697933975</v>
      </c>
      <c r="W2146" s="23">
        <f t="shared" si="263"/>
        <v>0.17409295462812038</v>
      </c>
      <c r="X2146" t="s">
        <v>30</v>
      </c>
      <c r="Y2146" t="s">
        <v>31</v>
      </c>
      <c r="Z2146" t="s">
        <v>138</v>
      </c>
      <c r="AA2146" s="25" t="s">
        <v>170</v>
      </c>
      <c r="AB2146" s="25" t="s">
        <v>160</v>
      </c>
      <c r="AC2146" s="128" t="s">
        <v>611</v>
      </c>
      <c r="AD2146" s="140" t="s">
        <v>168</v>
      </c>
      <c r="AE2146" s="140" t="str">
        <f>VLOOKUP(AD2146,cs_lookup!$A$2:$B$55,2,FALSE)</f>
        <v>1</v>
      </c>
    </row>
    <row r="2147" spans="1:31" x14ac:dyDescent="0.25">
      <c r="A2147" s="20">
        <v>0.64524647625271792</v>
      </c>
      <c r="B2147" s="20">
        <v>0.21745163231781539</v>
      </c>
      <c r="C2147" s="20">
        <v>0.13259144725073374</v>
      </c>
      <c r="D2147" s="21">
        <f t="shared" si="261"/>
        <v>1.5497953678221079</v>
      </c>
      <c r="E2147" s="22">
        <f t="shared" si="261"/>
        <v>4.5987238143076103</v>
      </c>
      <c r="F2147" s="22">
        <f t="shared" si="261"/>
        <v>7.5419645892315739</v>
      </c>
      <c r="G2147" s="127">
        <v>2.5636331087458997E-2</v>
      </c>
      <c r="H2147" s="7">
        <f t="shared" si="264"/>
        <v>1.025636331087459</v>
      </c>
      <c r="I2147" s="7">
        <f t="shared" si="265"/>
        <v>1.5110574000229642</v>
      </c>
      <c r="J2147" s="7">
        <f t="shared" si="266"/>
        <v>4.4837762420444758</v>
      </c>
      <c r="K2147" s="7">
        <f t="shared" si="267"/>
        <v>7.3534491326326163</v>
      </c>
      <c r="L2147">
        <v>1.65</v>
      </c>
      <c r="M2147">
        <v>3.92</v>
      </c>
      <c r="N2147">
        <v>6.08</v>
      </c>
      <c r="O2147" s="7">
        <f t="shared" si="268"/>
        <v>1.6922999462943074</v>
      </c>
      <c r="P2147" s="7">
        <f t="shared" si="269"/>
        <v>4.0204944178628388</v>
      </c>
      <c r="Q2147" s="7">
        <f t="shared" si="270"/>
        <v>6.2358688930117507</v>
      </c>
      <c r="R2147" s="24">
        <f t="shared" si="262"/>
        <v>0.5909117956244917</v>
      </c>
      <c r="S2147" s="24">
        <f t="shared" si="262"/>
        <v>0.24872562826030903</v>
      </c>
      <c r="T2147" s="24">
        <f t="shared" si="262"/>
        <v>0.16036257611519922</v>
      </c>
      <c r="U2147" s="23">
        <f t="shared" si="263"/>
        <v>1.0919505771090656</v>
      </c>
      <c r="V2147" s="23">
        <f t="shared" si="263"/>
        <v>0.87426307388893931</v>
      </c>
      <c r="W2147" s="23">
        <f t="shared" si="263"/>
        <v>0.82682288139025895</v>
      </c>
      <c r="X2147" t="s">
        <v>27</v>
      </c>
      <c r="Y2147" t="s">
        <v>26</v>
      </c>
      <c r="Z2147" t="s">
        <v>138</v>
      </c>
      <c r="AA2147" s="25" t="s">
        <v>162</v>
      </c>
      <c r="AB2147" s="25" t="s">
        <v>160</v>
      </c>
      <c r="AC2147" s="128" t="s">
        <v>611</v>
      </c>
      <c r="AD2147" s="140" t="s">
        <v>175</v>
      </c>
      <c r="AE2147" s="140" t="str">
        <f>VLOOKUP(AD2147,cs_lookup!$A$2:$B$55,2,FALSE)</f>
        <v>1</v>
      </c>
    </row>
    <row r="2148" spans="1:31" x14ac:dyDescent="0.25">
      <c r="A2148" s="20">
        <v>0.73974297238100439</v>
      </c>
      <c r="B2148" s="20">
        <v>0.18811437024413935</v>
      </c>
      <c r="C2148" s="20">
        <v>6.9882675816264964E-2</v>
      </c>
      <c r="D2148" s="21">
        <f t="shared" si="261"/>
        <v>1.3518208855452976</v>
      </c>
      <c r="E2148" s="22">
        <f t="shared" si="261"/>
        <v>5.3159149867294877</v>
      </c>
      <c r="F2148" s="22">
        <f t="shared" si="261"/>
        <v>14.309698195146289</v>
      </c>
      <c r="G2148" s="127">
        <v>2.3552925223876198E-2</v>
      </c>
      <c r="H2148" s="7">
        <f t="shared" si="264"/>
        <v>1.0235529252238762</v>
      </c>
      <c r="I2148" s="7">
        <f t="shared" si="265"/>
        <v>1.3207142026872924</v>
      </c>
      <c r="J2148" s="7">
        <f t="shared" si="266"/>
        <v>5.1935907325620372</v>
      </c>
      <c r="K2148" s="7">
        <f t="shared" si="267"/>
        <v>13.980418444914713</v>
      </c>
      <c r="L2148">
        <v>2.08</v>
      </c>
      <c r="M2148">
        <v>3.5</v>
      </c>
      <c r="N2148">
        <v>3.89</v>
      </c>
      <c r="O2148" s="7">
        <f t="shared" si="268"/>
        <v>2.1289900844656624</v>
      </c>
      <c r="P2148" s="7">
        <f t="shared" si="269"/>
        <v>3.5824352382835665</v>
      </c>
      <c r="Q2148" s="7">
        <f t="shared" si="270"/>
        <v>3.9816208791208787</v>
      </c>
      <c r="R2148" s="24">
        <f t="shared" si="262"/>
        <v>0.46970627402005105</v>
      </c>
      <c r="S2148" s="24">
        <f t="shared" si="262"/>
        <v>0.27913972856048747</v>
      </c>
      <c r="T2148" s="24">
        <f t="shared" si="262"/>
        <v>0.25115399741946171</v>
      </c>
      <c r="U2148" s="23">
        <f t="shared" si="263"/>
        <v>1.574905453252315</v>
      </c>
      <c r="V2148" s="23">
        <f t="shared" si="263"/>
        <v>0.67390754879012649</v>
      </c>
      <c r="W2148" s="23">
        <f t="shared" si="263"/>
        <v>0.27824632111887626</v>
      </c>
      <c r="X2148" t="s">
        <v>92</v>
      </c>
      <c r="Y2148" t="s">
        <v>91</v>
      </c>
      <c r="Z2148" t="s">
        <v>138</v>
      </c>
      <c r="AA2148" s="25" t="s">
        <v>170</v>
      </c>
      <c r="AB2148" s="25" t="s">
        <v>160</v>
      </c>
      <c r="AC2148" s="128" t="s">
        <v>611</v>
      </c>
      <c r="AD2148" s="140" t="s">
        <v>151</v>
      </c>
      <c r="AE2148" s="140" t="str">
        <f>VLOOKUP(AD2148,cs_lookup!$A$2:$B$55,2,FALSE)</f>
        <v>X</v>
      </c>
    </row>
    <row r="2149" spans="1:31" x14ac:dyDescent="0.25">
      <c r="A2149" s="20">
        <v>0.54752135707359517</v>
      </c>
      <c r="B2149" s="20">
        <v>0.26613329265284419</v>
      </c>
      <c r="C2149" s="20">
        <v>0.17935084448683553</v>
      </c>
      <c r="D2149" s="21">
        <f t="shared" si="261"/>
        <v>1.8264127729095778</v>
      </c>
      <c r="E2149" s="22">
        <f t="shared" si="261"/>
        <v>3.7575156044247473</v>
      </c>
      <c r="F2149" s="22">
        <f t="shared" si="261"/>
        <v>5.5756637380840468</v>
      </c>
      <c r="G2149" s="127">
        <v>2.1784705131710824E-2</v>
      </c>
      <c r="H2149" s="7">
        <f t="shared" si="264"/>
        <v>1.0217847051317108</v>
      </c>
      <c r="I2149" s="7">
        <f t="shared" si="265"/>
        <v>1.7874731963952701</v>
      </c>
      <c r="J2149" s="7">
        <f t="shared" si="266"/>
        <v>3.6774044331974935</v>
      </c>
      <c r="K2149" s="7">
        <f t="shared" si="267"/>
        <v>5.4567891945156184</v>
      </c>
      <c r="L2149">
        <v>2.2999999999999998</v>
      </c>
      <c r="M2149">
        <v>3.15</v>
      </c>
      <c r="N2149">
        <v>3.71</v>
      </c>
      <c r="O2149" s="7">
        <f t="shared" si="268"/>
        <v>2.3501048218029346</v>
      </c>
      <c r="P2149" s="7">
        <f t="shared" si="269"/>
        <v>3.2186218211648892</v>
      </c>
      <c r="Q2149" s="7">
        <f t="shared" si="270"/>
        <v>3.7908212560386469</v>
      </c>
      <c r="R2149" s="24">
        <f t="shared" si="262"/>
        <v>0.42551293487957187</v>
      </c>
      <c r="S2149" s="24">
        <f t="shared" si="262"/>
        <v>0.3106919841977826</v>
      </c>
      <c r="T2149" s="24">
        <f t="shared" si="262"/>
        <v>0.26379508092264564</v>
      </c>
      <c r="U2149" s="23">
        <f t="shared" si="263"/>
        <v>1.2867325812987425</v>
      </c>
      <c r="V2149" s="23">
        <f t="shared" si="263"/>
        <v>0.85658242307090582</v>
      </c>
      <c r="W2149" s="23">
        <f t="shared" si="263"/>
        <v>0.67988699356917792</v>
      </c>
      <c r="X2149" t="s">
        <v>29</v>
      </c>
      <c r="Y2149" t="s">
        <v>17</v>
      </c>
      <c r="Z2149" t="s">
        <v>138</v>
      </c>
      <c r="AA2149" s="25" t="s">
        <v>151</v>
      </c>
      <c r="AB2149" s="25" t="s">
        <v>166</v>
      </c>
      <c r="AC2149" s="128" t="s">
        <v>611</v>
      </c>
      <c r="AD2149" s="140" t="s">
        <v>155</v>
      </c>
      <c r="AE2149" s="140" t="str">
        <f>VLOOKUP(AD2149,cs_lookup!$A$2:$B$55,2,FALSE)</f>
        <v>2</v>
      </c>
    </row>
    <row r="2150" spans="1:31" x14ac:dyDescent="0.25">
      <c r="A2150" s="20">
        <v>0.79865666443931915</v>
      </c>
      <c r="B2150" s="20">
        <v>0.14411281198701048</v>
      </c>
      <c r="C2150" s="20">
        <v>5.1226141132300583E-2</v>
      </c>
      <c r="D2150" s="21">
        <f t="shared" si="261"/>
        <v>1.252102492254328</v>
      </c>
      <c r="E2150" s="22">
        <f t="shared" si="261"/>
        <v>6.9390083103099425</v>
      </c>
      <c r="F2150" s="22">
        <f t="shared" si="261"/>
        <v>19.52128303823087</v>
      </c>
      <c r="G2150" s="127">
        <v>2.3482837790441691E-2</v>
      </c>
      <c r="H2150" s="7">
        <f t="shared" si="264"/>
        <v>1.0234828377904417</v>
      </c>
      <c r="I2150" s="7">
        <f t="shared" si="265"/>
        <v>1.2233741944881504</v>
      </c>
      <c r="J2150" s="7">
        <f t="shared" si="266"/>
        <v>6.7797993811897275</v>
      </c>
      <c r="K2150" s="7">
        <f t="shared" si="267"/>
        <v>19.073385813068079</v>
      </c>
      <c r="L2150">
        <v>1.84</v>
      </c>
      <c r="M2150">
        <v>3.85</v>
      </c>
      <c r="N2150">
        <v>4.54</v>
      </c>
      <c r="O2150" s="7">
        <f t="shared" si="268"/>
        <v>1.8832084215344127</v>
      </c>
      <c r="P2150" s="7">
        <f t="shared" si="269"/>
        <v>3.9404089254932004</v>
      </c>
      <c r="Q2150" s="7">
        <f t="shared" si="270"/>
        <v>4.6466120835686056</v>
      </c>
      <c r="R2150" s="24">
        <f t="shared" si="262"/>
        <v>0.53100867039730715</v>
      </c>
      <c r="S2150" s="24">
        <f t="shared" si="262"/>
        <v>0.25378076715092079</v>
      </c>
      <c r="T2150" s="24">
        <f t="shared" si="262"/>
        <v>0.21521056245177203</v>
      </c>
      <c r="U2150" s="23">
        <f t="shared" si="263"/>
        <v>1.5040369563867093</v>
      </c>
      <c r="V2150" s="23">
        <f t="shared" si="263"/>
        <v>0.56786341063153956</v>
      </c>
      <c r="W2150" s="23">
        <f t="shared" si="263"/>
        <v>0.23802800637993865</v>
      </c>
      <c r="X2150" t="s">
        <v>93</v>
      </c>
      <c r="Y2150" t="s">
        <v>90</v>
      </c>
      <c r="Z2150" t="s">
        <v>138</v>
      </c>
      <c r="AA2150" s="25" t="s">
        <v>170</v>
      </c>
      <c r="AB2150" s="25" t="s">
        <v>160</v>
      </c>
      <c r="AC2150" s="128" t="s">
        <v>611</v>
      </c>
      <c r="AD2150" s="140" t="s">
        <v>154</v>
      </c>
      <c r="AE2150" s="140" t="str">
        <f>VLOOKUP(AD2150,cs_lookup!$A$2:$B$55,2,FALSE)</f>
        <v>1</v>
      </c>
    </row>
    <row r="2151" spans="1:31" x14ac:dyDescent="0.25">
      <c r="A2151" s="20">
        <v>0.56257434035209619</v>
      </c>
      <c r="B2151" s="20">
        <v>0.24016747650840339</v>
      </c>
      <c r="C2151" s="20">
        <v>0.18852058227225774</v>
      </c>
      <c r="D2151" s="21">
        <f t="shared" si="261"/>
        <v>1.7775428566011986</v>
      </c>
      <c r="E2151" s="22">
        <f t="shared" si="261"/>
        <v>4.1637611159436494</v>
      </c>
      <c r="F2151" s="22">
        <f t="shared" si="261"/>
        <v>5.3044605949488295</v>
      </c>
      <c r="G2151" s="127">
        <v>2.3698692009180844E-2</v>
      </c>
      <c r="H2151" s="7">
        <f t="shared" si="264"/>
        <v>1.0236986920091808</v>
      </c>
      <c r="I2151" s="7">
        <f t="shared" si="265"/>
        <v>1.7363926226304653</v>
      </c>
      <c r="J2151" s="7">
        <f t="shared" si="266"/>
        <v>4.0673697724196245</v>
      </c>
      <c r="K2151" s="7">
        <f t="shared" si="267"/>
        <v>5.1816619835060385</v>
      </c>
      <c r="L2151">
        <v>1.5</v>
      </c>
      <c r="M2151">
        <v>4.71</v>
      </c>
      <c r="N2151">
        <v>6.91</v>
      </c>
      <c r="O2151" s="7">
        <f t="shared" si="268"/>
        <v>1.5355480380137712</v>
      </c>
      <c r="P2151" s="7">
        <f t="shared" si="269"/>
        <v>4.8216208393632414</v>
      </c>
      <c r="Q2151" s="7">
        <f t="shared" si="270"/>
        <v>7.0737579617834401</v>
      </c>
      <c r="R2151" s="24">
        <f t="shared" si="262"/>
        <v>0.6512332895123869</v>
      </c>
      <c r="S2151" s="24">
        <f t="shared" si="262"/>
        <v>0.20739913678738439</v>
      </c>
      <c r="T2151" s="24">
        <f t="shared" si="262"/>
        <v>0.1413675737002287</v>
      </c>
      <c r="U2151" s="23">
        <f t="shared" si="263"/>
        <v>0.86385992456455296</v>
      </c>
      <c r="V2151" s="23">
        <f t="shared" si="263"/>
        <v>1.1579965096701998</v>
      </c>
      <c r="W2151" s="23">
        <f t="shared" si="263"/>
        <v>1.3335489698084333</v>
      </c>
      <c r="X2151" t="s">
        <v>85</v>
      </c>
      <c r="Y2151" t="s">
        <v>83</v>
      </c>
      <c r="Z2151" t="s">
        <v>138</v>
      </c>
      <c r="AA2151" s="25" t="s">
        <v>162</v>
      </c>
      <c r="AB2151" s="25" t="s">
        <v>160</v>
      </c>
      <c r="AC2151" s="128" t="s">
        <v>611</v>
      </c>
      <c r="AD2151" s="140" t="s">
        <v>165</v>
      </c>
      <c r="AE2151" s="140" t="str">
        <f>VLOOKUP(AD2151,cs_lookup!$A$2:$B$55,2,FALSE)</f>
        <v>1</v>
      </c>
    </row>
    <row r="2152" spans="1:31" x14ac:dyDescent="0.25">
      <c r="A2152" s="20">
        <v>0.42498949435445249</v>
      </c>
      <c r="B2152" s="20">
        <v>0.22096734652821756</v>
      </c>
      <c r="C2152" s="20">
        <v>0.32897406697074622</v>
      </c>
      <c r="D2152" s="21">
        <f t="shared" si="261"/>
        <v>2.3529993406518739</v>
      </c>
      <c r="E2152" s="22">
        <f t="shared" si="261"/>
        <v>4.5255555434399888</v>
      </c>
      <c r="F2152" s="22">
        <f t="shared" si="261"/>
        <v>3.039753282707613</v>
      </c>
      <c r="G2152" s="127">
        <v>2.528932191966704E-2</v>
      </c>
      <c r="H2152" s="7">
        <f t="shared" si="264"/>
        <v>1.025289321919667</v>
      </c>
      <c r="I2152" s="7">
        <f t="shared" si="265"/>
        <v>2.2949613249129643</v>
      </c>
      <c r="J2152" s="7">
        <f t="shared" si="266"/>
        <v>4.4139302406531575</v>
      </c>
      <c r="K2152" s="7">
        <f t="shared" si="267"/>
        <v>2.9647761053594412</v>
      </c>
      <c r="L2152">
        <v>5.36</v>
      </c>
      <c r="M2152">
        <v>4.4400000000000004</v>
      </c>
      <c r="N2152">
        <v>1.63</v>
      </c>
      <c r="O2152" s="7">
        <f t="shared" si="268"/>
        <v>5.4955507654894156</v>
      </c>
      <c r="P2152" s="7">
        <f t="shared" si="269"/>
        <v>4.5522845893233219</v>
      </c>
      <c r="Q2152" s="7">
        <f t="shared" si="270"/>
        <v>1.6712215947290572</v>
      </c>
      <c r="R2152" s="24">
        <f t="shared" si="262"/>
        <v>0.18196538302943752</v>
      </c>
      <c r="S2152" s="24">
        <f t="shared" si="262"/>
        <v>0.219669921855357</v>
      </c>
      <c r="T2152" s="24">
        <f t="shared" si="262"/>
        <v>0.59836469511520562</v>
      </c>
      <c r="U2152" s="23">
        <f t="shared" si="263"/>
        <v>2.335551341024571</v>
      </c>
      <c r="V2152" s="23">
        <f t="shared" si="263"/>
        <v>1.0059062463440711</v>
      </c>
      <c r="W2152" s="23">
        <f t="shared" si="263"/>
        <v>0.54978856482735416</v>
      </c>
      <c r="X2152" t="s">
        <v>28</v>
      </c>
      <c r="Y2152" t="s">
        <v>95</v>
      </c>
      <c r="Z2152" t="s">
        <v>138</v>
      </c>
      <c r="AA2152" s="25" t="s">
        <v>150</v>
      </c>
      <c r="AB2152" s="25" t="s">
        <v>166</v>
      </c>
      <c r="AC2152" s="128" t="s">
        <v>611</v>
      </c>
      <c r="AD2152" s="140" t="s">
        <v>149</v>
      </c>
      <c r="AE2152" s="140" t="str">
        <f>VLOOKUP(AD2152,cs_lookup!$A$2:$B$55,2,FALSE)</f>
        <v>X</v>
      </c>
    </row>
    <row r="2153" spans="1:31" x14ac:dyDescent="0.25">
      <c r="A2153" s="20">
        <v>0.31381425265509189</v>
      </c>
      <c r="B2153" s="20">
        <v>0.68618559386300582</v>
      </c>
      <c r="C2153" s="20">
        <v>0</v>
      </c>
      <c r="D2153" s="21">
        <f t="shared" si="261"/>
        <v>3.1865984146331416</v>
      </c>
      <c r="E2153" s="22">
        <f t="shared" si="261"/>
        <v>1.4573316737390525</v>
      </c>
      <c r="F2153" s="22" t="e">
        <f t="shared" si="261"/>
        <v>#DIV/0!</v>
      </c>
      <c r="G2153" s="127">
        <v>6.1233895417233786E-2</v>
      </c>
      <c r="H2153" s="7">
        <f t="shared" si="264"/>
        <v>1.0612338954172338</v>
      </c>
      <c r="I2153" s="7">
        <f t="shared" si="265"/>
        <v>3.0027295852440723</v>
      </c>
      <c r="J2153" s="7">
        <f t="shared" si="266"/>
        <v>1.3732426753727927</v>
      </c>
      <c r="K2153" s="7" t="e">
        <f t="shared" si="267"/>
        <v>#DIV/0!</v>
      </c>
      <c r="L2153">
        <v>1.44</v>
      </c>
      <c r="M2153">
        <v>4.3099999999999996</v>
      </c>
      <c r="N2153">
        <v>7.42</v>
      </c>
      <c r="O2153" s="7">
        <f t="shared" si="268"/>
        <v>1.5281768094008166</v>
      </c>
      <c r="P2153" s="7">
        <f t="shared" si="269"/>
        <v>4.5739180892482771</v>
      </c>
      <c r="Q2153" s="7">
        <f t="shared" si="270"/>
        <v>7.8743555039958748</v>
      </c>
      <c r="R2153" s="24">
        <f t="shared" si="262"/>
        <v>0.65437454216576574</v>
      </c>
      <c r="S2153" s="24">
        <f t="shared" si="262"/>
        <v>0.21863093752174076</v>
      </c>
      <c r="T2153" s="24">
        <f t="shared" si="262"/>
        <v>0.12699452031249361</v>
      </c>
      <c r="U2153" s="23">
        <f t="shared" si="263"/>
        <v>0.4795636633669601</v>
      </c>
      <c r="V2153" s="23">
        <f t="shared" si="263"/>
        <v>3.138556700351574</v>
      </c>
      <c r="W2153" s="23" t="e">
        <f t="shared" si="263"/>
        <v>#DIV/0!</v>
      </c>
      <c r="X2153" t="s">
        <v>387</v>
      </c>
      <c r="Y2153" t="s">
        <v>371</v>
      </c>
      <c r="Z2153" t="s">
        <v>370</v>
      </c>
      <c r="AA2153" s="25" t="s">
        <v>149</v>
      </c>
      <c r="AB2153" s="25" t="s">
        <v>166</v>
      </c>
      <c r="AC2153" s="128" t="s">
        <v>611</v>
      </c>
      <c r="AD2153" s="140" t="s">
        <v>226</v>
      </c>
      <c r="AE2153" s="140" t="str">
        <f>VLOOKUP(AD2153,cs_lookup!$A$2:$B$55,2,FALSE)</f>
        <v>1</v>
      </c>
    </row>
    <row r="2154" spans="1:31" x14ac:dyDescent="0.25">
      <c r="A2154" s="20">
        <v>0.76845909759334174</v>
      </c>
      <c r="B2154" s="20">
        <v>0.13024825154056147</v>
      </c>
      <c r="C2154" s="20">
        <v>6.6118212894127684E-2</v>
      </c>
      <c r="D2154" s="21">
        <f t="shared" si="261"/>
        <v>1.3013054346442088</v>
      </c>
      <c r="E2154" s="22">
        <f t="shared" si="261"/>
        <v>7.6776462499274585</v>
      </c>
      <c r="F2154" s="22">
        <f t="shared" si="261"/>
        <v>15.12442572519705</v>
      </c>
      <c r="G2154" s="127">
        <v>6.0380624808936911E-2</v>
      </c>
      <c r="H2154" s="7">
        <f t="shared" si="264"/>
        <v>1.0603806248089369</v>
      </c>
      <c r="I2154" s="7">
        <f t="shared" si="265"/>
        <v>1.2272059713262702</v>
      </c>
      <c r="J2154" s="7">
        <f t="shared" si="266"/>
        <v>7.2404625945620644</v>
      </c>
      <c r="K2154" s="7">
        <f t="shared" si="267"/>
        <v>14.263204524245454</v>
      </c>
      <c r="L2154">
        <v>4.3499999999999996</v>
      </c>
      <c r="M2154">
        <v>4.07</v>
      </c>
      <c r="N2154">
        <v>1.71</v>
      </c>
      <c r="O2154" s="7">
        <f t="shared" si="268"/>
        <v>4.6126557179188756</v>
      </c>
      <c r="P2154" s="7">
        <f t="shared" si="269"/>
        <v>4.3157491429723738</v>
      </c>
      <c r="Q2154" s="7">
        <f t="shared" si="270"/>
        <v>1.813250868423282</v>
      </c>
      <c r="R2154" s="24">
        <f t="shared" si="262"/>
        <v>0.2167948490313899</v>
      </c>
      <c r="S2154" s="24">
        <f t="shared" si="262"/>
        <v>0.2317094823799867</v>
      </c>
      <c r="T2154" s="24">
        <f t="shared" si="262"/>
        <v>0.55149566858862342</v>
      </c>
      <c r="U2154" s="23">
        <f t="shared" si="263"/>
        <v>3.5446372505007067</v>
      </c>
      <c r="V2154" s="23">
        <f t="shared" si="263"/>
        <v>0.56211877995982829</v>
      </c>
      <c r="W2154" s="23">
        <f t="shared" si="263"/>
        <v>0.11988890694887246</v>
      </c>
      <c r="X2154" t="s">
        <v>386</v>
      </c>
      <c r="Y2154" t="s">
        <v>374</v>
      </c>
      <c r="Z2154" t="s">
        <v>370</v>
      </c>
      <c r="AA2154" s="25" t="s">
        <v>165</v>
      </c>
      <c r="AB2154" s="25" t="s">
        <v>160</v>
      </c>
      <c r="AC2154" s="128" t="s">
        <v>611</v>
      </c>
      <c r="AD2154" s="140" t="s">
        <v>178</v>
      </c>
      <c r="AE2154" s="140" t="str">
        <f>VLOOKUP(AD2154,cs_lookup!$A$2:$B$55,2,FALSE)</f>
        <v>2</v>
      </c>
    </row>
    <row r="2155" spans="1:31" x14ac:dyDescent="0.25">
      <c r="A2155" s="20">
        <v>0</v>
      </c>
      <c r="B2155" s="20">
        <v>1</v>
      </c>
      <c r="C2155" s="20">
        <v>0</v>
      </c>
      <c r="D2155" s="21" t="e">
        <f t="shared" si="261"/>
        <v>#DIV/0!</v>
      </c>
      <c r="E2155" s="22">
        <f t="shared" si="261"/>
        <v>1</v>
      </c>
      <c r="F2155" s="22" t="e">
        <f t="shared" si="261"/>
        <v>#DIV/0!</v>
      </c>
      <c r="G2155" s="127">
        <v>5.4855980649669789E-2</v>
      </c>
      <c r="H2155" s="7">
        <f t="shared" si="264"/>
        <v>1.0548559806496698</v>
      </c>
      <c r="I2155" s="7" t="e">
        <f t="shared" si="265"/>
        <v>#DIV/0!</v>
      </c>
      <c r="J2155" s="7">
        <f t="shared" si="266"/>
        <v>0.94799671077763159</v>
      </c>
      <c r="K2155" s="7" t="e">
        <f t="shared" si="267"/>
        <v>#DIV/0!</v>
      </c>
      <c r="L2155">
        <v>2.41</v>
      </c>
      <c r="M2155">
        <v>3.01</v>
      </c>
      <c r="N2155">
        <v>3.25</v>
      </c>
      <c r="O2155" s="7">
        <f t="shared" si="268"/>
        <v>2.5422029133657045</v>
      </c>
      <c r="P2155" s="7">
        <f t="shared" si="269"/>
        <v>3.1751165017555056</v>
      </c>
      <c r="Q2155" s="7">
        <f t="shared" si="270"/>
        <v>3.4282819371114268</v>
      </c>
      <c r="R2155" s="24">
        <f t="shared" si="262"/>
        <v>0.39335963102806287</v>
      </c>
      <c r="S2155" s="24">
        <f t="shared" si="262"/>
        <v>0.31494907334805045</v>
      </c>
      <c r="T2155" s="24">
        <f t="shared" si="262"/>
        <v>0.29169129562388668</v>
      </c>
      <c r="U2155" s="23" t="e">
        <f t="shared" si="263"/>
        <v>#DIV/0!</v>
      </c>
      <c r="V2155" s="23">
        <f t="shared" si="263"/>
        <v>3.1751165017555061</v>
      </c>
      <c r="W2155" s="23" t="e">
        <f t="shared" si="263"/>
        <v>#DIV/0!</v>
      </c>
      <c r="X2155" t="s">
        <v>577</v>
      </c>
      <c r="Y2155" t="s">
        <v>572</v>
      </c>
      <c r="Z2155" t="s">
        <v>370</v>
      </c>
      <c r="AA2155" s="25" t="s">
        <v>149</v>
      </c>
      <c r="AB2155" s="25" t="s">
        <v>166</v>
      </c>
      <c r="AC2155" s="128" t="s">
        <v>611</v>
      </c>
      <c r="AD2155" s="140" t="s">
        <v>149</v>
      </c>
      <c r="AE2155" s="140" t="str">
        <f>VLOOKUP(AD2155,cs_lookup!$A$2:$B$55,2,FALSE)</f>
        <v>X</v>
      </c>
    </row>
    <row r="2156" spans="1:31" x14ac:dyDescent="0.25">
      <c r="A2156" s="20">
        <v>0.33899041287617721</v>
      </c>
      <c r="B2156" s="20">
        <v>0.43098800955382582</v>
      </c>
      <c r="C2156" s="20">
        <v>0.22399364346491404</v>
      </c>
      <c r="D2156" s="21">
        <f t="shared" si="261"/>
        <v>2.9499359333364668</v>
      </c>
      <c r="E2156" s="22">
        <f t="shared" si="261"/>
        <v>2.3202501643496665</v>
      </c>
      <c r="F2156" s="22">
        <f t="shared" si="261"/>
        <v>4.4644124026521235</v>
      </c>
      <c r="G2156" s="127">
        <v>5.9943963073638695E-2</v>
      </c>
      <c r="H2156" s="7">
        <f t="shared" si="264"/>
        <v>1.0599439630736387</v>
      </c>
      <c r="I2156" s="7">
        <f t="shared" si="265"/>
        <v>2.7831055566203764</v>
      </c>
      <c r="J2156" s="7">
        <f t="shared" si="266"/>
        <v>2.1890309725632817</v>
      </c>
      <c r="K2156" s="7">
        <f t="shared" si="267"/>
        <v>4.2119324777379408</v>
      </c>
      <c r="L2156">
        <v>1.93</v>
      </c>
      <c r="M2156">
        <v>3.93</v>
      </c>
      <c r="N2156">
        <v>3.48</v>
      </c>
      <c r="O2156" s="7">
        <f t="shared" si="268"/>
        <v>2.0456918487321225</v>
      </c>
      <c r="P2156" s="7">
        <f t="shared" si="269"/>
        <v>4.1655797748793999</v>
      </c>
      <c r="Q2156" s="7">
        <f t="shared" si="270"/>
        <v>3.6886049914962626</v>
      </c>
      <c r="R2156" s="24">
        <f t="shared" si="262"/>
        <v>0.48883217705529763</v>
      </c>
      <c r="S2156" s="24">
        <f t="shared" si="262"/>
        <v>0.24006262130196548</v>
      </c>
      <c r="T2156" s="24">
        <f t="shared" si="262"/>
        <v>0.27110520164273688</v>
      </c>
      <c r="U2156" s="23">
        <f t="shared" si="263"/>
        <v>0.69346992441913247</v>
      </c>
      <c r="V2156" s="23">
        <f t="shared" si="263"/>
        <v>1.7953149358129465</v>
      </c>
      <c r="W2156" s="23">
        <f t="shared" si="263"/>
        <v>0.82622407134811615</v>
      </c>
      <c r="X2156" t="s">
        <v>373</v>
      </c>
      <c r="Y2156" t="s">
        <v>372</v>
      </c>
      <c r="Z2156" t="s">
        <v>370</v>
      </c>
      <c r="AA2156" s="25" t="s">
        <v>154</v>
      </c>
      <c r="AB2156" s="25" t="s">
        <v>160</v>
      </c>
      <c r="AC2156" s="128" t="s">
        <v>611</v>
      </c>
      <c r="AD2156" s="140" t="s">
        <v>162</v>
      </c>
      <c r="AE2156" s="140" t="str">
        <f>VLOOKUP(AD2156,cs_lookup!$A$2:$B$55,2,FALSE)</f>
        <v>1</v>
      </c>
    </row>
    <row r="2157" spans="1:31" x14ac:dyDescent="0.25">
      <c r="A2157" s="20">
        <v>0.30253895690324317</v>
      </c>
      <c r="B2157" s="20">
        <v>0.29354099274638368</v>
      </c>
      <c r="C2157" s="20">
        <v>0.37230059879494098</v>
      </c>
      <c r="D2157" s="21">
        <f t="shared" si="261"/>
        <v>3.305359449361148</v>
      </c>
      <c r="E2157" s="22">
        <f t="shared" si="261"/>
        <v>3.4066792192938773</v>
      </c>
      <c r="F2157" s="22">
        <f t="shared" si="261"/>
        <v>2.6860015891373541</v>
      </c>
      <c r="G2157" s="127">
        <v>2.3049937244089547E-2</v>
      </c>
      <c r="H2157" s="7">
        <f t="shared" si="264"/>
        <v>1.0230499372440895</v>
      </c>
      <c r="I2157" s="7">
        <f t="shared" si="265"/>
        <v>3.2308876908444812</v>
      </c>
      <c r="J2157" s="7">
        <f t="shared" si="266"/>
        <v>3.3299246647439826</v>
      </c>
      <c r="K2157" s="7">
        <f t="shared" si="267"/>
        <v>2.6254843398680556</v>
      </c>
      <c r="L2157">
        <v>1.4</v>
      </c>
      <c r="M2157">
        <v>5.24</v>
      </c>
      <c r="N2157">
        <v>8.48</v>
      </c>
      <c r="O2157" s="7">
        <f t="shared" si="268"/>
        <v>1.4322699121417253</v>
      </c>
      <c r="P2157" s="7">
        <f t="shared" si="269"/>
        <v>5.360781671159029</v>
      </c>
      <c r="Q2157" s="7">
        <f t="shared" si="270"/>
        <v>8.6754634678298803</v>
      </c>
      <c r="R2157" s="24">
        <f t="shared" si="262"/>
        <v>0.69819242275686966</v>
      </c>
      <c r="S2157" s="24">
        <f t="shared" si="262"/>
        <v>0.18653996027855296</v>
      </c>
      <c r="T2157" s="24">
        <f t="shared" si="262"/>
        <v>0.11526761696457752</v>
      </c>
      <c r="U2157" s="23">
        <f t="shared" si="263"/>
        <v>0.43331744522325732</v>
      </c>
      <c r="V2157" s="23">
        <f t="shared" si="263"/>
        <v>1.5736091736486391</v>
      </c>
      <c r="W2157" s="23">
        <f t="shared" si="263"/>
        <v>3.2298802438966994</v>
      </c>
      <c r="X2157" t="s">
        <v>106</v>
      </c>
      <c r="Y2157" t="s">
        <v>101</v>
      </c>
      <c r="Z2157" t="s">
        <v>140</v>
      </c>
      <c r="AA2157" s="25" t="s">
        <v>151</v>
      </c>
      <c r="AB2157" s="25" t="s">
        <v>166</v>
      </c>
      <c r="AC2157" s="128" t="s">
        <v>611</v>
      </c>
      <c r="AD2157" s="140" t="s">
        <v>151</v>
      </c>
      <c r="AE2157" s="140" t="str">
        <f>VLOOKUP(AD2157,cs_lookup!$A$2:$B$55,2,FALSE)</f>
        <v>X</v>
      </c>
    </row>
    <row r="2158" spans="1:31" x14ac:dyDescent="0.25">
      <c r="A2158" s="20">
        <v>0.57986613297221623</v>
      </c>
      <c r="B2158" s="20">
        <v>0.21334542907428053</v>
      </c>
      <c r="C2158" s="20">
        <v>0.19589886733409087</v>
      </c>
      <c r="D2158" s="21">
        <f t="shared" si="261"/>
        <v>1.7245359629373529</v>
      </c>
      <c r="E2158" s="22">
        <f t="shared" si="261"/>
        <v>4.6872342395103752</v>
      </c>
      <c r="F2158" s="22">
        <f t="shared" si="261"/>
        <v>5.1046747416593012</v>
      </c>
      <c r="G2158" s="127">
        <v>2.699245866423361E-2</v>
      </c>
      <c r="H2158" s="7">
        <f t="shared" si="264"/>
        <v>1.0269924586642336</v>
      </c>
      <c r="I2158" s="7">
        <f t="shared" si="265"/>
        <v>1.6792099575690995</v>
      </c>
      <c r="J2158" s="7">
        <f t="shared" si="266"/>
        <v>4.564039589547586</v>
      </c>
      <c r="K2158" s="7">
        <f t="shared" si="267"/>
        <v>4.9705084965265858</v>
      </c>
      <c r="L2158">
        <v>1.68</v>
      </c>
      <c r="M2158">
        <v>4.12</v>
      </c>
      <c r="N2158">
        <v>5.29</v>
      </c>
      <c r="O2158" s="7">
        <f t="shared" si="268"/>
        <v>1.7253473305559124</v>
      </c>
      <c r="P2158" s="7">
        <f t="shared" si="269"/>
        <v>4.2312089296966429</v>
      </c>
      <c r="Q2158" s="7">
        <f t="shared" si="270"/>
        <v>5.4327901063337958</v>
      </c>
      <c r="R2158" s="24">
        <f t="shared" si="262"/>
        <v>0.57959344318097206</v>
      </c>
      <c r="S2158" s="24">
        <f t="shared" si="262"/>
        <v>0.2363390739184546</v>
      </c>
      <c r="T2158" s="24">
        <f t="shared" si="262"/>
        <v>0.18406748290057334</v>
      </c>
      <c r="U2158" s="23">
        <f t="shared" si="263"/>
        <v>1.0004704846033929</v>
      </c>
      <c r="V2158" s="23">
        <f t="shared" si="263"/>
        <v>0.90270908460905752</v>
      </c>
      <c r="W2158" s="23">
        <f t="shared" si="263"/>
        <v>1.0642774282946457</v>
      </c>
      <c r="X2158" t="s">
        <v>36</v>
      </c>
      <c r="Y2158" t="s">
        <v>100</v>
      </c>
      <c r="Z2158" t="s">
        <v>140</v>
      </c>
      <c r="AA2158" s="25" t="s">
        <v>162</v>
      </c>
      <c r="AB2158" s="25" t="s">
        <v>160</v>
      </c>
      <c r="AC2158" s="128" t="s">
        <v>611</v>
      </c>
      <c r="AD2158" s="140" t="s">
        <v>176</v>
      </c>
      <c r="AE2158" s="140" t="str">
        <f>VLOOKUP(AD2158,cs_lookup!$A$2:$B$55,2,FALSE)</f>
        <v>1</v>
      </c>
    </row>
    <row r="2159" spans="1:31" x14ac:dyDescent="0.25">
      <c r="A2159" s="20">
        <v>0.65837043754664515</v>
      </c>
      <c r="B2159" s="20">
        <v>0.18257256057576376</v>
      </c>
      <c r="C2159" s="20">
        <v>0.14764097553063776</v>
      </c>
      <c r="D2159" s="21">
        <f t="shared" si="261"/>
        <v>1.5189017352091398</v>
      </c>
      <c r="E2159" s="22">
        <f t="shared" si="261"/>
        <v>5.4772743332644502</v>
      </c>
      <c r="F2159" s="22">
        <f t="shared" si="261"/>
        <v>6.7731874325937698</v>
      </c>
      <c r="G2159" s="127">
        <v>2.2099880795532822E-2</v>
      </c>
      <c r="H2159" s="7">
        <f t="shared" si="264"/>
        <v>1.0220998807955328</v>
      </c>
      <c r="I2159" s="7">
        <f t="shared" si="265"/>
        <v>1.4860599866491819</v>
      </c>
      <c r="J2159" s="7">
        <f t="shared" si="266"/>
        <v>5.3588445084264302</v>
      </c>
      <c r="K2159" s="7">
        <f t="shared" si="267"/>
        <v>6.6267373275907078</v>
      </c>
      <c r="L2159">
        <v>3.15</v>
      </c>
      <c r="M2159">
        <v>3.68</v>
      </c>
      <c r="N2159">
        <v>2.31</v>
      </c>
      <c r="O2159" s="7">
        <f t="shared" si="268"/>
        <v>3.2196146245059283</v>
      </c>
      <c r="P2159" s="7">
        <f t="shared" si="269"/>
        <v>3.761327561327561</v>
      </c>
      <c r="Q2159" s="7">
        <f t="shared" si="270"/>
        <v>2.3610507246376811</v>
      </c>
      <c r="R2159" s="24">
        <f t="shared" si="262"/>
        <v>0.31059617893040747</v>
      </c>
      <c r="S2159" s="24">
        <f t="shared" si="262"/>
        <v>0.26586357707358249</v>
      </c>
      <c r="T2159" s="24">
        <f t="shared" si="262"/>
        <v>0.42354024399601015</v>
      </c>
      <c r="U2159" s="23">
        <f t="shared" si="263"/>
        <v>2.1196990890675456</v>
      </c>
      <c r="V2159" s="23">
        <f t="shared" si="263"/>
        <v>0.68671520403576602</v>
      </c>
      <c r="W2159" s="23">
        <f t="shared" si="263"/>
        <v>0.34858783226282641</v>
      </c>
      <c r="X2159" t="s">
        <v>37</v>
      </c>
      <c r="Y2159" t="s">
        <v>108</v>
      </c>
      <c r="Z2159" t="s">
        <v>140</v>
      </c>
      <c r="AA2159" s="25" t="s">
        <v>165</v>
      </c>
      <c r="AB2159" s="25" t="s">
        <v>160</v>
      </c>
      <c r="AC2159" s="128" t="s">
        <v>611</v>
      </c>
      <c r="AD2159" s="140" t="s">
        <v>175</v>
      </c>
      <c r="AE2159" s="140" t="str">
        <f>VLOOKUP(AD2159,cs_lookup!$A$2:$B$55,2,FALSE)</f>
        <v>1</v>
      </c>
    </row>
    <row r="2160" spans="1:31" x14ac:dyDescent="0.25">
      <c r="A2160" s="20">
        <v>0.23028056888016349</v>
      </c>
      <c r="B2160" s="20">
        <v>0.36859028590010057</v>
      </c>
      <c r="C2160" s="20">
        <v>0.37537321916390215</v>
      </c>
      <c r="D2160" s="21">
        <f t="shared" si="261"/>
        <v>4.342528789393401</v>
      </c>
      <c r="E2160" s="22">
        <f t="shared" si="261"/>
        <v>2.7130394865344636</v>
      </c>
      <c r="F2160" s="22">
        <f t="shared" si="261"/>
        <v>2.6640153024964794</v>
      </c>
      <c r="G2160" s="127">
        <v>2.3073959938366695E-2</v>
      </c>
      <c r="H2160" s="7">
        <f t="shared" si="264"/>
        <v>1.0230739599383667</v>
      </c>
      <c r="I2160" s="7">
        <f t="shared" si="265"/>
        <v>4.2445893057966302</v>
      </c>
      <c r="J2160" s="7">
        <f t="shared" si="266"/>
        <v>2.6518507876966253</v>
      </c>
      <c r="K2160" s="7">
        <f t="shared" si="267"/>
        <v>2.6039322735347192</v>
      </c>
      <c r="L2160">
        <v>2.95</v>
      </c>
      <c r="M2160">
        <v>3.52</v>
      </c>
      <c r="N2160">
        <v>2.5</v>
      </c>
      <c r="O2160" s="7">
        <f t="shared" si="268"/>
        <v>3.0180681818181818</v>
      </c>
      <c r="P2160" s="7">
        <f t="shared" si="269"/>
        <v>3.6012203389830506</v>
      </c>
      <c r="Q2160" s="7">
        <f t="shared" si="270"/>
        <v>2.557684899845917</v>
      </c>
      <c r="R2160" s="24">
        <f t="shared" si="262"/>
        <v>0.33133777627169697</v>
      </c>
      <c r="S2160" s="24">
        <f t="shared" si="262"/>
        <v>0.2776836477277006</v>
      </c>
      <c r="T2160" s="24">
        <f t="shared" si="262"/>
        <v>0.39097857600060243</v>
      </c>
      <c r="U2160" s="23">
        <f t="shared" si="263"/>
        <v>0.69500245782821157</v>
      </c>
      <c r="V2160" s="23">
        <f t="shared" si="263"/>
        <v>1.3273748343350198</v>
      </c>
      <c r="W2160" s="23">
        <f t="shared" si="263"/>
        <v>0.96008641446206433</v>
      </c>
      <c r="X2160" t="s">
        <v>107</v>
      </c>
      <c r="Y2160" t="s">
        <v>109</v>
      </c>
      <c r="Z2160" t="s">
        <v>140</v>
      </c>
      <c r="AA2160" s="25" t="s">
        <v>151</v>
      </c>
      <c r="AB2160" s="25" t="s">
        <v>166</v>
      </c>
      <c r="AC2160" s="128" t="s">
        <v>611</v>
      </c>
      <c r="AD2160" s="140" t="s">
        <v>149</v>
      </c>
      <c r="AE2160" s="140" t="str">
        <f>VLOOKUP(AD2160,cs_lookup!$A$2:$B$55,2,FALSE)</f>
        <v>X</v>
      </c>
    </row>
    <row r="2161" spans="1:31" x14ac:dyDescent="0.25">
      <c r="A2161" s="20">
        <v>0.76568081950464417</v>
      </c>
      <c r="B2161" s="20">
        <v>0.12885364676357272</v>
      </c>
      <c r="C2161" s="20">
        <v>6.5035730329542393E-2</v>
      </c>
      <c r="D2161" s="21">
        <f t="shared" si="261"/>
        <v>1.3060272303111213</v>
      </c>
      <c r="E2161" s="22">
        <f t="shared" si="261"/>
        <v>7.7607427117282235</v>
      </c>
      <c r="F2161" s="22">
        <f t="shared" si="261"/>
        <v>15.376163148055729</v>
      </c>
      <c r="G2161" s="127">
        <v>2.1772190633531308E-2</v>
      </c>
      <c r="H2161" s="7">
        <f t="shared" si="264"/>
        <v>1.0217721906335313</v>
      </c>
      <c r="I2161" s="7">
        <f t="shared" si="265"/>
        <v>1.2781980585137505</v>
      </c>
      <c r="J2161" s="7">
        <f t="shared" si="266"/>
        <v>7.5953747644240694</v>
      </c>
      <c r="K2161" s="7">
        <f t="shared" si="267"/>
        <v>15.048523818721293</v>
      </c>
      <c r="L2161">
        <v>2.17</v>
      </c>
      <c r="M2161">
        <v>3.76</v>
      </c>
      <c r="N2161">
        <v>3.39</v>
      </c>
      <c r="O2161" s="7">
        <f t="shared" si="268"/>
        <v>2.2172456536747629</v>
      </c>
      <c r="P2161" s="7">
        <f t="shared" si="269"/>
        <v>3.8418634367820776</v>
      </c>
      <c r="Q2161" s="7">
        <f t="shared" si="270"/>
        <v>3.4638077262476714</v>
      </c>
      <c r="R2161" s="24">
        <f t="shared" si="262"/>
        <v>0.45101001701937948</v>
      </c>
      <c r="S2161" s="24">
        <f t="shared" si="262"/>
        <v>0.2602903555670355</v>
      </c>
      <c r="T2161" s="24">
        <f t="shared" si="262"/>
        <v>0.28869962741358507</v>
      </c>
      <c r="U2161" s="23">
        <f t="shared" si="263"/>
        <v>1.6977024691488027</v>
      </c>
      <c r="V2161" s="23">
        <f t="shared" si="263"/>
        <v>0.49503811419700333</v>
      </c>
      <c r="W2161" s="23">
        <f t="shared" si="263"/>
        <v>0.22527126519762894</v>
      </c>
      <c r="X2161" t="s">
        <v>102</v>
      </c>
      <c r="Y2161" t="s">
        <v>41</v>
      </c>
      <c r="Z2161" t="s">
        <v>140</v>
      </c>
      <c r="AA2161" s="25" t="s">
        <v>175</v>
      </c>
      <c r="AB2161" s="25" t="s">
        <v>160</v>
      </c>
      <c r="AC2161" s="128" t="s">
        <v>611</v>
      </c>
      <c r="AD2161" s="140" t="s">
        <v>151</v>
      </c>
      <c r="AE2161" s="140" t="str">
        <f>VLOOKUP(AD2161,cs_lookup!$A$2:$B$55,2,FALSE)</f>
        <v>X</v>
      </c>
    </row>
    <row r="2162" spans="1:31" x14ac:dyDescent="0.25">
      <c r="A2162" s="20">
        <v>0.88508655218747245</v>
      </c>
      <c r="B2162" s="20">
        <v>3.2666200222116255E-2</v>
      </c>
      <c r="C2162" s="20">
        <v>1.5345387003897273E-3</v>
      </c>
      <c r="D2162" s="21">
        <f t="shared" si="261"/>
        <v>1.1298330061941642</v>
      </c>
      <c r="E2162" s="22">
        <f t="shared" si="261"/>
        <v>30.61268201383772</v>
      </c>
      <c r="F2162" s="22">
        <f t="shared" si="261"/>
        <v>651.66163599916354</v>
      </c>
      <c r="G2162" s="127">
        <v>3.2552795254398248E-2</v>
      </c>
      <c r="H2162" s="7">
        <f t="shared" si="264"/>
        <v>1.0325527952543982</v>
      </c>
      <c r="I2162" s="7">
        <f t="shared" si="265"/>
        <v>1.09421330452725</v>
      </c>
      <c r="J2162" s="7">
        <f t="shared" si="266"/>
        <v>29.647570714575838</v>
      </c>
      <c r="K2162" s="7">
        <f t="shared" si="267"/>
        <v>631.11701309046236</v>
      </c>
      <c r="L2162">
        <v>1.58</v>
      </c>
      <c r="M2162">
        <v>3.81</v>
      </c>
      <c r="N2162">
        <v>7.29</v>
      </c>
      <c r="O2162" s="7">
        <f t="shared" si="268"/>
        <v>1.6314334165019493</v>
      </c>
      <c r="P2162" s="7">
        <f t="shared" si="269"/>
        <v>3.9340261499192573</v>
      </c>
      <c r="Q2162" s="7">
        <f t="shared" si="270"/>
        <v>7.527309877404563</v>
      </c>
      <c r="R2162" s="24">
        <f t="shared" si="262"/>
        <v>0.61295789940612955</v>
      </c>
      <c r="S2162" s="24">
        <f t="shared" si="262"/>
        <v>0.25419251471435295</v>
      </c>
      <c r="T2162" s="24">
        <f t="shared" si="262"/>
        <v>0.13284958587951778</v>
      </c>
      <c r="U2162" s="23">
        <f t="shared" si="263"/>
        <v>1.4439597777351392</v>
      </c>
      <c r="V2162" s="23">
        <f t="shared" si="263"/>
        <v>0.1285096858923036</v>
      </c>
      <c r="W2162" s="23">
        <f t="shared" si="263"/>
        <v>1.1550948316703157E-2</v>
      </c>
      <c r="X2162" t="s">
        <v>47</v>
      </c>
      <c r="Y2162" t="s">
        <v>21</v>
      </c>
      <c r="Z2162" t="s">
        <v>141</v>
      </c>
      <c r="AA2162" s="25" t="s">
        <v>164</v>
      </c>
      <c r="AB2162" s="25" t="s">
        <v>160</v>
      </c>
      <c r="AC2162" s="128" t="s">
        <v>611</v>
      </c>
      <c r="AD2162" s="140" t="s">
        <v>151</v>
      </c>
      <c r="AE2162" s="140" t="str">
        <f>VLOOKUP(AD2162,cs_lookup!$A$2:$B$55,2,FALSE)</f>
        <v>X</v>
      </c>
    </row>
    <row r="2163" spans="1:31" x14ac:dyDescent="0.25">
      <c r="A2163" s="20">
        <v>0.4531595808718244</v>
      </c>
      <c r="B2163" s="20">
        <v>0.25171480158709575</v>
      </c>
      <c r="C2163" s="20">
        <v>0.27674105359044077</v>
      </c>
      <c r="D2163" s="21">
        <f t="shared" si="261"/>
        <v>2.2067281421615772</v>
      </c>
      <c r="E2163" s="22">
        <f t="shared" si="261"/>
        <v>3.9727500873801032</v>
      </c>
      <c r="F2163" s="22">
        <f t="shared" si="261"/>
        <v>3.6134862790539803</v>
      </c>
      <c r="G2163" s="127">
        <v>2.7490245905479327E-2</v>
      </c>
      <c r="H2163" s="7">
        <f t="shared" si="264"/>
        <v>1.0274902459054793</v>
      </c>
      <c r="I2163" s="7">
        <f t="shared" si="265"/>
        <v>2.1476876797179623</v>
      </c>
      <c r="J2163" s="7">
        <f t="shared" si="266"/>
        <v>3.8664601471511815</v>
      </c>
      <c r="K2163" s="7">
        <f t="shared" si="267"/>
        <v>3.5168083526375309</v>
      </c>
      <c r="L2163">
        <v>2.79</v>
      </c>
      <c r="M2163">
        <v>3.26</v>
      </c>
      <c r="N2163">
        <v>2.76</v>
      </c>
      <c r="O2163" s="7">
        <f t="shared" si="268"/>
        <v>2.8666977860762874</v>
      </c>
      <c r="P2163" s="7">
        <f t="shared" si="269"/>
        <v>3.3496182016518623</v>
      </c>
      <c r="Q2163" s="7">
        <f t="shared" si="270"/>
        <v>2.8358730786991226</v>
      </c>
      <c r="R2163" s="24">
        <f t="shared" si="262"/>
        <v>0.34883342250343108</v>
      </c>
      <c r="S2163" s="24">
        <f t="shared" si="262"/>
        <v>0.29854148735723091</v>
      </c>
      <c r="T2163" s="24">
        <f t="shared" si="262"/>
        <v>0.35262509013933796</v>
      </c>
      <c r="U2163" s="23">
        <f t="shared" si="263"/>
        <v>1.2990715672245172</v>
      </c>
      <c r="V2163" s="23">
        <f t="shared" si="263"/>
        <v>0.843148481021323</v>
      </c>
      <c r="W2163" s="23">
        <f t="shared" si="263"/>
        <v>0.78480250364796222</v>
      </c>
      <c r="X2163" t="s">
        <v>48</v>
      </c>
      <c r="Y2163" t="s">
        <v>40</v>
      </c>
      <c r="Z2163" t="s">
        <v>141</v>
      </c>
      <c r="AA2163" s="25" t="s">
        <v>162</v>
      </c>
      <c r="AB2163" s="25" t="s">
        <v>160</v>
      </c>
      <c r="AC2163" s="128" t="s">
        <v>611</v>
      </c>
      <c r="AD2163" s="140" t="s">
        <v>162</v>
      </c>
      <c r="AE2163" s="140" t="str">
        <f>VLOOKUP(AD2163,cs_lookup!$A$2:$B$55,2,FALSE)</f>
        <v>1</v>
      </c>
    </row>
    <row r="2164" spans="1:31" x14ac:dyDescent="0.25">
      <c r="A2164" s="20">
        <v>0.66956846427965711</v>
      </c>
      <c r="B2164" s="20">
        <v>0.15674605208758</v>
      </c>
      <c r="C2164" s="20">
        <v>0.13192530824174703</v>
      </c>
      <c r="D2164" s="21">
        <f t="shared" si="261"/>
        <v>1.4934992511569845</v>
      </c>
      <c r="E2164" s="22">
        <f t="shared" si="261"/>
        <v>6.3797460075183388</v>
      </c>
      <c r="F2164" s="22">
        <f t="shared" si="261"/>
        <v>7.5800467198268446</v>
      </c>
      <c r="G2164" s="127">
        <v>3.0547821877638714E-2</v>
      </c>
      <c r="H2164" s="7">
        <f t="shared" si="264"/>
        <v>1.0305478218776387</v>
      </c>
      <c r="I2164" s="7">
        <f t="shared" si="265"/>
        <v>1.4492284777584188</v>
      </c>
      <c r="J2164" s="7">
        <f t="shared" si="266"/>
        <v>6.1906355746738289</v>
      </c>
      <c r="K2164" s="7">
        <f t="shared" si="267"/>
        <v>7.3553565966653949</v>
      </c>
      <c r="L2164">
        <v>1.87</v>
      </c>
      <c r="M2164">
        <v>3.39</v>
      </c>
      <c r="N2164">
        <v>4.9800000000000004</v>
      </c>
      <c r="O2164" s="7">
        <f t="shared" si="268"/>
        <v>1.9271244269111845</v>
      </c>
      <c r="P2164" s="7">
        <f t="shared" si="269"/>
        <v>3.4935571161651953</v>
      </c>
      <c r="Q2164" s="7">
        <f t="shared" si="270"/>
        <v>5.1321281529506413</v>
      </c>
      <c r="R2164" s="24">
        <f t="shared" si="262"/>
        <v>0.51890785360590885</v>
      </c>
      <c r="S2164" s="24">
        <f t="shared" si="262"/>
        <v>0.28624120538143061</v>
      </c>
      <c r="T2164" s="24">
        <f t="shared" si="262"/>
        <v>0.19485094101266057</v>
      </c>
      <c r="U2164" s="23">
        <f t="shared" si="263"/>
        <v>1.2903417430027362</v>
      </c>
      <c r="V2164" s="23">
        <f t="shared" si="263"/>
        <v>0.54760128570136546</v>
      </c>
      <c r="W2164" s="23">
        <f t="shared" si="263"/>
        <v>0.6770575885141612</v>
      </c>
      <c r="X2164" t="s">
        <v>442</v>
      </c>
      <c r="Y2164" t="s">
        <v>560</v>
      </c>
      <c r="Z2164" t="s">
        <v>141</v>
      </c>
      <c r="AA2164" s="25" t="s">
        <v>168</v>
      </c>
      <c r="AB2164" s="25" t="s">
        <v>160</v>
      </c>
      <c r="AC2164" s="128" t="s">
        <v>611</v>
      </c>
      <c r="AD2164" s="140" t="s">
        <v>151</v>
      </c>
      <c r="AE2164" s="140" t="str">
        <f>VLOOKUP(AD2164,cs_lookup!$A$2:$B$55,2,FALSE)</f>
        <v>X</v>
      </c>
    </row>
    <row r="2165" spans="1:31" x14ac:dyDescent="0.25">
      <c r="A2165" s="20">
        <v>0.68256934986191142</v>
      </c>
      <c r="B2165" s="20">
        <v>0.20175388686216697</v>
      </c>
      <c r="C2165" s="20">
        <v>0.11171746889287369</v>
      </c>
      <c r="D2165" s="21">
        <f t="shared" si="261"/>
        <v>1.4650525989810517</v>
      </c>
      <c r="E2165" s="22">
        <f t="shared" si="261"/>
        <v>4.9565340006716898</v>
      </c>
      <c r="F2165" s="22">
        <f t="shared" si="261"/>
        <v>8.9511515961653565</v>
      </c>
      <c r="G2165" s="127">
        <v>3.0467902590308515E-2</v>
      </c>
      <c r="H2165" s="7">
        <f t="shared" si="264"/>
        <v>1.0304679025903085</v>
      </c>
      <c r="I2165" s="7">
        <f t="shared" si="265"/>
        <v>1.4217353061636551</v>
      </c>
      <c r="J2165" s="7">
        <f t="shared" si="266"/>
        <v>4.8099838803444026</v>
      </c>
      <c r="K2165" s="7">
        <f t="shared" si="267"/>
        <v>8.6864923921110613</v>
      </c>
      <c r="L2165">
        <v>1.74</v>
      </c>
      <c r="M2165">
        <v>3.98</v>
      </c>
      <c r="N2165">
        <v>4.8899999999999997</v>
      </c>
      <c r="O2165" s="7">
        <f t="shared" si="268"/>
        <v>1.7930141505071369</v>
      </c>
      <c r="P2165" s="7">
        <f t="shared" si="269"/>
        <v>4.1012622523094278</v>
      </c>
      <c r="Q2165" s="7">
        <f t="shared" si="270"/>
        <v>5.0389880436666079</v>
      </c>
      <c r="R2165" s="24">
        <f t="shared" si="262"/>
        <v>0.55772008253094907</v>
      </c>
      <c r="S2165" s="24">
        <f t="shared" si="262"/>
        <v>0.2438273727647868</v>
      </c>
      <c r="T2165" s="24">
        <f t="shared" si="262"/>
        <v>0.19845254470426413</v>
      </c>
      <c r="U2165" s="23">
        <f t="shared" si="263"/>
        <v>1.2238565030048636</v>
      </c>
      <c r="V2165" s="23">
        <f t="shared" si="263"/>
        <v>0.82744560044451243</v>
      </c>
      <c r="W2165" s="23">
        <f t="shared" si="263"/>
        <v>0.56294299001988679</v>
      </c>
      <c r="X2165" t="s">
        <v>410</v>
      </c>
      <c r="Y2165" t="s">
        <v>540</v>
      </c>
      <c r="Z2165" t="s">
        <v>409</v>
      </c>
      <c r="AA2165" s="25" t="s">
        <v>162</v>
      </c>
      <c r="AB2165" s="25" t="s">
        <v>160</v>
      </c>
      <c r="AC2165" s="128" t="s">
        <v>611</v>
      </c>
      <c r="AD2165" s="140" t="s">
        <v>155</v>
      </c>
      <c r="AE2165" s="140" t="str">
        <f>VLOOKUP(AD2165,cs_lookup!$A$2:$B$55,2,FALSE)</f>
        <v>2</v>
      </c>
    </row>
    <row r="2166" spans="1:31" x14ac:dyDescent="0.25">
      <c r="A2166" s="20">
        <v>0.2610645288623098</v>
      </c>
      <c r="B2166" s="20">
        <v>0.20281998017508812</v>
      </c>
      <c r="C2166" s="20">
        <v>0.48487349133073271</v>
      </c>
      <c r="D2166" s="21">
        <f t="shared" si="261"/>
        <v>3.8304705903857905</v>
      </c>
      <c r="E2166" s="22">
        <f t="shared" si="261"/>
        <v>4.9304807107107074</v>
      </c>
      <c r="F2166" s="22">
        <f t="shared" si="261"/>
        <v>2.0623936302549875</v>
      </c>
      <c r="G2166" s="127">
        <v>3.3617437660787619E-2</v>
      </c>
      <c r="H2166" s="7">
        <f t="shared" si="264"/>
        <v>1.0336174376607876</v>
      </c>
      <c r="I2166" s="7">
        <f t="shared" si="265"/>
        <v>3.705888127288806</v>
      </c>
      <c r="J2166" s="7">
        <f t="shared" si="266"/>
        <v>4.770121450223435</v>
      </c>
      <c r="K2166" s="7">
        <f t="shared" si="267"/>
        <v>1.9953162118882746</v>
      </c>
      <c r="L2166">
        <v>5.44</v>
      </c>
      <c r="M2166">
        <v>4.79</v>
      </c>
      <c r="N2166">
        <v>1.56</v>
      </c>
      <c r="O2166" s="7">
        <f t="shared" si="268"/>
        <v>5.6228788608746854</v>
      </c>
      <c r="P2166" s="7">
        <f t="shared" si="269"/>
        <v>4.9510275263951726</v>
      </c>
      <c r="Q2166" s="7">
        <f t="shared" si="270"/>
        <v>1.6124432027508286</v>
      </c>
      <c r="R2166" s="24">
        <f t="shared" si="262"/>
        <v>0.1778448415380661</v>
      </c>
      <c r="S2166" s="24">
        <f t="shared" si="262"/>
        <v>0.20197827514970348</v>
      </c>
      <c r="T2166" s="24">
        <f t="shared" si="262"/>
        <v>0.62017688331223053</v>
      </c>
      <c r="U2166" s="23">
        <f t="shared" si="263"/>
        <v>1.4679342206640908</v>
      </c>
      <c r="V2166" s="23">
        <f t="shared" si="263"/>
        <v>1.0041673047497846</v>
      </c>
      <c r="W2166" s="23">
        <f t="shared" si="263"/>
        <v>0.78183096529030283</v>
      </c>
      <c r="X2166" t="s">
        <v>546</v>
      </c>
      <c r="Y2166" t="s">
        <v>426</v>
      </c>
      <c r="Z2166" t="s">
        <v>409</v>
      </c>
      <c r="AA2166" s="25" t="s">
        <v>150</v>
      </c>
      <c r="AB2166" s="25" t="s">
        <v>166</v>
      </c>
      <c r="AC2166" s="128" t="s">
        <v>611</v>
      </c>
      <c r="AD2166" s="140" t="s">
        <v>172</v>
      </c>
      <c r="AE2166" s="140" t="str">
        <f>VLOOKUP(AD2166,cs_lookup!$A$2:$B$55,2,FALSE)</f>
        <v>2</v>
      </c>
    </row>
    <row r="2167" spans="1:31" x14ac:dyDescent="0.25">
      <c r="A2167" s="20">
        <v>0.57597886382534258</v>
      </c>
      <c r="B2167" s="20">
        <v>0.23091587074681824</v>
      </c>
      <c r="C2167" s="20">
        <v>0.18440688055113597</v>
      </c>
      <c r="D2167" s="21">
        <f t="shared" si="261"/>
        <v>1.7361748196080262</v>
      </c>
      <c r="E2167" s="22">
        <f t="shared" si="261"/>
        <v>4.3305815090398196</v>
      </c>
      <c r="F2167" s="22">
        <f t="shared" si="261"/>
        <v>5.4227911508036186</v>
      </c>
      <c r="G2167" s="127">
        <v>3.0252146888674947E-2</v>
      </c>
      <c r="H2167" s="7">
        <f t="shared" si="264"/>
        <v>1.0302521468886749</v>
      </c>
      <c r="I2167" s="7">
        <f t="shared" si="265"/>
        <v>1.6851940807415084</v>
      </c>
      <c r="J2167" s="7">
        <f t="shared" si="266"/>
        <v>4.2034190582548385</v>
      </c>
      <c r="K2167" s="7">
        <f t="shared" si="267"/>
        <v>5.2635572439040832</v>
      </c>
      <c r="L2167">
        <v>1.58</v>
      </c>
      <c r="M2167">
        <v>4.4000000000000004</v>
      </c>
      <c r="N2167">
        <v>5.88</v>
      </c>
      <c r="O2167" s="7">
        <f t="shared" si="268"/>
        <v>1.6277983920841066</v>
      </c>
      <c r="P2167" s="7">
        <f t="shared" si="269"/>
        <v>4.5331094463101698</v>
      </c>
      <c r="Q2167" s="7">
        <f t="shared" si="270"/>
        <v>6.0578826237054084</v>
      </c>
      <c r="R2167" s="24">
        <f t="shared" si="262"/>
        <v>0.61432669110802951</v>
      </c>
      <c r="S2167" s="24">
        <f t="shared" si="262"/>
        <v>0.22059912998879241</v>
      </c>
      <c r="T2167" s="24">
        <f t="shared" si="262"/>
        <v>0.16507417890317802</v>
      </c>
      <c r="U2167" s="23">
        <f t="shared" si="263"/>
        <v>0.93757746840932321</v>
      </c>
      <c r="V2167" s="23">
        <f t="shared" si="263"/>
        <v>1.04676691498534</v>
      </c>
      <c r="W2167" s="23">
        <f t="shared" si="263"/>
        <v>1.1171152373824453</v>
      </c>
      <c r="X2167" t="s">
        <v>412</v>
      </c>
      <c r="Y2167" t="s">
        <v>535</v>
      </c>
      <c r="Z2167" t="s">
        <v>409</v>
      </c>
      <c r="AA2167" s="25" t="s">
        <v>162</v>
      </c>
      <c r="AB2167" s="25" t="s">
        <v>160</v>
      </c>
      <c r="AC2167" s="128" t="s">
        <v>611</v>
      </c>
      <c r="AD2167" s="140" t="s">
        <v>155</v>
      </c>
      <c r="AE2167" s="140" t="str">
        <f>VLOOKUP(AD2167,cs_lookup!$A$2:$B$55,2,FALSE)</f>
        <v>2</v>
      </c>
    </row>
    <row r="2168" spans="1:31" x14ac:dyDescent="0.25">
      <c r="A2168" s="20">
        <v>0.7739733440245814</v>
      </c>
      <c r="B2168" s="20">
        <v>0.18535592360778103</v>
      </c>
      <c r="C2168" s="20">
        <v>3.9025587273887982E-2</v>
      </c>
      <c r="D2168" s="21">
        <f t="shared" si="261"/>
        <v>1.2920341607633454</v>
      </c>
      <c r="E2168" s="22">
        <f t="shared" si="261"/>
        <v>5.3950258536977298</v>
      </c>
      <c r="F2168" s="22">
        <f t="shared" si="261"/>
        <v>25.624214005591657</v>
      </c>
      <c r="G2168" s="127">
        <v>3.4266701235848185E-2</v>
      </c>
      <c r="H2168" s="7">
        <f t="shared" si="264"/>
        <v>1.0342667012358482</v>
      </c>
      <c r="I2168" s="7">
        <f t="shared" si="265"/>
        <v>1.2492272633543071</v>
      </c>
      <c r="J2168" s="7">
        <f t="shared" si="266"/>
        <v>5.216281107427319</v>
      </c>
      <c r="K2168" s="7">
        <f t="shared" si="267"/>
        <v>24.775247984850729</v>
      </c>
      <c r="L2168">
        <v>1.45</v>
      </c>
      <c r="M2168">
        <v>5.04</v>
      </c>
      <c r="N2168">
        <v>6.84</v>
      </c>
      <c r="O2168" s="7">
        <f t="shared" si="268"/>
        <v>1.4996867167919798</v>
      </c>
      <c r="P2168" s="7">
        <f t="shared" si="269"/>
        <v>5.2127041742286746</v>
      </c>
      <c r="Q2168" s="7">
        <f t="shared" si="270"/>
        <v>7.0743842364532012</v>
      </c>
      <c r="R2168" s="24">
        <f t="shared" si="262"/>
        <v>0.66680593273448929</v>
      </c>
      <c r="S2168" s="24">
        <f t="shared" si="262"/>
        <v>0.19183900842559712</v>
      </c>
      <c r="T2168" s="24">
        <f t="shared" si="262"/>
        <v>0.14135505883991367</v>
      </c>
      <c r="U2168" s="23">
        <f t="shared" si="263"/>
        <v>1.1607175431847339</v>
      </c>
      <c r="V2168" s="23">
        <f t="shared" si="263"/>
        <v>0.96620559670829143</v>
      </c>
      <c r="W2168" s="23">
        <f t="shared" si="263"/>
        <v>0.2760819994287218</v>
      </c>
      <c r="X2168" t="s">
        <v>430</v>
      </c>
      <c r="Y2168" t="s">
        <v>431</v>
      </c>
      <c r="Z2168" t="s">
        <v>409</v>
      </c>
      <c r="AA2168" s="25" t="s">
        <v>170</v>
      </c>
      <c r="AB2168" s="25" t="s">
        <v>160</v>
      </c>
      <c r="AC2168" s="128" t="s">
        <v>611</v>
      </c>
      <c r="AD2168" s="140" t="s">
        <v>359</v>
      </c>
      <c r="AE2168" s="140" t="str">
        <f>VLOOKUP(AD2168,cs_lookup!$A$2:$B$55,2,FALSE)</f>
        <v>1</v>
      </c>
    </row>
    <row r="2169" spans="1:31" x14ac:dyDescent="0.25">
      <c r="A2169" s="20">
        <v>0.22008267836294457</v>
      </c>
      <c r="B2169" s="20">
        <v>0.40158572962023409</v>
      </c>
      <c r="C2169" s="20">
        <v>0.35770129984226812</v>
      </c>
      <c r="D2169" s="21">
        <f t="shared" ref="D2169:F2232" si="271">(100%/A2169)</f>
        <v>4.5437469565454478</v>
      </c>
      <c r="E2169" s="22">
        <f t="shared" si="271"/>
        <v>2.4901283243945591</v>
      </c>
      <c r="F2169" s="22">
        <f t="shared" si="271"/>
        <v>2.7956286444610621</v>
      </c>
      <c r="G2169" s="127">
        <v>3.0875970032554267E-2</v>
      </c>
      <c r="H2169" s="7">
        <f t="shared" si="264"/>
        <v>1.0308759700325543</v>
      </c>
      <c r="I2169" s="7">
        <f t="shared" si="265"/>
        <v>4.4076562929311081</v>
      </c>
      <c r="J2169" s="7">
        <f t="shared" si="266"/>
        <v>2.4155459985316399</v>
      </c>
      <c r="K2169" s="7">
        <f t="shared" si="267"/>
        <v>2.7118962180996209</v>
      </c>
      <c r="L2169">
        <v>4.4400000000000004</v>
      </c>
      <c r="M2169">
        <v>3.95</v>
      </c>
      <c r="N2169">
        <v>1.81</v>
      </c>
      <c r="O2169" s="7">
        <f t="shared" si="268"/>
        <v>4.5770893069445417</v>
      </c>
      <c r="P2169" s="7">
        <f t="shared" si="269"/>
        <v>4.0719600816285899</v>
      </c>
      <c r="Q2169" s="7">
        <f t="shared" si="270"/>
        <v>1.8658855057589232</v>
      </c>
      <c r="R2169" s="24">
        <f t="shared" ref="R2169:T2232" si="272">(1/O2169)</f>
        <v>0.21847945996656876</v>
      </c>
      <c r="S2169" s="24">
        <f t="shared" si="272"/>
        <v>0.24558197525356085</v>
      </c>
      <c r="T2169" s="24">
        <f t="shared" si="272"/>
        <v>0.53593856477987045</v>
      </c>
      <c r="U2169" s="23">
        <f t="shared" ref="U2169:W2232" si="273">(L2169/I2169)</f>
        <v>1.0073380737787483</v>
      </c>
      <c r="V2169" s="23">
        <f t="shared" si="273"/>
        <v>1.6352410603652852</v>
      </c>
      <c r="W2169" s="23">
        <f t="shared" si="273"/>
        <v>0.66742967076681481</v>
      </c>
      <c r="X2169" t="s">
        <v>416</v>
      </c>
      <c r="Y2169" t="s">
        <v>414</v>
      </c>
      <c r="Z2169" t="s">
        <v>409</v>
      </c>
      <c r="AA2169" s="25" t="s">
        <v>151</v>
      </c>
      <c r="AB2169" s="25" t="s">
        <v>166</v>
      </c>
      <c r="AC2169" s="128" t="s">
        <v>611</v>
      </c>
      <c r="AD2169" s="140" t="s">
        <v>170</v>
      </c>
      <c r="AE2169" s="140" t="str">
        <f>VLOOKUP(AD2169,cs_lookup!$A$2:$B$55,2,FALSE)</f>
        <v>1</v>
      </c>
    </row>
    <row r="2170" spans="1:31" x14ac:dyDescent="0.25">
      <c r="A2170" s="20">
        <v>0.6904720326420104</v>
      </c>
      <c r="B2170" s="20">
        <v>0.19652412776397185</v>
      </c>
      <c r="C2170" s="20">
        <v>0.10890205666344856</v>
      </c>
      <c r="D2170" s="21">
        <f t="shared" si="271"/>
        <v>1.4482845831910338</v>
      </c>
      <c r="E2170" s="22">
        <f t="shared" si="271"/>
        <v>5.0884337275930491</v>
      </c>
      <c r="F2170" s="22">
        <f t="shared" si="271"/>
        <v>9.1825630354292098</v>
      </c>
      <c r="G2170" s="127">
        <v>2.8550280984453114E-2</v>
      </c>
      <c r="H2170" s="7">
        <f t="shared" si="264"/>
        <v>1.0285502809844531</v>
      </c>
      <c r="I2170" s="7">
        <f t="shared" si="265"/>
        <v>1.4080834062918555</v>
      </c>
      <c r="J2170" s="7">
        <f t="shared" si="266"/>
        <v>4.9471900612605664</v>
      </c>
      <c r="K2170" s="7">
        <f t="shared" si="267"/>
        <v>8.9276753943816267</v>
      </c>
      <c r="L2170">
        <v>1.98</v>
      </c>
      <c r="M2170">
        <v>3.49</v>
      </c>
      <c r="N2170">
        <v>4.22</v>
      </c>
      <c r="O2170" s="7">
        <f t="shared" si="268"/>
        <v>2.0365295563492172</v>
      </c>
      <c r="P2170" s="7">
        <f t="shared" si="269"/>
        <v>3.5896404806357416</v>
      </c>
      <c r="Q2170" s="7">
        <f t="shared" si="270"/>
        <v>4.340482185754392</v>
      </c>
      <c r="R2170" s="24">
        <f t="shared" si="272"/>
        <v>0.49103142003627437</v>
      </c>
      <c r="S2170" s="24">
        <f t="shared" si="272"/>
        <v>0.27857943027845938</v>
      </c>
      <c r="T2170" s="24">
        <f t="shared" si="272"/>
        <v>0.23038914968526619</v>
      </c>
      <c r="U2170" s="23">
        <f t="shared" si="273"/>
        <v>1.4061667023079758</v>
      </c>
      <c r="V2170" s="23">
        <f t="shared" si="273"/>
        <v>0.70545096444318378</v>
      </c>
      <c r="W2170" s="23">
        <f t="shared" si="273"/>
        <v>0.47268743693971382</v>
      </c>
      <c r="X2170" t="s">
        <v>293</v>
      </c>
      <c r="Y2170" t="s">
        <v>530</v>
      </c>
      <c r="Z2170" t="s">
        <v>142</v>
      </c>
      <c r="AA2170" s="25" t="s">
        <v>162</v>
      </c>
      <c r="AB2170" s="25" t="s">
        <v>160</v>
      </c>
      <c r="AC2170" s="128" t="s">
        <v>611</v>
      </c>
      <c r="AD2170" s="140" t="s">
        <v>149</v>
      </c>
      <c r="AE2170" s="140" t="str">
        <f>VLOOKUP(AD2170,cs_lookup!$A$2:$B$55,2,FALSE)</f>
        <v>X</v>
      </c>
    </row>
    <row r="2171" spans="1:31" x14ac:dyDescent="0.25">
      <c r="A2171" s="20">
        <v>6.3464495106076588E-2</v>
      </c>
      <c r="B2171" s="20">
        <v>0.16027676992100998</v>
      </c>
      <c r="C2171" s="20">
        <v>0.64461860173730301</v>
      </c>
      <c r="D2171" s="21">
        <f t="shared" si="271"/>
        <v>15.756841653409012</v>
      </c>
      <c r="E2171" s="22">
        <f t="shared" si="271"/>
        <v>6.2392073442260854</v>
      </c>
      <c r="F2171" s="22">
        <f t="shared" si="271"/>
        <v>1.5513049069712126</v>
      </c>
      <c r="G2171" s="127">
        <v>3.099286064944673E-2</v>
      </c>
      <c r="H2171" s="7">
        <f t="shared" si="264"/>
        <v>1.0309928606494467</v>
      </c>
      <c r="I2171" s="7">
        <f t="shared" si="265"/>
        <v>15.28317242030503</v>
      </c>
      <c r="J2171" s="7">
        <f t="shared" si="266"/>
        <v>6.0516494171413191</v>
      </c>
      <c r="K2171" s="7">
        <f t="shared" si="267"/>
        <v>1.5046708529038786</v>
      </c>
      <c r="L2171">
        <v>7.47</v>
      </c>
      <c r="M2171">
        <v>4.82</v>
      </c>
      <c r="N2171">
        <v>1.45</v>
      </c>
      <c r="O2171" s="7">
        <f t="shared" si="268"/>
        <v>7.701516669051367</v>
      </c>
      <c r="P2171" s="7">
        <f t="shared" si="269"/>
        <v>4.9693855883303337</v>
      </c>
      <c r="Q2171" s="7">
        <f t="shared" si="270"/>
        <v>1.4949396479416976</v>
      </c>
      <c r="R2171" s="24">
        <f t="shared" si="272"/>
        <v>0.12984455438738599</v>
      </c>
      <c r="S2171" s="24">
        <f t="shared" si="272"/>
        <v>0.20123212059621851</v>
      </c>
      <c r="T2171" s="24">
        <f t="shared" si="272"/>
        <v>0.6689233250163954</v>
      </c>
      <c r="U2171" s="23">
        <f t="shared" si="273"/>
        <v>0.48877286695237776</v>
      </c>
      <c r="V2171" s="23">
        <f t="shared" si="273"/>
        <v>0.79647707058960371</v>
      </c>
      <c r="W2171" s="23">
        <f t="shared" si="273"/>
        <v>0.96366590553783316</v>
      </c>
      <c r="X2171" t="s">
        <v>528</v>
      </c>
      <c r="Y2171" t="s">
        <v>298</v>
      </c>
      <c r="Z2171" t="s">
        <v>142</v>
      </c>
      <c r="AA2171" s="25" t="s">
        <v>153</v>
      </c>
      <c r="AB2171" s="25" t="s">
        <v>161</v>
      </c>
      <c r="AC2171" s="128" t="s">
        <v>611</v>
      </c>
      <c r="AD2171" s="140" t="s">
        <v>152</v>
      </c>
      <c r="AE2171" s="140" t="str">
        <f>VLOOKUP(AD2171,cs_lookup!$A$2:$B$55,2,FALSE)</f>
        <v>2</v>
      </c>
    </row>
    <row r="2172" spans="1:31" x14ac:dyDescent="0.25">
      <c r="A2172" s="20">
        <v>9.3026002317079776E-2</v>
      </c>
      <c r="B2172" s="20">
        <v>0.33589056905637443</v>
      </c>
      <c r="C2172" s="20">
        <v>0.51519171434577504</v>
      </c>
      <c r="D2172" s="21">
        <f t="shared" si="271"/>
        <v>10.749682616603184</v>
      </c>
      <c r="E2172" s="22">
        <f t="shared" si="271"/>
        <v>2.9771600995208778</v>
      </c>
      <c r="F2172" s="22">
        <f t="shared" si="271"/>
        <v>1.9410250051669931</v>
      </c>
      <c r="G2172" s="127">
        <v>2.6768908344840359E-2</v>
      </c>
      <c r="H2172" s="7">
        <f t="shared" si="264"/>
        <v>1.0267689083448404</v>
      </c>
      <c r="I2172" s="7">
        <f t="shared" si="265"/>
        <v>10.469427472177511</v>
      </c>
      <c r="J2172" s="7">
        <f t="shared" si="266"/>
        <v>2.8995425117810427</v>
      </c>
      <c r="K2172" s="7">
        <f t="shared" si="267"/>
        <v>1.8904205117546273</v>
      </c>
      <c r="L2172">
        <v>2.5</v>
      </c>
      <c r="M2172">
        <v>3.03</v>
      </c>
      <c r="N2172">
        <v>3.37</v>
      </c>
      <c r="O2172" s="7">
        <f t="shared" si="268"/>
        <v>2.5669222708621007</v>
      </c>
      <c r="P2172" s="7">
        <f t="shared" si="269"/>
        <v>3.1111097922848661</v>
      </c>
      <c r="Q2172" s="7">
        <f t="shared" si="270"/>
        <v>3.4602112211221123</v>
      </c>
      <c r="R2172" s="24">
        <f t="shared" si="272"/>
        <v>0.38957159371411354</v>
      </c>
      <c r="S2172" s="24">
        <f t="shared" si="272"/>
        <v>0.32142870768491216</v>
      </c>
      <c r="T2172" s="24">
        <f t="shared" si="272"/>
        <v>0.28899969860097441</v>
      </c>
      <c r="U2172" s="23">
        <f t="shared" si="273"/>
        <v>0.23879051711698146</v>
      </c>
      <c r="V2172" s="23">
        <f t="shared" si="273"/>
        <v>1.0449924385274225</v>
      </c>
      <c r="W2172" s="23">
        <f t="shared" si="273"/>
        <v>1.7826721510083885</v>
      </c>
      <c r="X2172" t="s">
        <v>299</v>
      </c>
      <c r="Y2172" t="s">
        <v>531</v>
      </c>
      <c r="Z2172" t="s">
        <v>142</v>
      </c>
      <c r="AA2172" s="25" t="s">
        <v>152</v>
      </c>
      <c r="AB2172" s="25" t="s">
        <v>161</v>
      </c>
      <c r="AC2172" s="128" t="s">
        <v>611</v>
      </c>
      <c r="AD2172" s="140" t="s">
        <v>153</v>
      </c>
      <c r="AE2172" s="140" t="str">
        <f>VLOOKUP(AD2172,cs_lookup!$A$2:$B$55,2,FALSE)</f>
        <v>2</v>
      </c>
    </row>
    <row r="2173" spans="1:31" x14ac:dyDescent="0.25">
      <c r="A2173" s="20">
        <v>0.21092312016492853</v>
      </c>
      <c r="B2173" s="20">
        <v>0.30350171766458089</v>
      </c>
      <c r="C2173" s="20">
        <v>0.44121620655727534</v>
      </c>
      <c r="D2173" s="21">
        <f t="shared" si="271"/>
        <v>4.7410639441426019</v>
      </c>
      <c r="E2173" s="22">
        <f t="shared" si="271"/>
        <v>3.2948742685705779</v>
      </c>
      <c r="F2173" s="22">
        <f t="shared" si="271"/>
        <v>2.2664625304741328</v>
      </c>
      <c r="G2173" s="127">
        <v>3.3558002658059749E-2</v>
      </c>
      <c r="H2173" s="7">
        <f t="shared" si="264"/>
        <v>1.0335580026580597</v>
      </c>
      <c r="I2173" s="7">
        <f t="shared" si="265"/>
        <v>4.5871290551180861</v>
      </c>
      <c r="J2173" s="7">
        <f t="shared" si="266"/>
        <v>3.1878948835933376</v>
      </c>
      <c r="K2173" s="7">
        <f t="shared" si="267"/>
        <v>2.1928740570392202</v>
      </c>
      <c r="L2173">
        <v>8.2799999999999994</v>
      </c>
      <c r="M2173">
        <v>4.58</v>
      </c>
      <c r="N2173">
        <v>1.44</v>
      </c>
      <c r="O2173" s="7">
        <f t="shared" si="268"/>
        <v>8.5578602620087345</v>
      </c>
      <c r="P2173" s="7">
        <f t="shared" si="269"/>
        <v>4.733695652173914</v>
      </c>
      <c r="Q2173" s="7">
        <f t="shared" si="270"/>
        <v>1.488323523827606</v>
      </c>
      <c r="R2173" s="24">
        <f t="shared" si="272"/>
        <v>0.11685163923969893</v>
      </c>
      <c r="S2173" s="24">
        <f t="shared" si="272"/>
        <v>0.21125143513203209</v>
      </c>
      <c r="T2173" s="24">
        <f t="shared" si="272"/>
        <v>0.67189692562826886</v>
      </c>
      <c r="U2173" s="23">
        <f t="shared" si="273"/>
        <v>1.805050588398335</v>
      </c>
      <c r="V2173" s="23">
        <f t="shared" si="273"/>
        <v>1.4366847613361413</v>
      </c>
      <c r="W2173" s="23">
        <f t="shared" si="273"/>
        <v>0.65667245931317297</v>
      </c>
      <c r="X2173" t="s">
        <v>57</v>
      </c>
      <c r="Y2173" t="s">
        <v>53</v>
      </c>
      <c r="Z2173" t="s">
        <v>143</v>
      </c>
      <c r="AA2173" s="25" t="s">
        <v>151</v>
      </c>
      <c r="AB2173" s="25" t="s">
        <v>166</v>
      </c>
      <c r="AC2173" s="128" t="s">
        <v>611</v>
      </c>
      <c r="AD2173" s="140" t="s">
        <v>155</v>
      </c>
      <c r="AE2173" s="140" t="str">
        <f>VLOOKUP(AD2173,cs_lookup!$A$2:$B$55,2,FALSE)</f>
        <v>2</v>
      </c>
    </row>
    <row r="2174" spans="1:31" x14ac:dyDescent="0.25">
      <c r="A2174" s="20">
        <v>0.66287123598786635</v>
      </c>
      <c r="B2174" s="20">
        <v>0.25158223661549661</v>
      </c>
      <c r="C2174" s="20">
        <v>8.4304476033514625E-2</v>
      </c>
      <c r="D2174" s="21">
        <f t="shared" si="271"/>
        <v>1.5085886152681163</v>
      </c>
      <c r="E2174" s="22">
        <f t="shared" si="271"/>
        <v>3.9748434287446961</v>
      </c>
      <c r="F2174" s="22">
        <f t="shared" si="271"/>
        <v>11.861766385956273</v>
      </c>
      <c r="G2174" s="127">
        <v>7.7940883038334352E-2</v>
      </c>
      <c r="H2174" s="7">
        <f t="shared" si="264"/>
        <v>1.0779408830383344</v>
      </c>
      <c r="I2174" s="7">
        <f t="shared" si="265"/>
        <v>1.3995096011350252</v>
      </c>
      <c r="J2174" s="7">
        <f t="shared" si="266"/>
        <v>3.6874410195306977</v>
      </c>
      <c r="K2174" s="7">
        <f t="shared" si="267"/>
        <v>11.004097323521254</v>
      </c>
      <c r="L2174">
        <v>1.61</v>
      </c>
      <c r="M2174">
        <v>3.77</v>
      </c>
      <c r="N2174">
        <v>5.22</v>
      </c>
      <c r="O2174" s="7">
        <f t="shared" si="268"/>
        <v>1.7354848216917185</v>
      </c>
      <c r="P2174" s="7">
        <f t="shared" si="269"/>
        <v>4.0638371290545203</v>
      </c>
      <c r="Q2174" s="7">
        <f t="shared" si="270"/>
        <v>5.6268514094601052</v>
      </c>
      <c r="R2174" s="24">
        <f t="shared" si="272"/>
        <v>0.57620786278339131</v>
      </c>
      <c r="S2174" s="24">
        <f t="shared" si="272"/>
        <v>0.24607285386770825</v>
      </c>
      <c r="T2174" s="24">
        <f t="shared" si="272"/>
        <v>0.17771928334890039</v>
      </c>
      <c r="U2174" s="23">
        <f t="shared" si="273"/>
        <v>1.1504029687929713</v>
      </c>
      <c r="V2174" s="23">
        <f t="shared" si="273"/>
        <v>1.0223892341686349</v>
      </c>
      <c r="W2174" s="23">
        <f t="shared" si="273"/>
        <v>0.47436875979297743</v>
      </c>
      <c r="X2174" t="s">
        <v>340</v>
      </c>
      <c r="Y2174" t="s">
        <v>260</v>
      </c>
      <c r="Z2174" t="s">
        <v>144</v>
      </c>
      <c r="AA2174" s="25" t="s">
        <v>170</v>
      </c>
      <c r="AB2174" s="25" t="s">
        <v>160</v>
      </c>
      <c r="AC2174" s="128" t="s">
        <v>611</v>
      </c>
      <c r="AD2174" s="140" t="s">
        <v>450</v>
      </c>
      <c r="AE2174" s="140" t="str">
        <f>VLOOKUP(AD2174,cs_lookup!$A$2:$B$55,2,FALSE)</f>
        <v>2</v>
      </c>
    </row>
    <row r="2175" spans="1:31" x14ac:dyDescent="0.25">
      <c r="A2175" s="20">
        <v>0.89918885811762439</v>
      </c>
      <c r="B2175" s="20">
        <v>7.0693180114673654E-2</v>
      </c>
      <c r="C2175" s="20">
        <v>6.2737743395202186E-3</v>
      </c>
      <c r="D2175" s="21">
        <f t="shared" si="271"/>
        <v>1.1121134241959083</v>
      </c>
      <c r="E2175" s="22">
        <f t="shared" si="271"/>
        <v>14.145636090749747</v>
      </c>
      <c r="F2175" s="22">
        <f t="shared" si="271"/>
        <v>159.39368327303816</v>
      </c>
      <c r="G2175" s="127">
        <v>2.3594664604142945E-2</v>
      </c>
      <c r="H2175" s="7">
        <f t="shared" si="264"/>
        <v>1.0235946646041429</v>
      </c>
      <c r="I2175" s="7">
        <f t="shared" si="265"/>
        <v>1.0864783323445697</v>
      </c>
      <c r="J2175" s="7">
        <f t="shared" si="266"/>
        <v>13.819568018381887</v>
      </c>
      <c r="K2175" s="7">
        <f t="shared" si="267"/>
        <v>155.71953311683276</v>
      </c>
      <c r="L2175">
        <v>1.46</v>
      </c>
      <c r="M2175">
        <v>4.6500000000000004</v>
      </c>
      <c r="N2175">
        <v>8.09</v>
      </c>
      <c r="O2175" s="7">
        <f t="shared" si="268"/>
        <v>1.4944482103220487</v>
      </c>
      <c r="P2175" s="7">
        <f t="shared" si="269"/>
        <v>4.7597151904092652</v>
      </c>
      <c r="Q2175" s="7">
        <f t="shared" si="270"/>
        <v>8.2808808366475155</v>
      </c>
      <c r="R2175" s="24">
        <f t="shared" si="272"/>
        <v>0.66914329522633864</v>
      </c>
      <c r="S2175" s="24">
        <f t="shared" si="272"/>
        <v>0.21009660452267834</v>
      </c>
      <c r="T2175" s="24">
        <f t="shared" si="272"/>
        <v>0.12076010025098324</v>
      </c>
      <c r="U2175" s="23">
        <f t="shared" si="273"/>
        <v>1.3437911797554103</v>
      </c>
      <c r="V2175" s="23">
        <f t="shared" si="273"/>
        <v>0.33647940325015036</v>
      </c>
      <c r="W2175" s="23">
        <f t="shared" si="273"/>
        <v>5.195237770158391E-2</v>
      </c>
      <c r="X2175" t="s">
        <v>72</v>
      </c>
      <c r="Y2175" t="s">
        <v>68</v>
      </c>
      <c r="Z2175" t="s">
        <v>146</v>
      </c>
      <c r="AA2175" s="25" t="s">
        <v>176</v>
      </c>
      <c r="AB2175" s="25" t="s">
        <v>160</v>
      </c>
      <c r="AC2175" s="128" t="s">
        <v>611</v>
      </c>
      <c r="AD2175" s="140" t="s">
        <v>475</v>
      </c>
      <c r="AE2175" s="140" t="str">
        <f>VLOOKUP(AD2175,cs_lookup!$A$2:$B$55,2,FALSE)</f>
        <v>1</v>
      </c>
    </row>
    <row r="2176" spans="1:31" x14ac:dyDescent="0.25">
      <c r="A2176" s="20">
        <v>0.58660429645475953</v>
      </c>
      <c r="B2176" s="20">
        <v>0.18396714449530305</v>
      </c>
      <c r="C2176" s="20">
        <v>0.20639902731229795</v>
      </c>
      <c r="D2176" s="21">
        <f t="shared" si="271"/>
        <v>1.7047266889173265</v>
      </c>
      <c r="E2176" s="22">
        <f t="shared" si="271"/>
        <v>5.4357532305206346</v>
      </c>
      <c r="F2176" s="22">
        <f t="shared" si="271"/>
        <v>4.8449840729477929</v>
      </c>
      <c r="G2176" s="127">
        <v>2.1297543036673527E-2</v>
      </c>
      <c r="H2176" s="7">
        <f t="shared" si="264"/>
        <v>1.0212975430366735</v>
      </c>
      <c r="I2176" s="7">
        <f t="shared" si="265"/>
        <v>1.6691773132524925</v>
      </c>
      <c r="J2176" s="7">
        <f t="shared" si="266"/>
        <v>5.3223992044064321</v>
      </c>
      <c r="K2176" s="7">
        <f t="shared" si="267"/>
        <v>4.743949602132564</v>
      </c>
      <c r="L2176">
        <v>2.73</v>
      </c>
      <c r="M2176">
        <v>3.85</v>
      </c>
      <c r="N2176">
        <v>2.5299999999999998</v>
      </c>
      <c r="O2176" s="7">
        <f t="shared" si="268"/>
        <v>2.7881422924901189</v>
      </c>
      <c r="P2176" s="7">
        <f t="shared" si="269"/>
        <v>3.9319955406911933</v>
      </c>
      <c r="Q2176" s="7">
        <f t="shared" si="270"/>
        <v>2.583882783882784</v>
      </c>
      <c r="R2176" s="24">
        <f t="shared" si="272"/>
        <v>0.35866175219733482</v>
      </c>
      <c r="S2176" s="24">
        <f t="shared" si="272"/>
        <v>0.25432378792174648</v>
      </c>
      <c r="T2176" s="24">
        <f t="shared" si="272"/>
        <v>0.38701445988091859</v>
      </c>
      <c r="U2176" s="23">
        <f t="shared" si="273"/>
        <v>1.6355362479019264</v>
      </c>
      <c r="V2176" s="23">
        <f t="shared" si="273"/>
        <v>0.723357991789224</v>
      </c>
      <c r="W2176" s="23">
        <f t="shared" si="273"/>
        <v>0.53331089328239911</v>
      </c>
      <c r="X2176" t="s">
        <v>66</v>
      </c>
      <c r="Y2176" t="s">
        <v>119</v>
      </c>
      <c r="Z2176" t="s">
        <v>146</v>
      </c>
      <c r="AA2176" s="25" t="s">
        <v>168</v>
      </c>
      <c r="AB2176" s="25" t="s">
        <v>160</v>
      </c>
      <c r="AC2176" s="128" t="s">
        <v>611</v>
      </c>
      <c r="AD2176" s="140" t="s">
        <v>155</v>
      </c>
      <c r="AE2176" s="140" t="str">
        <f>VLOOKUP(AD2176,cs_lookup!$A$2:$B$55,2,FALSE)</f>
        <v>2</v>
      </c>
    </row>
    <row r="2177" spans="1:31" x14ac:dyDescent="0.25">
      <c r="A2177" s="20">
        <v>0.59133342148491697</v>
      </c>
      <c r="B2177" s="20">
        <v>0.28279045364750299</v>
      </c>
      <c r="C2177" s="20">
        <v>0.12334246295172011</v>
      </c>
      <c r="D2177" s="21">
        <f t="shared" si="271"/>
        <v>1.6910933217487807</v>
      </c>
      <c r="E2177" s="22">
        <f t="shared" si="271"/>
        <v>3.5361872619876178</v>
      </c>
      <c r="F2177" s="22">
        <f t="shared" si="271"/>
        <v>8.1075079584832803</v>
      </c>
      <c r="G2177" s="127">
        <v>2.4256058446186834E-2</v>
      </c>
      <c r="H2177" s="7">
        <f t="shared" si="264"/>
        <v>1.0242560584461868</v>
      </c>
      <c r="I2177" s="7">
        <f t="shared" si="265"/>
        <v>1.6510454664180332</v>
      </c>
      <c r="J2177" s="7">
        <f t="shared" si="266"/>
        <v>3.4524445648406235</v>
      </c>
      <c r="K2177" s="7">
        <f t="shared" si="267"/>
        <v>7.915508911690015</v>
      </c>
      <c r="L2177">
        <v>1.83</v>
      </c>
      <c r="M2177">
        <v>3.84</v>
      </c>
      <c r="N2177">
        <v>4.5999999999999996</v>
      </c>
      <c r="O2177" s="7">
        <f t="shared" si="268"/>
        <v>1.874388586956522</v>
      </c>
      <c r="P2177" s="7">
        <f t="shared" si="269"/>
        <v>3.9331432644333573</v>
      </c>
      <c r="Q2177" s="7">
        <f t="shared" si="270"/>
        <v>4.7115778688524594</v>
      </c>
      <c r="R2177" s="24">
        <f t="shared" si="272"/>
        <v>0.5335073031060853</v>
      </c>
      <c r="S2177" s="24">
        <f t="shared" si="272"/>
        <v>0.25424957413649379</v>
      </c>
      <c r="T2177" s="24">
        <f t="shared" si="272"/>
        <v>0.21224312275742088</v>
      </c>
      <c r="U2177" s="23">
        <f t="shared" si="273"/>
        <v>1.1083886163172789</v>
      </c>
      <c r="V2177" s="23">
        <f t="shared" si="273"/>
        <v>1.11225536800973</v>
      </c>
      <c r="W2177" s="23">
        <f t="shared" si="273"/>
        <v>0.58113761873307879</v>
      </c>
      <c r="X2177" t="s">
        <v>115</v>
      </c>
      <c r="Y2177" t="s">
        <v>350</v>
      </c>
      <c r="Z2177" t="s">
        <v>146</v>
      </c>
      <c r="AA2177" s="25" t="s">
        <v>154</v>
      </c>
      <c r="AB2177" s="25" t="s">
        <v>160</v>
      </c>
      <c r="AC2177" s="128" t="s">
        <v>611</v>
      </c>
      <c r="AD2177" s="140" t="s">
        <v>168</v>
      </c>
      <c r="AE2177" s="140" t="str">
        <f>VLOOKUP(AD2177,cs_lookup!$A$2:$B$55,2,FALSE)</f>
        <v>1</v>
      </c>
    </row>
    <row r="2178" spans="1:31" x14ac:dyDescent="0.25">
      <c r="A2178" s="20">
        <v>0.58988274743156632</v>
      </c>
      <c r="B2178" s="20">
        <v>0.24213210498327442</v>
      </c>
      <c r="C2178" s="20">
        <v>0.16180566131890578</v>
      </c>
      <c r="D2178" s="21">
        <f t="shared" si="271"/>
        <v>1.6952521570670489</v>
      </c>
      <c r="E2178" s="22">
        <f t="shared" si="271"/>
        <v>4.1299768986400061</v>
      </c>
      <c r="F2178" s="22">
        <f t="shared" si="271"/>
        <v>6.1802534710394434</v>
      </c>
      <c r="G2178" s="127">
        <v>2.4071325139065403E-2</v>
      </c>
      <c r="H2178" s="7">
        <f t="shared" si="264"/>
        <v>1.0240713251390654</v>
      </c>
      <c r="I2178" s="7">
        <f t="shared" si="265"/>
        <v>1.6554043799994491</v>
      </c>
      <c r="J2178" s="7">
        <f t="shared" si="266"/>
        <v>4.0328996596786553</v>
      </c>
      <c r="K2178" s="7">
        <f t="shared" si="267"/>
        <v>6.0349834228589359</v>
      </c>
      <c r="L2178">
        <v>1.65</v>
      </c>
      <c r="M2178">
        <v>3.94</v>
      </c>
      <c r="N2178">
        <v>6.09</v>
      </c>
      <c r="O2178" s="7">
        <f t="shared" si="268"/>
        <v>1.6897176864794579</v>
      </c>
      <c r="P2178" s="7">
        <f t="shared" si="269"/>
        <v>4.0348410210479173</v>
      </c>
      <c r="Q2178" s="7">
        <f t="shared" si="270"/>
        <v>6.236594370096908</v>
      </c>
      <c r="R2178" s="24">
        <f t="shared" si="272"/>
        <v>0.59181483865716589</v>
      </c>
      <c r="S2178" s="24">
        <f t="shared" si="272"/>
        <v>0.24784123953916848</v>
      </c>
      <c r="T2178" s="24">
        <f t="shared" si="272"/>
        <v>0.16034392180366563</v>
      </c>
      <c r="U2178" s="23">
        <f t="shared" si="273"/>
        <v>0.99673531128421267</v>
      </c>
      <c r="V2178" s="23">
        <f t="shared" si="273"/>
        <v>0.97696454969919644</v>
      </c>
      <c r="W2178" s="23">
        <f t="shared" si="273"/>
        <v>1.0091162764312949</v>
      </c>
      <c r="X2178" t="s">
        <v>64</v>
      </c>
      <c r="Y2178" t="s">
        <v>69</v>
      </c>
      <c r="Z2178" t="s">
        <v>146</v>
      </c>
      <c r="AA2178" s="25" t="s">
        <v>162</v>
      </c>
      <c r="AB2178" s="25" t="s">
        <v>160</v>
      </c>
      <c r="AC2178" s="128" t="s">
        <v>611</v>
      </c>
      <c r="AD2178" s="140" t="s">
        <v>150</v>
      </c>
      <c r="AE2178" s="140" t="str">
        <f>VLOOKUP(AD2178,cs_lookup!$A$2:$B$55,2,FALSE)</f>
        <v>X</v>
      </c>
    </row>
    <row r="2179" spans="1:31" x14ac:dyDescent="0.25">
      <c r="A2179" s="20">
        <v>0.2242327755420645</v>
      </c>
      <c r="B2179" s="20">
        <v>0.25228412853355398</v>
      </c>
      <c r="C2179" s="20">
        <v>0.46932647538939881</v>
      </c>
      <c r="D2179" s="21">
        <f t="shared" si="271"/>
        <v>4.4596513492846057</v>
      </c>
      <c r="E2179" s="22">
        <f t="shared" si="271"/>
        <v>3.9637848239311624</v>
      </c>
      <c r="F2179" s="22">
        <f t="shared" si="271"/>
        <v>2.1307129523649886</v>
      </c>
      <c r="G2179" s="127">
        <v>3.8720967642950965E-2</v>
      </c>
      <c r="H2179" s="7">
        <f t="shared" si="264"/>
        <v>1.038720967642951</v>
      </c>
      <c r="I2179" s="7">
        <f t="shared" si="265"/>
        <v>4.2934064953019826</v>
      </c>
      <c r="J2179" s="7">
        <f t="shared" si="266"/>
        <v>3.8160246566753337</v>
      </c>
      <c r="K2179" s="7">
        <f t="shared" si="267"/>
        <v>2.051285204341228</v>
      </c>
      <c r="L2179">
        <v>2.73</v>
      </c>
      <c r="M2179">
        <v>3.11</v>
      </c>
      <c r="N2179">
        <v>2.85</v>
      </c>
      <c r="O2179" s="7">
        <f t="shared" si="268"/>
        <v>2.8357082416652561</v>
      </c>
      <c r="P2179" s="7">
        <f t="shared" si="269"/>
        <v>3.2304222093695776</v>
      </c>
      <c r="Q2179" s="7">
        <f t="shared" si="270"/>
        <v>2.9603547577824103</v>
      </c>
      <c r="R2179" s="24">
        <f t="shared" si="272"/>
        <v>0.35264558790179162</v>
      </c>
      <c r="S2179" s="24">
        <f t="shared" si="272"/>
        <v>0.30955705947649231</v>
      </c>
      <c r="T2179" s="24">
        <f t="shared" si="272"/>
        <v>0.33779735262171617</v>
      </c>
      <c r="U2179" s="23">
        <f t="shared" si="273"/>
        <v>0.63585872965610768</v>
      </c>
      <c r="V2179" s="23">
        <f t="shared" si="273"/>
        <v>0.81498425188624191</v>
      </c>
      <c r="W2179" s="23">
        <f t="shared" si="273"/>
        <v>1.3893728643722558</v>
      </c>
      <c r="X2179" t="s">
        <v>543</v>
      </c>
      <c r="Y2179" t="s">
        <v>542</v>
      </c>
      <c r="Z2179" t="s">
        <v>349</v>
      </c>
      <c r="AA2179" s="25" t="s">
        <v>155</v>
      </c>
      <c r="AB2179" s="25" t="s">
        <v>161</v>
      </c>
      <c r="AC2179" s="128" t="s">
        <v>611</v>
      </c>
      <c r="AD2179" s="140" t="s">
        <v>155</v>
      </c>
      <c r="AE2179" s="140" t="str">
        <f>VLOOKUP(AD2179,cs_lookup!$A$2:$B$55,2,FALSE)</f>
        <v>2</v>
      </c>
    </row>
    <row r="2180" spans="1:31" x14ac:dyDescent="0.25">
      <c r="A2180" s="20">
        <v>0.24489640879453303</v>
      </c>
      <c r="B2180" s="20">
        <v>0.18276043449462961</v>
      </c>
      <c r="C2180" s="20">
        <v>0.51450210615498737</v>
      </c>
      <c r="D2180" s="21">
        <f t="shared" si="271"/>
        <v>4.0833591840825862</v>
      </c>
      <c r="E2180" s="22">
        <f t="shared" si="271"/>
        <v>5.4716438093682953</v>
      </c>
      <c r="F2180" s="22">
        <f t="shared" si="271"/>
        <v>1.9436266402741653</v>
      </c>
      <c r="G2180" s="127">
        <v>3.8785418422977003E-2</v>
      </c>
      <c r="H2180" s="7">
        <f t="shared" si="264"/>
        <v>1.038785418422977</v>
      </c>
      <c r="I2180" s="7">
        <f t="shared" si="265"/>
        <v>3.9308976730552323</v>
      </c>
      <c r="J2180" s="7">
        <f t="shared" si="266"/>
        <v>5.2673475313843197</v>
      </c>
      <c r="K2180" s="7">
        <f t="shared" si="267"/>
        <v>1.8710569149351992</v>
      </c>
      <c r="L2180">
        <v>3.22</v>
      </c>
      <c r="M2180">
        <v>3.43</v>
      </c>
      <c r="N2180">
        <v>2.29</v>
      </c>
      <c r="O2180" s="7">
        <f t="shared" si="268"/>
        <v>3.3448890473219861</v>
      </c>
      <c r="P2180" s="7">
        <f t="shared" si="269"/>
        <v>3.5630339851908115</v>
      </c>
      <c r="Q2180" s="7">
        <f t="shared" si="270"/>
        <v>2.3788186081886176</v>
      </c>
      <c r="R2180" s="24">
        <f t="shared" si="272"/>
        <v>0.29896357871739532</v>
      </c>
      <c r="S2180" s="24">
        <f t="shared" si="272"/>
        <v>0.28065968614286091</v>
      </c>
      <c r="T2180" s="24">
        <f t="shared" si="272"/>
        <v>0.42037673513974361</v>
      </c>
      <c r="U2180" s="23">
        <f t="shared" si="273"/>
        <v>0.81915131550532139</v>
      </c>
      <c r="V2180" s="23">
        <f t="shared" si="273"/>
        <v>0.65118163925260431</v>
      </c>
      <c r="W2180" s="23">
        <f t="shared" si="273"/>
        <v>1.2239071840737192</v>
      </c>
      <c r="X2180" t="s">
        <v>352</v>
      </c>
      <c r="Y2180" t="s">
        <v>380</v>
      </c>
      <c r="Z2180" t="s">
        <v>349</v>
      </c>
      <c r="AA2180" s="25" t="s">
        <v>172</v>
      </c>
      <c r="AB2180" s="25" t="s">
        <v>161</v>
      </c>
      <c r="AC2180" s="128" t="s">
        <v>611</v>
      </c>
      <c r="AD2180" s="140" t="s">
        <v>167</v>
      </c>
      <c r="AE2180" s="140" t="str">
        <f>VLOOKUP(AD2180,cs_lookup!$A$2:$B$55,2,FALSE)</f>
        <v>2</v>
      </c>
    </row>
    <row r="2181" spans="1:31" x14ac:dyDescent="0.25">
      <c r="A2181" s="20">
        <v>0.45090337833559585</v>
      </c>
      <c r="B2181" s="20">
        <v>0.35993087831528636</v>
      </c>
      <c r="C2181" s="20">
        <v>0.18425156803008957</v>
      </c>
      <c r="D2181" s="21">
        <f t="shared" si="271"/>
        <v>2.2177700324430161</v>
      </c>
      <c r="E2181" s="22">
        <f t="shared" si="271"/>
        <v>2.7783112265351027</v>
      </c>
      <c r="F2181" s="22">
        <f t="shared" si="271"/>
        <v>5.4273622237868446</v>
      </c>
      <c r="G2181" s="127">
        <v>3.7927364162162247E-2</v>
      </c>
      <c r="H2181" s="7">
        <f t="shared" si="264"/>
        <v>1.0379273641621622</v>
      </c>
      <c r="I2181" s="7">
        <f t="shared" si="265"/>
        <v>2.1367295140476892</v>
      </c>
      <c r="J2181" s="7">
        <f t="shared" si="266"/>
        <v>2.6767877237515716</v>
      </c>
      <c r="K2181" s="7">
        <f t="shared" si="267"/>
        <v>5.2290385735883653</v>
      </c>
      <c r="L2181">
        <v>2.67</v>
      </c>
      <c r="M2181">
        <v>2.99</v>
      </c>
      <c r="N2181">
        <v>3.04</v>
      </c>
      <c r="O2181" s="7">
        <f t="shared" si="268"/>
        <v>2.7712660623129732</v>
      </c>
      <c r="P2181" s="7">
        <f t="shared" si="269"/>
        <v>3.1034028188448652</v>
      </c>
      <c r="Q2181" s="7">
        <f t="shared" si="270"/>
        <v>3.1552991870529734</v>
      </c>
      <c r="R2181" s="24">
        <f t="shared" si="272"/>
        <v>0.36084590130092853</v>
      </c>
      <c r="S2181" s="24">
        <f t="shared" si="272"/>
        <v>0.32222694196437429</v>
      </c>
      <c r="T2181" s="24">
        <f t="shared" si="272"/>
        <v>0.31692715673469707</v>
      </c>
      <c r="U2181" s="23">
        <f t="shared" si="273"/>
        <v>1.2495732297637037</v>
      </c>
      <c r="V2181" s="23">
        <f t="shared" si="273"/>
        <v>1.1170105023529677</v>
      </c>
      <c r="W2181" s="23">
        <f t="shared" si="273"/>
        <v>0.58136882281857716</v>
      </c>
      <c r="X2181" t="s">
        <v>547</v>
      </c>
      <c r="Y2181" t="s">
        <v>23</v>
      </c>
      <c r="Z2181" t="s">
        <v>349</v>
      </c>
      <c r="AA2181" s="25" t="s">
        <v>151</v>
      </c>
      <c r="AB2181" s="25" t="s">
        <v>166</v>
      </c>
      <c r="AC2181" s="128" t="s">
        <v>611</v>
      </c>
      <c r="AD2181" s="140" t="s">
        <v>165</v>
      </c>
      <c r="AE2181" s="140" t="str">
        <f>VLOOKUP(AD2181,cs_lookup!$A$2:$B$55,2,FALSE)</f>
        <v>1</v>
      </c>
    </row>
    <row r="2182" spans="1:31" x14ac:dyDescent="0.25">
      <c r="A2182" s="20">
        <v>0.6030175571855918</v>
      </c>
      <c r="B2182" s="20">
        <v>0.28741062270581785</v>
      </c>
      <c r="C2182" s="20">
        <v>0.10782990460779836</v>
      </c>
      <c r="D2182" s="21">
        <f t="shared" si="271"/>
        <v>1.6583265082151302</v>
      </c>
      <c r="E2182" s="22">
        <f t="shared" si="271"/>
        <v>3.4793425190256815</v>
      </c>
      <c r="F2182" s="22">
        <f t="shared" si="271"/>
        <v>9.2738652012836802</v>
      </c>
      <c r="G2182" s="127">
        <v>3.7386259791849508E-2</v>
      </c>
      <c r="H2182" s="7">
        <f t="shared" si="264"/>
        <v>1.0373862597918495</v>
      </c>
      <c r="I2182" s="7">
        <f t="shared" si="265"/>
        <v>1.5985622448362404</v>
      </c>
      <c r="J2182" s="7">
        <f t="shared" si="266"/>
        <v>3.3539508415349633</v>
      </c>
      <c r="K2182" s="7">
        <f t="shared" si="267"/>
        <v>8.939645299663475</v>
      </c>
      <c r="L2182">
        <v>3.02</v>
      </c>
      <c r="M2182">
        <v>2.93</v>
      </c>
      <c r="N2182">
        <v>2.74</v>
      </c>
      <c r="O2182" s="7">
        <f t="shared" si="268"/>
        <v>3.1329065045713858</v>
      </c>
      <c r="P2182" s="7">
        <f t="shared" si="269"/>
        <v>3.0395417411901193</v>
      </c>
      <c r="Q2182" s="7">
        <f t="shared" si="270"/>
        <v>2.8424383518296681</v>
      </c>
      <c r="R2182" s="24">
        <f t="shared" si="272"/>
        <v>0.31919241718220709</v>
      </c>
      <c r="S2182" s="24">
        <f t="shared" si="272"/>
        <v>0.3289969624198858</v>
      </c>
      <c r="T2182" s="24">
        <f t="shared" si="272"/>
        <v>0.35181062039790706</v>
      </c>
      <c r="U2182" s="23">
        <f t="shared" si="273"/>
        <v>1.8891976272774877</v>
      </c>
      <c r="V2182" s="23">
        <f t="shared" si="273"/>
        <v>0.87359658457577793</v>
      </c>
      <c r="W2182" s="23">
        <f t="shared" si="273"/>
        <v>0.30649985633134069</v>
      </c>
      <c r="X2182" t="s">
        <v>381</v>
      </c>
      <c r="Y2182" t="s">
        <v>382</v>
      </c>
      <c r="Z2182" t="s">
        <v>349</v>
      </c>
      <c r="AA2182" s="25" t="s">
        <v>154</v>
      </c>
      <c r="AB2182" s="25" t="s">
        <v>160</v>
      </c>
      <c r="AC2182" s="128" t="s">
        <v>611</v>
      </c>
      <c r="AD2182" s="140" t="s">
        <v>155</v>
      </c>
      <c r="AE2182" s="140" t="str">
        <f>VLOOKUP(AD2182,cs_lookup!$A$2:$B$55,2,FALSE)</f>
        <v>2</v>
      </c>
    </row>
    <row r="2183" spans="1:31" x14ac:dyDescent="0.25">
      <c r="A2183" s="20">
        <v>0.71557848059397988</v>
      </c>
      <c r="B2183" s="20">
        <v>0.20071121508628098</v>
      </c>
      <c r="C2183" s="20">
        <v>8.1509879582794834E-2</v>
      </c>
      <c r="D2183" s="21">
        <f t="shared" si="271"/>
        <v>1.3974707556464394</v>
      </c>
      <c r="E2183" s="22">
        <f t="shared" si="271"/>
        <v>4.9822826271572502</v>
      </c>
      <c r="F2183" s="22">
        <f t="shared" si="271"/>
        <v>12.268451445621823</v>
      </c>
      <c r="G2183" s="127">
        <v>4.4915064248883807E-2</v>
      </c>
      <c r="H2183" s="7">
        <f t="shared" si="264"/>
        <v>1.0449150642488838</v>
      </c>
      <c r="I2183" s="7">
        <f t="shared" si="265"/>
        <v>1.3374012907460409</v>
      </c>
      <c r="J2183" s="7">
        <f t="shared" si="266"/>
        <v>4.7681221159718508</v>
      </c>
      <c r="K2183" s="7">
        <f t="shared" si="267"/>
        <v>11.741099219811471</v>
      </c>
      <c r="L2183">
        <v>1.66</v>
      </c>
      <c r="M2183">
        <v>3.47</v>
      </c>
      <c r="N2183">
        <v>6.48</v>
      </c>
      <c r="O2183" s="7">
        <f t="shared" si="268"/>
        <v>1.7345590066531471</v>
      </c>
      <c r="P2183" s="7">
        <f t="shared" si="269"/>
        <v>3.6258552729436269</v>
      </c>
      <c r="Q2183" s="7">
        <f t="shared" si="270"/>
        <v>6.7710496163327676</v>
      </c>
      <c r="R2183" s="24">
        <f t="shared" si="272"/>
        <v>0.57651541179305987</v>
      </c>
      <c r="S2183" s="24">
        <f t="shared" si="272"/>
        <v>0.27579699814884134</v>
      </c>
      <c r="T2183" s="24">
        <f t="shared" si="272"/>
        <v>0.14768759005809867</v>
      </c>
      <c r="U2183" s="23">
        <f t="shared" si="273"/>
        <v>1.241213098481462</v>
      </c>
      <c r="V2183" s="23">
        <f t="shared" si="273"/>
        <v>0.7277498175595144</v>
      </c>
      <c r="W2183" s="23">
        <f t="shared" si="273"/>
        <v>0.55190743887641303</v>
      </c>
      <c r="X2183" t="s">
        <v>377</v>
      </c>
      <c r="Y2183" t="s">
        <v>351</v>
      </c>
      <c r="Z2183" t="s">
        <v>349</v>
      </c>
      <c r="AA2183" s="25" t="s">
        <v>170</v>
      </c>
      <c r="AB2183" s="25" t="s">
        <v>160</v>
      </c>
      <c r="AC2183" s="128" t="s">
        <v>611</v>
      </c>
      <c r="AD2183" s="140" t="s">
        <v>176</v>
      </c>
      <c r="AE2183" s="140" t="str">
        <f>VLOOKUP(AD2183,cs_lookup!$A$2:$B$55,2,FALSE)</f>
        <v>1</v>
      </c>
    </row>
    <row r="2184" spans="1:31" x14ac:dyDescent="0.25">
      <c r="A2184" s="20">
        <v>0.31256895321409384</v>
      </c>
      <c r="B2184" s="20">
        <v>0.35568688935290432</v>
      </c>
      <c r="C2184" s="20">
        <v>0.31369792463011986</v>
      </c>
      <c r="D2184" s="21">
        <f t="shared" si="271"/>
        <v>3.1992940748502647</v>
      </c>
      <c r="E2184" s="22">
        <f t="shared" si="271"/>
        <v>2.8114615127346543</v>
      </c>
      <c r="F2184" s="22">
        <f t="shared" si="271"/>
        <v>3.1877800950678794</v>
      </c>
      <c r="G2184" s="127">
        <v>2.9007373654893254E-2</v>
      </c>
      <c r="H2184" s="7">
        <f t="shared" si="264"/>
        <v>1.0290073736548933</v>
      </c>
      <c r="I2184" s="7">
        <f t="shared" si="265"/>
        <v>3.109107045061116</v>
      </c>
      <c r="J2184" s="7">
        <f t="shared" si="266"/>
        <v>2.7322073531394904</v>
      </c>
      <c r="K2184" s="7">
        <f t="shared" si="267"/>
        <v>3.0979176405173088</v>
      </c>
      <c r="L2184">
        <v>2.2200000000000002</v>
      </c>
      <c r="M2184">
        <v>3.83</v>
      </c>
      <c r="N2184">
        <v>3.15</v>
      </c>
      <c r="O2184" s="7">
        <f t="shared" si="268"/>
        <v>2.2843963695138632</v>
      </c>
      <c r="P2184" s="7">
        <f t="shared" si="269"/>
        <v>3.9410982410982411</v>
      </c>
      <c r="Q2184" s="7">
        <f t="shared" si="270"/>
        <v>3.2413732270129136</v>
      </c>
      <c r="R2184" s="24">
        <f t="shared" si="272"/>
        <v>0.43775240293032314</v>
      </c>
      <c r="S2184" s="24">
        <f t="shared" si="272"/>
        <v>0.2537363797664014</v>
      </c>
      <c r="T2184" s="24">
        <f t="shared" si="272"/>
        <v>0.30851121730327541</v>
      </c>
      <c r="U2184" s="23">
        <f t="shared" si="273"/>
        <v>0.71403138194502447</v>
      </c>
      <c r="V2184" s="23">
        <f t="shared" si="273"/>
        <v>1.4017969740104359</v>
      </c>
      <c r="W2184" s="23">
        <f t="shared" si="273"/>
        <v>1.0168120542655854</v>
      </c>
      <c r="X2184" t="s">
        <v>279</v>
      </c>
      <c r="Y2184" t="s">
        <v>75</v>
      </c>
      <c r="Z2184" t="s">
        <v>147</v>
      </c>
      <c r="AA2184" s="25" t="s">
        <v>151</v>
      </c>
      <c r="AB2184" s="25" t="s">
        <v>166</v>
      </c>
      <c r="AC2184" s="128" t="s">
        <v>611</v>
      </c>
      <c r="AD2184" s="140" t="s">
        <v>151</v>
      </c>
      <c r="AE2184" s="140" t="str">
        <f>VLOOKUP(AD2184,cs_lookup!$A$2:$B$55,2,FALSE)</f>
        <v>X</v>
      </c>
    </row>
    <row r="2185" spans="1:31" x14ac:dyDescent="0.25">
      <c r="A2185" s="20">
        <v>0.66142685464192685</v>
      </c>
      <c r="B2185" s="20">
        <v>0.20836770409800076</v>
      </c>
      <c r="C2185" s="20">
        <v>0.12557895006935932</v>
      </c>
      <c r="D2185" s="21">
        <f t="shared" si="271"/>
        <v>1.5118829738798021</v>
      </c>
      <c r="E2185" s="22">
        <f t="shared" si="271"/>
        <v>4.7992082282083119</v>
      </c>
      <c r="F2185" s="22">
        <f t="shared" si="271"/>
        <v>7.9631180181685188</v>
      </c>
      <c r="G2185" s="127">
        <v>2.8589048940575346E-2</v>
      </c>
      <c r="H2185" s="7">
        <f t="shared" si="264"/>
        <v>1.0285890489405753</v>
      </c>
      <c r="I2185" s="7">
        <f t="shared" si="265"/>
        <v>1.4698610445415583</v>
      </c>
      <c r="J2185" s="7">
        <f t="shared" si="266"/>
        <v>4.6658169588247063</v>
      </c>
      <c r="K2185" s="7">
        <f t="shared" si="267"/>
        <v>7.7417876715393374</v>
      </c>
      <c r="L2185">
        <v>2.76</v>
      </c>
      <c r="M2185">
        <v>3.29</v>
      </c>
      <c r="N2185">
        <v>2.76</v>
      </c>
      <c r="O2185" s="7">
        <f t="shared" si="268"/>
        <v>2.8389057750759878</v>
      </c>
      <c r="P2185" s="7">
        <f t="shared" si="269"/>
        <v>3.3840579710144931</v>
      </c>
      <c r="Q2185" s="7">
        <f t="shared" si="270"/>
        <v>2.8389057750759878</v>
      </c>
      <c r="R2185" s="24">
        <f t="shared" si="272"/>
        <v>0.35224839400428265</v>
      </c>
      <c r="S2185" s="24">
        <f t="shared" si="272"/>
        <v>0.29550321199143464</v>
      </c>
      <c r="T2185" s="24">
        <f t="shared" si="272"/>
        <v>0.35224839400428265</v>
      </c>
      <c r="U2185" s="23">
        <f t="shared" si="273"/>
        <v>1.877728517433312</v>
      </c>
      <c r="V2185" s="23">
        <f t="shared" si="273"/>
        <v>0.70512838995482863</v>
      </c>
      <c r="W2185" s="23">
        <f t="shared" si="273"/>
        <v>0.35650680657988332</v>
      </c>
      <c r="X2185" t="s">
        <v>122</v>
      </c>
      <c r="Y2185" t="s">
        <v>133</v>
      </c>
      <c r="Z2185" t="s">
        <v>147</v>
      </c>
      <c r="AA2185" s="25" t="s">
        <v>162</v>
      </c>
      <c r="AB2185" s="25" t="s">
        <v>160</v>
      </c>
      <c r="AC2185" s="128" t="s">
        <v>611</v>
      </c>
      <c r="AD2185" s="140" t="s">
        <v>155</v>
      </c>
      <c r="AE2185" s="140" t="str">
        <f>VLOOKUP(AD2185,cs_lookup!$A$2:$B$55,2,FALSE)</f>
        <v>2</v>
      </c>
    </row>
    <row r="2186" spans="1:31" x14ac:dyDescent="0.25">
      <c r="A2186" s="20">
        <v>0.66379720537496734</v>
      </c>
      <c r="B2186" s="20">
        <v>0.18314759045505044</v>
      </c>
      <c r="C2186" s="20">
        <v>0.14274203462116258</v>
      </c>
      <c r="D2186" s="21">
        <f t="shared" si="271"/>
        <v>1.5064841971353549</v>
      </c>
      <c r="E2186" s="22">
        <f t="shared" si="271"/>
        <v>5.4600772934843942</v>
      </c>
      <c r="F2186" s="22">
        <f t="shared" si="271"/>
        <v>7.0056448519456822</v>
      </c>
      <c r="G2186" s="127">
        <v>3.4497990294487302E-2</v>
      </c>
      <c r="H2186" s="7">
        <f t="shared" si="264"/>
        <v>1.0344979902944873</v>
      </c>
      <c r="I2186" s="7">
        <f t="shared" si="265"/>
        <v>1.4562466155265403</v>
      </c>
      <c r="J2186" s="7">
        <f t="shared" si="266"/>
        <v>5.2779970040638657</v>
      </c>
      <c r="K2186" s="7">
        <f t="shared" si="267"/>
        <v>6.7720236459342056</v>
      </c>
      <c r="L2186">
        <v>2.1800000000000002</v>
      </c>
      <c r="M2186">
        <v>3.63</v>
      </c>
      <c r="N2186">
        <v>3.33</v>
      </c>
      <c r="O2186" s="7">
        <f t="shared" si="268"/>
        <v>2.2552056188419827</v>
      </c>
      <c r="P2186" s="7">
        <f t="shared" si="269"/>
        <v>3.7552277047689886</v>
      </c>
      <c r="Q2186" s="7">
        <f t="shared" si="270"/>
        <v>3.4448783076806428</v>
      </c>
      <c r="R2186" s="24">
        <f t="shared" si="272"/>
        <v>0.44341854757948251</v>
      </c>
      <c r="S2186" s="24">
        <f t="shared" si="272"/>
        <v>0.26629543628740276</v>
      </c>
      <c r="T2186" s="24">
        <f t="shared" si="272"/>
        <v>0.29028601613311472</v>
      </c>
      <c r="U2186" s="23">
        <f t="shared" si="273"/>
        <v>1.4969991873332318</v>
      </c>
      <c r="V2186" s="23">
        <f t="shared" si="273"/>
        <v>0.6877609057384898</v>
      </c>
      <c r="W2186" s="23">
        <f t="shared" si="273"/>
        <v>0.49172893866064227</v>
      </c>
      <c r="X2186" t="s">
        <v>125</v>
      </c>
      <c r="Y2186" t="s">
        <v>548</v>
      </c>
      <c r="Z2186" t="s">
        <v>147</v>
      </c>
      <c r="AA2186" s="25" t="s">
        <v>165</v>
      </c>
      <c r="AB2186" s="25" t="s">
        <v>160</v>
      </c>
      <c r="AC2186" s="128" t="s">
        <v>611</v>
      </c>
      <c r="AD2186" s="140" t="s">
        <v>151</v>
      </c>
      <c r="AE2186" s="140" t="str">
        <f>VLOOKUP(AD2186,cs_lookup!$A$2:$B$55,2,FALSE)</f>
        <v>X</v>
      </c>
    </row>
    <row r="2187" spans="1:31" x14ac:dyDescent="0.25">
      <c r="A2187" s="20">
        <v>0.66083906171955875</v>
      </c>
      <c r="B2187" s="20">
        <v>0.25183541731981351</v>
      </c>
      <c r="C2187" s="20">
        <v>8.602975688889182E-2</v>
      </c>
      <c r="D2187" s="21">
        <f t="shared" si="271"/>
        <v>1.5132277401973122</v>
      </c>
      <c r="E2187" s="22">
        <f t="shared" si="271"/>
        <v>3.9708473519833367</v>
      </c>
      <c r="F2187" s="22">
        <f t="shared" si="271"/>
        <v>11.623884992392908</v>
      </c>
      <c r="G2187" s="127">
        <v>3.0263722685640371E-2</v>
      </c>
      <c r="H2187" s="7">
        <f t="shared" si="264"/>
        <v>1.0302637226856404</v>
      </c>
      <c r="I2187" s="7">
        <f t="shared" si="265"/>
        <v>1.4687770780210578</v>
      </c>
      <c r="J2187" s="7">
        <f t="shared" si="266"/>
        <v>3.8542047677194038</v>
      </c>
      <c r="K2187" s="7">
        <f t="shared" si="267"/>
        <v>11.282436464027231</v>
      </c>
      <c r="L2187">
        <v>1.89</v>
      </c>
      <c r="M2187">
        <v>3.56</v>
      </c>
      <c r="N2187">
        <v>4.54</v>
      </c>
      <c r="O2187" s="7">
        <f t="shared" si="268"/>
        <v>1.9471984358758603</v>
      </c>
      <c r="P2187" s="7">
        <f t="shared" si="269"/>
        <v>3.6677388527608796</v>
      </c>
      <c r="Q2187" s="7">
        <f t="shared" si="270"/>
        <v>4.6773973009928076</v>
      </c>
      <c r="R2187" s="24">
        <f t="shared" si="272"/>
        <v>0.51355834185959304</v>
      </c>
      <c r="S2187" s="24">
        <f t="shared" si="272"/>
        <v>0.27264754666141316</v>
      </c>
      <c r="T2187" s="24">
        <f t="shared" si="272"/>
        <v>0.21379411147899358</v>
      </c>
      <c r="U2187" s="23">
        <f t="shared" si="273"/>
        <v>1.2867847873459957</v>
      </c>
      <c r="V2187" s="23">
        <f t="shared" si="273"/>
        <v>0.9236665446051302</v>
      </c>
      <c r="W2187" s="23">
        <f t="shared" si="273"/>
        <v>0.40239535267716997</v>
      </c>
      <c r="X2187" t="s">
        <v>81</v>
      </c>
      <c r="Y2187" t="s">
        <v>120</v>
      </c>
      <c r="Z2187" t="s">
        <v>147</v>
      </c>
      <c r="AA2187" s="25" t="s">
        <v>170</v>
      </c>
      <c r="AB2187" s="25" t="s">
        <v>160</v>
      </c>
      <c r="AC2187" s="128" t="s">
        <v>611</v>
      </c>
      <c r="AD2187" s="140" t="s">
        <v>155</v>
      </c>
      <c r="AE2187" s="140" t="str">
        <f>VLOOKUP(AD2187,cs_lookup!$A$2:$B$55,2,FALSE)</f>
        <v>2</v>
      </c>
    </row>
    <row r="2188" spans="1:31" x14ac:dyDescent="0.25">
      <c r="A2188" s="20">
        <v>0.83389091759411993</v>
      </c>
      <c r="B2188" s="20">
        <v>0.12093393701999916</v>
      </c>
      <c r="C2188" s="20">
        <v>3.5110177750103631E-2</v>
      </c>
      <c r="D2188" s="21">
        <f t="shared" si="271"/>
        <v>1.199197615540802</v>
      </c>
      <c r="E2188" s="22">
        <f t="shared" si="271"/>
        <v>8.2689774652306856</v>
      </c>
      <c r="F2188" s="22">
        <f t="shared" si="271"/>
        <v>28.481769791013047</v>
      </c>
      <c r="G2188" s="127">
        <v>4.6325267485734845E-2</v>
      </c>
      <c r="H2188" s="7">
        <f t="shared" si="264"/>
        <v>1.0463252674857348</v>
      </c>
      <c r="I2188" s="7">
        <f t="shared" si="265"/>
        <v>1.1461040393513686</v>
      </c>
      <c r="J2188" s="7">
        <f t="shared" si="266"/>
        <v>7.9028746816949269</v>
      </c>
      <c r="K2188" s="7">
        <f t="shared" si="267"/>
        <v>27.220760767302558</v>
      </c>
      <c r="L2188">
        <v>1.83</v>
      </c>
      <c r="M2188">
        <v>3.54</v>
      </c>
      <c r="N2188">
        <v>4.5999999999999996</v>
      </c>
      <c r="O2188" s="7">
        <f t="shared" si="268"/>
        <v>1.9147752394988948</v>
      </c>
      <c r="P2188" s="7">
        <f t="shared" si="269"/>
        <v>3.7039914468995012</v>
      </c>
      <c r="Q2188" s="7">
        <f t="shared" si="270"/>
        <v>4.8130962304343798</v>
      </c>
      <c r="R2188" s="24">
        <f t="shared" si="272"/>
        <v>0.52225450766832793</v>
      </c>
      <c r="S2188" s="24">
        <f t="shared" si="272"/>
        <v>0.26997902515057631</v>
      </c>
      <c r="T2188" s="24">
        <f t="shared" si="272"/>
        <v>0.2077664671810957</v>
      </c>
      <c r="U2188" s="23">
        <f t="shared" si="273"/>
        <v>1.5967136814522342</v>
      </c>
      <c r="V2188" s="23">
        <f t="shared" si="273"/>
        <v>0.44793826836195982</v>
      </c>
      <c r="W2188" s="23">
        <f t="shared" si="273"/>
        <v>0.16898866417890482</v>
      </c>
      <c r="X2188" t="s">
        <v>9</v>
      </c>
      <c r="Y2188" t="s">
        <v>520</v>
      </c>
      <c r="Z2188" t="s">
        <v>139</v>
      </c>
      <c r="AA2188" s="25" t="s">
        <v>176</v>
      </c>
      <c r="AB2188" s="25" t="s">
        <v>160</v>
      </c>
      <c r="AC2188" s="128" t="s">
        <v>612</v>
      </c>
      <c r="AD2188" s="25" t="s">
        <v>154</v>
      </c>
      <c r="AE2188" s="140" t="str">
        <f>VLOOKUP(AD2188,cs_lookup!$A$2:$B$55,2,FALSE)</f>
        <v>1</v>
      </c>
    </row>
    <row r="2189" spans="1:31" x14ac:dyDescent="0.25">
      <c r="A2189" s="20">
        <v>0.18513298802281777</v>
      </c>
      <c r="B2189" s="20">
        <v>0.24354888116559439</v>
      </c>
      <c r="C2189" s="20">
        <v>0.50634315501015437</v>
      </c>
      <c r="D2189" s="21">
        <f t="shared" si="271"/>
        <v>5.4015224983931516</v>
      </c>
      <c r="E2189" s="22">
        <f t="shared" si="271"/>
        <v>4.105951935455936</v>
      </c>
      <c r="F2189" s="22">
        <f t="shared" si="271"/>
        <v>1.9749452325072818</v>
      </c>
      <c r="G2189" s="127">
        <v>3.5795040070102369E-2</v>
      </c>
      <c r="H2189" s="7">
        <f t="shared" si="264"/>
        <v>1.0357950400701024</v>
      </c>
      <c r="I2189" s="7">
        <f t="shared" si="265"/>
        <v>5.2148565009807131</v>
      </c>
      <c r="J2189" s="7">
        <f t="shared" si="266"/>
        <v>3.9640583094296784</v>
      </c>
      <c r="K2189" s="7">
        <f t="shared" si="267"/>
        <v>1.9066950082842817</v>
      </c>
      <c r="L2189">
        <v>4.08</v>
      </c>
      <c r="M2189">
        <v>3.47</v>
      </c>
      <c r="N2189">
        <v>1.99</v>
      </c>
      <c r="O2189" s="7">
        <f t="shared" si="268"/>
        <v>4.2260437634860182</v>
      </c>
      <c r="P2189" s="7">
        <f t="shared" si="269"/>
        <v>3.5942087890432552</v>
      </c>
      <c r="Q2189" s="7">
        <f t="shared" si="270"/>
        <v>2.0612321297395035</v>
      </c>
      <c r="R2189" s="24">
        <f t="shared" si="272"/>
        <v>0.23662793287666067</v>
      </c>
      <c r="S2189" s="24">
        <f t="shared" si="272"/>
        <v>0.27822535047169328</v>
      </c>
      <c r="T2189" s="24">
        <f t="shared" si="272"/>
        <v>0.4851467166516461</v>
      </c>
      <c r="U2189" s="23">
        <f t="shared" si="273"/>
        <v>0.78238010944936065</v>
      </c>
      <c r="V2189" s="23">
        <f t="shared" si="273"/>
        <v>0.8753655292470307</v>
      </c>
      <c r="W2189" s="23">
        <f t="shared" si="273"/>
        <v>1.0436907797806003</v>
      </c>
      <c r="X2189" t="s">
        <v>291</v>
      </c>
      <c r="Y2189" t="s">
        <v>126</v>
      </c>
      <c r="Z2189" t="s">
        <v>142</v>
      </c>
      <c r="AA2189" s="25" t="s">
        <v>155</v>
      </c>
      <c r="AB2189" s="25" t="s">
        <v>161</v>
      </c>
      <c r="AC2189" s="128" t="s">
        <v>612</v>
      </c>
      <c r="AD2189" s="25" t="s">
        <v>152</v>
      </c>
      <c r="AE2189" s="140" t="str">
        <f>VLOOKUP(AD2189,cs_lookup!$A$2:$B$55,2,FALSE)</f>
        <v>2</v>
      </c>
    </row>
    <row r="2190" spans="1:31" x14ac:dyDescent="0.25">
      <c r="A2190" s="20">
        <v>0.79958442073111768</v>
      </c>
      <c r="B2190" s="20">
        <v>0.16918471894683459</v>
      </c>
      <c r="C2190" s="20">
        <v>2.8949913928607414E-2</v>
      </c>
      <c r="D2190" s="21">
        <f t="shared" si="271"/>
        <v>1.2506496800996045</v>
      </c>
      <c r="E2190" s="22">
        <f t="shared" si="271"/>
        <v>5.9106993008880711</v>
      </c>
      <c r="F2190" s="22">
        <f t="shared" si="271"/>
        <v>34.54241703329663</v>
      </c>
      <c r="G2190" s="127">
        <v>3.4420117143149298E-2</v>
      </c>
      <c r="H2190" s="7">
        <f t="shared" si="264"/>
        <v>1.0344201171431493</v>
      </c>
      <c r="I2190" s="7">
        <f t="shared" si="265"/>
        <v>1.2090345686176673</v>
      </c>
      <c r="J2190" s="7">
        <f t="shared" si="266"/>
        <v>5.7140219944795536</v>
      </c>
      <c r="K2190" s="7">
        <f t="shared" si="267"/>
        <v>33.393025194343203</v>
      </c>
      <c r="L2190">
        <v>1.99</v>
      </c>
      <c r="M2190">
        <v>3.25</v>
      </c>
      <c r="N2190">
        <v>4.46</v>
      </c>
      <c r="O2190" s="7">
        <f t="shared" si="268"/>
        <v>2.0584960331148672</v>
      </c>
      <c r="P2190" s="7">
        <f t="shared" si="269"/>
        <v>3.3618653807152352</v>
      </c>
      <c r="Q2190" s="7">
        <f t="shared" si="270"/>
        <v>4.6135137224584462</v>
      </c>
      <c r="R2190" s="24">
        <f t="shared" si="272"/>
        <v>0.4857915603980173</v>
      </c>
      <c r="S2190" s="24">
        <f t="shared" si="272"/>
        <v>0.29745390928986293</v>
      </c>
      <c r="T2190" s="24">
        <f t="shared" si="272"/>
        <v>0.21675453031211983</v>
      </c>
      <c r="U2190" s="23">
        <f t="shared" si="273"/>
        <v>1.645941358215455</v>
      </c>
      <c r="V2190" s="23">
        <f t="shared" si="273"/>
        <v>0.56877624957340012</v>
      </c>
      <c r="W2190" s="23">
        <f t="shared" si="273"/>
        <v>0.13356082517362119</v>
      </c>
      <c r="X2190" t="s">
        <v>297</v>
      </c>
      <c r="Y2190" t="s">
        <v>294</v>
      </c>
      <c r="Z2190" t="s">
        <v>142</v>
      </c>
      <c r="AA2190" s="25" t="s">
        <v>170</v>
      </c>
      <c r="AB2190" s="25" t="s">
        <v>160</v>
      </c>
      <c r="AC2190" s="128" t="s">
        <v>612</v>
      </c>
      <c r="AD2190" s="25" t="s">
        <v>149</v>
      </c>
      <c r="AE2190" s="140" t="str">
        <f>VLOOKUP(AD2190,cs_lookup!$A$2:$B$55,2,FALSE)</f>
        <v>X</v>
      </c>
    </row>
    <row r="2191" spans="1:31" x14ac:dyDescent="0.25">
      <c r="A2191" s="20">
        <v>0.2106800914029659</v>
      </c>
      <c r="B2191" s="20">
        <v>0.3519586075609169</v>
      </c>
      <c r="C2191" s="20">
        <v>0.40521212208644258</v>
      </c>
      <c r="D2191" s="21">
        <f t="shared" si="271"/>
        <v>4.7465329701576264</v>
      </c>
      <c r="E2191" s="22">
        <f t="shared" si="271"/>
        <v>2.8412431988239422</v>
      </c>
      <c r="F2191" s="22">
        <f t="shared" si="271"/>
        <v>2.4678432492369349</v>
      </c>
      <c r="G2191" s="127">
        <v>2.1537289532496118E-2</v>
      </c>
      <c r="H2191" s="7">
        <f t="shared" si="264"/>
        <v>1.0215372895324961</v>
      </c>
      <c r="I2191" s="7">
        <f t="shared" si="265"/>
        <v>4.6464607986360091</v>
      </c>
      <c r="J2191" s="7">
        <f t="shared" si="266"/>
        <v>2.7813406597464785</v>
      </c>
      <c r="K2191" s="7">
        <f t="shared" si="267"/>
        <v>2.4158131812949648</v>
      </c>
      <c r="L2191">
        <v>2.77</v>
      </c>
      <c r="M2191">
        <v>2.95</v>
      </c>
      <c r="N2191">
        <v>3.11</v>
      </c>
      <c r="O2191" s="7">
        <f t="shared" si="268"/>
        <v>2.8296582920050142</v>
      </c>
      <c r="P2191" s="7">
        <f t="shared" si="269"/>
        <v>3.0135350041208637</v>
      </c>
      <c r="Q2191" s="7">
        <f t="shared" si="270"/>
        <v>3.176980970446063</v>
      </c>
      <c r="R2191" s="24">
        <f t="shared" si="272"/>
        <v>0.353399561645102</v>
      </c>
      <c r="S2191" s="24">
        <f t="shared" si="272"/>
        <v>0.33183619856167201</v>
      </c>
      <c r="T2191" s="24">
        <f t="shared" si="272"/>
        <v>0.31476423979322588</v>
      </c>
      <c r="U2191" s="23">
        <f t="shared" si="273"/>
        <v>0.59615266759877683</v>
      </c>
      <c r="V2191" s="23">
        <f t="shared" si="273"/>
        <v>1.0606395838864611</v>
      </c>
      <c r="W2191" s="23">
        <f t="shared" si="273"/>
        <v>1.2873512008626948</v>
      </c>
      <c r="X2191" t="s">
        <v>117</v>
      </c>
      <c r="Y2191" t="s">
        <v>112</v>
      </c>
      <c r="Z2191" t="s">
        <v>146</v>
      </c>
      <c r="AA2191" s="25" t="s">
        <v>151</v>
      </c>
      <c r="AB2191" s="25" t="s">
        <v>166</v>
      </c>
      <c r="AC2191" s="128" t="s">
        <v>612</v>
      </c>
      <c r="AD2191" s="25" t="s">
        <v>163</v>
      </c>
      <c r="AE2191" s="140" t="str">
        <f>VLOOKUP(AD2191,cs_lookup!$A$2:$B$55,2,FALSE)</f>
        <v>2</v>
      </c>
    </row>
    <row r="2192" spans="1:31" x14ac:dyDescent="0.25">
      <c r="A2192" s="20">
        <v>0.34635199477817469</v>
      </c>
      <c r="B2192" s="20">
        <v>0.32112171518182492</v>
      </c>
      <c r="C2192" s="20">
        <v>0.3123763608478346</v>
      </c>
      <c r="D2192" s="21">
        <f t="shared" si="271"/>
        <v>2.8872361501496826</v>
      </c>
      <c r="E2192" s="22">
        <f t="shared" si="271"/>
        <v>3.114084014635329</v>
      </c>
      <c r="F2192" s="22">
        <f t="shared" si="271"/>
        <v>3.2012665660290538</v>
      </c>
      <c r="G2192" s="127">
        <v>3.9366335418967058E-2</v>
      </c>
      <c r="H2192" s="7">
        <f t="shared" si="264"/>
        <v>1.0393663354189671</v>
      </c>
      <c r="I2192" s="7">
        <f t="shared" si="265"/>
        <v>2.7778811490809368</v>
      </c>
      <c r="J2192" s="7">
        <f t="shared" si="266"/>
        <v>2.9961370774819702</v>
      </c>
      <c r="K2192" s="7">
        <f t="shared" si="267"/>
        <v>3.080017561602693</v>
      </c>
      <c r="L2192">
        <v>2.09</v>
      </c>
      <c r="M2192">
        <v>3.12</v>
      </c>
      <c r="N2192">
        <v>4.16</v>
      </c>
      <c r="O2192" s="7">
        <f t="shared" si="268"/>
        <v>2.172275641025641</v>
      </c>
      <c r="P2192" s="7">
        <f t="shared" si="269"/>
        <v>3.2428229665071773</v>
      </c>
      <c r="Q2192" s="7">
        <f t="shared" si="270"/>
        <v>4.323763955342903</v>
      </c>
      <c r="R2192" s="24">
        <f t="shared" si="272"/>
        <v>0.46034673552194766</v>
      </c>
      <c r="S2192" s="24">
        <f t="shared" si="272"/>
        <v>0.3083732939874585</v>
      </c>
      <c r="T2192" s="24">
        <f t="shared" si="272"/>
        <v>0.23127997049059387</v>
      </c>
      <c r="U2192" s="23">
        <f t="shared" si="273"/>
        <v>0.7523720014772689</v>
      </c>
      <c r="V2192" s="23">
        <f t="shared" si="273"/>
        <v>1.0413408730357983</v>
      </c>
      <c r="W2192" s="23">
        <f t="shared" si="273"/>
        <v>1.3506416495350553</v>
      </c>
      <c r="X2192" t="s">
        <v>388</v>
      </c>
      <c r="Y2192" t="s">
        <v>354</v>
      </c>
      <c r="Z2192" t="s">
        <v>349</v>
      </c>
      <c r="AA2192" s="25" t="s">
        <v>151</v>
      </c>
      <c r="AB2192" s="25" t="s">
        <v>166</v>
      </c>
      <c r="AC2192" s="128" t="s">
        <v>612</v>
      </c>
      <c r="AD2192" s="25" t="s">
        <v>151</v>
      </c>
      <c r="AE2192" s="140" t="str">
        <f>VLOOKUP(AD2192,cs_lookup!$A$2:$B$55,2,FALSE)</f>
        <v>X</v>
      </c>
    </row>
    <row r="2193" spans="1:31" x14ac:dyDescent="0.25">
      <c r="A2193" s="124">
        <v>0.73023479471421682</v>
      </c>
      <c r="B2193" s="124">
        <v>0.16173933133045762</v>
      </c>
      <c r="C2193" s="124">
        <v>9.7922998111393086E-2</v>
      </c>
      <c r="D2193" s="114">
        <f t="shared" si="271"/>
        <v>1.3694225572904368</v>
      </c>
      <c r="E2193" s="115">
        <f t="shared" si="271"/>
        <v>6.1827880193028042</v>
      </c>
      <c r="F2193" s="115">
        <f t="shared" si="271"/>
        <v>10.212105626733793</v>
      </c>
      <c r="G2193" s="129">
        <v>3.3002809823726942E-2</v>
      </c>
      <c r="H2193" s="117">
        <f t="shared" si="264"/>
        <v>1.0330028098237269</v>
      </c>
      <c r="I2193" s="117">
        <f t="shared" si="265"/>
        <v>1.3256716673637288</v>
      </c>
      <c r="J2193" s="117">
        <f t="shared" si="266"/>
        <v>5.9852576977577092</v>
      </c>
      <c r="K2193" s="117">
        <f t="shared" si="267"/>
        <v>9.8858449653940443</v>
      </c>
      <c r="L2193" s="101">
        <v>2.37</v>
      </c>
      <c r="M2193" s="101">
        <v>3.66</v>
      </c>
      <c r="N2193" s="101">
        <v>2.96</v>
      </c>
      <c r="O2193" s="117">
        <f t="shared" si="268"/>
        <v>2.4482166592822328</v>
      </c>
      <c r="P2193" s="117">
        <f t="shared" si="269"/>
        <v>3.7807902839548406</v>
      </c>
      <c r="Q2193" s="117">
        <f t="shared" si="270"/>
        <v>3.0576883170782319</v>
      </c>
      <c r="R2193" s="118">
        <f t="shared" si="272"/>
        <v>0.40846058138219665</v>
      </c>
      <c r="S2193" s="118">
        <f t="shared" si="272"/>
        <v>0.26449496663273386</v>
      </c>
      <c r="T2193" s="118">
        <f t="shared" si="272"/>
        <v>0.3270444519850696</v>
      </c>
      <c r="U2193" s="101">
        <f t="shared" si="273"/>
        <v>1.787772989606887</v>
      </c>
      <c r="V2193" s="101">
        <f t="shared" si="273"/>
        <v>0.61150249242754684</v>
      </c>
      <c r="W2193" s="101">
        <f t="shared" si="273"/>
        <v>0.29941800729848045</v>
      </c>
      <c r="X2193" s="101" t="s">
        <v>121</v>
      </c>
      <c r="Y2193" s="101" t="s">
        <v>24</v>
      </c>
      <c r="Z2193" s="101" t="s">
        <v>147</v>
      </c>
      <c r="AA2193" s="119" t="s">
        <v>165</v>
      </c>
      <c r="AB2193" s="119" t="s">
        <v>160</v>
      </c>
      <c r="AC2193" s="130" t="s">
        <v>612</v>
      </c>
      <c r="AD2193" s="119" t="s">
        <v>162</v>
      </c>
      <c r="AE2193" s="140" t="str">
        <f>VLOOKUP(AD2193,cs_lookup!$A$2:$B$55,2,FALSE)</f>
        <v>1</v>
      </c>
    </row>
    <row r="2194" spans="1:31" x14ac:dyDescent="0.25">
      <c r="A2194" s="20">
        <v>0.4821847264396979</v>
      </c>
      <c r="B2194" s="20">
        <v>0.25465825910363965</v>
      </c>
      <c r="C2194" s="20">
        <v>0.24837293855974793</v>
      </c>
      <c r="D2194" s="21">
        <f t="shared" si="271"/>
        <v>2.0738939770732454</v>
      </c>
      <c r="E2194" s="22">
        <f t="shared" si="271"/>
        <v>3.9268312110506676</v>
      </c>
      <c r="F2194" s="22">
        <f t="shared" si="271"/>
        <v>4.0262035220050461</v>
      </c>
      <c r="G2194" s="127">
        <v>3.4696776475189761E-2</v>
      </c>
      <c r="H2194" s="7">
        <f t="shared" si="264"/>
        <v>1.0346967764751898</v>
      </c>
      <c r="I2194" s="7">
        <f t="shared" si="265"/>
        <v>2.0043495101417026</v>
      </c>
      <c r="J2194" s="7">
        <f t="shared" si="266"/>
        <v>3.7951516814692869</v>
      </c>
      <c r="K2194" s="7">
        <f t="shared" si="267"/>
        <v>3.8911917129197584</v>
      </c>
      <c r="L2194">
        <v>2.29</v>
      </c>
      <c r="M2194">
        <v>3.3</v>
      </c>
      <c r="N2194">
        <v>3.39</v>
      </c>
      <c r="O2194" s="7">
        <f t="shared" si="268"/>
        <v>2.3694556181281845</v>
      </c>
      <c r="P2194" s="7">
        <f t="shared" si="269"/>
        <v>3.4144993623681259</v>
      </c>
      <c r="Q2194" s="7">
        <f t="shared" si="270"/>
        <v>3.5076220722508933</v>
      </c>
      <c r="R2194" s="24">
        <f t="shared" si="272"/>
        <v>0.42203786909922247</v>
      </c>
      <c r="S2194" s="24">
        <f t="shared" si="272"/>
        <v>0.29286870310218771</v>
      </c>
      <c r="T2194" s="24">
        <f t="shared" si="272"/>
        <v>0.28509342779858982</v>
      </c>
      <c r="U2194" s="23">
        <f t="shared" si="273"/>
        <v>1.1425153090381441</v>
      </c>
      <c r="V2194" s="23">
        <f t="shared" si="273"/>
        <v>0.86953046333115469</v>
      </c>
      <c r="W2194" s="23">
        <f t="shared" si="273"/>
        <v>0.8711984014419869</v>
      </c>
      <c r="X2194" t="s">
        <v>437</v>
      </c>
      <c r="Y2194" t="s">
        <v>231</v>
      </c>
      <c r="Z2194" t="s">
        <v>135</v>
      </c>
      <c r="AA2194" s="25" t="s">
        <v>162</v>
      </c>
      <c r="AB2194" s="25" t="s">
        <v>160</v>
      </c>
      <c r="AC2194" t="s">
        <v>613</v>
      </c>
      <c r="AD2194" s="25" t="s">
        <v>151</v>
      </c>
      <c r="AE2194" s="140" t="str">
        <f>VLOOKUP(AD2194,cs_lookup!$A$2:$B$55,2,FALSE)</f>
        <v>X</v>
      </c>
    </row>
    <row r="2195" spans="1:31" x14ac:dyDescent="0.25">
      <c r="A2195" s="20">
        <v>0.45741329178606316</v>
      </c>
      <c r="B2195" s="20">
        <v>0.296501702347991</v>
      </c>
      <c r="C2195" s="20">
        <v>0.23454331701688838</v>
      </c>
      <c r="D2195" s="21">
        <f t="shared" si="271"/>
        <v>2.1862066930659072</v>
      </c>
      <c r="E2195" s="22">
        <f t="shared" si="271"/>
        <v>3.3726619175573704</v>
      </c>
      <c r="F2195" s="22">
        <f t="shared" si="271"/>
        <v>4.2636047478086727</v>
      </c>
      <c r="G2195" s="127">
        <v>3.6161281477963048E-2</v>
      </c>
      <c r="H2195" s="7">
        <f t="shared" si="264"/>
        <v>1.036161281477963</v>
      </c>
      <c r="I2195" s="7">
        <f t="shared" si="265"/>
        <v>2.1099096560986514</v>
      </c>
      <c r="J2195" s="7">
        <f t="shared" si="266"/>
        <v>3.2549584488880554</v>
      </c>
      <c r="K2195" s="7">
        <f t="shared" si="267"/>
        <v>4.1148080168824093</v>
      </c>
      <c r="L2195">
        <v>1.65</v>
      </c>
      <c r="M2195">
        <v>4.13</v>
      </c>
      <c r="N2195">
        <v>5.32</v>
      </c>
      <c r="O2195" s="7">
        <f t="shared" si="268"/>
        <v>1.7096661144386389</v>
      </c>
      <c r="P2195" s="7">
        <f t="shared" si="269"/>
        <v>4.279346092503987</v>
      </c>
      <c r="Q2195" s="7">
        <f t="shared" si="270"/>
        <v>5.5123780174627637</v>
      </c>
      <c r="R2195" s="24">
        <f t="shared" si="272"/>
        <v>0.58490952798017259</v>
      </c>
      <c r="S2195" s="24">
        <f t="shared" si="272"/>
        <v>0.23368056202597695</v>
      </c>
      <c r="T2195" s="24">
        <f t="shared" si="272"/>
        <v>0.18140990999385051</v>
      </c>
      <c r="U2195" s="23">
        <f t="shared" si="273"/>
        <v>0.782024005260466</v>
      </c>
      <c r="V2195" s="23">
        <f t="shared" si="273"/>
        <v>1.2688334013636555</v>
      </c>
      <c r="W2195" s="23">
        <f t="shared" si="273"/>
        <v>1.2928914248666956</v>
      </c>
      <c r="X2195" t="s">
        <v>230</v>
      </c>
      <c r="Y2195" t="s">
        <v>224</v>
      </c>
      <c r="Z2195" t="s">
        <v>135</v>
      </c>
      <c r="AA2195" s="25" t="s">
        <v>151</v>
      </c>
      <c r="AB2195" s="25" t="s">
        <v>166</v>
      </c>
      <c r="AC2195" t="s">
        <v>613</v>
      </c>
      <c r="AD2195" s="25" t="s">
        <v>155</v>
      </c>
      <c r="AE2195" s="140" t="str">
        <f>VLOOKUP(AD2195,cs_lookup!$A$2:$B$55,2,FALSE)</f>
        <v>2</v>
      </c>
    </row>
    <row r="2196" spans="1:31" x14ac:dyDescent="0.25">
      <c r="A2196" s="20">
        <v>0.19330481220061513</v>
      </c>
      <c r="B2196" s="20">
        <v>0.41459801649748113</v>
      </c>
      <c r="C2196" s="20">
        <v>0.37072002705509677</v>
      </c>
      <c r="D2196" s="21">
        <f t="shared" si="271"/>
        <v>5.1731769562062553</v>
      </c>
      <c r="E2196" s="22">
        <f t="shared" si="271"/>
        <v>2.4119748773715504</v>
      </c>
      <c r="F2196" s="22">
        <f t="shared" si="271"/>
        <v>2.6974534069382203</v>
      </c>
      <c r="G2196" s="127">
        <v>3.3047336236435854E-2</v>
      </c>
      <c r="H2196" s="7">
        <f t="shared" ref="H2196:H2259" si="274">(G2196/100%) + 1</f>
        <v>1.0330473362364359</v>
      </c>
      <c r="I2196" s="7">
        <f t="shared" ref="I2196:I2259" si="275">D2196/H2196</f>
        <v>5.0076862644581261</v>
      </c>
      <c r="J2196" s="7">
        <f t="shared" ref="J2196:J2259" si="276">E2196/H2196</f>
        <v>2.334815446268685</v>
      </c>
      <c r="K2196" s="7">
        <f t="shared" ref="K2196:K2259" si="277">F2196/H2196</f>
        <v>2.6111614756836738</v>
      </c>
      <c r="L2196">
        <v>2.99</v>
      </c>
      <c r="M2196">
        <v>3.17</v>
      </c>
      <c r="N2196">
        <v>2.61</v>
      </c>
      <c r="O2196" s="7">
        <f t="shared" ref="O2196:O2259" si="278">(L2196*H2196)</f>
        <v>3.0888115353469434</v>
      </c>
      <c r="P2196" s="7">
        <f t="shared" ref="P2196:P2259" si="279">(M2196*H2196)</f>
        <v>3.2747600558695016</v>
      </c>
      <c r="Q2196" s="7">
        <f t="shared" ref="Q2196:Q2259" si="280">(N2196*H2196)</f>
        <v>2.6962535475770975</v>
      </c>
      <c r="R2196" s="24">
        <f t="shared" si="272"/>
        <v>0.32374911468584544</v>
      </c>
      <c r="S2196" s="24">
        <f t="shared" si="272"/>
        <v>0.30536588419895205</v>
      </c>
      <c r="T2196" s="24">
        <f t="shared" si="272"/>
        <v>0.37088500111520234</v>
      </c>
      <c r="U2196" s="23">
        <f t="shared" si="273"/>
        <v>0.59708213376333463</v>
      </c>
      <c r="V2196" s="23">
        <f t="shared" si="273"/>
        <v>1.3577090236686757</v>
      </c>
      <c r="W2196" s="23">
        <f t="shared" si="273"/>
        <v>0.99955518810518229</v>
      </c>
      <c r="X2196" t="s">
        <v>238</v>
      </c>
      <c r="Y2196" t="s">
        <v>406</v>
      </c>
      <c r="Z2196" t="s">
        <v>136</v>
      </c>
      <c r="AA2196" s="25" t="s">
        <v>152</v>
      </c>
      <c r="AB2196" s="25" t="s">
        <v>161</v>
      </c>
      <c r="AC2196" t="s">
        <v>613</v>
      </c>
      <c r="AD2196" s="25" t="s">
        <v>178</v>
      </c>
      <c r="AE2196" s="140" t="str">
        <f>VLOOKUP(AD2196,cs_lookup!$A$2:$B$55,2,FALSE)</f>
        <v>2</v>
      </c>
    </row>
    <row r="2197" spans="1:31" x14ac:dyDescent="0.25">
      <c r="A2197" s="20">
        <v>0.34720363462589948</v>
      </c>
      <c r="B2197" s="20">
        <v>0.25105460444597982</v>
      </c>
      <c r="C2197" s="20">
        <v>0.36953341492859471</v>
      </c>
      <c r="D2197" s="21">
        <f t="shared" si="271"/>
        <v>2.8801541812126108</v>
      </c>
      <c r="E2197" s="22">
        <f t="shared" si="271"/>
        <v>3.9831972100522579</v>
      </c>
      <c r="F2197" s="22">
        <f t="shared" si="271"/>
        <v>2.7061152242300768</v>
      </c>
      <c r="G2197" s="127">
        <v>4.7343714220288602E-2</v>
      </c>
      <c r="H2197" s="7">
        <f t="shared" si="274"/>
        <v>1.0473437142202886</v>
      </c>
      <c r="I2197" s="7">
        <f t="shared" si="275"/>
        <v>2.7499608219416167</v>
      </c>
      <c r="J2197" s="7">
        <f t="shared" si="276"/>
        <v>3.8031423266025053</v>
      </c>
      <c r="K2197" s="7">
        <f t="shared" si="277"/>
        <v>2.5837890536677222</v>
      </c>
      <c r="L2197">
        <v>1.76</v>
      </c>
      <c r="M2197">
        <v>3.97</v>
      </c>
      <c r="N2197">
        <v>4.4000000000000004</v>
      </c>
      <c r="O2197" s="7">
        <f t="shared" si="278"/>
        <v>1.8433249370277081</v>
      </c>
      <c r="P2197" s="7">
        <f t="shared" si="279"/>
        <v>4.1579545454545457</v>
      </c>
      <c r="Q2197" s="7">
        <f t="shared" si="280"/>
        <v>4.6083123425692705</v>
      </c>
      <c r="R2197" s="24">
        <f t="shared" si="272"/>
        <v>0.54249795025963365</v>
      </c>
      <c r="S2197" s="24">
        <f t="shared" si="272"/>
        <v>0.24050286963651268</v>
      </c>
      <c r="T2197" s="24">
        <f t="shared" si="272"/>
        <v>0.21699918010385347</v>
      </c>
      <c r="U2197" s="23">
        <f t="shared" si="273"/>
        <v>0.64000911793257753</v>
      </c>
      <c r="V2197" s="23">
        <f t="shared" si="273"/>
        <v>1.0438736337134549</v>
      </c>
      <c r="W2197" s="23">
        <f t="shared" si="273"/>
        <v>1.7029253970072142</v>
      </c>
      <c r="X2197" t="s">
        <v>252</v>
      </c>
      <c r="Y2197" t="s">
        <v>255</v>
      </c>
      <c r="Z2197" t="s">
        <v>137</v>
      </c>
      <c r="AA2197" s="25" t="s">
        <v>151</v>
      </c>
      <c r="AB2197" s="25" t="s">
        <v>166</v>
      </c>
      <c r="AC2197" t="s">
        <v>613</v>
      </c>
      <c r="AD2197" s="25" t="s">
        <v>153</v>
      </c>
      <c r="AE2197" s="140" t="str">
        <f>VLOOKUP(AD2197,cs_lookup!$A$2:$B$55,2,FALSE)</f>
        <v>2</v>
      </c>
    </row>
    <row r="2198" spans="1:31" x14ac:dyDescent="0.25">
      <c r="A2198" s="6">
        <v>0.66300578172943658</v>
      </c>
      <c r="B2198" s="6">
        <v>0.21902646921367688</v>
      </c>
      <c r="C2198" s="6">
        <v>0.11461172104903999</v>
      </c>
      <c r="D2198" s="21">
        <f t="shared" si="271"/>
        <v>1.5082824728790767</v>
      </c>
      <c r="E2198" s="22">
        <f t="shared" si="271"/>
        <v>4.5656582219951893</v>
      </c>
      <c r="F2198" s="22">
        <f t="shared" si="271"/>
        <v>8.7251111042309599</v>
      </c>
      <c r="G2198" s="141">
        <v>4.4055523019455256E-2</v>
      </c>
      <c r="H2198" s="7">
        <f t="shared" si="274"/>
        <v>1.0440555230194553</v>
      </c>
      <c r="I2198" s="7">
        <f t="shared" si="275"/>
        <v>1.444638182188871</v>
      </c>
      <c r="J2198" s="7">
        <f t="shared" si="276"/>
        <v>4.3730032755260959</v>
      </c>
      <c r="K2198" s="7">
        <f t="shared" si="277"/>
        <v>8.3569416681955264</v>
      </c>
      <c r="L2198">
        <v>2.87</v>
      </c>
      <c r="M2198">
        <v>3.42</v>
      </c>
      <c r="N2198">
        <v>2.48</v>
      </c>
      <c r="O2198" s="7">
        <f t="shared" si="278"/>
        <v>2.9964393510658365</v>
      </c>
      <c r="P2198" s="7">
        <f t="shared" si="279"/>
        <v>3.5706698887265369</v>
      </c>
      <c r="Q2198" s="7">
        <f t="shared" si="280"/>
        <v>2.5892576970882488</v>
      </c>
      <c r="R2198" s="24">
        <f t="shared" si="272"/>
        <v>0.33372943111439884</v>
      </c>
      <c r="S2198" s="24">
        <f t="shared" si="272"/>
        <v>0.28005949336208324</v>
      </c>
      <c r="T2198" s="24">
        <f t="shared" si="272"/>
        <v>0.38621107552351802</v>
      </c>
      <c r="U2198" s="23">
        <f t="shared" si="273"/>
        <v>1.9866566143582507</v>
      </c>
      <c r="V2198" s="23">
        <f t="shared" si="273"/>
        <v>0.78207121845536587</v>
      </c>
      <c r="W2198" s="23">
        <f t="shared" si="273"/>
        <v>0.2967592809027581</v>
      </c>
      <c r="X2198" t="s">
        <v>254</v>
      </c>
      <c r="Y2198" t="s">
        <v>336</v>
      </c>
      <c r="Z2198" t="s">
        <v>137</v>
      </c>
      <c r="AA2198" s="78" t="s">
        <v>162</v>
      </c>
      <c r="AB2198" s="78" t="s">
        <v>160</v>
      </c>
      <c r="AC2198" t="s">
        <v>613</v>
      </c>
      <c r="AD2198" s="25" t="s">
        <v>155</v>
      </c>
      <c r="AE2198" s="140" t="str">
        <f>VLOOKUP(AD2198,cs_lookup!$A$2:$B$55,2,FALSE)</f>
        <v>2</v>
      </c>
    </row>
    <row r="2199" spans="1:31" x14ac:dyDescent="0.25">
      <c r="A2199" s="6">
        <v>0.78091007118470113</v>
      </c>
      <c r="B2199" s="6">
        <v>0.15197219166196071</v>
      </c>
      <c r="C2199" s="6">
        <v>6.1462005280144165E-2</v>
      </c>
      <c r="D2199" s="21">
        <f t="shared" si="271"/>
        <v>1.2805571818057391</v>
      </c>
      <c r="E2199" s="22">
        <f t="shared" si="271"/>
        <v>6.5801512044015897</v>
      </c>
      <c r="F2199" s="22">
        <f t="shared" si="271"/>
        <v>16.270214345301529</v>
      </c>
      <c r="G2199" s="141">
        <v>5.0909669673682156E-2</v>
      </c>
      <c r="H2199" s="7">
        <f t="shared" si="274"/>
        <v>1.0509096696736822</v>
      </c>
      <c r="I2199" s="7">
        <f t="shared" si="275"/>
        <v>1.2185225988103856</v>
      </c>
      <c r="J2199" s="7">
        <f t="shared" si="276"/>
        <v>6.2613861060435303</v>
      </c>
      <c r="K2199" s="7">
        <f t="shared" si="277"/>
        <v>15.482029345446589</v>
      </c>
      <c r="L2199">
        <v>1.61</v>
      </c>
      <c r="M2199">
        <v>4.0599999999999996</v>
      </c>
      <c r="N2199">
        <v>5.45</v>
      </c>
      <c r="O2199" s="7">
        <f t="shared" si="278"/>
        <v>1.6919645681746285</v>
      </c>
      <c r="P2199" s="7">
        <f t="shared" si="279"/>
        <v>4.2666932588751489</v>
      </c>
      <c r="Q2199" s="7">
        <f t="shared" si="280"/>
        <v>5.727457699721568</v>
      </c>
      <c r="R2199" s="24">
        <f t="shared" si="272"/>
        <v>0.59102892507899696</v>
      </c>
      <c r="S2199" s="24">
        <f t="shared" si="272"/>
        <v>0.23437353925546439</v>
      </c>
      <c r="T2199" s="24">
        <f t="shared" si="272"/>
        <v>0.17459753566553857</v>
      </c>
      <c r="U2199" s="23">
        <f t="shared" si="273"/>
        <v>1.3212721713752411</v>
      </c>
      <c r="V2199" s="23">
        <f t="shared" si="273"/>
        <v>0.64841872570056991</v>
      </c>
      <c r="W2199" s="23">
        <f t="shared" si="273"/>
        <v>0.3520210353820894</v>
      </c>
      <c r="X2199" t="s">
        <v>335</v>
      </c>
      <c r="Y2199" t="s">
        <v>130</v>
      </c>
      <c r="Z2199" t="s">
        <v>137</v>
      </c>
      <c r="AA2199" s="78" t="s">
        <v>162</v>
      </c>
      <c r="AB2199" s="78" t="s">
        <v>160</v>
      </c>
      <c r="AC2199" t="s">
        <v>613</v>
      </c>
      <c r="AD2199" s="25" t="s">
        <v>154</v>
      </c>
      <c r="AE2199" s="140" t="str">
        <f>VLOOKUP(AD2199,cs_lookup!$A$2:$B$55,2,FALSE)</f>
        <v>1</v>
      </c>
    </row>
    <row r="2200" spans="1:31" x14ac:dyDescent="0.25">
      <c r="A2200" s="6">
        <v>0.57988487689698809</v>
      </c>
      <c r="B2200" s="6">
        <v>0.26578539297435561</v>
      </c>
      <c r="C2200" s="6">
        <v>0.14978664894514548</v>
      </c>
      <c r="D2200" s="21">
        <f t="shared" si="271"/>
        <v>1.7244802198517104</v>
      </c>
      <c r="E2200" s="22">
        <f t="shared" si="271"/>
        <v>3.7624340028967858</v>
      </c>
      <c r="F2200" s="22">
        <f t="shared" si="271"/>
        <v>6.6761624419958663</v>
      </c>
      <c r="G2200" s="141">
        <v>4.4219501348811807E-2</v>
      </c>
      <c r="H2200" s="7">
        <f t="shared" si="274"/>
        <v>1.0442195013488118</v>
      </c>
      <c r="I2200" s="7">
        <f t="shared" si="275"/>
        <v>1.6514537581650315</v>
      </c>
      <c r="J2200" s="7">
        <f t="shared" si="276"/>
        <v>3.6031064331176283</v>
      </c>
      <c r="K2200" s="7">
        <f t="shared" si="277"/>
        <v>6.3934473866579857</v>
      </c>
      <c r="L2200">
        <v>2.94</v>
      </c>
      <c r="M2200">
        <v>3.59</v>
      </c>
      <c r="N2200">
        <v>2.35</v>
      </c>
      <c r="O2200" s="7">
        <f t="shared" si="278"/>
        <v>3.0700053339655065</v>
      </c>
      <c r="P2200" s="7">
        <f t="shared" si="279"/>
        <v>3.7487480098422341</v>
      </c>
      <c r="Q2200" s="7">
        <f t="shared" si="280"/>
        <v>2.4539158281697078</v>
      </c>
      <c r="R2200" s="24">
        <f t="shared" si="272"/>
        <v>0.3257323330797951</v>
      </c>
      <c r="S2200" s="24">
        <f t="shared" si="272"/>
        <v>0.26675572681186566</v>
      </c>
      <c r="T2200" s="24">
        <f t="shared" si="272"/>
        <v>0.40751194010833941</v>
      </c>
      <c r="U2200" s="23">
        <f t="shared" si="273"/>
        <v>1.7802496651596846</v>
      </c>
      <c r="V2200" s="23">
        <f t="shared" si="273"/>
        <v>0.99636246295775166</v>
      </c>
      <c r="W2200" s="23">
        <f t="shared" si="273"/>
        <v>0.36756382869499199</v>
      </c>
      <c r="X2200" t="s">
        <v>129</v>
      </c>
      <c r="Y2200" t="s">
        <v>259</v>
      </c>
      <c r="Z2200" t="s">
        <v>137</v>
      </c>
      <c r="AA2200" s="78" t="s">
        <v>151</v>
      </c>
      <c r="AB2200" s="78" t="s">
        <v>166</v>
      </c>
      <c r="AC2200" t="s">
        <v>613</v>
      </c>
      <c r="AD2200" s="25" t="s">
        <v>154</v>
      </c>
      <c r="AE2200" s="140" t="str">
        <f>VLOOKUP(AD2200,cs_lookup!$A$2:$B$55,2,FALSE)</f>
        <v>1</v>
      </c>
    </row>
    <row r="2201" spans="1:31" x14ac:dyDescent="0.25">
      <c r="A2201" s="6">
        <v>8.190033400408156E-2</v>
      </c>
      <c r="B2201" s="6">
        <v>0.29651253284218504</v>
      </c>
      <c r="C2201" s="6">
        <v>0.54967220494832869</v>
      </c>
      <c r="D2201" s="21">
        <f t="shared" si="271"/>
        <v>12.209962415417797</v>
      </c>
      <c r="E2201" s="22">
        <f t="shared" si="271"/>
        <v>3.3725387268275675</v>
      </c>
      <c r="F2201" s="22">
        <f t="shared" si="271"/>
        <v>1.8192660844002542</v>
      </c>
      <c r="G2201" s="141">
        <v>4.6316359039763277E-2</v>
      </c>
      <c r="H2201" s="7">
        <f t="shared" si="274"/>
        <v>1.0463163590397633</v>
      </c>
      <c r="I2201" s="7">
        <f t="shared" si="275"/>
        <v>11.669474829413215</v>
      </c>
      <c r="J2201" s="7">
        <f t="shared" si="276"/>
        <v>3.2232495436873894</v>
      </c>
      <c r="K2201" s="7">
        <f t="shared" si="277"/>
        <v>1.738734244841446</v>
      </c>
      <c r="L2201">
        <v>4.04</v>
      </c>
      <c r="M2201">
        <v>4.0599999999999996</v>
      </c>
      <c r="N2201">
        <v>1.81</v>
      </c>
      <c r="O2201" s="7">
        <f t="shared" si="278"/>
        <v>4.2271180905206434</v>
      </c>
      <c r="P2201" s="7">
        <f t="shared" si="279"/>
        <v>4.2480444177014389</v>
      </c>
      <c r="Q2201" s="7">
        <f t="shared" si="280"/>
        <v>1.8938326098619715</v>
      </c>
      <c r="R2201" s="24">
        <f t="shared" si="272"/>
        <v>0.23656779360919925</v>
      </c>
      <c r="S2201" s="24">
        <f t="shared" si="272"/>
        <v>0.23540243501999136</v>
      </c>
      <c r="T2201" s="24">
        <f t="shared" si="272"/>
        <v>0.52802977137080931</v>
      </c>
      <c r="U2201" s="23">
        <f t="shared" si="273"/>
        <v>0.34620238348833615</v>
      </c>
      <c r="V2201" s="23">
        <f t="shared" si="273"/>
        <v>1.2595984099187585</v>
      </c>
      <c r="W2201" s="23">
        <f t="shared" si="273"/>
        <v>1.040987146465878</v>
      </c>
      <c r="X2201" t="s">
        <v>444</v>
      </c>
      <c r="Y2201" t="s">
        <v>338</v>
      </c>
      <c r="Z2201" t="s">
        <v>137</v>
      </c>
      <c r="AA2201" s="78" t="s">
        <v>152</v>
      </c>
      <c r="AB2201" s="78" t="s">
        <v>161</v>
      </c>
      <c r="AC2201" t="s">
        <v>613</v>
      </c>
      <c r="AD2201" s="25" t="s">
        <v>152</v>
      </c>
      <c r="AE2201" s="140" t="str">
        <f>VLOOKUP(AD2201,cs_lookup!$A$2:$B$55,2,FALSE)</f>
        <v>2</v>
      </c>
    </row>
    <row r="2202" spans="1:31" x14ac:dyDescent="0.25">
      <c r="A2202" s="6">
        <v>0.28860791425758181</v>
      </c>
      <c r="B2202" s="6">
        <v>0.19947889896289331</v>
      </c>
      <c r="C2202" s="6">
        <v>0.46547092720251054</v>
      </c>
      <c r="D2202" s="21">
        <f t="shared" si="271"/>
        <v>3.4649084470618594</v>
      </c>
      <c r="E2202" s="22">
        <f t="shared" si="271"/>
        <v>5.0130615578844662</v>
      </c>
      <c r="F2202" s="22">
        <f t="shared" si="271"/>
        <v>2.1483618880560806</v>
      </c>
      <c r="G2202" s="141">
        <v>4.8688059711046616E-2</v>
      </c>
      <c r="H2202" s="7">
        <f t="shared" si="274"/>
        <v>1.0486880597110466</v>
      </c>
      <c r="I2202" s="7">
        <f t="shared" si="275"/>
        <v>3.3040410968506433</v>
      </c>
      <c r="J2202" s="7">
        <f t="shared" si="276"/>
        <v>4.7803171891417886</v>
      </c>
      <c r="K2202" s="7">
        <f t="shared" si="277"/>
        <v>2.048618622250773</v>
      </c>
      <c r="L2202">
        <v>4.3</v>
      </c>
      <c r="M2202">
        <v>4.2</v>
      </c>
      <c r="N2202">
        <v>1.73</v>
      </c>
      <c r="O2202" s="7">
        <f t="shared" si="278"/>
        <v>4.5093586567575006</v>
      </c>
      <c r="P2202" s="7">
        <f t="shared" si="279"/>
        <v>4.4044898507863959</v>
      </c>
      <c r="Q2202" s="7">
        <f t="shared" si="280"/>
        <v>1.8142303433001106</v>
      </c>
      <c r="R2202" s="24">
        <f t="shared" si="272"/>
        <v>0.2217610254845109</v>
      </c>
      <c r="S2202" s="24">
        <f t="shared" si="272"/>
        <v>0.22704104990080878</v>
      </c>
      <c r="T2202" s="24">
        <f t="shared" si="272"/>
        <v>0.55119792461468031</v>
      </c>
      <c r="U2202" s="23">
        <f t="shared" si="273"/>
        <v>1.301436596566153</v>
      </c>
      <c r="V2202" s="23">
        <f t="shared" si="273"/>
        <v>0.87860278592810848</v>
      </c>
      <c r="W2202" s="23">
        <f t="shared" si="273"/>
        <v>0.84447148005483152</v>
      </c>
      <c r="X2202" t="s">
        <v>439</v>
      </c>
      <c r="Y2202" t="s">
        <v>440</v>
      </c>
      <c r="Z2202" t="s">
        <v>137</v>
      </c>
      <c r="AA2202" s="78" t="s">
        <v>150</v>
      </c>
      <c r="AB2202" s="78" t="s">
        <v>166</v>
      </c>
      <c r="AC2202" t="s">
        <v>613</v>
      </c>
      <c r="AD2202" s="25" t="s">
        <v>168</v>
      </c>
      <c r="AE2202" s="140" t="str">
        <f>VLOOKUP(AD2202,cs_lookup!$A$2:$B$55,2,FALSE)</f>
        <v>1</v>
      </c>
    </row>
    <row r="2203" spans="1:31" x14ac:dyDescent="0.25">
      <c r="A2203" s="6">
        <v>0.42980926158727445</v>
      </c>
      <c r="B2203" s="6">
        <v>0.19979085541240535</v>
      </c>
      <c r="C2203" s="6">
        <v>0.34085735559837171</v>
      </c>
      <c r="D2203" s="21">
        <f t="shared" si="271"/>
        <v>2.3266134291918839</v>
      </c>
      <c r="E2203" s="22">
        <f t="shared" si="271"/>
        <v>5.0052340880958477</v>
      </c>
      <c r="F2203" s="22">
        <f t="shared" si="271"/>
        <v>2.9337785545056225</v>
      </c>
      <c r="G2203" s="141">
        <v>4.7514292508085365E-2</v>
      </c>
      <c r="H2203" s="7">
        <f t="shared" si="274"/>
        <v>1.0475142925080854</v>
      </c>
      <c r="I2203" s="7">
        <f t="shared" si="275"/>
        <v>2.2210803669525356</v>
      </c>
      <c r="J2203" s="7">
        <f t="shared" si="276"/>
        <v>4.7782012368649509</v>
      </c>
      <c r="K2203" s="7">
        <f t="shared" si="277"/>
        <v>2.8007050361873489</v>
      </c>
      <c r="L2203">
        <v>1.94</v>
      </c>
      <c r="M2203">
        <v>3.7</v>
      </c>
      <c r="N2203">
        <v>3.82</v>
      </c>
      <c r="O2203" s="7">
        <f t="shared" si="278"/>
        <v>2.0321777274656854</v>
      </c>
      <c r="P2203" s="7">
        <f t="shared" si="279"/>
        <v>3.875802882279916</v>
      </c>
      <c r="Q2203" s="7">
        <f t="shared" si="280"/>
        <v>4.0015045973808858</v>
      </c>
      <c r="R2203" s="24">
        <f t="shared" si="272"/>
        <v>0.49208294455972262</v>
      </c>
      <c r="S2203" s="24">
        <f t="shared" si="272"/>
        <v>0.2580110574178005</v>
      </c>
      <c r="T2203" s="24">
        <f t="shared" si="272"/>
        <v>0.24990599802247693</v>
      </c>
      <c r="U2203" s="23">
        <f t="shared" si="273"/>
        <v>0.87344880845613171</v>
      </c>
      <c r="V2203" s="23">
        <f t="shared" si="273"/>
        <v>0.77434997326057065</v>
      </c>
      <c r="W2203" s="23">
        <f t="shared" si="273"/>
        <v>1.363942275477976</v>
      </c>
      <c r="X2203" t="s">
        <v>449</v>
      </c>
      <c r="Y2203" t="s">
        <v>404</v>
      </c>
      <c r="Z2203" t="s">
        <v>137</v>
      </c>
      <c r="AA2203" s="78" t="s">
        <v>150</v>
      </c>
      <c r="AB2203" s="78" t="s">
        <v>166</v>
      </c>
      <c r="AC2203" t="s">
        <v>613</v>
      </c>
      <c r="AD2203" s="25" t="s">
        <v>151</v>
      </c>
      <c r="AE2203" s="140" t="str">
        <f>VLOOKUP(AD2203,cs_lookup!$A$2:$B$55,2,FALSE)</f>
        <v>X</v>
      </c>
    </row>
    <row r="2204" spans="1:31" x14ac:dyDescent="0.25">
      <c r="A2204" s="6">
        <v>0.30982234687729343</v>
      </c>
      <c r="B2204" s="6">
        <v>0.27300828248897091</v>
      </c>
      <c r="C2204" s="6">
        <v>0.38263392584182626</v>
      </c>
      <c r="D2204" s="21">
        <f t="shared" si="271"/>
        <v>3.2276561393295964</v>
      </c>
      <c r="E2204" s="22">
        <f t="shared" si="271"/>
        <v>3.6628925352856223</v>
      </c>
      <c r="F2204" s="22">
        <f t="shared" si="271"/>
        <v>2.613464025177374</v>
      </c>
      <c r="G2204" s="141">
        <v>5.3609885691856096E-2</v>
      </c>
      <c r="H2204" s="7">
        <f t="shared" si="274"/>
        <v>1.0536098856918561</v>
      </c>
      <c r="I2204" s="7">
        <f t="shared" si="275"/>
        <v>3.0634262103664169</v>
      </c>
      <c r="J2204" s="7">
        <f t="shared" si="276"/>
        <v>3.4765168636210859</v>
      </c>
      <c r="K2204" s="7">
        <f t="shared" si="277"/>
        <v>2.4804854820256694</v>
      </c>
      <c r="L2204">
        <v>1.37</v>
      </c>
      <c r="M2204">
        <v>4.88</v>
      </c>
      <c r="N2204">
        <v>8.42</v>
      </c>
      <c r="O2204" s="7">
        <f t="shared" si="278"/>
        <v>1.443445543397843</v>
      </c>
      <c r="P2204" s="7">
        <f t="shared" si="279"/>
        <v>5.1416162421762577</v>
      </c>
      <c r="Q2204" s="7">
        <f t="shared" si="280"/>
        <v>8.8713952375254284</v>
      </c>
      <c r="R2204" s="24">
        <f t="shared" si="272"/>
        <v>0.6927867868475448</v>
      </c>
      <c r="S2204" s="24">
        <f t="shared" si="272"/>
        <v>0.19449137253711815</v>
      </c>
      <c r="T2204" s="24">
        <f t="shared" si="272"/>
        <v>0.11272184061533688</v>
      </c>
      <c r="U2204" s="23">
        <f t="shared" si="273"/>
        <v>0.4472116858450898</v>
      </c>
      <c r="V2204" s="23">
        <f t="shared" si="273"/>
        <v>1.4037038194939369</v>
      </c>
      <c r="W2204" s="23">
        <f t="shared" si="273"/>
        <v>3.3944967874288348</v>
      </c>
      <c r="X2204" t="s">
        <v>128</v>
      </c>
      <c r="Y2204" t="s">
        <v>337</v>
      </c>
      <c r="Z2204" t="s">
        <v>137</v>
      </c>
      <c r="AA2204" s="78" t="s">
        <v>151</v>
      </c>
      <c r="AB2204" s="78" t="s">
        <v>166</v>
      </c>
      <c r="AC2204" t="s">
        <v>613</v>
      </c>
      <c r="AD2204" s="25" t="s">
        <v>155</v>
      </c>
      <c r="AE2204" s="140" t="str">
        <f>VLOOKUP(AD2204,cs_lookup!$A$2:$B$55,2,FALSE)</f>
        <v>2</v>
      </c>
    </row>
    <row r="2205" spans="1:31" x14ac:dyDescent="0.25">
      <c r="A2205" s="6">
        <v>0.230029768125388</v>
      </c>
      <c r="B2205" s="6">
        <v>0.35005542621746022</v>
      </c>
      <c r="C2205" s="6">
        <v>0.39011003864875715</v>
      </c>
      <c r="D2205" s="21">
        <f t="shared" si="271"/>
        <v>4.3472634352911461</v>
      </c>
      <c r="E2205" s="22">
        <f t="shared" si="271"/>
        <v>2.856690469865145</v>
      </c>
      <c r="F2205" s="22">
        <f t="shared" si="271"/>
        <v>2.563379305653728</v>
      </c>
      <c r="G2205" s="141">
        <v>4.8207998995999812E-2</v>
      </c>
      <c r="H2205" s="7">
        <f t="shared" si="274"/>
        <v>1.0482079989959998</v>
      </c>
      <c r="I2205" s="7">
        <f t="shared" si="275"/>
        <v>4.1473290028840317</v>
      </c>
      <c r="J2205" s="7">
        <f t="shared" si="276"/>
        <v>2.7253087866161634</v>
      </c>
      <c r="K2205" s="7">
        <f t="shared" si="277"/>
        <v>2.4454872583580718</v>
      </c>
      <c r="L2205">
        <v>4.45</v>
      </c>
      <c r="M2205">
        <v>3.69</v>
      </c>
      <c r="N2205">
        <v>1.81</v>
      </c>
      <c r="O2205" s="7">
        <f t="shared" si="278"/>
        <v>4.6645255955321989</v>
      </c>
      <c r="P2205" s="7">
        <f t="shared" si="279"/>
        <v>3.8678875162952391</v>
      </c>
      <c r="Q2205" s="7">
        <f t="shared" si="280"/>
        <v>1.8972564781827597</v>
      </c>
      <c r="R2205" s="24">
        <f t="shared" si="272"/>
        <v>0.21438407390406977</v>
      </c>
      <c r="S2205" s="24">
        <f t="shared" si="272"/>
        <v>0.2585390593152061</v>
      </c>
      <c r="T2205" s="24">
        <f t="shared" si="272"/>
        <v>0.52707686678072396</v>
      </c>
      <c r="U2205" s="23">
        <f t="shared" si="273"/>
        <v>1.0729797411552091</v>
      </c>
      <c r="V2205" s="23">
        <f t="shared" si="273"/>
        <v>1.3539750130779236</v>
      </c>
      <c r="W2205" s="23">
        <f t="shared" si="273"/>
        <v>0.74013879803048122</v>
      </c>
      <c r="X2205" t="s">
        <v>405</v>
      </c>
      <c r="Y2205" t="s">
        <v>25</v>
      </c>
      <c r="Z2205" t="s">
        <v>137</v>
      </c>
      <c r="AA2205" s="78" t="s">
        <v>151</v>
      </c>
      <c r="AB2205" s="78" t="s">
        <v>166</v>
      </c>
      <c r="AC2205" t="s">
        <v>613</v>
      </c>
      <c r="AD2205" s="25" t="s">
        <v>154</v>
      </c>
      <c r="AE2205" s="140" t="str">
        <f>VLOOKUP(AD2205,cs_lookup!$A$2:$B$55,2,FALSE)</f>
        <v>1</v>
      </c>
    </row>
    <row r="2206" spans="1:31" x14ac:dyDescent="0.25">
      <c r="A2206" s="6">
        <v>9.673520169491269E-2</v>
      </c>
      <c r="B2206" s="6">
        <v>0.22113574444917244</v>
      </c>
      <c r="C2206" s="6">
        <v>0.58514102532255152</v>
      </c>
      <c r="D2206" s="21">
        <f t="shared" si="271"/>
        <v>10.337498475000235</v>
      </c>
      <c r="E2206" s="22">
        <f t="shared" si="271"/>
        <v>4.5221092704433756</v>
      </c>
      <c r="F2206" s="22">
        <f t="shared" si="271"/>
        <v>1.7089897250816806</v>
      </c>
      <c r="G2206" s="141">
        <v>4.4217077656492965E-2</v>
      </c>
      <c r="H2206" s="7">
        <f t="shared" si="274"/>
        <v>1.044217077656493</v>
      </c>
      <c r="I2206" s="7">
        <f t="shared" si="275"/>
        <v>9.8997600175247005</v>
      </c>
      <c r="J2206" s="7">
        <f t="shared" si="276"/>
        <v>4.3306218287410303</v>
      </c>
      <c r="K2206" s="7">
        <f t="shared" si="277"/>
        <v>1.6366230371534607</v>
      </c>
      <c r="L2206">
        <v>2.71</v>
      </c>
      <c r="M2206">
        <v>3.39</v>
      </c>
      <c r="N2206">
        <v>2.63</v>
      </c>
      <c r="O2206" s="7">
        <f t="shared" si="278"/>
        <v>2.829828280449096</v>
      </c>
      <c r="P2206" s="7">
        <f t="shared" si="279"/>
        <v>3.5398958932555113</v>
      </c>
      <c r="Q2206" s="7">
        <f t="shared" si="280"/>
        <v>2.7462909142365763</v>
      </c>
      <c r="R2206" s="24">
        <f t="shared" si="272"/>
        <v>0.35337833285110121</v>
      </c>
      <c r="S2206" s="24">
        <f t="shared" si="272"/>
        <v>0.28249418348863842</v>
      </c>
      <c r="T2206" s="24">
        <f t="shared" si="272"/>
        <v>0.36412748366026021</v>
      </c>
      <c r="U2206" s="23">
        <f t="shared" si="273"/>
        <v>0.27374400947121125</v>
      </c>
      <c r="V2206" s="23">
        <f t="shared" si="273"/>
        <v>0.78279751362762573</v>
      </c>
      <c r="W2206" s="23">
        <f t="shared" si="273"/>
        <v>1.6069674813903976</v>
      </c>
      <c r="X2206" t="s">
        <v>257</v>
      </c>
      <c r="Y2206" t="s">
        <v>253</v>
      </c>
      <c r="Z2206" t="s">
        <v>137</v>
      </c>
      <c r="AA2206" s="78" t="s">
        <v>153</v>
      </c>
      <c r="AB2206" s="78" t="s">
        <v>161</v>
      </c>
      <c r="AC2206" t="s">
        <v>613</v>
      </c>
      <c r="AD2206" s="25" t="s">
        <v>170</v>
      </c>
      <c r="AE2206" s="140" t="str">
        <f>VLOOKUP(AD2206,cs_lookup!$A$2:$B$55,2,FALSE)</f>
        <v>1</v>
      </c>
    </row>
    <row r="2207" spans="1:31" x14ac:dyDescent="0.25">
      <c r="A2207" s="6">
        <v>0.44760777810303032</v>
      </c>
      <c r="B2207" s="6">
        <v>0.23745516106094419</v>
      </c>
      <c r="C2207" s="6">
        <v>0.29418638404647113</v>
      </c>
      <c r="D2207" s="21">
        <f t="shared" si="271"/>
        <v>2.2340988001549431</v>
      </c>
      <c r="E2207" s="22">
        <f t="shared" si="271"/>
        <v>4.2113213944562125</v>
      </c>
      <c r="F2207" s="22">
        <f t="shared" si="271"/>
        <v>3.3992055860819006</v>
      </c>
      <c r="G2207" s="141">
        <v>2.1729174628015491E-2</v>
      </c>
      <c r="H2207" s="7">
        <f t="shared" si="274"/>
        <v>1.0217291746280155</v>
      </c>
      <c r="I2207" s="7">
        <f t="shared" si="275"/>
        <v>2.1865860891838773</v>
      </c>
      <c r="J2207" s="7">
        <f t="shared" si="276"/>
        <v>4.1217589739369469</v>
      </c>
      <c r="K2207" s="7">
        <f t="shared" si="277"/>
        <v>3.3269144803655637</v>
      </c>
      <c r="L2207">
        <v>2.4</v>
      </c>
      <c r="M2207">
        <v>3.58</v>
      </c>
      <c r="N2207">
        <v>3.07</v>
      </c>
      <c r="O2207" s="7">
        <f t="shared" si="278"/>
        <v>2.4521500191072372</v>
      </c>
      <c r="P2207" s="7">
        <f t="shared" si="279"/>
        <v>3.6577904451682954</v>
      </c>
      <c r="Q2207" s="7">
        <f t="shared" si="280"/>
        <v>3.1367085661080072</v>
      </c>
      <c r="R2207" s="24">
        <f t="shared" si="272"/>
        <v>0.40780539208774569</v>
      </c>
      <c r="S2207" s="24">
        <f t="shared" si="272"/>
        <v>0.27338908966776249</v>
      </c>
      <c r="T2207" s="24">
        <f t="shared" si="272"/>
        <v>0.31880551824449183</v>
      </c>
      <c r="U2207" s="23">
        <f t="shared" si="273"/>
        <v>1.0976014216278935</v>
      </c>
      <c r="V2207" s="23">
        <f t="shared" si="273"/>
        <v>0.86856121928462027</v>
      </c>
      <c r="W2207" s="23">
        <f t="shared" si="273"/>
        <v>0.92277695087090605</v>
      </c>
      <c r="X2207" t="s">
        <v>103</v>
      </c>
      <c r="Y2207" t="s">
        <v>99</v>
      </c>
      <c r="Z2207" t="s">
        <v>140</v>
      </c>
      <c r="AA2207" s="78" t="s">
        <v>162</v>
      </c>
      <c r="AB2207" s="78" t="s">
        <v>160</v>
      </c>
      <c r="AC2207" t="s">
        <v>613</v>
      </c>
      <c r="AD2207" s="25" t="s">
        <v>151</v>
      </c>
      <c r="AE2207" s="140" t="str">
        <f>VLOOKUP(AD2207,cs_lookup!$A$2:$B$55,2,FALSE)</f>
        <v>X</v>
      </c>
    </row>
    <row r="2208" spans="1:31" x14ac:dyDescent="0.25">
      <c r="A2208" s="6">
        <v>0</v>
      </c>
      <c r="B2208" s="6">
        <v>1</v>
      </c>
      <c r="C2208" s="6">
        <v>0</v>
      </c>
      <c r="D2208" s="21" t="e">
        <f t="shared" si="271"/>
        <v>#DIV/0!</v>
      </c>
      <c r="E2208" s="22">
        <f t="shared" si="271"/>
        <v>1</v>
      </c>
      <c r="F2208" s="22" t="e">
        <f t="shared" si="271"/>
        <v>#DIV/0!</v>
      </c>
      <c r="G2208" s="141">
        <v>2.4270337106977014E-2</v>
      </c>
      <c r="H2208" s="7">
        <f t="shared" si="274"/>
        <v>1.024270337106977</v>
      </c>
      <c r="I2208" s="7" t="e">
        <f t="shared" si="275"/>
        <v>#DIV/0!</v>
      </c>
      <c r="J2208" s="7">
        <f t="shared" si="276"/>
        <v>0.97630475448939791</v>
      </c>
      <c r="K2208" s="7" t="e">
        <f t="shared" si="277"/>
        <v>#DIV/0!</v>
      </c>
      <c r="L2208">
        <v>1.98</v>
      </c>
      <c r="M2208">
        <v>3.55</v>
      </c>
      <c r="N2208">
        <v>4.21</v>
      </c>
      <c r="O2208" s="7">
        <f t="shared" si="278"/>
        <v>2.0280552674718146</v>
      </c>
      <c r="P2208" s="7">
        <f t="shared" si="279"/>
        <v>3.6361596967297682</v>
      </c>
      <c r="Q2208" s="7">
        <f t="shared" si="280"/>
        <v>4.3121781192203734</v>
      </c>
      <c r="R2208" s="24">
        <f t="shared" si="272"/>
        <v>0.4930832093380797</v>
      </c>
      <c r="S2208" s="24">
        <f t="shared" si="272"/>
        <v>0.27501542379983041</v>
      </c>
      <c r="T2208" s="24">
        <f t="shared" si="272"/>
        <v>0.23190136686208976</v>
      </c>
      <c r="U2208" s="23" t="e">
        <f t="shared" si="273"/>
        <v>#DIV/0!</v>
      </c>
      <c r="V2208" s="23">
        <f t="shared" si="273"/>
        <v>3.6361596967297682</v>
      </c>
      <c r="W2208" s="23" t="e">
        <f t="shared" si="273"/>
        <v>#DIV/0!</v>
      </c>
      <c r="X2208" t="s">
        <v>52</v>
      </c>
      <c r="Y2208" t="s">
        <v>289</v>
      </c>
      <c r="Z2208" t="s">
        <v>140</v>
      </c>
      <c r="AA2208" s="78" t="s">
        <v>149</v>
      </c>
      <c r="AB2208" s="78" t="s">
        <v>166</v>
      </c>
      <c r="AC2208" t="s">
        <v>613</v>
      </c>
      <c r="AD2208" s="25" t="s">
        <v>155</v>
      </c>
      <c r="AE2208" s="140" t="str">
        <f>VLOOKUP(AD2208,cs_lookup!$A$2:$B$55,2,FALSE)</f>
        <v>2</v>
      </c>
    </row>
    <row r="2209" spans="1:31" x14ac:dyDescent="0.25">
      <c r="A2209" s="6">
        <v>0.68982244332209741</v>
      </c>
      <c r="B2209" s="6">
        <v>0.23798716520544572</v>
      </c>
      <c r="C2209" s="6">
        <v>7.1161923021202347E-2</v>
      </c>
      <c r="D2209" s="21">
        <f t="shared" si="271"/>
        <v>1.4496483981937827</v>
      </c>
      <c r="E2209" s="22">
        <f t="shared" si="271"/>
        <v>4.2019072714981753</v>
      </c>
      <c r="F2209" s="22">
        <f t="shared" si="271"/>
        <v>14.05245892107293</v>
      </c>
      <c r="G2209" s="141">
        <v>2.3644989500185343E-2</v>
      </c>
      <c r="H2209" s="7">
        <f t="shared" si="274"/>
        <v>1.0236449895001853</v>
      </c>
      <c r="I2209" s="7">
        <f t="shared" si="275"/>
        <v>1.416163233409272</v>
      </c>
      <c r="J2209" s="7">
        <f t="shared" si="276"/>
        <v>4.1048481793964902</v>
      </c>
      <c r="K2209" s="7">
        <f t="shared" si="277"/>
        <v>13.727863727379075</v>
      </c>
      <c r="L2209">
        <v>1.67</v>
      </c>
      <c r="M2209">
        <v>3.99</v>
      </c>
      <c r="N2209">
        <v>5.74</v>
      </c>
      <c r="O2209" s="7">
        <f t="shared" si="278"/>
        <v>1.7094871324653094</v>
      </c>
      <c r="P2209" s="7">
        <f t="shared" si="279"/>
        <v>4.0843435081057393</v>
      </c>
      <c r="Q2209" s="7">
        <f t="shared" si="280"/>
        <v>5.875722239731064</v>
      </c>
      <c r="R2209" s="24">
        <f t="shared" si="272"/>
        <v>0.58497076755287769</v>
      </c>
      <c r="S2209" s="24">
        <f t="shared" si="272"/>
        <v>0.24483738892564055</v>
      </c>
      <c r="T2209" s="24">
        <f t="shared" si="272"/>
        <v>0.17019184352148184</v>
      </c>
      <c r="U2209" s="23">
        <f t="shared" si="273"/>
        <v>1.1792425905449058</v>
      </c>
      <c r="V2209" s="23">
        <f t="shared" si="273"/>
        <v>0.97202133321935058</v>
      </c>
      <c r="W2209" s="23">
        <f t="shared" si="273"/>
        <v>0.41812769371770864</v>
      </c>
      <c r="X2209" t="s">
        <v>105</v>
      </c>
      <c r="Y2209" t="s">
        <v>96</v>
      </c>
      <c r="Z2209" t="s">
        <v>140</v>
      </c>
      <c r="AA2209" s="78" t="s">
        <v>170</v>
      </c>
      <c r="AB2209" s="78" t="s">
        <v>160</v>
      </c>
      <c r="AC2209" t="s">
        <v>613</v>
      </c>
      <c r="AD2209" s="25" t="s">
        <v>154</v>
      </c>
      <c r="AE2209" s="140" t="str">
        <f>VLOOKUP(AD2209,cs_lookup!$A$2:$B$55,2,FALSE)</f>
        <v>1</v>
      </c>
    </row>
    <row r="2210" spans="1:31" x14ac:dyDescent="0.25">
      <c r="A2210" s="6">
        <v>0.1756334958509764</v>
      </c>
      <c r="B2210" s="6">
        <v>0.12810022092026827</v>
      </c>
      <c r="C2210" s="6">
        <v>0.55016904328428107</v>
      </c>
      <c r="D2210" s="21">
        <f t="shared" si="271"/>
        <v>5.6936747466923503</v>
      </c>
      <c r="E2210" s="22">
        <f t="shared" si="271"/>
        <v>7.8063877861882602</v>
      </c>
      <c r="F2210" s="22">
        <f t="shared" si="271"/>
        <v>1.8176231691089244</v>
      </c>
      <c r="G2210" s="141">
        <v>4.4376880070930991E-2</v>
      </c>
      <c r="H2210" s="7">
        <f t="shared" si="274"/>
        <v>1.044376880070931</v>
      </c>
      <c r="I2210" s="7">
        <f t="shared" si="275"/>
        <v>5.4517433843476626</v>
      </c>
      <c r="J2210" s="7">
        <f t="shared" si="276"/>
        <v>7.4746846039507053</v>
      </c>
      <c r="K2210" s="7">
        <f t="shared" si="277"/>
        <v>1.7403900869439746</v>
      </c>
      <c r="L2210">
        <v>3.51</v>
      </c>
      <c r="M2210">
        <v>3.53</v>
      </c>
      <c r="N2210">
        <v>2.1</v>
      </c>
      <c r="O2210" s="7">
        <f t="shared" si="278"/>
        <v>3.6657628490489675</v>
      </c>
      <c r="P2210" s="7">
        <f t="shared" si="279"/>
        <v>3.6866503866503861</v>
      </c>
      <c r="Q2210" s="7">
        <f t="shared" si="280"/>
        <v>2.1931914481489554</v>
      </c>
      <c r="R2210" s="24">
        <f t="shared" si="272"/>
        <v>0.27279451540610067</v>
      </c>
      <c r="S2210" s="24">
        <f t="shared" si="272"/>
        <v>0.27124893741513123</v>
      </c>
      <c r="T2210" s="24">
        <f t="shared" si="272"/>
        <v>0.45595654717876816</v>
      </c>
      <c r="U2210" s="23">
        <f t="shared" si="273"/>
        <v>0.64383074413910524</v>
      </c>
      <c r="V2210" s="23">
        <f t="shared" si="273"/>
        <v>0.47226072898570687</v>
      </c>
      <c r="W2210" s="23">
        <f t="shared" si="273"/>
        <v>1.2066260407673777</v>
      </c>
      <c r="X2210" t="s">
        <v>268</v>
      </c>
      <c r="Y2210" t="s">
        <v>273</v>
      </c>
      <c r="Z2210" t="s">
        <v>262</v>
      </c>
      <c r="AA2210" s="78" t="s">
        <v>275</v>
      </c>
      <c r="AB2210" s="78" t="s">
        <v>161</v>
      </c>
      <c r="AC2210" t="s">
        <v>613</v>
      </c>
      <c r="AD2210" s="25" t="s">
        <v>149</v>
      </c>
      <c r="AE2210" s="140" t="str">
        <f>VLOOKUP(AD2210,cs_lookup!$A$2:$B$55,2,FALSE)</f>
        <v>X</v>
      </c>
    </row>
    <row r="2211" spans="1:31" x14ac:dyDescent="0.25">
      <c r="A2211" s="6">
        <v>0.12254748821729039</v>
      </c>
      <c r="B2211" s="6">
        <v>0.29025130899082835</v>
      </c>
      <c r="C2211" s="6">
        <v>0.52163735060418515</v>
      </c>
      <c r="D2211" s="21">
        <f t="shared" si="271"/>
        <v>8.1601019698330184</v>
      </c>
      <c r="E2211" s="22">
        <f t="shared" si="271"/>
        <v>3.4452902330635107</v>
      </c>
      <c r="F2211" s="22">
        <f t="shared" si="271"/>
        <v>1.9170406391370414</v>
      </c>
      <c r="G2211" s="141">
        <v>4.5971593733490135E-2</v>
      </c>
      <c r="H2211" s="7">
        <f t="shared" si="274"/>
        <v>1.0459715937334901</v>
      </c>
      <c r="I2211" s="7">
        <f t="shared" si="275"/>
        <v>7.8014565775217255</v>
      </c>
      <c r="J2211" s="7">
        <f t="shared" si="276"/>
        <v>3.2938659651032154</v>
      </c>
      <c r="K2211" s="7">
        <f t="shared" si="277"/>
        <v>1.8327846096607252</v>
      </c>
      <c r="L2211">
        <v>3.89</v>
      </c>
      <c r="M2211">
        <v>3.27</v>
      </c>
      <c r="N2211">
        <v>2.0699999999999998</v>
      </c>
      <c r="O2211" s="7">
        <f t="shared" si="278"/>
        <v>4.068829499623277</v>
      </c>
      <c r="P2211" s="7">
        <f t="shared" si="279"/>
        <v>3.4203271115085125</v>
      </c>
      <c r="Q2211" s="7">
        <f t="shared" si="280"/>
        <v>2.1651611990283244</v>
      </c>
      <c r="R2211" s="24">
        <f t="shared" si="272"/>
        <v>0.24577092750939492</v>
      </c>
      <c r="S2211" s="24">
        <f t="shared" si="272"/>
        <v>0.29236969663961665</v>
      </c>
      <c r="T2211" s="24">
        <f t="shared" si="272"/>
        <v>0.46185937585098857</v>
      </c>
      <c r="U2211" s="23">
        <f t="shared" si="273"/>
        <v>0.49862483516324707</v>
      </c>
      <c r="V2211" s="23">
        <f t="shared" si="273"/>
        <v>0.99275442129216462</v>
      </c>
      <c r="W2211" s="23">
        <f t="shared" si="273"/>
        <v>1.1294289514921159</v>
      </c>
      <c r="X2211" t="s">
        <v>267</v>
      </c>
      <c r="Y2211" t="s">
        <v>110</v>
      </c>
      <c r="Z2211" t="s">
        <v>262</v>
      </c>
      <c r="AA2211" s="78" t="s">
        <v>152</v>
      </c>
      <c r="AB2211" s="78" t="s">
        <v>161</v>
      </c>
      <c r="AC2211" t="s">
        <v>613</v>
      </c>
      <c r="AD2211" s="25" t="s">
        <v>152</v>
      </c>
      <c r="AE2211" s="140" t="str">
        <f>VLOOKUP(AD2211,cs_lookup!$A$2:$B$55,2,FALSE)</f>
        <v>2</v>
      </c>
    </row>
    <row r="2212" spans="1:31" x14ac:dyDescent="0.25">
      <c r="A2212" s="6">
        <v>2.5311298711564883E-2</v>
      </c>
      <c r="B2212" s="6">
        <v>0.17275410244616993</v>
      </c>
      <c r="C2212" s="6">
        <v>0.65466628981392416</v>
      </c>
      <c r="D2212" s="21">
        <f t="shared" si="271"/>
        <v>39.508047824629955</v>
      </c>
      <c r="E2212" s="22">
        <f t="shared" si="271"/>
        <v>5.7885745452071067</v>
      </c>
      <c r="F2212" s="22">
        <f t="shared" si="271"/>
        <v>1.5274957876389665</v>
      </c>
      <c r="G2212" s="141">
        <v>4.3435515276403436E-2</v>
      </c>
      <c r="H2212" s="7">
        <f t="shared" si="274"/>
        <v>1.0434355152764034</v>
      </c>
      <c r="I2212" s="7">
        <f t="shared" si="275"/>
        <v>37.863430222771719</v>
      </c>
      <c r="J2212" s="7">
        <f t="shared" si="276"/>
        <v>5.5476111944241495</v>
      </c>
      <c r="K2212" s="7">
        <f t="shared" si="277"/>
        <v>1.4639100982050977</v>
      </c>
      <c r="L2212">
        <v>2.67</v>
      </c>
      <c r="M2212">
        <v>3.43</v>
      </c>
      <c r="N2212">
        <v>2.65</v>
      </c>
      <c r="O2212" s="7">
        <f t="shared" si="278"/>
        <v>2.7859728257879972</v>
      </c>
      <c r="P2212" s="7">
        <f t="shared" si="279"/>
        <v>3.5789838173980639</v>
      </c>
      <c r="Q2212" s="7">
        <f t="shared" si="280"/>
        <v>2.7651041154824689</v>
      </c>
      <c r="R2212" s="24">
        <f t="shared" si="272"/>
        <v>0.35894104592249765</v>
      </c>
      <c r="S2212" s="24">
        <f t="shared" si="272"/>
        <v>0.27940891912917454</v>
      </c>
      <c r="T2212" s="24">
        <f t="shared" si="272"/>
        <v>0.36165003494832781</v>
      </c>
      <c r="U2212" s="23">
        <f t="shared" si="273"/>
        <v>7.0516590395822504E-2</v>
      </c>
      <c r="V2212" s="23">
        <f t="shared" si="273"/>
        <v>0.61828413704396945</v>
      </c>
      <c r="W2212" s="23">
        <f t="shared" si="273"/>
        <v>1.8102204522321206</v>
      </c>
      <c r="X2212" t="s">
        <v>264</v>
      </c>
      <c r="Y2212" t="s">
        <v>261</v>
      </c>
      <c r="Z2212" t="s">
        <v>262</v>
      </c>
      <c r="AA2212" s="78" t="s">
        <v>153</v>
      </c>
      <c r="AB2212" s="78" t="s">
        <v>161</v>
      </c>
      <c r="AC2212" t="s">
        <v>613</v>
      </c>
      <c r="AD2212" s="25" t="s">
        <v>151</v>
      </c>
      <c r="AE2212" s="140" t="str">
        <f>VLOOKUP(AD2212,cs_lookup!$A$2:$B$55,2,FALSE)</f>
        <v>X</v>
      </c>
    </row>
    <row r="2213" spans="1:31" x14ac:dyDescent="0.25">
      <c r="A2213" s="6">
        <v>7.5049369961186205E-2</v>
      </c>
      <c r="B2213" s="6">
        <v>0.12208956008237593</v>
      </c>
      <c r="C2213" s="6">
        <v>0.67379730571645136</v>
      </c>
      <c r="D2213" s="21">
        <f t="shared" si="271"/>
        <v>13.324562225068336</v>
      </c>
      <c r="E2213" s="22">
        <f t="shared" si="271"/>
        <v>8.1907085202476182</v>
      </c>
      <c r="F2213" s="22">
        <f t="shared" si="271"/>
        <v>1.4841258513740954</v>
      </c>
      <c r="G2213" s="141">
        <v>4.4433662566614185E-2</v>
      </c>
      <c r="H2213" s="7">
        <f t="shared" si="274"/>
        <v>1.0444336625666142</v>
      </c>
      <c r="I2213" s="7">
        <f t="shared" si="275"/>
        <v>12.75769127579081</v>
      </c>
      <c r="J2213" s="7">
        <f t="shared" si="276"/>
        <v>7.8422486882695752</v>
      </c>
      <c r="K2213" s="7">
        <f t="shared" si="277"/>
        <v>1.4209862287729906</v>
      </c>
      <c r="L2213">
        <v>2.23</v>
      </c>
      <c r="M2213">
        <v>3.7</v>
      </c>
      <c r="N2213">
        <v>3.07</v>
      </c>
      <c r="O2213" s="7">
        <f t="shared" si="278"/>
        <v>2.3290870675235498</v>
      </c>
      <c r="P2213" s="7">
        <f t="shared" si="279"/>
        <v>3.8644045514964729</v>
      </c>
      <c r="Q2213" s="7">
        <f t="shared" si="280"/>
        <v>3.2064113440795055</v>
      </c>
      <c r="R2213" s="24">
        <f t="shared" si="272"/>
        <v>0.42935277686431483</v>
      </c>
      <c r="S2213" s="24">
        <f t="shared" si="272"/>
        <v>0.25877207902903299</v>
      </c>
      <c r="T2213" s="24">
        <f t="shared" si="272"/>
        <v>0.31187514410665218</v>
      </c>
      <c r="U2213" s="23">
        <f t="shared" si="273"/>
        <v>0.17479651700238916</v>
      </c>
      <c r="V2213" s="23">
        <f t="shared" si="273"/>
        <v>0.47180345167253557</v>
      </c>
      <c r="W2213" s="23">
        <f t="shared" si="273"/>
        <v>2.1604713246594365</v>
      </c>
      <c r="X2213" t="s">
        <v>56</v>
      </c>
      <c r="Y2213" t="s">
        <v>270</v>
      </c>
      <c r="Z2213" t="s">
        <v>262</v>
      </c>
      <c r="AA2213" s="78" t="s">
        <v>178</v>
      </c>
      <c r="AB2213" s="78" t="s">
        <v>161</v>
      </c>
      <c r="AC2213" t="s">
        <v>613</v>
      </c>
      <c r="AD2213" s="25" t="s">
        <v>154</v>
      </c>
      <c r="AE2213" s="140" t="str">
        <f>VLOOKUP(AD2213,cs_lookup!$A$2:$B$55,2,FALSE)</f>
        <v>1</v>
      </c>
    </row>
    <row r="2214" spans="1:31" x14ac:dyDescent="0.25">
      <c r="A2214" s="6">
        <v>0.63077058826331578</v>
      </c>
      <c r="B2214" s="6">
        <v>0.23541150682391107</v>
      </c>
      <c r="C2214" s="6">
        <v>0.12994149218023993</v>
      </c>
      <c r="D2214" s="21">
        <f t="shared" si="271"/>
        <v>1.5853624417607579</v>
      </c>
      <c r="E2214" s="22">
        <f t="shared" si="271"/>
        <v>4.2478807153127169</v>
      </c>
      <c r="F2214" s="22">
        <f t="shared" si="271"/>
        <v>7.6957712522872583</v>
      </c>
      <c r="G2214" s="141">
        <v>4.4887458903736022E-2</v>
      </c>
      <c r="H2214" s="7">
        <f t="shared" si="274"/>
        <v>1.044887458903736</v>
      </c>
      <c r="I2214" s="7">
        <f t="shared" si="275"/>
        <v>1.517256646399098</v>
      </c>
      <c r="J2214" s="7">
        <f t="shared" si="276"/>
        <v>4.0653954443758602</v>
      </c>
      <c r="K2214" s="7">
        <f t="shared" si="277"/>
        <v>7.3651675945670041</v>
      </c>
      <c r="L2214">
        <v>2.09</v>
      </c>
      <c r="M2214">
        <v>3.29</v>
      </c>
      <c r="N2214">
        <v>3.81</v>
      </c>
      <c r="O2214" s="7">
        <f t="shared" si="278"/>
        <v>2.183814789108808</v>
      </c>
      <c r="P2214" s="7">
        <f t="shared" si="279"/>
        <v>3.4376797397932917</v>
      </c>
      <c r="Q2214" s="7">
        <f t="shared" si="280"/>
        <v>3.9810212184232343</v>
      </c>
      <c r="R2214" s="24">
        <f t="shared" si="272"/>
        <v>0.45791429061989708</v>
      </c>
      <c r="S2214" s="24">
        <f t="shared" si="272"/>
        <v>0.290893880667351</v>
      </c>
      <c r="T2214" s="24">
        <f t="shared" si="272"/>
        <v>0.25119182871275192</v>
      </c>
      <c r="U2214" s="23">
        <f t="shared" si="273"/>
        <v>1.3774861391842919</v>
      </c>
      <c r="V2214" s="23">
        <f t="shared" si="273"/>
        <v>0.80926936752276935</v>
      </c>
      <c r="W2214" s="23">
        <f t="shared" si="273"/>
        <v>0.51729983752311193</v>
      </c>
      <c r="X2214" t="s">
        <v>269</v>
      </c>
      <c r="Y2214" t="s">
        <v>265</v>
      </c>
      <c r="Z2214" t="s">
        <v>262</v>
      </c>
      <c r="AA2214" s="78" t="s">
        <v>162</v>
      </c>
      <c r="AB2214" s="78" t="s">
        <v>160</v>
      </c>
      <c r="AC2214" t="s">
        <v>613</v>
      </c>
      <c r="AD2214" s="25" t="s">
        <v>152</v>
      </c>
      <c r="AE2214" s="140" t="str">
        <f>VLOOKUP(AD2214,cs_lookup!$A$2:$B$55,2,FALSE)</f>
        <v>2</v>
      </c>
    </row>
    <row r="2215" spans="1:31" x14ac:dyDescent="0.25">
      <c r="A2215" s="6">
        <v>0.21315806096847897</v>
      </c>
      <c r="B2215" s="6">
        <v>0.42150400921704767</v>
      </c>
      <c r="C2215" s="6">
        <v>0.34733940720019052</v>
      </c>
      <c r="D2215" s="21">
        <f t="shared" si="271"/>
        <v>4.6913543661286932</v>
      </c>
      <c r="E2215" s="22">
        <f t="shared" si="271"/>
        <v>2.3724566745106896</v>
      </c>
      <c r="F2215" s="22">
        <f t="shared" si="271"/>
        <v>2.8790283488439474</v>
      </c>
      <c r="G2215" s="141">
        <v>2.2622345337026895E-2</v>
      </c>
      <c r="H2215" s="7">
        <f t="shared" si="274"/>
        <v>1.0226223453370269</v>
      </c>
      <c r="I2215" s="7">
        <f t="shared" si="275"/>
        <v>4.5875727119795702</v>
      </c>
      <c r="J2215" s="7">
        <f t="shared" si="276"/>
        <v>2.3199734343070668</v>
      </c>
      <c r="K2215" s="7">
        <f t="shared" si="277"/>
        <v>2.8153387826618461</v>
      </c>
      <c r="L2215">
        <v>2.4</v>
      </c>
      <c r="M2215">
        <v>3.04</v>
      </c>
      <c r="N2215">
        <v>3.61</v>
      </c>
      <c r="O2215" s="7">
        <f t="shared" si="278"/>
        <v>2.4542936288088644</v>
      </c>
      <c r="P2215" s="7">
        <f t="shared" si="279"/>
        <v>3.1087719298245617</v>
      </c>
      <c r="Q2215" s="7">
        <f t="shared" si="280"/>
        <v>3.6916666666666669</v>
      </c>
      <c r="R2215" s="24">
        <f t="shared" si="272"/>
        <v>0.4074492099322799</v>
      </c>
      <c r="S2215" s="24">
        <f t="shared" si="272"/>
        <v>0.32167042889390518</v>
      </c>
      <c r="T2215" s="24">
        <f t="shared" si="272"/>
        <v>0.27088036117381487</v>
      </c>
      <c r="U2215" s="23">
        <f t="shared" si="273"/>
        <v>0.52315247096418949</v>
      </c>
      <c r="V2215" s="23">
        <f t="shared" si="273"/>
        <v>1.3103598321624712</v>
      </c>
      <c r="W2215" s="23">
        <f t="shared" si="273"/>
        <v>1.2822613115807036</v>
      </c>
      <c r="X2215" t="s">
        <v>113</v>
      </c>
      <c r="Y2215" t="s">
        <v>65</v>
      </c>
      <c r="Z2215" t="s">
        <v>146</v>
      </c>
      <c r="AA2215" s="78" t="s">
        <v>152</v>
      </c>
      <c r="AB2215" s="78" t="s">
        <v>161</v>
      </c>
      <c r="AC2215" t="s">
        <v>613</v>
      </c>
      <c r="AD2215" s="25" t="s">
        <v>154</v>
      </c>
      <c r="AE2215" s="140" t="str">
        <f>VLOOKUP(AD2215,cs_lookup!$A$2:$B$55,2,FALSE)</f>
        <v>1</v>
      </c>
    </row>
    <row r="2216" spans="1:31" x14ac:dyDescent="0.25">
      <c r="A2216" s="6">
        <v>0.15992765938360082</v>
      </c>
      <c r="B2216" s="6">
        <v>0.67698973497215598</v>
      </c>
      <c r="C2216" s="6">
        <v>0.16192727346010757</v>
      </c>
      <c r="D2216" s="21">
        <f t="shared" si="271"/>
        <v>6.2528270835341271</v>
      </c>
      <c r="E2216" s="22">
        <f t="shared" si="271"/>
        <v>1.4771272714218173</v>
      </c>
      <c r="F2216" s="22">
        <f t="shared" si="271"/>
        <v>6.1756119190530319</v>
      </c>
      <c r="G2216" s="141">
        <v>2.1793892570880047E-2</v>
      </c>
      <c r="H2216" s="7">
        <f t="shared" si="274"/>
        <v>1.02179389257088</v>
      </c>
      <c r="I2216" s="7">
        <f t="shared" si="275"/>
        <v>6.1194602248029968</v>
      </c>
      <c r="J2216" s="7">
        <f t="shared" si="276"/>
        <v>1.4456215506488277</v>
      </c>
      <c r="K2216" s="7">
        <f t="shared" si="277"/>
        <v>6.0438919863916105</v>
      </c>
      <c r="L2216">
        <v>3.03</v>
      </c>
      <c r="M2216">
        <v>3.06</v>
      </c>
      <c r="N2216">
        <v>2.74</v>
      </c>
      <c r="O2216" s="7">
        <f t="shared" si="278"/>
        <v>3.0960354944897666</v>
      </c>
      <c r="P2216" s="7">
        <f t="shared" si="279"/>
        <v>3.126689311266893</v>
      </c>
      <c r="Q2216" s="7">
        <f t="shared" si="280"/>
        <v>2.7997152656442115</v>
      </c>
      <c r="R2216" s="24">
        <f t="shared" si="272"/>
        <v>0.32299371301775148</v>
      </c>
      <c r="S2216" s="24">
        <f t="shared" si="272"/>
        <v>0.31982710798816572</v>
      </c>
      <c r="T2216" s="24">
        <f t="shared" si="272"/>
        <v>0.35717917899408286</v>
      </c>
      <c r="U2216" s="23">
        <f t="shared" si="273"/>
        <v>0.49514171000229751</v>
      </c>
      <c r="V2216" s="23">
        <f t="shared" si="273"/>
        <v>2.1167365681748467</v>
      </c>
      <c r="W2216" s="23">
        <f t="shared" si="273"/>
        <v>0.45335025943040796</v>
      </c>
      <c r="X2216" t="s">
        <v>378</v>
      </c>
      <c r="Y2216" t="s">
        <v>22</v>
      </c>
      <c r="Z2216" t="s">
        <v>146</v>
      </c>
      <c r="AA2216" s="78" t="s">
        <v>149</v>
      </c>
      <c r="AB2216" s="78" t="s">
        <v>166</v>
      </c>
      <c r="AC2216" t="s">
        <v>613</v>
      </c>
      <c r="AD2216" s="25" t="s">
        <v>151</v>
      </c>
      <c r="AE2216" s="140" t="str">
        <f>VLOOKUP(AD2216,cs_lookup!$A$2:$B$55,2,FALSE)</f>
        <v>X</v>
      </c>
    </row>
    <row r="2217" spans="1:31" x14ac:dyDescent="0.25">
      <c r="A2217" s="6">
        <v>0.75355146438163967</v>
      </c>
      <c r="B2217" s="6">
        <v>0.16924188862713208</v>
      </c>
      <c r="C2217" s="6">
        <v>7.3241236375979499E-2</v>
      </c>
      <c r="D2217" s="21">
        <f t="shared" si="271"/>
        <v>1.3270493752149957</v>
      </c>
      <c r="E2217" s="22">
        <f t="shared" si="271"/>
        <v>5.9087026746857321</v>
      </c>
      <c r="F2217" s="22">
        <f t="shared" si="271"/>
        <v>13.653510638003977</v>
      </c>
      <c r="G2217" s="141">
        <v>2.3106679229851323E-2</v>
      </c>
      <c r="H2217" s="7">
        <f t="shared" si="274"/>
        <v>1.0231066792298513</v>
      </c>
      <c r="I2217" s="7">
        <f t="shared" si="275"/>
        <v>1.2970782051916021</v>
      </c>
      <c r="J2217" s="7">
        <f t="shared" si="276"/>
        <v>5.7752556938964936</v>
      </c>
      <c r="K2217" s="7">
        <f t="shared" si="277"/>
        <v>13.345148570705966</v>
      </c>
      <c r="L2217">
        <v>1.33</v>
      </c>
      <c r="M2217">
        <v>5.59</v>
      </c>
      <c r="N2217">
        <v>10.83</v>
      </c>
      <c r="O2217" s="7">
        <f t="shared" si="278"/>
        <v>1.3607318833757023</v>
      </c>
      <c r="P2217" s="7">
        <f t="shared" si="279"/>
        <v>5.7191663368948689</v>
      </c>
      <c r="Q2217" s="7">
        <f t="shared" si="280"/>
        <v>11.08024533605929</v>
      </c>
      <c r="R2217" s="24">
        <f t="shared" si="272"/>
        <v>0.73489863228544405</v>
      </c>
      <c r="S2217" s="24">
        <f t="shared" si="272"/>
        <v>0.1748506584865189</v>
      </c>
      <c r="T2217" s="24">
        <f t="shared" si="272"/>
        <v>9.025070922803699E-2</v>
      </c>
      <c r="U2217" s="23">
        <f t="shared" si="273"/>
        <v>1.0253815033485469</v>
      </c>
      <c r="V2217" s="23">
        <f t="shared" si="273"/>
        <v>0.96792251222880421</v>
      </c>
      <c r="W2217" s="23">
        <f t="shared" si="273"/>
        <v>0.81153086776216288</v>
      </c>
      <c r="X2217" t="s">
        <v>71</v>
      </c>
      <c r="Y2217" t="s">
        <v>116</v>
      </c>
      <c r="Z2217" t="s">
        <v>146</v>
      </c>
      <c r="AA2217" s="78" t="s">
        <v>162</v>
      </c>
      <c r="AB2217" s="78" t="s">
        <v>160</v>
      </c>
      <c r="AC2217" t="s">
        <v>613</v>
      </c>
      <c r="AD2217" s="25" t="s">
        <v>169</v>
      </c>
      <c r="AE2217" s="140" t="str">
        <f>VLOOKUP(AD2217,cs_lookup!$A$2:$B$55,2,FALSE)</f>
        <v>X</v>
      </c>
    </row>
    <row r="2218" spans="1:31" x14ac:dyDescent="0.25">
      <c r="A2218" s="6">
        <v>0.5044521794804131</v>
      </c>
      <c r="B2218" s="6">
        <v>0.28351934575940646</v>
      </c>
      <c r="C2218" s="6">
        <v>0.20330691359846104</v>
      </c>
      <c r="D2218" s="21">
        <f t="shared" si="271"/>
        <v>1.9823484577467825</v>
      </c>
      <c r="E2218" s="22">
        <f t="shared" si="271"/>
        <v>3.5270961751181402</v>
      </c>
      <c r="F2218" s="22">
        <f t="shared" si="271"/>
        <v>4.9186718852809816</v>
      </c>
      <c r="G2218" s="141">
        <v>2.0882055364813912E-2</v>
      </c>
      <c r="H2218" s="7">
        <f t="shared" si="274"/>
        <v>1.0208820553648139</v>
      </c>
      <c r="I2218" s="7">
        <f t="shared" si="275"/>
        <v>1.941799689130971</v>
      </c>
      <c r="J2218" s="7">
        <f t="shared" si="276"/>
        <v>3.4549497237050821</v>
      </c>
      <c r="K2218" s="7">
        <f t="shared" si="277"/>
        <v>4.8180608714130901</v>
      </c>
      <c r="L2218">
        <v>2.52</v>
      </c>
      <c r="M2218">
        <v>3.48</v>
      </c>
      <c r="N2218">
        <v>2.97</v>
      </c>
      <c r="O2218" s="7">
        <f t="shared" si="278"/>
        <v>2.5726227795193313</v>
      </c>
      <c r="P2218" s="7">
        <f t="shared" si="279"/>
        <v>3.5526695526695522</v>
      </c>
      <c r="Q2218" s="7">
        <f t="shared" si="280"/>
        <v>3.0320197044334973</v>
      </c>
      <c r="R2218" s="24">
        <f t="shared" si="272"/>
        <v>0.38870836718115354</v>
      </c>
      <c r="S2218" s="24">
        <f t="shared" si="272"/>
        <v>0.28147847278635257</v>
      </c>
      <c r="T2218" s="24">
        <f t="shared" si="272"/>
        <v>0.32981316003249395</v>
      </c>
      <c r="U2218" s="23">
        <f t="shared" si="273"/>
        <v>1.2977651681094848</v>
      </c>
      <c r="V2218" s="23">
        <f t="shared" si="273"/>
        <v>1.0072505472722346</v>
      </c>
      <c r="W2218" s="23">
        <f t="shared" si="273"/>
        <v>0.61643056807809238</v>
      </c>
      <c r="X2218" t="s">
        <v>30</v>
      </c>
      <c r="Y2218" t="s">
        <v>28</v>
      </c>
      <c r="Z2218" t="s">
        <v>138</v>
      </c>
      <c r="AA2218" s="78" t="s">
        <v>151</v>
      </c>
      <c r="AB2218" s="78" t="s">
        <v>166</v>
      </c>
      <c r="AC2218" t="s">
        <v>614</v>
      </c>
      <c r="AD2218" s="25" t="s">
        <v>151</v>
      </c>
      <c r="AE2218" s="140" t="str">
        <f>VLOOKUP(AD2218,cs_lookup!$A$2:$B$55,2,FALSE)</f>
        <v>X</v>
      </c>
    </row>
    <row r="2219" spans="1:31" x14ac:dyDescent="0.25">
      <c r="A2219" s="6">
        <v>0.46705697256636275</v>
      </c>
      <c r="B2219" s="6">
        <v>0.26874740415852211</v>
      </c>
      <c r="C2219" s="6">
        <v>0.24972245859518263</v>
      </c>
      <c r="D2219" s="21">
        <f t="shared" si="271"/>
        <v>2.1410664195959797</v>
      </c>
      <c r="E2219" s="22">
        <f t="shared" si="271"/>
        <v>3.7209661731658796</v>
      </c>
      <c r="F2219" s="22">
        <f t="shared" si="271"/>
        <v>4.0044455978269422</v>
      </c>
      <c r="G2219" s="141">
        <v>2.6808789915586217E-2</v>
      </c>
      <c r="H2219" s="7">
        <f t="shared" si="274"/>
        <v>1.0268087899155862</v>
      </c>
      <c r="I2219" s="7">
        <f t="shared" si="275"/>
        <v>2.0851656517003487</v>
      </c>
      <c r="J2219" s="7">
        <f t="shared" si="276"/>
        <v>3.6238160499889953</v>
      </c>
      <c r="K2219" s="7">
        <f t="shared" si="277"/>
        <v>3.8998941547395081</v>
      </c>
      <c r="L2219">
        <v>1.43</v>
      </c>
      <c r="M2219">
        <v>5.15</v>
      </c>
      <c r="N2219">
        <v>7.5</v>
      </c>
      <c r="O2219" s="7">
        <f t="shared" si="278"/>
        <v>1.4683365695792883</v>
      </c>
      <c r="P2219" s="7">
        <f t="shared" si="279"/>
        <v>5.2880652680652691</v>
      </c>
      <c r="Q2219" s="7">
        <f t="shared" si="280"/>
        <v>7.7010659243668966</v>
      </c>
      <c r="R2219" s="24">
        <f t="shared" si="272"/>
        <v>0.68104276684093124</v>
      </c>
      <c r="S2219" s="24">
        <f t="shared" si="272"/>
        <v>0.18910507894806439</v>
      </c>
      <c r="T2219" s="24">
        <f t="shared" si="272"/>
        <v>0.12985215421100421</v>
      </c>
      <c r="U2219" s="23">
        <f t="shared" si="273"/>
        <v>0.68579683289618076</v>
      </c>
      <c r="V2219" s="23">
        <f t="shared" si="273"/>
        <v>1.4211538138133804</v>
      </c>
      <c r="W2219" s="23">
        <f t="shared" si="273"/>
        <v>1.9231291164364843</v>
      </c>
      <c r="X2219" t="s">
        <v>41</v>
      </c>
      <c r="Y2219" t="s">
        <v>104</v>
      </c>
      <c r="Z2219" t="s">
        <v>140</v>
      </c>
      <c r="AA2219" s="78" t="s">
        <v>151</v>
      </c>
      <c r="AB2219" s="78" t="s">
        <v>166</v>
      </c>
      <c r="AC2219" t="s">
        <v>614</v>
      </c>
      <c r="AD2219" s="25" t="s">
        <v>155</v>
      </c>
      <c r="AE2219" s="140" t="str">
        <f>VLOOKUP(AD2219,cs_lookup!$A$2:$B$55,2,FALSE)</f>
        <v>2</v>
      </c>
    </row>
    <row r="2220" spans="1:31" x14ac:dyDescent="0.25">
      <c r="A2220" s="6">
        <v>7.874078311471662E-2</v>
      </c>
      <c r="B2220" s="6">
        <v>0.13150013970736057</v>
      </c>
      <c r="C2220" s="6">
        <v>0.66466737962207345</v>
      </c>
      <c r="D2220" s="21">
        <f t="shared" si="271"/>
        <v>12.699899092229124</v>
      </c>
      <c r="E2220" s="22">
        <f t="shared" si="271"/>
        <v>7.6045546584619039</v>
      </c>
      <c r="F2220" s="22">
        <f t="shared" si="271"/>
        <v>1.5045119268055474</v>
      </c>
      <c r="G2220" s="141">
        <v>2.4784533676338372E-2</v>
      </c>
      <c r="H2220" s="7">
        <f t="shared" si="274"/>
        <v>1.0247845336763384</v>
      </c>
      <c r="I2220" s="7">
        <f t="shared" si="275"/>
        <v>12.392750548907271</v>
      </c>
      <c r="J2220" s="7">
        <f t="shared" si="276"/>
        <v>7.4206376155786904</v>
      </c>
      <c r="K2220" s="7">
        <f t="shared" si="277"/>
        <v>1.4681251300780493</v>
      </c>
      <c r="L2220">
        <v>4.5199999999999996</v>
      </c>
      <c r="M2220">
        <v>4.37</v>
      </c>
      <c r="N2220">
        <v>1.74</v>
      </c>
      <c r="O2220" s="7">
        <f t="shared" si="278"/>
        <v>4.6320260922170489</v>
      </c>
      <c r="P2220" s="7">
        <f t="shared" si="279"/>
        <v>4.4783084121655987</v>
      </c>
      <c r="Q2220" s="7">
        <f t="shared" si="280"/>
        <v>1.7831250885968288</v>
      </c>
      <c r="R2220" s="24">
        <f t="shared" si="272"/>
        <v>0.21588824848811791</v>
      </c>
      <c r="S2220" s="24">
        <f t="shared" si="272"/>
        <v>0.22329860026688622</v>
      </c>
      <c r="T2220" s="24">
        <f t="shared" si="272"/>
        <v>0.56081315124499587</v>
      </c>
      <c r="U2220" s="23">
        <f t="shared" si="273"/>
        <v>0.36472936190897104</v>
      </c>
      <c r="V2220" s="23">
        <f t="shared" si="273"/>
        <v>0.58889818185242437</v>
      </c>
      <c r="W2220" s="23">
        <f t="shared" si="273"/>
        <v>1.1851850801760317</v>
      </c>
      <c r="X2220" t="s">
        <v>38</v>
      </c>
      <c r="Y2220" t="s">
        <v>106</v>
      </c>
      <c r="Z2220" t="s">
        <v>140</v>
      </c>
      <c r="AA2220" s="78" t="s">
        <v>178</v>
      </c>
      <c r="AB2220" s="78" t="s">
        <v>161</v>
      </c>
      <c r="AC2220" t="s">
        <v>614</v>
      </c>
      <c r="AD2220" s="25" t="s">
        <v>178</v>
      </c>
      <c r="AE2220" s="140" t="str">
        <f>VLOOKUP(AD2220,cs_lookup!$A$2:$B$55,2,FALSE)</f>
        <v>2</v>
      </c>
    </row>
    <row r="2221" spans="1:31" x14ac:dyDescent="0.25">
      <c r="A2221" s="6">
        <v>0.36512714455963569</v>
      </c>
      <c r="B2221" s="6">
        <v>0.23842222985963485</v>
      </c>
      <c r="C2221" s="6">
        <v>0.36544654234086843</v>
      </c>
      <c r="D2221" s="21">
        <f t="shared" si="271"/>
        <v>2.7387720001098725</v>
      </c>
      <c r="E2221" s="22">
        <f t="shared" si="271"/>
        <v>4.1942397761682084</v>
      </c>
      <c r="F2221" s="22">
        <f t="shared" si="271"/>
        <v>2.7363783320933845</v>
      </c>
      <c r="G2221" s="141">
        <v>2.1137060948480668E-2</v>
      </c>
      <c r="H2221" s="7">
        <f t="shared" si="274"/>
        <v>1.0211370609484807</v>
      </c>
      <c r="I2221" s="7">
        <f t="shared" si="275"/>
        <v>2.6820806969497033</v>
      </c>
      <c r="J2221" s="7">
        <f t="shared" si="276"/>
        <v>4.1074209688094161</v>
      </c>
      <c r="K2221" s="7">
        <f t="shared" si="277"/>
        <v>2.6797365767448555</v>
      </c>
      <c r="L2221">
        <v>2.5299999999999998</v>
      </c>
      <c r="M2221">
        <v>3.32</v>
      </c>
      <c r="N2221">
        <v>3.08</v>
      </c>
      <c r="O2221" s="7">
        <f t="shared" si="278"/>
        <v>2.5834767641996561</v>
      </c>
      <c r="P2221" s="7">
        <f t="shared" si="279"/>
        <v>3.3901750423489556</v>
      </c>
      <c r="Q2221" s="7">
        <f t="shared" si="280"/>
        <v>3.1451021477213206</v>
      </c>
      <c r="R2221" s="24">
        <f t="shared" si="272"/>
        <v>0.38707528314457024</v>
      </c>
      <c r="S2221" s="24">
        <f t="shared" si="272"/>
        <v>0.29497001998667555</v>
      </c>
      <c r="T2221" s="24">
        <f t="shared" si="272"/>
        <v>0.31795469686875411</v>
      </c>
      <c r="U2221" s="23">
        <f t="shared" si="273"/>
        <v>0.94329749394838758</v>
      </c>
      <c r="V2221" s="23">
        <f t="shared" si="273"/>
        <v>0.80829309321132004</v>
      </c>
      <c r="W2221" s="23">
        <f t="shared" si="273"/>
        <v>1.1493667051935959</v>
      </c>
      <c r="X2221" t="s">
        <v>101</v>
      </c>
      <c r="Y2221" t="s">
        <v>37</v>
      </c>
      <c r="Z2221" t="s">
        <v>140</v>
      </c>
      <c r="AA2221" s="78" t="s">
        <v>150</v>
      </c>
      <c r="AB2221" s="78" t="s">
        <v>166</v>
      </c>
      <c r="AC2221" t="s">
        <v>614</v>
      </c>
      <c r="AD2221" s="25" t="s">
        <v>151</v>
      </c>
      <c r="AE2221" s="140" t="str">
        <f>VLOOKUP(AD2221,cs_lookup!$A$2:$B$55,2,FALSE)</f>
        <v>X</v>
      </c>
    </row>
    <row r="2222" spans="1:31" x14ac:dyDescent="0.25">
      <c r="A2222" s="6">
        <v>0.3009055507013067</v>
      </c>
      <c r="B2222" s="6">
        <v>0.2134301962976968</v>
      </c>
      <c r="C2222" s="6">
        <v>0.44273545897070654</v>
      </c>
      <c r="D2222" s="21">
        <f t="shared" si="271"/>
        <v>3.3233019386626337</v>
      </c>
      <c r="E2222" s="22">
        <f t="shared" si="271"/>
        <v>4.6853726293030231</v>
      </c>
      <c r="F2222" s="22">
        <f t="shared" si="271"/>
        <v>2.2586851351930335</v>
      </c>
      <c r="G2222" s="141">
        <v>2.5535292026018119E-2</v>
      </c>
      <c r="H2222" s="7">
        <f t="shared" si="274"/>
        <v>1.0255352920260181</v>
      </c>
      <c r="I2222" s="7">
        <f t="shared" si="275"/>
        <v>3.2405534597421934</v>
      </c>
      <c r="J2222" s="7">
        <f t="shared" si="276"/>
        <v>4.5687093030672159</v>
      </c>
      <c r="K2222" s="7">
        <f t="shared" si="277"/>
        <v>2.202445057479046</v>
      </c>
      <c r="L2222">
        <v>5.15</v>
      </c>
      <c r="M2222">
        <v>4.3</v>
      </c>
      <c r="N2222">
        <v>1.67</v>
      </c>
      <c r="O2222" s="7">
        <f t="shared" si="278"/>
        <v>5.2815067539339937</v>
      </c>
      <c r="P2222" s="7">
        <f t="shared" si="279"/>
        <v>4.4098017557118778</v>
      </c>
      <c r="Q2222" s="7">
        <f t="shared" si="280"/>
        <v>1.7126439376834501</v>
      </c>
      <c r="R2222" s="24">
        <f t="shared" si="272"/>
        <v>0.1893399074525727</v>
      </c>
      <c r="S2222" s="24">
        <f t="shared" si="272"/>
        <v>0.22676756357691849</v>
      </c>
      <c r="T2222" s="24">
        <f t="shared" si="272"/>
        <v>0.5838925289705087</v>
      </c>
      <c r="U2222" s="23">
        <f t="shared" si="273"/>
        <v>1.5892346983251791</v>
      </c>
      <c r="V2222" s="23">
        <f t="shared" si="273"/>
        <v>0.94118485435551402</v>
      </c>
      <c r="W2222" s="23">
        <f t="shared" si="273"/>
        <v>0.75824819980368041</v>
      </c>
      <c r="X2222" t="s">
        <v>100</v>
      </c>
      <c r="Y2222" t="s">
        <v>107</v>
      </c>
      <c r="Z2222" t="s">
        <v>140</v>
      </c>
      <c r="AA2222" s="78" t="s">
        <v>150</v>
      </c>
      <c r="AB2222" s="78" t="s">
        <v>166</v>
      </c>
      <c r="AC2222" t="s">
        <v>614</v>
      </c>
      <c r="AD2222" s="25" t="s">
        <v>155</v>
      </c>
      <c r="AE2222" s="140" t="str">
        <f>VLOOKUP(AD2222,cs_lookup!$A$2:$B$55,2,FALSE)</f>
        <v>2</v>
      </c>
    </row>
    <row r="2223" spans="1:31" x14ac:dyDescent="0.25">
      <c r="A2223" s="6">
        <v>9.6472402877384983E-2</v>
      </c>
      <c r="B2223" s="6">
        <v>0.11601890866648203</v>
      </c>
      <c r="C2223" s="6">
        <v>0.66169919520396803</v>
      </c>
      <c r="D2223" s="21">
        <f t="shared" si="271"/>
        <v>10.365658677238354</v>
      </c>
      <c r="E2223" s="22">
        <f t="shared" si="271"/>
        <v>8.6192846622500685</v>
      </c>
      <c r="F2223" s="22">
        <f t="shared" si="271"/>
        <v>1.51126071672454</v>
      </c>
      <c r="G2223" s="141">
        <v>2.3202530348926498E-2</v>
      </c>
      <c r="H2223" s="7">
        <f t="shared" si="274"/>
        <v>1.0232025303489265</v>
      </c>
      <c r="I2223" s="7">
        <f t="shared" si="275"/>
        <v>10.130603052460707</v>
      </c>
      <c r="J2223" s="7">
        <f t="shared" si="276"/>
        <v>8.4238304798862949</v>
      </c>
      <c r="K2223" s="7">
        <f t="shared" si="277"/>
        <v>1.4769907930243085</v>
      </c>
      <c r="L2223">
        <v>6.34</v>
      </c>
      <c r="M2223">
        <v>5.03</v>
      </c>
      <c r="N2223">
        <v>1.5</v>
      </c>
      <c r="O2223" s="7">
        <f t="shared" si="278"/>
        <v>6.4871040424121942</v>
      </c>
      <c r="P2223" s="7">
        <f t="shared" si="279"/>
        <v>5.1467087276551009</v>
      </c>
      <c r="Q2223" s="7">
        <f t="shared" si="280"/>
        <v>1.5348037955233897</v>
      </c>
      <c r="R2223" s="24">
        <f t="shared" si="272"/>
        <v>0.15415199038925165</v>
      </c>
      <c r="S2223" s="24">
        <f t="shared" si="272"/>
        <v>0.19429893023217798</v>
      </c>
      <c r="T2223" s="24">
        <f t="shared" si="272"/>
        <v>0.65154907937857032</v>
      </c>
      <c r="U2223" s="23">
        <f t="shared" si="273"/>
        <v>0.62582651468710193</v>
      </c>
      <c r="V2223" s="23">
        <f t="shared" si="273"/>
        <v>0.59711552980680294</v>
      </c>
      <c r="W2223" s="23">
        <f t="shared" si="273"/>
        <v>1.0155784362938225</v>
      </c>
      <c r="X2223" t="s">
        <v>43</v>
      </c>
      <c r="Y2223" t="s">
        <v>102</v>
      </c>
      <c r="Z2223" t="s">
        <v>140</v>
      </c>
      <c r="AA2223" s="78" t="s">
        <v>167</v>
      </c>
      <c r="AB2223" s="78" t="s">
        <v>161</v>
      </c>
      <c r="AC2223" t="s">
        <v>614</v>
      </c>
      <c r="AD2223" s="25" t="s">
        <v>153</v>
      </c>
      <c r="AE2223" s="140" t="str">
        <f>VLOOKUP(AD2223,cs_lookup!$A$2:$B$55,2,FALSE)</f>
        <v>2</v>
      </c>
    </row>
    <row r="2224" spans="1:31" x14ac:dyDescent="0.25">
      <c r="A2224" s="6">
        <v>0.66399687166761601</v>
      </c>
      <c r="B2224" s="6">
        <v>0.1878089243325867</v>
      </c>
      <c r="C2224" s="6">
        <v>0.13971080994437529</v>
      </c>
      <c r="D2224" s="21">
        <f t="shared" si="271"/>
        <v>1.506031191816489</v>
      </c>
      <c r="E2224" s="22">
        <f t="shared" si="271"/>
        <v>5.3245606062314801</v>
      </c>
      <c r="F2224" s="22">
        <f t="shared" si="271"/>
        <v>7.1576422783472644</v>
      </c>
      <c r="G2224" s="141">
        <v>2.3849685759654848E-2</v>
      </c>
      <c r="H2224" s="7">
        <f t="shared" si="274"/>
        <v>1.0238496857596548</v>
      </c>
      <c r="I2224" s="7">
        <f t="shared" si="275"/>
        <v>1.4709495082757926</v>
      </c>
      <c r="J2224" s="7">
        <f t="shared" si="276"/>
        <v>5.2005296092666891</v>
      </c>
      <c r="K2224" s="7">
        <f t="shared" si="277"/>
        <v>6.990911242050716</v>
      </c>
      <c r="L2224">
        <v>1.97</v>
      </c>
      <c r="M2224">
        <v>3.73</v>
      </c>
      <c r="N2224">
        <v>4.03</v>
      </c>
      <c r="O2224" s="7">
        <f t="shared" si="278"/>
        <v>2.0169838809465199</v>
      </c>
      <c r="P2224" s="7">
        <f t="shared" si="279"/>
        <v>3.8189593278835128</v>
      </c>
      <c r="Q2224" s="7">
        <f t="shared" si="280"/>
        <v>4.1261142336114096</v>
      </c>
      <c r="R2224" s="24">
        <f t="shared" si="272"/>
        <v>0.49578978267824586</v>
      </c>
      <c r="S2224" s="24">
        <f t="shared" si="272"/>
        <v>0.26185144018127188</v>
      </c>
      <c r="T2224" s="24">
        <f t="shared" si="272"/>
        <v>0.2423587771404824</v>
      </c>
      <c r="U2224" s="23">
        <f t="shared" si="273"/>
        <v>1.3392709871524964</v>
      </c>
      <c r="V2224" s="23">
        <f t="shared" si="273"/>
        <v>0.71723464343970078</v>
      </c>
      <c r="W2224" s="23">
        <f t="shared" si="273"/>
        <v>0.57646276150086539</v>
      </c>
      <c r="X2224" t="s">
        <v>108</v>
      </c>
      <c r="Y2224" t="s">
        <v>36</v>
      </c>
      <c r="Z2224" t="s">
        <v>140</v>
      </c>
      <c r="AA2224" s="78" t="s">
        <v>162</v>
      </c>
      <c r="AB2224" s="78" t="s">
        <v>160</v>
      </c>
      <c r="AC2224" t="s">
        <v>614</v>
      </c>
      <c r="AD2224" s="25" t="s">
        <v>154</v>
      </c>
      <c r="AE2224" s="140" t="str">
        <f>VLOOKUP(AD2224,cs_lookup!$A$2:$B$55,2,FALSE)</f>
        <v>1</v>
      </c>
    </row>
    <row r="2225" spans="1:31" x14ac:dyDescent="0.25">
      <c r="A2225" s="6">
        <v>0.68985599391726815</v>
      </c>
      <c r="B2225" s="6">
        <v>0.21206185522545759</v>
      </c>
      <c r="C2225" s="6">
        <v>9.5604742869736956E-2</v>
      </c>
      <c r="D2225" s="21">
        <f t="shared" si="271"/>
        <v>1.4495778957019922</v>
      </c>
      <c r="E2225" s="22">
        <f t="shared" si="271"/>
        <v>4.7156052602521612</v>
      </c>
      <c r="F2225" s="22">
        <f t="shared" si="271"/>
        <v>10.459732121893959</v>
      </c>
      <c r="G2225" s="141">
        <v>2.758598333819573E-2</v>
      </c>
      <c r="H2225" s="7">
        <f t="shared" si="274"/>
        <v>1.0275859833381957</v>
      </c>
      <c r="I2225" s="7">
        <f t="shared" si="275"/>
        <v>1.4106633597637463</v>
      </c>
      <c r="J2225" s="7">
        <f t="shared" si="276"/>
        <v>4.5890128288176317</v>
      </c>
      <c r="K2225" s="7">
        <f t="shared" si="277"/>
        <v>10.178936158621664</v>
      </c>
      <c r="L2225">
        <v>3.39</v>
      </c>
      <c r="M2225">
        <v>3.57</v>
      </c>
      <c r="N2225">
        <v>2.21</v>
      </c>
      <c r="O2225" s="7">
        <f t="shared" si="278"/>
        <v>3.4835164835164836</v>
      </c>
      <c r="P2225" s="7">
        <f t="shared" si="279"/>
        <v>3.6684819605173584</v>
      </c>
      <c r="Q2225" s="7">
        <f t="shared" si="280"/>
        <v>2.2709650231774123</v>
      </c>
      <c r="R2225" s="24">
        <f t="shared" si="272"/>
        <v>0.28706624605678233</v>
      </c>
      <c r="S2225" s="24">
        <f t="shared" si="272"/>
        <v>0.27259231768417147</v>
      </c>
      <c r="T2225" s="24">
        <f t="shared" si="272"/>
        <v>0.44034143625904626</v>
      </c>
      <c r="U2225" s="23">
        <f t="shared" si="273"/>
        <v>2.4031247260634507</v>
      </c>
      <c r="V2225" s="23">
        <f t="shared" si="273"/>
        <v>0.77794509040843485</v>
      </c>
      <c r="W2225" s="23">
        <f t="shared" si="273"/>
        <v>0.21711502710704275</v>
      </c>
      <c r="X2225" t="s">
        <v>45</v>
      </c>
      <c r="Y2225" t="s">
        <v>558</v>
      </c>
      <c r="Z2225" t="s">
        <v>141</v>
      </c>
      <c r="AA2225" s="78" t="s">
        <v>162</v>
      </c>
      <c r="AB2225" s="78" t="s">
        <v>160</v>
      </c>
      <c r="AC2225" t="s">
        <v>614</v>
      </c>
      <c r="AD2225" s="25" t="s">
        <v>165</v>
      </c>
      <c r="AE2225" s="140" t="str">
        <f>VLOOKUP(AD2225,cs_lookup!$A$2:$B$55,2,FALSE)</f>
        <v>1</v>
      </c>
    </row>
    <row r="2226" spans="1:31" x14ac:dyDescent="0.25">
      <c r="A2226" s="6">
        <v>0.1191293700058987</v>
      </c>
      <c r="B2226" s="6">
        <v>0.5512080828954633</v>
      </c>
      <c r="C2226" s="6">
        <v>0.31994426534104581</v>
      </c>
      <c r="D2226" s="21">
        <f t="shared" si="271"/>
        <v>8.3942356108362279</v>
      </c>
      <c r="E2226" s="22">
        <f t="shared" si="271"/>
        <v>1.8141969086285155</v>
      </c>
      <c r="F2226" s="22">
        <f t="shared" si="271"/>
        <v>3.1255443785937098</v>
      </c>
      <c r="G2226" s="141">
        <v>2.8705786364936703E-2</v>
      </c>
      <c r="H2226" s="7">
        <f t="shared" si="274"/>
        <v>1.0287057863649367</v>
      </c>
      <c r="I2226" s="7">
        <f t="shared" si="275"/>
        <v>8.1599964947201595</v>
      </c>
      <c r="J2226" s="7">
        <f t="shared" si="276"/>
        <v>1.7635721823235893</v>
      </c>
      <c r="K2226" s="7">
        <f t="shared" si="277"/>
        <v>3.0383268180479668</v>
      </c>
      <c r="L2226">
        <v>3.64</v>
      </c>
      <c r="M2226">
        <v>2.98</v>
      </c>
      <c r="N2226">
        <v>2.39</v>
      </c>
      <c r="O2226" s="7">
        <f t="shared" si="278"/>
        <v>3.7444890623683698</v>
      </c>
      <c r="P2226" s="7">
        <f t="shared" si="279"/>
        <v>3.0655432433675114</v>
      </c>
      <c r="Q2226" s="7">
        <f t="shared" si="280"/>
        <v>2.458606829412199</v>
      </c>
      <c r="R2226" s="24">
        <f t="shared" si="272"/>
        <v>0.26705913232592143</v>
      </c>
      <c r="S2226" s="24">
        <f t="shared" si="272"/>
        <v>0.32620645693501815</v>
      </c>
      <c r="T2226" s="24">
        <f t="shared" si="272"/>
        <v>0.40673441073906025</v>
      </c>
      <c r="U2226" s="23">
        <f t="shared" si="273"/>
        <v>0.44607862299392215</v>
      </c>
      <c r="V2226" s="23">
        <f t="shared" si="273"/>
        <v>1.6897522142097468</v>
      </c>
      <c r="W2226" s="23">
        <f t="shared" si="273"/>
        <v>0.7866171557987639</v>
      </c>
      <c r="X2226" t="s">
        <v>49</v>
      </c>
      <c r="Y2226" t="s">
        <v>51</v>
      </c>
      <c r="Z2226" t="s">
        <v>141</v>
      </c>
      <c r="AA2226" s="78" t="s">
        <v>149</v>
      </c>
      <c r="AB2226" s="78" t="s">
        <v>166</v>
      </c>
      <c r="AC2226" t="s">
        <v>614</v>
      </c>
      <c r="AD2226" s="25" t="s">
        <v>151</v>
      </c>
      <c r="AE2226" s="140" t="str">
        <f>VLOOKUP(AD2226,cs_lookup!$A$2:$B$55,2,FALSE)</f>
        <v>X</v>
      </c>
    </row>
    <row r="2227" spans="1:31" x14ac:dyDescent="0.25">
      <c r="A2227" s="6">
        <v>0.70583872984923601</v>
      </c>
      <c r="B2227" s="6">
        <v>0.22407728863280785</v>
      </c>
      <c r="C2227" s="6">
        <v>6.8909998439848921E-2</v>
      </c>
      <c r="D2227" s="21">
        <f t="shared" si="271"/>
        <v>1.4167542211995019</v>
      </c>
      <c r="E2227" s="22">
        <f t="shared" si="271"/>
        <v>4.462745894960757</v>
      </c>
      <c r="F2227" s="22">
        <f t="shared" si="271"/>
        <v>14.51168223248319</v>
      </c>
      <c r="G2227" s="141">
        <v>2.7474489194883045E-2</v>
      </c>
      <c r="H2227" s="7">
        <f t="shared" si="274"/>
        <v>1.027474489194883</v>
      </c>
      <c r="I2227" s="7">
        <f t="shared" si="275"/>
        <v>1.3788704596545787</v>
      </c>
      <c r="J2227" s="7">
        <f t="shared" si="276"/>
        <v>4.3434128456636545</v>
      </c>
      <c r="K2227" s="7">
        <f t="shared" si="277"/>
        <v>14.123642372721463</v>
      </c>
      <c r="L2227">
        <v>2.17</v>
      </c>
      <c r="M2227">
        <v>3.49</v>
      </c>
      <c r="N2227">
        <v>3.57</v>
      </c>
      <c r="O2227" s="7">
        <f t="shared" si="278"/>
        <v>2.2296196415528962</v>
      </c>
      <c r="P2227" s="7">
        <f t="shared" si="279"/>
        <v>3.585885967290142</v>
      </c>
      <c r="Q2227" s="7">
        <f t="shared" si="280"/>
        <v>3.6680839264257323</v>
      </c>
      <c r="R2227" s="24">
        <f t="shared" si="272"/>
        <v>0.44850699256646087</v>
      </c>
      <c r="S2227" s="24">
        <f t="shared" si="272"/>
        <v>0.27887110999118053</v>
      </c>
      <c r="T2227" s="24">
        <f t="shared" si="272"/>
        <v>0.2726218974423586</v>
      </c>
      <c r="U2227" s="23">
        <f t="shared" si="273"/>
        <v>1.5737518958406052</v>
      </c>
      <c r="V2227" s="23">
        <f t="shared" si="273"/>
        <v>0.80351560489680862</v>
      </c>
      <c r="W2227" s="23">
        <f t="shared" si="273"/>
        <v>0.25276765764723214</v>
      </c>
      <c r="X2227" t="s">
        <v>271</v>
      </c>
      <c r="Y2227" t="s">
        <v>55</v>
      </c>
      <c r="Z2227" t="s">
        <v>143</v>
      </c>
      <c r="AA2227" s="78" t="s">
        <v>170</v>
      </c>
      <c r="AB2227" s="78" t="s">
        <v>160</v>
      </c>
      <c r="AC2227" t="s">
        <v>614</v>
      </c>
      <c r="AD2227" s="25" t="s">
        <v>451</v>
      </c>
      <c r="AE2227" s="140" t="str">
        <f>VLOOKUP(AD2227,cs_lookup!$A$2:$B$55,2,FALSE)</f>
        <v>2</v>
      </c>
    </row>
    <row r="2228" spans="1:31" x14ac:dyDescent="0.25">
      <c r="A2228" s="6">
        <v>0.45100544441348078</v>
      </c>
      <c r="B2228" s="6">
        <v>0.31996278739748096</v>
      </c>
      <c r="C2228" s="6">
        <v>0.21997296301788685</v>
      </c>
      <c r="D2228" s="21">
        <f t="shared" si="271"/>
        <v>2.2172681336485205</v>
      </c>
      <c r="E2228" s="22">
        <f t="shared" si="271"/>
        <v>3.1253634465864542</v>
      </c>
      <c r="F2228" s="22">
        <f t="shared" si="271"/>
        <v>4.5460132294471398</v>
      </c>
      <c r="G2228" s="141">
        <v>2.9333398558690105E-2</v>
      </c>
      <c r="H2228" s="7">
        <f t="shared" si="274"/>
        <v>1.0293333985586901</v>
      </c>
      <c r="I2228" s="7">
        <f t="shared" si="275"/>
        <v>2.1540815995606666</v>
      </c>
      <c r="J2228" s="7">
        <f t="shared" si="276"/>
        <v>3.0362984927553125</v>
      </c>
      <c r="K2228" s="7">
        <f t="shared" si="277"/>
        <v>4.4164633497879615</v>
      </c>
      <c r="L2228">
        <v>5.48</v>
      </c>
      <c r="M2228">
        <v>4.43</v>
      </c>
      <c r="N2228">
        <v>1.61</v>
      </c>
      <c r="O2228" s="7">
        <f t="shared" si="278"/>
        <v>5.6407470241016222</v>
      </c>
      <c r="P2228" s="7">
        <f t="shared" si="279"/>
        <v>4.559946955614997</v>
      </c>
      <c r="Q2228" s="7">
        <f t="shared" si="280"/>
        <v>1.6572267716794911</v>
      </c>
      <c r="R2228" s="24">
        <f t="shared" si="272"/>
        <v>0.17728148341473721</v>
      </c>
      <c r="S2228" s="24">
        <f t="shared" si="272"/>
        <v>0.21930079663944921</v>
      </c>
      <c r="T2228" s="24">
        <f t="shared" si="272"/>
        <v>0.60341771994581361</v>
      </c>
      <c r="U2228" s="23">
        <f t="shared" si="273"/>
        <v>2.5440076184289713</v>
      </c>
      <c r="V2228" s="23">
        <f t="shared" si="273"/>
        <v>1.4590133383032318</v>
      </c>
      <c r="W2228" s="23">
        <f t="shared" si="273"/>
        <v>0.36454508335890473</v>
      </c>
      <c r="X2228" t="s">
        <v>59</v>
      </c>
      <c r="Y2228" t="s">
        <v>131</v>
      </c>
      <c r="Z2228" t="s">
        <v>143</v>
      </c>
      <c r="AA2228" s="78" t="s">
        <v>151</v>
      </c>
      <c r="AB2228" s="78" t="s">
        <v>166</v>
      </c>
      <c r="AC2228" t="s">
        <v>614</v>
      </c>
      <c r="AD2228" s="25" t="s">
        <v>178</v>
      </c>
      <c r="AE2228" s="140" t="str">
        <f>VLOOKUP(AD2228,cs_lookup!$A$2:$B$55,2,FALSE)</f>
        <v>2</v>
      </c>
    </row>
    <row r="2229" spans="1:31" x14ac:dyDescent="0.25">
      <c r="A2229" s="6">
        <v>0.12704444707003634</v>
      </c>
      <c r="B2229" s="6">
        <v>0.39808387088359098</v>
      </c>
      <c r="C2229" s="6">
        <v>0.44168456554965602</v>
      </c>
      <c r="D2229" s="21">
        <f t="shared" si="271"/>
        <v>7.8712609882801541</v>
      </c>
      <c r="E2229" s="22">
        <f t="shared" si="271"/>
        <v>2.5120334510925799</v>
      </c>
      <c r="F2229" s="22">
        <f t="shared" si="271"/>
        <v>2.2640591906478469</v>
      </c>
      <c r="G2229" s="141">
        <v>2.6775082502636716E-2</v>
      </c>
      <c r="H2229" s="7">
        <f t="shared" si="274"/>
        <v>1.0267750825026367</v>
      </c>
      <c r="I2229" s="7">
        <f t="shared" si="275"/>
        <v>7.6660031222173144</v>
      </c>
      <c r="J2229" s="7">
        <f t="shared" si="276"/>
        <v>2.4465274760756857</v>
      </c>
      <c r="K2229" s="7">
        <f t="shared" si="277"/>
        <v>2.205019608704843</v>
      </c>
      <c r="L2229">
        <v>2.73</v>
      </c>
      <c r="M2229">
        <v>3.23</v>
      </c>
      <c r="N2229">
        <v>2.85</v>
      </c>
      <c r="O2229" s="7">
        <f t="shared" si="278"/>
        <v>2.803095975232198</v>
      </c>
      <c r="P2229" s="7">
        <f t="shared" si="279"/>
        <v>3.3164835164835167</v>
      </c>
      <c r="Q2229" s="7">
        <f t="shared" si="280"/>
        <v>2.9263089851325148</v>
      </c>
      <c r="R2229" s="24">
        <f t="shared" si="272"/>
        <v>0.35674839849790152</v>
      </c>
      <c r="S2229" s="24">
        <f t="shared" si="272"/>
        <v>0.30152418820410865</v>
      </c>
      <c r="T2229" s="24">
        <f t="shared" si="272"/>
        <v>0.34172741329798983</v>
      </c>
      <c r="U2229" s="23">
        <f t="shared" si="273"/>
        <v>0.35611777825761892</v>
      </c>
      <c r="V2229" s="23">
        <f t="shared" si="273"/>
        <v>1.320238595963382</v>
      </c>
      <c r="W2229" s="23">
        <f t="shared" si="273"/>
        <v>1.2925055127623095</v>
      </c>
      <c r="X2229" t="s">
        <v>132</v>
      </c>
      <c r="Y2229" t="s">
        <v>60</v>
      </c>
      <c r="Z2229" t="s">
        <v>143</v>
      </c>
      <c r="AA2229" s="78" t="s">
        <v>152</v>
      </c>
      <c r="AB2229" s="78" t="s">
        <v>161</v>
      </c>
      <c r="AC2229" t="s">
        <v>614</v>
      </c>
      <c r="AD2229" s="25" t="s">
        <v>151</v>
      </c>
      <c r="AE2229" s="140" t="str">
        <f>VLOOKUP(AD2229,cs_lookup!$A$2:$B$55,2,FALSE)</f>
        <v>X</v>
      </c>
    </row>
    <row r="2230" spans="1:31" x14ac:dyDescent="0.25">
      <c r="A2230" s="6">
        <v>0.59094797645190589</v>
      </c>
      <c r="B2230" s="6">
        <v>0.20024478262077633</v>
      </c>
      <c r="C2230" s="6">
        <v>0.19601887824200306</v>
      </c>
      <c r="D2230" s="21">
        <f t="shared" si="271"/>
        <v>1.6921963351225464</v>
      </c>
      <c r="E2230" s="22">
        <f t="shared" si="271"/>
        <v>4.9938879151413422</v>
      </c>
      <c r="F2230" s="22">
        <f t="shared" si="271"/>
        <v>5.1015494475251995</v>
      </c>
      <c r="G2230" s="141">
        <v>2.6389759480247132E-2</v>
      </c>
      <c r="H2230" s="7">
        <f t="shared" si="274"/>
        <v>1.0263897594802471</v>
      </c>
      <c r="I2230" s="7">
        <f t="shared" si="275"/>
        <v>1.6486878590638478</v>
      </c>
      <c r="J2230" s="7">
        <f t="shared" si="276"/>
        <v>4.8654888350310452</v>
      </c>
      <c r="K2230" s="7">
        <f t="shared" si="277"/>
        <v>4.9703822552833827</v>
      </c>
      <c r="L2230">
        <v>2.57</v>
      </c>
      <c r="M2230">
        <v>3.29</v>
      </c>
      <c r="N2230">
        <v>3</v>
      </c>
      <c r="O2230" s="7">
        <f t="shared" si="278"/>
        <v>2.637821681864235</v>
      </c>
      <c r="P2230" s="7">
        <f t="shared" si="279"/>
        <v>3.3768223086900133</v>
      </c>
      <c r="Q2230" s="7">
        <f t="shared" si="280"/>
        <v>3.0791692784407414</v>
      </c>
      <c r="R2230" s="24">
        <f t="shared" si="272"/>
        <v>0.37910068253486612</v>
      </c>
      <c r="S2230" s="24">
        <f t="shared" si="272"/>
        <v>0.29613639942693187</v>
      </c>
      <c r="T2230" s="24">
        <f t="shared" si="272"/>
        <v>0.32476291803820195</v>
      </c>
      <c r="U2230" s="23">
        <f t="shared" si="273"/>
        <v>1.5588153851386328</v>
      </c>
      <c r="V2230" s="23">
        <f t="shared" si="273"/>
        <v>0.67619104915261974</v>
      </c>
      <c r="W2230" s="23">
        <f t="shared" si="273"/>
        <v>0.60357530787719205</v>
      </c>
      <c r="X2230" t="s">
        <v>54</v>
      </c>
      <c r="Y2230" t="s">
        <v>57</v>
      </c>
      <c r="Z2230" t="s">
        <v>143</v>
      </c>
      <c r="AA2230" s="78" t="s">
        <v>162</v>
      </c>
      <c r="AB2230" s="78" t="s">
        <v>160</v>
      </c>
      <c r="AC2230" t="s">
        <v>614</v>
      </c>
      <c r="AD2230" s="25" t="s">
        <v>150</v>
      </c>
      <c r="AE2230" s="140" t="str">
        <f>VLOOKUP(AD2230,cs_lookup!$A$2:$B$55,2,FALSE)</f>
        <v>X</v>
      </c>
    </row>
    <row r="2231" spans="1:31" x14ac:dyDescent="0.25">
      <c r="A2231" s="6">
        <v>0.72320216539944582</v>
      </c>
      <c r="B2231" s="6">
        <v>0.19313482816942976</v>
      </c>
      <c r="C2231" s="6">
        <v>8.1142575246068147E-2</v>
      </c>
      <c r="D2231" s="21">
        <f t="shared" si="271"/>
        <v>1.3827392226455386</v>
      </c>
      <c r="E2231" s="22">
        <f t="shared" si="271"/>
        <v>5.1777300318031632</v>
      </c>
      <c r="F2231" s="22">
        <f t="shared" si="271"/>
        <v>12.323986476488569</v>
      </c>
      <c r="G2231" s="141">
        <v>2.9535171427384155E-2</v>
      </c>
      <c r="H2231" s="7">
        <f t="shared" si="274"/>
        <v>1.0295351714273842</v>
      </c>
      <c r="I2231" s="7">
        <f t="shared" si="275"/>
        <v>1.3430713792210323</v>
      </c>
      <c r="J2231" s="7">
        <f t="shared" si="276"/>
        <v>5.0291919844026056</v>
      </c>
      <c r="K2231" s="7">
        <f t="shared" si="277"/>
        <v>11.97043755134869</v>
      </c>
      <c r="L2231">
        <v>1.27</v>
      </c>
      <c r="M2231">
        <v>6.21</v>
      </c>
      <c r="N2231">
        <v>12.33</v>
      </c>
      <c r="O2231" s="7">
        <f t="shared" si="278"/>
        <v>1.307509667712778</v>
      </c>
      <c r="P2231" s="7">
        <f t="shared" si="279"/>
        <v>6.3934134145640558</v>
      </c>
      <c r="Q2231" s="7">
        <f t="shared" si="280"/>
        <v>12.694168663699648</v>
      </c>
      <c r="R2231" s="24">
        <f t="shared" si="272"/>
        <v>0.76481270058163042</v>
      </c>
      <c r="S2231" s="24">
        <f t="shared" si="272"/>
        <v>0.15641097097241075</v>
      </c>
      <c r="T2231" s="24">
        <f t="shared" si="272"/>
        <v>7.8776328445958693E-2</v>
      </c>
      <c r="U2231" s="23">
        <f t="shared" si="273"/>
        <v>0.9455938229705908</v>
      </c>
      <c r="V2231" s="23">
        <f t="shared" si="273"/>
        <v>1.234790801237956</v>
      </c>
      <c r="W2231" s="23">
        <f t="shared" si="273"/>
        <v>1.0300375359805289</v>
      </c>
      <c r="X2231" t="s">
        <v>53</v>
      </c>
      <c r="Y2231" t="s">
        <v>111</v>
      </c>
      <c r="Z2231" t="s">
        <v>143</v>
      </c>
      <c r="AA2231" s="78" t="s">
        <v>170</v>
      </c>
      <c r="AB2231" s="78" t="s">
        <v>160</v>
      </c>
      <c r="AC2231" t="s">
        <v>614</v>
      </c>
      <c r="AD2231" s="25" t="s">
        <v>150</v>
      </c>
      <c r="AE2231" s="140" t="str">
        <f>VLOOKUP(AD2231,cs_lookup!$A$2:$B$55,2,FALSE)</f>
        <v>X</v>
      </c>
    </row>
    <row r="2232" spans="1:31" x14ac:dyDescent="0.25">
      <c r="A2232" s="6">
        <v>0.12426837943897535</v>
      </c>
      <c r="B2232" s="6">
        <v>0.20634295451383844</v>
      </c>
      <c r="C2232" s="6">
        <v>0.57798089040325962</v>
      </c>
      <c r="D2232" s="21">
        <f t="shared" si="271"/>
        <v>8.0470993869447813</v>
      </c>
      <c r="E2232" s="22">
        <f t="shared" si="271"/>
        <v>4.8463006762507836</v>
      </c>
      <c r="F2232" s="22">
        <f t="shared" si="271"/>
        <v>1.7301610080954337</v>
      </c>
      <c r="G2232" s="141">
        <v>2.720030061281431E-2</v>
      </c>
      <c r="H2232" s="7">
        <f t="shared" si="274"/>
        <v>1.0272003006128143</v>
      </c>
      <c r="I2232" s="7">
        <f t="shared" si="275"/>
        <v>7.8340119080416803</v>
      </c>
      <c r="J2232" s="7">
        <f t="shared" si="276"/>
        <v>4.7179704614178402</v>
      </c>
      <c r="K2232" s="7">
        <f t="shared" si="277"/>
        <v>1.6843462828654179</v>
      </c>
      <c r="L2232">
        <v>3.27</v>
      </c>
      <c r="M2232">
        <v>3.38</v>
      </c>
      <c r="N2232">
        <v>2.35</v>
      </c>
      <c r="O2232" s="7">
        <f t="shared" si="278"/>
        <v>3.3589449830039029</v>
      </c>
      <c r="P2232" s="7">
        <f t="shared" si="279"/>
        <v>3.4719370160713123</v>
      </c>
      <c r="Q2232" s="7">
        <f t="shared" si="280"/>
        <v>2.4139207064401136</v>
      </c>
      <c r="R2232" s="24">
        <f t="shared" si="272"/>
        <v>0.29771252731436537</v>
      </c>
      <c r="S2232" s="24">
        <f t="shared" si="272"/>
        <v>0.28802365808224106</v>
      </c>
      <c r="T2232" s="24">
        <f t="shared" si="272"/>
        <v>0.41426381460339357</v>
      </c>
      <c r="U2232" s="23">
        <f t="shared" si="273"/>
        <v>0.41741064966257163</v>
      </c>
      <c r="V2232" s="23">
        <f t="shared" si="273"/>
        <v>0.71640974178211481</v>
      </c>
      <c r="W2232" s="23">
        <f t="shared" si="273"/>
        <v>1.3952000392711223</v>
      </c>
      <c r="X2232" t="s">
        <v>58</v>
      </c>
      <c r="Y2232" t="s">
        <v>266</v>
      </c>
      <c r="Z2232" t="s">
        <v>143</v>
      </c>
      <c r="AA2232" s="78" t="s">
        <v>155</v>
      </c>
      <c r="AB2232" s="78" t="s">
        <v>161</v>
      </c>
      <c r="AC2232" t="s">
        <v>614</v>
      </c>
      <c r="AD2232" s="25" t="s">
        <v>151</v>
      </c>
      <c r="AE2232" s="140" t="str">
        <f>VLOOKUP(AD2232,cs_lookup!$A$2:$B$55,2,FALSE)</f>
        <v>X</v>
      </c>
    </row>
    <row r="2233" spans="1:31" x14ac:dyDescent="0.25">
      <c r="A2233" s="6">
        <v>0.18572658824782526</v>
      </c>
      <c r="B2233" s="6">
        <v>0.58177415126119614</v>
      </c>
      <c r="C2233" s="6">
        <v>0.22869417028246078</v>
      </c>
      <c r="D2233" s="21">
        <f t="shared" ref="D2233:F2248" si="281">(100%/A2233)</f>
        <v>5.384258707566655</v>
      </c>
      <c r="E2233" s="22">
        <f t="shared" si="281"/>
        <v>1.7188800805813649</v>
      </c>
      <c r="F2233" s="22">
        <f t="shared" si="281"/>
        <v>4.372651907850984</v>
      </c>
      <c r="G2233" s="141">
        <v>2.4661819859869594E-2</v>
      </c>
      <c r="H2233" s="7">
        <f t="shared" si="274"/>
        <v>1.0246618198598696</v>
      </c>
      <c r="I2233" s="7">
        <f t="shared" si="275"/>
        <v>5.2546690070905484</v>
      </c>
      <c r="J2233" s="7">
        <f t="shared" si="276"/>
        <v>1.6775096400258527</v>
      </c>
      <c r="K2233" s="7">
        <f t="shared" si="277"/>
        <v>4.2674098157077598</v>
      </c>
      <c r="L2233">
        <v>5.49</v>
      </c>
      <c r="M2233">
        <v>3.28</v>
      </c>
      <c r="N2233">
        <v>1.86</v>
      </c>
      <c r="O2233" s="7">
        <f t="shared" si="278"/>
        <v>5.6253933910306841</v>
      </c>
      <c r="P2233" s="7">
        <f t="shared" si="279"/>
        <v>3.3608907691403722</v>
      </c>
      <c r="Q2233" s="7">
        <f t="shared" si="280"/>
        <v>1.9058709849393576</v>
      </c>
      <c r="R2233" s="24">
        <f t="shared" ref="R2233:T2248" si="282">(1/O2233)</f>
        <v>0.17776534554799911</v>
      </c>
      <c r="S2233" s="24">
        <f t="shared" si="282"/>
        <v>0.29754016678613265</v>
      </c>
      <c r="T2233" s="24">
        <f t="shared" si="282"/>
        <v>0.52469448766586824</v>
      </c>
      <c r="U2233" s="23">
        <f t="shared" ref="U2233:W2248" si="283">(L2233/I2233)</f>
        <v>1.0447851220679933</v>
      </c>
      <c r="V2233" s="23">
        <f t="shared" si="283"/>
        <v>1.9552793746982287</v>
      </c>
      <c r="W2233" s="23">
        <f t="shared" si="283"/>
        <v>0.4358615835661227</v>
      </c>
      <c r="X2233" t="s">
        <v>383</v>
      </c>
      <c r="Y2233" t="s">
        <v>72</v>
      </c>
      <c r="Z2233" t="s">
        <v>146</v>
      </c>
      <c r="AA2233" s="78" t="s">
        <v>149</v>
      </c>
      <c r="AB2233" s="78" t="s">
        <v>166</v>
      </c>
      <c r="AC2233" t="s">
        <v>614</v>
      </c>
      <c r="AD2233" s="25" t="s">
        <v>151</v>
      </c>
      <c r="AE2233" s="140" t="str">
        <f>VLOOKUP(AD2233,cs_lookup!$A$2:$B$55,2,FALSE)</f>
        <v>X</v>
      </c>
    </row>
    <row r="2234" spans="1:31" x14ac:dyDescent="0.25">
      <c r="A2234" s="6">
        <v>0.85127615453730077</v>
      </c>
      <c r="B2234" s="6">
        <v>0.12903652088974246</v>
      </c>
      <c r="C2234" s="6">
        <v>1.4212858131565051E-2</v>
      </c>
      <c r="D2234" s="21">
        <f t="shared" si="281"/>
        <v>1.174706932256943</v>
      </c>
      <c r="E2234" s="22">
        <f t="shared" si="281"/>
        <v>7.7497439725181962</v>
      </c>
      <c r="F2234" s="22">
        <f t="shared" si="281"/>
        <v>70.358825138704518</v>
      </c>
      <c r="G2234" s="141">
        <v>2.3366636306838773E-2</v>
      </c>
      <c r="H2234" s="7">
        <f t="shared" si="274"/>
        <v>1.0233666363068388</v>
      </c>
      <c r="I2234" s="7">
        <f t="shared" si="275"/>
        <v>1.1478847273116763</v>
      </c>
      <c r="J2234" s="7">
        <f t="shared" si="276"/>
        <v>7.5727932664345428</v>
      </c>
      <c r="K2234" s="7">
        <f t="shared" si="277"/>
        <v>68.752314803439262</v>
      </c>
      <c r="L2234">
        <v>4.51</v>
      </c>
      <c r="M2234">
        <v>3.83</v>
      </c>
      <c r="N2234">
        <v>1.85</v>
      </c>
      <c r="O2234" s="7">
        <f t="shared" si="278"/>
        <v>4.615383529743843</v>
      </c>
      <c r="P2234" s="7">
        <f t="shared" si="279"/>
        <v>3.9194942170551927</v>
      </c>
      <c r="Q2234" s="7">
        <f t="shared" si="280"/>
        <v>1.8932282771676519</v>
      </c>
      <c r="R2234" s="24">
        <f t="shared" si="282"/>
        <v>0.21666671763148157</v>
      </c>
      <c r="S2234" s="24">
        <f t="shared" si="282"/>
        <v>0.25513495992636603</v>
      </c>
      <c r="T2234" s="24">
        <f t="shared" si="282"/>
        <v>0.52819832244215237</v>
      </c>
      <c r="U2234" s="23">
        <f t="shared" si="283"/>
        <v>3.928965942915132</v>
      </c>
      <c r="V2234" s="23">
        <f t="shared" si="283"/>
        <v>0.5057578974162672</v>
      </c>
      <c r="W2234" s="23">
        <f t="shared" si="283"/>
        <v>2.6908184914051152E-2</v>
      </c>
      <c r="X2234" t="s">
        <v>350</v>
      </c>
      <c r="Y2234" t="s">
        <v>66</v>
      </c>
      <c r="Z2234" t="s">
        <v>146</v>
      </c>
      <c r="AA2234" s="78" t="s">
        <v>170</v>
      </c>
      <c r="AB2234" s="78" t="s">
        <v>160</v>
      </c>
      <c r="AC2234" t="s">
        <v>614</v>
      </c>
      <c r="AD2234" s="25" t="s">
        <v>154</v>
      </c>
      <c r="AE2234" s="140" t="str">
        <f>VLOOKUP(AD2234,cs_lookup!$A$2:$B$55,2,FALSE)</f>
        <v>1</v>
      </c>
    </row>
    <row r="2235" spans="1:31" x14ac:dyDescent="0.25">
      <c r="A2235" s="6">
        <v>0.52191669078769609</v>
      </c>
      <c r="B2235" s="6">
        <v>0.22893243023118554</v>
      </c>
      <c r="C2235" s="6">
        <v>0.23511931126076177</v>
      </c>
      <c r="D2235" s="21">
        <f t="shared" si="281"/>
        <v>1.916014600894949</v>
      </c>
      <c r="E2235" s="22">
        <f t="shared" si="281"/>
        <v>4.3681010986086948</v>
      </c>
      <c r="F2235" s="22">
        <f t="shared" si="281"/>
        <v>4.2531597878446421</v>
      </c>
      <c r="G2235" s="141">
        <v>2.5938413956331008E-2</v>
      </c>
      <c r="H2235" s="7">
        <f t="shared" si="274"/>
        <v>1.025938413956331</v>
      </c>
      <c r="I2235" s="7">
        <f t="shared" si="275"/>
        <v>1.8675727264234245</v>
      </c>
      <c r="J2235" s="7">
        <f t="shared" si="276"/>
        <v>4.257664046094118</v>
      </c>
      <c r="K2235" s="7">
        <f t="shared" si="277"/>
        <v>4.1456287531365188</v>
      </c>
      <c r="L2235">
        <v>1.88</v>
      </c>
      <c r="M2235">
        <v>3.64</v>
      </c>
      <c r="N2235">
        <v>4.5599999999999996</v>
      </c>
      <c r="O2235" s="7">
        <f t="shared" si="278"/>
        <v>1.9287642182379021</v>
      </c>
      <c r="P2235" s="7">
        <f t="shared" si="279"/>
        <v>3.7344158268010448</v>
      </c>
      <c r="Q2235" s="7">
        <f t="shared" si="280"/>
        <v>4.678279167640869</v>
      </c>
      <c r="R2235" s="24">
        <f t="shared" si="282"/>
        <v>0.51846668998950485</v>
      </c>
      <c r="S2235" s="24">
        <f t="shared" si="282"/>
        <v>0.26777949922534861</v>
      </c>
      <c r="T2235" s="24">
        <f t="shared" si="282"/>
        <v>0.21375381078514671</v>
      </c>
      <c r="U2235" s="23">
        <f t="shared" si="283"/>
        <v>1.0066542380924435</v>
      </c>
      <c r="V2235" s="23">
        <f t="shared" si="283"/>
        <v>0.85492889072336542</v>
      </c>
      <c r="W2235" s="23">
        <f t="shared" si="283"/>
        <v>1.0999537757812912</v>
      </c>
      <c r="X2235" t="s">
        <v>115</v>
      </c>
      <c r="Y2235" t="s">
        <v>67</v>
      </c>
      <c r="Z2235" t="s">
        <v>146</v>
      </c>
      <c r="AA2235" s="78" t="s">
        <v>162</v>
      </c>
      <c r="AB2235" s="78" t="s">
        <v>160</v>
      </c>
      <c r="AC2235" t="s">
        <v>614</v>
      </c>
      <c r="AD2235" s="25" t="s">
        <v>175</v>
      </c>
      <c r="AE2235" s="140" t="str">
        <f>VLOOKUP(AD2235,cs_lookup!$A$2:$B$55,2,FALSE)</f>
        <v>1</v>
      </c>
    </row>
    <row r="2236" spans="1:31" x14ac:dyDescent="0.25">
      <c r="A2236" s="6">
        <v>0.61583170848031576</v>
      </c>
      <c r="B2236" s="6">
        <v>0.16688759928412789</v>
      </c>
      <c r="C2236" s="6">
        <v>0.17475343805187513</v>
      </c>
      <c r="D2236" s="21">
        <f t="shared" si="281"/>
        <v>1.6238202519121563</v>
      </c>
      <c r="E2236" s="22">
        <f t="shared" si="281"/>
        <v>5.9920569550376808</v>
      </c>
      <c r="F2236" s="22">
        <f t="shared" si="281"/>
        <v>5.7223480759397276</v>
      </c>
      <c r="G2236" s="141">
        <v>2.8193507193521317E-2</v>
      </c>
      <c r="H2236" s="7">
        <f t="shared" si="274"/>
        <v>1.0281935071935213</v>
      </c>
      <c r="I2236" s="7">
        <f t="shared" si="275"/>
        <v>1.5792944037785381</v>
      </c>
      <c r="J2236" s="7">
        <f t="shared" si="276"/>
        <v>5.8277521819731612</v>
      </c>
      <c r="K2236" s="7">
        <f t="shared" si="277"/>
        <v>5.5654388360796139</v>
      </c>
      <c r="L2236">
        <v>1.34</v>
      </c>
      <c r="M2236">
        <v>5.88</v>
      </c>
      <c r="N2236">
        <v>8.94</v>
      </c>
      <c r="O2236" s="7">
        <f t="shared" si="278"/>
        <v>1.3777792996393186</v>
      </c>
      <c r="P2236" s="7">
        <f t="shared" si="279"/>
        <v>6.0457778222979055</v>
      </c>
      <c r="Q2236" s="7">
        <f t="shared" si="280"/>
        <v>9.1920499543100807</v>
      </c>
      <c r="R2236" s="24">
        <f t="shared" si="282"/>
        <v>0.72580564990473051</v>
      </c>
      <c r="S2236" s="24">
        <f t="shared" si="282"/>
        <v>0.16540468892386714</v>
      </c>
      <c r="T2236" s="24">
        <f t="shared" si="282"/>
        <v>0.10878966117140255</v>
      </c>
      <c r="U2236" s="23">
        <f t="shared" si="283"/>
        <v>0.84848018000569458</v>
      </c>
      <c r="V2236" s="23">
        <f t="shared" si="283"/>
        <v>1.0089653465685202</v>
      </c>
      <c r="W2236" s="23">
        <f t="shared" si="283"/>
        <v>1.6063423322602681</v>
      </c>
      <c r="X2236" t="s">
        <v>119</v>
      </c>
      <c r="Y2236" t="s">
        <v>70</v>
      </c>
      <c r="Z2236" t="s">
        <v>146</v>
      </c>
      <c r="AA2236" s="78" t="s">
        <v>168</v>
      </c>
      <c r="AB2236" s="78" t="s">
        <v>160</v>
      </c>
      <c r="AC2236" t="s">
        <v>614</v>
      </c>
      <c r="AD2236" s="25" t="s">
        <v>149</v>
      </c>
      <c r="AE2236" s="140" t="str">
        <f>VLOOKUP(AD2236,cs_lookup!$A$2:$B$55,2,FALSE)</f>
        <v>X</v>
      </c>
    </row>
    <row r="2237" spans="1:31" x14ac:dyDescent="0.25">
      <c r="A2237" s="6">
        <v>0.888281188534076</v>
      </c>
      <c r="B2237" s="6">
        <v>8.3681667556691278E-2</v>
      </c>
      <c r="C2237" s="6">
        <v>1.0107150445913874E-2</v>
      </c>
      <c r="D2237" s="21">
        <f t="shared" si="281"/>
        <v>1.1257696469406189</v>
      </c>
      <c r="E2237" s="22">
        <f t="shared" si="281"/>
        <v>11.950048668933807</v>
      </c>
      <c r="F2237" s="22">
        <f t="shared" si="281"/>
        <v>98.939855041366357</v>
      </c>
      <c r="G2237" s="141">
        <v>2.4390098054090315E-2</v>
      </c>
      <c r="H2237" s="7">
        <f t="shared" si="274"/>
        <v>1.0243900980540903</v>
      </c>
      <c r="I2237" s="7">
        <f t="shared" si="275"/>
        <v>1.0989657641938428</v>
      </c>
      <c r="J2237" s="7">
        <f t="shared" si="276"/>
        <v>11.665525361514003</v>
      </c>
      <c r="K2237" s="7">
        <f t="shared" si="277"/>
        <v>96.584157958291868</v>
      </c>
      <c r="L2237">
        <v>1.37</v>
      </c>
      <c r="M2237">
        <v>5.71</v>
      </c>
      <c r="N2237">
        <v>8.3800000000000008</v>
      </c>
      <c r="O2237" s="7">
        <f t="shared" si="278"/>
        <v>1.4034144343341037</v>
      </c>
      <c r="P2237" s="7">
        <f t="shared" si="279"/>
        <v>5.8492674598888561</v>
      </c>
      <c r="Q2237" s="7">
        <f t="shared" si="280"/>
        <v>8.5843890216932781</v>
      </c>
      <c r="R2237" s="24">
        <f t="shared" si="282"/>
        <v>0.71254789428931797</v>
      </c>
      <c r="S2237" s="24">
        <f t="shared" si="282"/>
        <v>0.17096157883999399</v>
      </c>
      <c r="T2237" s="24">
        <f t="shared" si="282"/>
        <v>0.11649052687068802</v>
      </c>
      <c r="U2237" s="23">
        <f t="shared" si="283"/>
        <v>1.2466266417361755</v>
      </c>
      <c r="V2237" s="23">
        <f t="shared" si="283"/>
        <v>0.48947645502859127</v>
      </c>
      <c r="W2237" s="23">
        <f t="shared" si="283"/>
        <v>8.6763711328505369E-2</v>
      </c>
      <c r="X2237" t="s">
        <v>109</v>
      </c>
      <c r="Y2237" t="s">
        <v>97</v>
      </c>
      <c r="Z2237" t="s">
        <v>140</v>
      </c>
      <c r="AA2237" s="78" t="s">
        <v>176</v>
      </c>
      <c r="AB2237" s="78" t="s">
        <v>160</v>
      </c>
      <c r="AC2237" t="s">
        <v>615</v>
      </c>
      <c r="AD2237" s="25" t="s">
        <v>176</v>
      </c>
      <c r="AE2237" s="140" t="str">
        <f>VLOOKUP(AD2237,cs_lookup!$A$2:$B$55,2,FALSE)</f>
        <v>1</v>
      </c>
    </row>
    <row r="2238" spans="1:31" x14ac:dyDescent="0.25">
      <c r="A2238" s="6">
        <v>4.720879537644182E-2</v>
      </c>
      <c r="B2238" s="6">
        <v>0.28198563829731838</v>
      </c>
      <c r="C2238" s="6">
        <v>0.58548305751902929</v>
      </c>
      <c r="D2238" s="21">
        <f t="shared" si="281"/>
        <v>21.182493474489736</v>
      </c>
      <c r="E2238" s="22">
        <f t="shared" si="281"/>
        <v>3.5462798958067001</v>
      </c>
      <c r="F2238" s="22">
        <f t="shared" si="281"/>
        <v>1.707991353733576</v>
      </c>
      <c r="G2238" s="141">
        <v>2.7558208716433441E-2</v>
      </c>
      <c r="H2238" s="7">
        <f t="shared" si="274"/>
        <v>1.0275582087164334</v>
      </c>
      <c r="I2238" s="7">
        <f t="shared" si="275"/>
        <v>20.614397602788543</v>
      </c>
      <c r="J2238" s="7">
        <f t="shared" si="276"/>
        <v>3.4511717834812576</v>
      </c>
      <c r="K2238" s="7">
        <f t="shared" si="277"/>
        <v>1.6621845256504744</v>
      </c>
      <c r="L2238">
        <v>3.63</v>
      </c>
      <c r="M2238">
        <v>3.19</v>
      </c>
      <c r="N2238">
        <v>2.2799999999999998</v>
      </c>
      <c r="O2238" s="7">
        <f t="shared" si="278"/>
        <v>3.7300362976406531</v>
      </c>
      <c r="P2238" s="7">
        <f t="shared" si="279"/>
        <v>3.2779106858054226</v>
      </c>
      <c r="Q2238" s="7">
        <f t="shared" si="280"/>
        <v>2.3428327158734681</v>
      </c>
      <c r="R2238" s="24">
        <f t="shared" si="282"/>
        <v>0.26809390585086973</v>
      </c>
      <c r="S2238" s="24">
        <f t="shared" si="282"/>
        <v>0.3050723756234035</v>
      </c>
      <c r="T2238" s="24">
        <f t="shared" si="282"/>
        <v>0.42683371852572682</v>
      </c>
      <c r="U2238" s="23">
        <f t="shared" si="283"/>
        <v>0.17609052032201825</v>
      </c>
      <c r="V2238" s="23">
        <f t="shared" si="283"/>
        <v>0.92432373701844273</v>
      </c>
      <c r="W2238" s="23">
        <f t="shared" si="283"/>
        <v>1.3716888617452092</v>
      </c>
      <c r="X2238" t="s">
        <v>559</v>
      </c>
      <c r="Y2238" t="s">
        <v>434</v>
      </c>
      <c r="Z2238" t="s">
        <v>141</v>
      </c>
      <c r="AA2238" s="78" t="s">
        <v>152</v>
      </c>
      <c r="AB2238" s="78" t="s">
        <v>161</v>
      </c>
      <c r="AC2238" t="s">
        <v>615</v>
      </c>
      <c r="AD2238" s="25" t="s">
        <v>151</v>
      </c>
      <c r="AE2238" s="140" t="str">
        <f>VLOOKUP(AD2238,cs_lookup!$A$2:$B$55,2,FALSE)</f>
        <v>X</v>
      </c>
    </row>
    <row r="2239" spans="1:31" x14ac:dyDescent="0.25">
      <c r="A2239" s="6">
        <v>0.42270879674923534</v>
      </c>
      <c r="B2239" s="6">
        <v>0.45576847995955339</v>
      </c>
      <c r="C2239" s="6">
        <v>0.12046468091389791</v>
      </c>
      <c r="D2239" s="21">
        <f t="shared" si="281"/>
        <v>2.3656947943603659</v>
      </c>
      <c r="E2239" s="22">
        <f t="shared" si="281"/>
        <v>2.1940964414404958</v>
      </c>
      <c r="F2239" s="22">
        <f t="shared" si="281"/>
        <v>8.3011883019451123</v>
      </c>
      <c r="G2239" s="141">
        <v>2.6523764048007381E-2</v>
      </c>
      <c r="H2239" s="7">
        <f t="shared" si="274"/>
        <v>1.0265237640480074</v>
      </c>
      <c r="I2239" s="7">
        <f t="shared" si="275"/>
        <v>2.3045689512646583</v>
      </c>
      <c r="J2239" s="7">
        <f t="shared" si="276"/>
        <v>2.1374044306468529</v>
      </c>
      <c r="K2239" s="7">
        <f t="shared" si="277"/>
        <v>8.0866986159288672</v>
      </c>
      <c r="L2239">
        <v>2.93</v>
      </c>
      <c r="M2239">
        <v>3.19</v>
      </c>
      <c r="N2239">
        <v>2.69</v>
      </c>
      <c r="O2239" s="7">
        <f t="shared" si="278"/>
        <v>3.0077146286606617</v>
      </c>
      <c r="P2239" s="7">
        <f t="shared" si="279"/>
        <v>3.2746108073131435</v>
      </c>
      <c r="Q2239" s="7">
        <f t="shared" si="280"/>
        <v>2.7613489252891399</v>
      </c>
      <c r="R2239" s="24">
        <f t="shared" si="282"/>
        <v>0.33247835099478867</v>
      </c>
      <c r="S2239" s="24">
        <f t="shared" si="282"/>
        <v>0.30537980201088744</v>
      </c>
      <c r="T2239" s="24">
        <f t="shared" si="282"/>
        <v>0.36214184699432372</v>
      </c>
      <c r="U2239" s="23">
        <f t="shared" si="283"/>
        <v>1.2713874316462215</v>
      </c>
      <c r="V2239" s="23">
        <f t="shared" si="283"/>
        <v>1.4924643901082375</v>
      </c>
      <c r="W2239" s="23">
        <f t="shared" si="283"/>
        <v>0.33264501717689116</v>
      </c>
      <c r="X2239" t="s">
        <v>50</v>
      </c>
      <c r="Y2239" t="s">
        <v>442</v>
      </c>
      <c r="Z2239" t="s">
        <v>141</v>
      </c>
      <c r="AA2239" s="78" t="s">
        <v>154</v>
      </c>
      <c r="AB2239" s="78" t="s">
        <v>160</v>
      </c>
      <c r="AC2239" t="s">
        <v>615</v>
      </c>
      <c r="AD2239" s="25" t="s">
        <v>152</v>
      </c>
      <c r="AE2239" s="140" t="str">
        <f>VLOOKUP(AD2239,cs_lookup!$A$2:$B$55,2,FALSE)</f>
        <v>2</v>
      </c>
    </row>
    <row r="2240" spans="1:31" x14ac:dyDescent="0.25">
      <c r="A2240" s="6">
        <v>0.44166778149265562</v>
      </c>
      <c r="B2240" s="6">
        <v>0.2337486601380698</v>
      </c>
      <c r="C2240" s="6">
        <v>0.30275558920448226</v>
      </c>
      <c r="D2240" s="21">
        <f t="shared" si="281"/>
        <v>2.264145228389562</v>
      </c>
      <c r="E2240" s="22">
        <f t="shared" si="281"/>
        <v>4.2780993885026923</v>
      </c>
      <c r="F2240" s="22">
        <f t="shared" si="281"/>
        <v>3.3029943481063078</v>
      </c>
      <c r="G2240" s="141">
        <v>2.7779916493325452E-2</v>
      </c>
      <c r="H2240" s="7">
        <f t="shared" si="274"/>
        <v>1.0277799164933255</v>
      </c>
      <c r="I2240" s="7">
        <f t="shared" si="275"/>
        <v>2.2029475299678767</v>
      </c>
      <c r="J2240" s="7">
        <f t="shared" si="276"/>
        <v>4.1624664189772336</v>
      </c>
      <c r="K2240" s="7">
        <f t="shared" si="277"/>
        <v>3.2137175431251559</v>
      </c>
      <c r="L2240">
        <v>2.56</v>
      </c>
      <c r="M2240">
        <v>3.38</v>
      </c>
      <c r="N2240">
        <v>2.93</v>
      </c>
      <c r="O2240" s="7">
        <f t="shared" si="278"/>
        <v>2.6311165862229133</v>
      </c>
      <c r="P2240" s="7">
        <f t="shared" si="279"/>
        <v>3.4738961177474401</v>
      </c>
      <c r="Q2240" s="7">
        <f t="shared" si="280"/>
        <v>3.0113951553254439</v>
      </c>
      <c r="R2240" s="24">
        <f t="shared" si="282"/>
        <v>0.38006677668188971</v>
      </c>
      <c r="S2240" s="24">
        <f t="shared" si="282"/>
        <v>0.28786122730936026</v>
      </c>
      <c r="T2240" s="24">
        <f t="shared" si="282"/>
        <v>0.33207199600875004</v>
      </c>
      <c r="U2240" s="23">
        <f t="shared" si="283"/>
        <v>1.1620794254856037</v>
      </c>
      <c r="V2240" s="23">
        <f t="shared" si="283"/>
        <v>0.81201856298230635</v>
      </c>
      <c r="W2240" s="23">
        <f t="shared" si="283"/>
        <v>0.91171671457807812</v>
      </c>
      <c r="X2240" t="s">
        <v>42</v>
      </c>
      <c r="Y2240" t="s">
        <v>46</v>
      </c>
      <c r="Z2240" t="s">
        <v>141</v>
      </c>
      <c r="AA2240" s="78" t="s">
        <v>162</v>
      </c>
      <c r="AB2240" s="78" t="s">
        <v>160</v>
      </c>
      <c r="AC2240" t="s">
        <v>615</v>
      </c>
      <c r="AD2240" s="25" t="s">
        <v>151</v>
      </c>
      <c r="AE2240" s="140" t="str">
        <f>VLOOKUP(AD2240,cs_lookup!$A$2:$B$55,2,FALSE)</f>
        <v>X</v>
      </c>
    </row>
    <row r="2241" spans="1:31" x14ac:dyDescent="0.25">
      <c r="A2241" s="6">
        <v>0.52442875942706479</v>
      </c>
      <c r="B2241" s="6">
        <v>0.23665694851729202</v>
      </c>
      <c r="C2241" s="6">
        <v>0.22612841598307254</v>
      </c>
      <c r="D2241" s="21">
        <f t="shared" si="281"/>
        <v>1.9068366904448448</v>
      </c>
      <c r="E2241" s="22">
        <f t="shared" si="281"/>
        <v>4.225525623757175</v>
      </c>
      <c r="F2241" s="22">
        <f t="shared" si="281"/>
        <v>4.4222659750770008</v>
      </c>
      <c r="G2241" s="141">
        <v>2.6685374960385699E-2</v>
      </c>
      <c r="H2241" s="7">
        <f t="shared" si="274"/>
        <v>1.0266853749603857</v>
      </c>
      <c r="I2241" s="7">
        <f t="shared" si="275"/>
        <v>1.8572746207847943</v>
      </c>
      <c r="J2241" s="7">
        <f t="shared" si="276"/>
        <v>4.1156967137281129</v>
      </c>
      <c r="K2241" s="7">
        <f t="shared" si="277"/>
        <v>4.3073234341607645</v>
      </c>
      <c r="L2241">
        <v>2.5299999999999998</v>
      </c>
      <c r="M2241">
        <v>3.38</v>
      </c>
      <c r="N2241">
        <v>2.98</v>
      </c>
      <c r="O2241" s="7">
        <f t="shared" si="278"/>
        <v>2.5975139986497755</v>
      </c>
      <c r="P2241" s="7">
        <f t="shared" si="279"/>
        <v>3.4701965673661035</v>
      </c>
      <c r="Q2241" s="7">
        <f t="shared" si="280"/>
        <v>3.0595224173819493</v>
      </c>
      <c r="R2241" s="24">
        <f t="shared" si="282"/>
        <v>0.38498348825831702</v>
      </c>
      <c r="S2241" s="24">
        <f t="shared" si="282"/>
        <v>0.28816811399217218</v>
      </c>
      <c r="T2241" s="24">
        <f t="shared" si="282"/>
        <v>0.32684839774951074</v>
      </c>
      <c r="U2241" s="23">
        <f t="shared" si="283"/>
        <v>1.3622110439063364</v>
      </c>
      <c r="V2241" s="23">
        <f t="shared" si="283"/>
        <v>0.8212461303880435</v>
      </c>
      <c r="W2241" s="23">
        <f t="shared" si="283"/>
        <v>0.69184495790728118</v>
      </c>
      <c r="X2241" t="s">
        <v>407</v>
      </c>
      <c r="Y2241" t="s">
        <v>40</v>
      </c>
      <c r="Z2241" t="s">
        <v>141</v>
      </c>
      <c r="AA2241" s="78" t="s">
        <v>162</v>
      </c>
      <c r="AB2241" s="78" t="s">
        <v>160</v>
      </c>
      <c r="AC2241" t="s">
        <v>615</v>
      </c>
      <c r="AD2241" s="25" t="s">
        <v>155</v>
      </c>
      <c r="AE2241" s="140" t="str">
        <f>VLOOKUP(AD2241,cs_lookup!$A$2:$B$55,2,FALSE)</f>
        <v>2</v>
      </c>
    </row>
    <row r="2242" spans="1:31" x14ac:dyDescent="0.25">
      <c r="A2242" s="6">
        <v>0.60918425246606889</v>
      </c>
      <c r="B2242" s="6">
        <v>0.29101844934021803</v>
      </c>
      <c r="C2242" s="6">
        <v>9.8450204732745641E-2</v>
      </c>
      <c r="D2242" s="21">
        <f t="shared" si="281"/>
        <v>1.6415394783299972</v>
      </c>
      <c r="E2242" s="22">
        <f t="shared" si="281"/>
        <v>3.4362082619406027</v>
      </c>
      <c r="F2242" s="22">
        <f t="shared" si="281"/>
        <v>10.157419202068848</v>
      </c>
      <c r="G2242" s="141">
        <v>2.7777395115149872E-2</v>
      </c>
      <c r="H2242" s="7">
        <f t="shared" si="274"/>
        <v>1.0277773951151499</v>
      </c>
      <c r="I2242" s="7">
        <f t="shared" si="275"/>
        <v>1.5971741411437472</v>
      </c>
      <c r="J2242" s="7">
        <f t="shared" si="276"/>
        <v>3.3433390131679417</v>
      </c>
      <c r="K2242" s="7">
        <f t="shared" si="277"/>
        <v>9.8828980383741882</v>
      </c>
      <c r="L2242">
        <v>1.99</v>
      </c>
      <c r="M2242">
        <v>3.35</v>
      </c>
      <c r="N2242">
        <v>4.41</v>
      </c>
      <c r="O2242" s="7">
        <f t="shared" si="278"/>
        <v>2.0452770162791483</v>
      </c>
      <c r="P2242" s="7">
        <f t="shared" si="279"/>
        <v>3.4430542736357523</v>
      </c>
      <c r="Q2242" s="7">
        <f t="shared" si="280"/>
        <v>4.5324983124578111</v>
      </c>
      <c r="R2242" s="24">
        <f t="shared" si="282"/>
        <v>0.48893132423657748</v>
      </c>
      <c r="S2242" s="24">
        <f t="shared" si="282"/>
        <v>0.29043980156142957</v>
      </c>
      <c r="T2242" s="24">
        <f t="shared" si="282"/>
        <v>0.22062887420199301</v>
      </c>
      <c r="U2242" s="23">
        <f t="shared" si="283"/>
        <v>1.2459505502480446</v>
      </c>
      <c r="V2242" s="23">
        <f t="shared" si="283"/>
        <v>1.0019923157076873</v>
      </c>
      <c r="W2242" s="23">
        <f t="shared" si="283"/>
        <v>0.44622538681229568</v>
      </c>
      <c r="X2242" t="s">
        <v>560</v>
      </c>
      <c r="Y2242" t="s">
        <v>21</v>
      </c>
      <c r="Z2242" t="s">
        <v>141</v>
      </c>
      <c r="AA2242" s="78" t="s">
        <v>154</v>
      </c>
      <c r="AB2242" s="78" t="s">
        <v>160</v>
      </c>
      <c r="AC2242" t="s">
        <v>615</v>
      </c>
      <c r="AD2242" s="25" t="s">
        <v>154</v>
      </c>
      <c r="AE2242" s="140" t="str">
        <f>VLOOKUP(AD2242,cs_lookup!$A$2:$B$55,2,FALSE)</f>
        <v>1</v>
      </c>
    </row>
    <row r="2243" spans="1:31" x14ac:dyDescent="0.25">
      <c r="A2243" s="6">
        <v>0.40287284771313836</v>
      </c>
      <c r="B2243" s="6">
        <v>0.26119174592707384</v>
      </c>
      <c r="C2243" s="6">
        <v>0.31277376075214958</v>
      </c>
      <c r="D2243" s="21">
        <f t="shared" si="281"/>
        <v>2.4821727393056783</v>
      </c>
      <c r="E2243" s="22">
        <f t="shared" si="281"/>
        <v>3.8286049065241343</v>
      </c>
      <c r="F2243" s="22">
        <f t="shared" si="281"/>
        <v>3.1971991435446121</v>
      </c>
      <c r="G2243" s="141">
        <v>3.9022639505003065E-2</v>
      </c>
      <c r="H2243" s="7">
        <f t="shared" si="274"/>
        <v>1.0390226395050031</v>
      </c>
      <c r="I2243" s="7">
        <f t="shared" si="275"/>
        <v>2.3889496195080033</v>
      </c>
      <c r="J2243" s="7">
        <f t="shared" si="276"/>
        <v>3.6848137479931196</v>
      </c>
      <c r="K2243" s="7">
        <f t="shared" si="277"/>
        <v>3.0771217315031536</v>
      </c>
      <c r="L2243">
        <v>2.17</v>
      </c>
      <c r="M2243">
        <v>3.21</v>
      </c>
      <c r="N2243">
        <v>3.75</v>
      </c>
      <c r="O2243" s="7">
        <f t="shared" si="278"/>
        <v>2.2546791277258564</v>
      </c>
      <c r="P2243" s="7">
        <f t="shared" si="279"/>
        <v>3.3352626728110599</v>
      </c>
      <c r="Q2243" s="7">
        <f t="shared" si="280"/>
        <v>3.8963348981437615</v>
      </c>
      <c r="R2243" s="24">
        <f t="shared" si="282"/>
        <v>0.44352209043981922</v>
      </c>
      <c r="S2243" s="24">
        <f t="shared" si="282"/>
        <v>0.2998264598923388</v>
      </c>
      <c r="T2243" s="24">
        <f t="shared" si="282"/>
        <v>0.25665144966784204</v>
      </c>
      <c r="U2243" s="23">
        <f t="shared" si="283"/>
        <v>0.90834900086629056</v>
      </c>
      <c r="V2243" s="23">
        <f t="shared" si="283"/>
        <v>0.87114308063691959</v>
      </c>
      <c r="W2243" s="23">
        <f t="shared" si="283"/>
        <v>1.218671319242268</v>
      </c>
      <c r="X2243" t="s">
        <v>44</v>
      </c>
      <c r="Y2243" t="s">
        <v>47</v>
      </c>
      <c r="Z2243" t="s">
        <v>141</v>
      </c>
      <c r="AA2243" s="78" t="s">
        <v>151</v>
      </c>
      <c r="AB2243" s="78" t="s">
        <v>166</v>
      </c>
      <c r="AC2243" t="s">
        <v>615</v>
      </c>
      <c r="AD2243" s="25" t="s">
        <v>151</v>
      </c>
      <c r="AE2243" s="140" t="str">
        <f>VLOOKUP(AD2243,cs_lookup!$A$2:$B$55,2,FALSE)</f>
        <v>X</v>
      </c>
    </row>
    <row r="2244" spans="1:31" x14ac:dyDescent="0.25">
      <c r="A2244" s="6">
        <v>0.21541172847937323</v>
      </c>
      <c r="B2244" s="6">
        <v>0.29423116860722615</v>
      </c>
      <c r="C2244" s="6">
        <v>0.44437134063320344</v>
      </c>
      <c r="D2244" s="21">
        <f t="shared" si="281"/>
        <v>4.6422727632295802</v>
      </c>
      <c r="E2244" s="22">
        <f t="shared" si="281"/>
        <v>3.3986881972212668</v>
      </c>
      <c r="F2244" s="22">
        <f t="shared" si="281"/>
        <v>2.2503701489278267</v>
      </c>
      <c r="G2244" s="141">
        <v>2.6712394230066439E-2</v>
      </c>
      <c r="H2244" s="7">
        <f t="shared" si="274"/>
        <v>1.0267123942300664</v>
      </c>
      <c r="I2244" s="7">
        <f t="shared" si="275"/>
        <v>4.5214928633552036</v>
      </c>
      <c r="J2244" s="7">
        <f t="shared" si="276"/>
        <v>3.3102631431365448</v>
      </c>
      <c r="K2244" s="7">
        <f t="shared" si="277"/>
        <v>2.1918213528681356</v>
      </c>
      <c r="L2244">
        <v>2.77</v>
      </c>
      <c r="M2244">
        <v>3.34</v>
      </c>
      <c r="N2244">
        <v>2.73</v>
      </c>
      <c r="O2244" s="7">
        <f t="shared" si="278"/>
        <v>2.8439933320172841</v>
      </c>
      <c r="P2244" s="7">
        <f t="shared" si="279"/>
        <v>3.4292193967284219</v>
      </c>
      <c r="Q2244" s="7">
        <f t="shared" si="280"/>
        <v>2.8029248362480814</v>
      </c>
      <c r="R2244" s="24">
        <f t="shared" si="282"/>
        <v>0.35161826462183932</v>
      </c>
      <c r="S2244" s="24">
        <f t="shared" si="282"/>
        <v>0.29161155479116618</v>
      </c>
      <c r="T2244" s="24">
        <f t="shared" si="282"/>
        <v>0.3567701805869945</v>
      </c>
      <c r="U2244" s="23">
        <f t="shared" si="283"/>
        <v>0.61262951943365518</v>
      </c>
      <c r="V2244" s="23">
        <f t="shared" si="283"/>
        <v>1.0089832305099704</v>
      </c>
      <c r="W2244" s="23">
        <f t="shared" si="283"/>
        <v>1.2455394671776621</v>
      </c>
      <c r="X2244" t="s">
        <v>39</v>
      </c>
      <c r="Y2244" t="s">
        <v>98</v>
      </c>
      <c r="Z2244" t="s">
        <v>141</v>
      </c>
      <c r="AA2244" s="78" t="s">
        <v>151</v>
      </c>
      <c r="AB2244" s="78" t="s">
        <v>166</v>
      </c>
      <c r="AC2244" t="s">
        <v>615</v>
      </c>
      <c r="AD2244" s="25" t="s">
        <v>153</v>
      </c>
      <c r="AE2244" s="140" t="str">
        <f>VLOOKUP(AD2244,cs_lookup!$A$2:$B$55,2,FALSE)</f>
        <v>2</v>
      </c>
    </row>
    <row r="2245" spans="1:31" x14ac:dyDescent="0.25">
      <c r="A2245" s="6">
        <v>0.3847822028117644</v>
      </c>
      <c r="B2245" s="6">
        <v>0.36071316264527742</v>
      </c>
      <c r="C2245" s="6">
        <v>0.24460619249788934</v>
      </c>
      <c r="D2245" s="21">
        <f t="shared" si="281"/>
        <v>2.5988727978908122</v>
      </c>
      <c r="E2245" s="22">
        <f t="shared" si="281"/>
        <v>2.772285859120124</v>
      </c>
      <c r="F2245" s="22">
        <f t="shared" si="281"/>
        <v>4.0882039403341306</v>
      </c>
      <c r="G2245" s="141">
        <v>2.8044482226644574E-2</v>
      </c>
      <c r="H2245" s="7">
        <f t="shared" si="274"/>
        <v>1.0280444822266446</v>
      </c>
      <c r="I2245" s="7">
        <f t="shared" si="275"/>
        <v>2.5279769920674111</v>
      </c>
      <c r="J2245" s="7">
        <f t="shared" si="276"/>
        <v>2.6966594413459832</v>
      </c>
      <c r="K2245" s="7">
        <f t="shared" si="277"/>
        <v>3.9766800085142986</v>
      </c>
      <c r="L2245">
        <v>2.35</v>
      </c>
      <c r="M2245">
        <v>3.03</v>
      </c>
      <c r="N2245">
        <v>3.67</v>
      </c>
      <c r="O2245" s="7">
        <f t="shared" si="278"/>
        <v>2.4159045332326148</v>
      </c>
      <c r="P2245" s="7">
        <f t="shared" si="279"/>
        <v>3.1149747811467328</v>
      </c>
      <c r="Q2245" s="7">
        <f t="shared" si="280"/>
        <v>3.7729232497717855</v>
      </c>
      <c r="R2245" s="24">
        <f t="shared" si="282"/>
        <v>0.41392364070857729</v>
      </c>
      <c r="S2245" s="24">
        <f t="shared" si="282"/>
        <v>0.32102988635813756</v>
      </c>
      <c r="T2245" s="24">
        <f t="shared" si="282"/>
        <v>0.2650464729332852</v>
      </c>
      <c r="U2245" s="23">
        <f t="shared" si="283"/>
        <v>0.92959706808017295</v>
      </c>
      <c r="V2245" s="23">
        <f t="shared" si="283"/>
        <v>1.123612404867719</v>
      </c>
      <c r="W2245" s="23">
        <f t="shared" si="283"/>
        <v>0.92288039071343952</v>
      </c>
      <c r="X2245" t="s">
        <v>555</v>
      </c>
      <c r="Y2245" t="s">
        <v>48</v>
      </c>
      <c r="Z2245" t="s">
        <v>141</v>
      </c>
      <c r="AA2245" s="78" t="s">
        <v>151</v>
      </c>
      <c r="AB2245" s="78" t="s">
        <v>166</v>
      </c>
      <c r="AC2245" t="s">
        <v>615</v>
      </c>
      <c r="AD2245" s="25" t="s">
        <v>153</v>
      </c>
      <c r="AE2245" s="140" t="str">
        <f>VLOOKUP(AD2245,cs_lookup!$A$2:$B$55,2,FALSE)</f>
        <v>2</v>
      </c>
    </row>
    <row r="2246" spans="1:31" x14ac:dyDescent="0.25">
      <c r="A2246" s="6">
        <v>0.16607159817212858</v>
      </c>
      <c r="B2246" s="6">
        <v>0.23141903742912129</v>
      </c>
      <c r="C2246" s="6">
        <v>0.52990118626990235</v>
      </c>
      <c r="D2246" s="21">
        <f t="shared" si="281"/>
        <v>6.0214992268788059</v>
      </c>
      <c r="E2246" s="22">
        <f t="shared" si="281"/>
        <v>4.3211656703320216</v>
      </c>
      <c r="F2246" s="22">
        <f t="shared" si="281"/>
        <v>1.8871442938998353</v>
      </c>
      <c r="G2246" s="141">
        <v>2.2194387799224113E-2</v>
      </c>
      <c r="H2246" s="7">
        <f t="shared" si="274"/>
        <v>1.0221943877992241</v>
      </c>
      <c r="I2246" s="7">
        <f t="shared" si="275"/>
        <v>5.8907574711332966</v>
      </c>
      <c r="J2246" s="7">
        <f t="shared" si="276"/>
        <v>4.2273423938821022</v>
      </c>
      <c r="K2246" s="7">
        <f t="shared" si="277"/>
        <v>1.846169687903336</v>
      </c>
      <c r="L2246">
        <v>2.82</v>
      </c>
      <c r="M2246">
        <v>3.48</v>
      </c>
      <c r="N2246">
        <v>2.63</v>
      </c>
      <c r="O2246" s="7">
        <f t="shared" si="278"/>
        <v>2.8825881735938119</v>
      </c>
      <c r="P2246" s="7">
        <f t="shared" si="279"/>
        <v>3.5572364695412997</v>
      </c>
      <c r="Q2246" s="7">
        <f t="shared" si="280"/>
        <v>2.6883712399119593</v>
      </c>
      <c r="R2246" s="24">
        <f t="shared" si="282"/>
        <v>0.34691046371472101</v>
      </c>
      <c r="S2246" s="24">
        <f t="shared" si="282"/>
        <v>0.28111709990675671</v>
      </c>
      <c r="T2246" s="24">
        <f t="shared" si="282"/>
        <v>0.37197243637852218</v>
      </c>
      <c r="U2246" s="23">
        <f t="shared" si="283"/>
        <v>0.47871602486080156</v>
      </c>
      <c r="V2246" s="23">
        <f t="shared" si="283"/>
        <v>0.82321223968901325</v>
      </c>
      <c r="W2246" s="23">
        <f t="shared" si="283"/>
        <v>1.4245711091632356</v>
      </c>
      <c r="X2246" t="s">
        <v>112</v>
      </c>
      <c r="Y2246" t="s">
        <v>69</v>
      </c>
      <c r="Z2246" t="s">
        <v>146</v>
      </c>
      <c r="AA2246" s="78" t="s">
        <v>155</v>
      </c>
      <c r="AB2246" s="78" t="s">
        <v>161</v>
      </c>
      <c r="AC2246" t="s">
        <v>615</v>
      </c>
      <c r="AD2246" s="25" t="s">
        <v>153</v>
      </c>
      <c r="AE2246" s="140" t="str">
        <f>VLOOKUP(AD2246,cs_lookup!$A$2:$B$55,2,FALSE)</f>
        <v>2</v>
      </c>
    </row>
    <row r="2247" spans="1:31" x14ac:dyDescent="0.25">
      <c r="A2247" s="6">
        <v>0.69251115418018305</v>
      </c>
      <c r="B2247" s="6">
        <v>0.25268037346895078</v>
      </c>
      <c r="C2247" s="6">
        <v>5.4229370449143402E-2</v>
      </c>
      <c r="D2247" s="21">
        <f t="shared" si="281"/>
        <v>1.4440200622960826</v>
      </c>
      <c r="E2247" s="22">
        <f t="shared" si="281"/>
        <v>3.9575689487528773</v>
      </c>
      <c r="F2247" s="22">
        <f t="shared" si="281"/>
        <v>18.440191942442066</v>
      </c>
      <c r="G2247" s="141">
        <v>2.1155255033005194E-2</v>
      </c>
      <c r="H2247" s="7">
        <f t="shared" si="274"/>
        <v>1.0211552550330052</v>
      </c>
      <c r="I2247" s="7">
        <f t="shared" si="275"/>
        <v>1.4141043246645288</v>
      </c>
      <c r="J2247" s="7">
        <f t="shared" si="276"/>
        <v>3.875580064096094</v>
      </c>
      <c r="K2247" s="7">
        <f t="shared" si="277"/>
        <v>18.058166817979163</v>
      </c>
      <c r="L2247">
        <v>2.67</v>
      </c>
      <c r="M2247">
        <v>2.88</v>
      </c>
      <c r="N2247">
        <v>3.34</v>
      </c>
      <c r="O2247" s="7">
        <f t="shared" si="278"/>
        <v>2.7264845309381238</v>
      </c>
      <c r="P2247" s="7">
        <f t="shared" si="279"/>
        <v>2.9409271344950549</v>
      </c>
      <c r="Q2247" s="7">
        <f t="shared" si="280"/>
        <v>3.4106585518102372</v>
      </c>
      <c r="R2247" s="24">
        <f t="shared" si="282"/>
        <v>0.36677266591933377</v>
      </c>
      <c r="S2247" s="24">
        <f t="shared" si="282"/>
        <v>0.34002882569604903</v>
      </c>
      <c r="T2247" s="24">
        <f t="shared" si="282"/>
        <v>0.29319850838461714</v>
      </c>
      <c r="U2247" s="23">
        <f t="shared" si="283"/>
        <v>1.8881209493743751</v>
      </c>
      <c r="V2247" s="23">
        <f t="shared" si="283"/>
        <v>0.74311456668918163</v>
      </c>
      <c r="W2247" s="23">
        <f t="shared" si="283"/>
        <v>0.18495786608165632</v>
      </c>
      <c r="X2247" t="s">
        <v>114</v>
      </c>
      <c r="Y2247" t="s">
        <v>117</v>
      </c>
      <c r="Z2247" t="s">
        <v>146</v>
      </c>
      <c r="AA2247" s="78" t="s">
        <v>154</v>
      </c>
      <c r="AB2247" s="78" t="s">
        <v>160</v>
      </c>
      <c r="AC2247" t="s">
        <v>615</v>
      </c>
      <c r="AD2247" s="25" t="s">
        <v>151</v>
      </c>
      <c r="AE2247" s="140" t="str">
        <f>VLOOKUP(AD2247,cs_lookup!$A$2:$B$55,2,FALSE)</f>
        <v>X</v>
      </c>
    </row>
    <row r="2248" spans="1:31" s="23" customFormat="1" x14ac:dyDescent="0.25">
      <c r="A2248" s="24">
        <v>0.1634895639498801</v>
      </c>
      <c r="B2248" s="24">
        <v>0.24306749542110304</v>
      </c>
      <c r="C2248" s="24">
        <v>0.52283274922229828</v>
      </c>
      <c r="D2248" s="21">
        <f t="shared" si="281"/>
        <v>6.1165983677500257</v>
      </c>
      <c r="E2248" s="22">
        <f t="shared" si="281"/>
        <v>4.1140836139671695</v>
      </c>
      <c r="F2248" s="22">
        <f t="shared" si="281"/>
        <v>1.9126575400784993</v>
      </c>
      <c r="G2248" s="143">
        <v>2.6465504543002005E-2</v>
      </c>
      <c r="H2248" s="7">
        <f t="shared" si="274"/>
        <v>1.026465504543002</v>
      </c>
      <c r="I2248" s="7">
        <f t="shared" si="275"/>
        <v>5.9588932513355406</v>
      </c>
      <c r="J2248" s="7">
        <f t="shared" si="276"/>
        <v>4.0080096172338706</v>
      </c>
      <c r="K2248" s="7">
        <f t="shared" si="277"/>
        <v>1.8633432215825347</v>
      </c>
      <c r="L2248" s="23">
        <v>5.99</v>
      </c>
      <c r="M2248" s="23">
        <v>3.64</v>
      </c>
      <c r="N2248" s="23">
        <v>1.71</v>
      </c>
      <c r="O2248" s="7">
        <f t="shared" si="278"/>
        <v>6.1485283722125823</v>
      </c>
      <c r="P2248" s="7">
        <f t="shared" si="279"/>
        <v>3.7363344365365276</v>
      </c>
      <c r="Q2248" s="7">
        <f t="shared" si="280"/>
        <v>1.7552560127685335</v>
      </c>
      <c r="R2248" s="24">
        <f t="shared" si="282"/>
        <v>0.1626405441209901</v>
      </c>
      <c r="S2248" s="24">
        <f t="shared" si="282"/>
        <v>0.26764199430899194</v>
      </c>
      <c r="T2248" s="24">
        <f t="shared" si="282"/>
        <v>0.56971746157001801</v>
      </c>
      <c r="U2248" s="23">
        <f t="shared" si="283"/>
        <v>1.0052202225065012</v>
      </c>
      <c r="V2248" s="23">
        <f t="shared" si="283"/>
        <v>0.90818145354455204</v>
      </c>
      <c r="W2248" s="23">
        <f t="shared" si="283"/>
        <v>0.91770532674474181</v>
      </c>
      <c r="X2248" s="23" t="s">
        <v>68</v>
      </c>
      <c r="Y2248" s="23" t="s">
        <v>64</v>
      </c>
      <c r="Z2248" s="23" t="s">
        <v>146</v>
      </c>
      <c r="AA2248" s="25" t="s">
        <v>155</v>
      </c>
      <c r="AB2248" s="25" t="s">
        <v>161</v>
      </c>
      <c r="AC2248" s="23" t="s">
        <v>615</v>
      </c>
      <c r="AD2248" s="25" t="s">
        <v>150</v>
      </c>
      <c r="AE2248" s="142" t="str">
        <f>VLOOKUP(AD2248,cs_lookup!$A$2:$B$55,2,FALSE)</f>
        <v>X</v>
      </c>
    </row>
    <row r="2249" spans="1:31" x14ac:dyDescent="0.25">
      <c r="A2249" s="6">
        <v>0.17599716232449547</v>
      </c>
      <c r="B2249" s="6">
        <v>0.34407016917670163</v>
      </c>
      <c r="C2249" s="6">
        <v>0.44053670775162829</v>
      </c>
      <c r="D2249" s="3">
        <f t="shared" ref="D2249:F2312" si="284">(100%/A2249)</f>
        <v>5.6819097921377049</v>
      </c>
      <c r="E2249" s="4">
        <f t="shared" si="284"/>
        <v>2.9063838995191622</v>
      </c>
      <c r="F2249" s="4">
        <f t="shared" si="284"/>
        <v>2.269958399389032</v>
      </c>
      <c r="G2249" s="141">
        <v>2.2830719460402715E-2</v>
      </c>
      <c r="H2249" s="5">
        <f t="shared" si="274"/>
        <v>1.0228307194604027</v>
      </c>
      <c r="I2249" s="5">
        <f t="shared" si="275"/>
        <v>5.5550832449921064</v>
      </c>
      <c r="J2249" s="5">
        <f t="shared" si="276"/>
        <v>2.841510177805799</v>
      </c>
      <c r="K2249" s="5">
        <f t="shared" si="277"/>
        <v>2.2192904028015068</v>
      </c>
      <c r="L2249">
        <v>2.27</v>
      </c>
      <c r="M2249">
        <v>3.4</v>
      </c>
      <c r="N2249">
        <v>3.47</v>
      </c>
      <c r="O2249" s="5">
        <f t="shared" si="278"/>
        <v>2.321825733175114</v>
      </c>
      <c r="P2249" s="5">
        <f t="shared" si="279"/>
        <v>3.4776244461653691</v>
      </c>
      <c r="Q2249" s="5">
        <f t="shared" si="280"/>
        <v>3.5492225965275974</v>
      </c>
      <c r="R2249" s="24">
        <f t="shared" ref="R2249:T2312" si="285">(1/O2249)</f>
        <v>0.43069554519601805</v>
      </c>
      <c r="S2249" s="24">
        <f t="shared" si="285"/>
        <v>0.28755261399851789</v>
      </c>
      <c r="T2249" s="24">
        <f t="shared" si="285"/>
        <v>0.28175184080546423</v>
      </c>
      <c r="U2249">
        <f t="shared" ref="U2249:W2312" si="286">(L2249/I2249)</f>
        <v>0.40863474045081133</v>
      </c>
      <c r="V2249">
        <f t="shared" si="286"/>
        <v>1.196546831525152</v>
      </c>
      <c r="W2249">
        <f t="shared" si="286"/>
        <v>1.5635628377519537</v>
      </c>
      <c r="X2249" t="s">
        <v>287</v>
      </c>
      <c r="Y2249" t="s">
        <v>199</v>
      </c>
      <c r="Z2249" t="s">
        <v>189</v>
      </c>
      <c r="AA2249" s="78" t="s">
        <v>152</v>
      </c>
      <c r="AB2249" s="78" t="s">
        <v>161</v>
      </c>
      <c r="AC2249" s="90" t="s">
        <v>616</v>
      </c>
      <c r="AD2249" s="78" t="s">
        <v>162</v>
      </c>
      <c r="AE2249" s="142" t="str">
        <f>VLOOKUP(AD2249,cs_lookup!$A$2:$B$55,2,FALSE)</f>
        <v>1</v>
      </c>
    </row>
    <row r="2250" spans="1:31" x14ac:dyDescent="0.25">
      <c r="A2250" s="6">
        <v>0.17763170613292051</v>
      </c>
      <c r="B2250" s="6">
        <v>0.20214163462980309</v>
      </c>
      <c r="C2250" s="6">
        <v>0.54702058161107325</v>
      </c>
      <c r="D2250" s="3">
        <f t="shared" si="284"/>
        <v>5.6296255987751831</v>
      </c>
      <c r="E2250" s="4">
        <f t="shared" si="284"/>
        <v>4.9470263848977671</v>
      </c>
      <c r="F2250" s="4">
        <f t="shared" si="284"/>
        <v>1.8280847807496046</v>
      </c>
      <c r="G2250" s="141">
        <v>4.3350854588782628E-2</v>
      </c>
      <c r="H2250" s="5">
        <f t="shared" si="274"/>
        <v>1.0433508545887826</v>
      </c>
      <c r="I2250" s="5">
        <f t="shared" si="275"/>
        <v>5.3957166700112547</v>
      </c>
      <c r="J2250" s="5">
        <f t="shared" si="276"/>
        <v>4.7414792091654974</v>
      </c>
      <c r="K2250" s="5">
        <f t="shared" si="277"/>
        <v>1.7521285123882036</v>
      </c>
      <c r="L2250">
        <v>3.08</v>
      </c>
      <c r="M2250">
        <v>3.35</v>
      </c>
      <c r="N2250">
        <v>2.38</v>
      </c>
      <c r="O2250" s="5">
        <f t="shared" si="278"/>
        <v>3.2135206321334504</v>
      </c>
      <c r="P2250" s="5">
        <f t="shared" si="279"/>
        <v>3.4952253628724219</v>
      </c>
      <c r="Q2250" s="5">
        <f t="shared" si="280"/>
        <v>2.4831750339213023</v>
      </c>
      <c r="R2250" s="24">
        <f t="shared" si="285"/>
        <v>0.31118518113764276</v>
      </c>
      <c r="S2250" s="24">
        <f t="shared" si="285"/>
        <v>0.28610458444893722</v>
      </c>
      <c r="T2250" s="24">
        <f t="shared" si="285"/>
        <v>0.40271023441342008</v>
      </c>
      <c r="U2250">
        <f t="shared" si="286"/>
        <v>0.57082315257920602</v>
      </c>
      <c r="V2250">
        <f t="shared" si="286"/>
        <v>0.70653056825057803</v>
      </c>
      <c r="W2250">
        <f t="shared" si="286"/>
        <v>1.3583478512977274</v>
      </c>
      <c r="X2250" t="s">
        <v>19</v>
      </c>
      <c r="Y2250" t="s">
        <v>9</v>
      </c>
      <c r="Z2250" t="s">
        <v>139</v>
      </c>
      <c r="AA2250" s="78" t="s">
        <v>155</v>
      </c>
      <c r="AB2250" s="78" t="s">
        <v>161</v>
      </c>
      <c r="AC2250" s="90" t="s">
        <v>616</v>
      </c>
      <c r="AD2250" s="78" t="s">
        <v>155</v>
      </c>
      <c r="AE2250" s="142" t="str">
        <f>VLOOKUP(AD2250,cs_lookup!$A$2:$B$55,2,FALSE)</f>
        <v>2</v>
      </c>
    </row>
    <row r="2251" spans="1:31" x14ac:dyDescent="0.25">
      <c r="A2251" s="6">
        <v>0</v>
      </c>
      <c r="B2251" s="6">
        <v>1</v>
      </c>
      <c r="C2251" s="6">
        <v>0</v>
      </c>
      <c r="D2251" s="3" t="e">
        <f t="shared" si="284"/>
        <v>#DIV/0!</v>
      </c>
      <c r="E2251" s="4">
        <f t="shared" si="284"/>
        <v>1</v>
      </c>
      <c r="F2251" s="4" t="e">
        <f t="shared" si="284"/>
        <v>#DIV/0!</v>
      </c>
      <c r="G2251" s="141">
        <v>5.395072217502106E-2</v>
      </c>
      <c r="H2251" s="5">
        <f t="shared" si="274"/>
        <v>1.0539507221750211</v>
      </c>
      <c r="I2251" s="5" t="e">
        <f t="shared" si="275"/>
        <v>#DIV/0!</v>
      </c>
      <c r="J2251" s="5">
        <f t="shared" si="276"/>
        <v>0.9488109633212416</v>
      </c>
      <c r="K2251" s="5" t="e">
        <f t="shared" si="277"/>
        <v>#DIV/0!</v>
      </c>
      <c r="L2251">
        <v>2.64</v>
      </c>
      <c r="M2251">
        <v>3.21</v>
      </c>
      <c r="N2251">
        <v>2.75</v>
      </c>
      <c r="O2251" s="5">
        <f t="shared" si="278"/>
        <v>2.7824299065420557</v>
      </c>
      <c r="P2251" s="5">
        <f t="shared" si="279"/>
        <v>3.3831818181818174</v>
      </c>
      <c r="Q2251" s="5">
        <f t="shared" si="280"/>
        <v>2.898364485981308</v>
      </c>
      <c r="R2251" s="24">
        <f t="shared" si="285"/>
        <v>0.35939809216713697</v>
      </c>
      <c r="S2251" s="24">
        <f t="shared" si="285"/>
        <v>0.29557973935241172</v>
      </c>
      <c r="T2251" s="24">
        <f t="shared" si="285"/>
        <v>0.34502216848045147</v>
      </c>
      <c r="U2251" t="e">
        <f t="shared" si="286"/>
        <v>#DIV/0!</v>
      </c>
      <c r="V2251">
        <f t="shared" si="286"/>
        <v>3.3831818181818174</v>
      </c>
      <c r="W2251" t="e">
        <f t="shared" si="286"/>
        <v>#DIV/0!</v>
      </c>
      <c r="X2251" t="s">
        <v>574</v>
      </c>
      <c r="Y2251" t="s">
        <v>386</v>
      </c>
      <c r="Z2251" t="s">
        <v>370</v>
      </c>
      <c r="AA2251" s="78" t="s">
        <v>149</v>
      </c>
      <c r="AB2251" s="78" t="s">
        <v>166</v>
      </c>
      <c r="AC2251" s="90" t="s">
        <v>616</v>
      </c>
      <c r="AD2251" s="78" t="s">
        <v>151</v>
      </c>
      <c r="AE2251" s="142" t="str">
        <f>VLOOKUP(AD2251,cs_lookup!$A$2:$B$55,2,FALSE)</f>
        <v>X</v>
      </c>
    </row>
    <row r="2252" spans="1:31" x14ac:dyDescent="0.25">
      <c r="A2252" s="6">
        <v>0.81544861136785152</v>
      </c>
      <c r="B2252" s="6">
        <v>0.10900811681148098</v>
      </c>
      <c r="C2252" s="6">
        <v>3.9121607625450784E-2</v>
      </c>
      <c r="D2252" s="3">
        <f t="shared" si="284"/>
        <v>1.2263188459203798</v>
      </c>
      <c r="E2252" s="4">
        <f t="shared" si="284"/>
        <v>9.1736288016919278</v>
      </c>
      <c r="F2252" s="4">
        <f t="shared" si="284"/>
        <v>25.561321752775935</v>
      </c>
      <c r="G2252" s="141">
        <v>2.3429170301444202E-2</v>
      </c>
      <c r="H2252" s="5">
        <f t="shared" si="274"/>
        <v>1.0234291703014442</v>
      </c>
      <c r="I2252" s="5">
        <f t="shared" si="275"/>
        <v>1.1982449606739036</v>
      </c>
      <c r="J2252" s="5">
        <f t="shared" si="276"/>
        <v>8.9636186537363365</v>
      </c>
      <c r="K2252" s="5">
        <f t="shared" si="277"/>
        <v>24.976151251626938</v>
      </c>
      <c r="L2252">
        <v>1.81</v>
      </c>
      <c r="M2252">
        <v>3.84</v>
      </c>
      <c r="N2252">
        <v>4.75</v>
      </c>
      <c r="O2252" s="5">
        <f t="shared" si="278"/>
        <v>1.8524067982456141</v>
      </c>
      <c r="P2252" s="5">
        <f t="shared" si="279"/>
        <v>3.9299680139575455</v>
      </c>
      <c r="Q2252" s="5">
        <f t="shared" si="280"/>
        <v>4.86128855893186</v>
      </c>
      <c r="R2252" s="24">
        <f t="shared" si="285"/>
        <v>0.53983822611053067</v>
      </c>
      <c r="S2252" s="24">
        <f t="shared" si="285"/>
        <v>0.2544549972031408</v>
      </c>
      <c r="T2252" s="24">
        <f t="shared" si="285"/>
        <v>0.20570677668632853</v>
      </c>
      <c r="U2252">
        <f t="shared" si="286"/>
        <v>1.5105425513177539</v>
      </c>
      <c r="V2252">
        <f t="shared" si="286"/>
        <v>0.42839841233086812</v>
      </c>
      <c r="W2252">
        <f t="shared" si="286"/>
        <v>0.19018142355662532</v>
      </c>
      <c r="X2252" t="s">
        <v>97</v>
      </c>
      <c r="Y2252" t="s">
        <v>100</v>
      </c>
      <c r="Z2252" t="s">
        <v>140</v>
      </c>
      <c r="AA2252" s="78" t="s">
        <v>165</v>
      </c>
      <c r="AB2252" s="78" t="s">
        <v>160</v>
      </c>
      <c r="AC2252" s="90" t="s">
        <v>616</v>
      </c>
      <c r="AD2252" s="78" t="s">
        <v>170</v>
      </c>
      <c r="AE2252" s="142" t="str">
        <f>VLOOKUP(AD2252,cs_lookup!$A$2:$B$55,2,FALSE)</f>
        <v>1</v>
      </c>
    </row>
    <row r="2253" spans="1:31" x14ac:dyDescent="0.25">
      <c r="A2253" s="6">
        <v>0.54053599981328515</v>
      </c>
      <c r="B2253" s="6">
        <v>0.23091889803991472</v>
      </c>
      <c r="C2253" s="6">
        <v>0.21657275647002744</v>
      </c>
      <c r="D2253" s="3">
        <f t="shared" si="284"/>
        <v>1.8500155407695793</v>
      </c>
      <c r="E2253" s="4">
        <f t="shared" si="284"/>
        <v>4.3305247361224994</v>
      </c>
      <c r="F2253" s="4">
        <f t="shared" si="284"/>
        <v>4.617385936713581</v>
      </c>
      <c r="G2253" s="141">
        <v>3.5124434802299653E-2</v>
      </c>
      <c r="H2253" s="5">
        <f t="shared" si="274"/>
        <v>1.0351244348022997</v>
      </c>
      <c r="I2253" s="5">
        <f t="shared" si="275"/>
        <v>1.7872397545353251</v>
      </c>
      <c r="J2253" s="5">
        <f t="shared" si="276"/>
        <v>4.1835788920871089</v>
      </c>
      <c r="K2253" s="5">
        <f t="shared" si="277"/>
        <v>4.4607061542272106</v>
      </c>
      <c r="L2253">
        <v>2.0499999999999998</v>
      </c>
      <c r="M2253">
        <v>3.6</v>
      </c>
      <c r="N2253">
        <v>3.71</v>
      </c>
      <c r="O2253" s="5">
        <f t="shared" si="278"/>
        <v>2.1220050913447142</v>
      </c>
      <c r="P2253" s="5">
        <f t="shared" si="279"/>
        <v>3.7264479652882789</v>
      </c>
      <c r="Q2253" s="5">
        <f t="shared" si="280"/>
        <v>3.8403116531165318</v>
      </c>
      <c r="R2253" s="24">
        <f t="shared" si="285"/>
        <v>0.47125240371892801</v>
      </c>
      <c r="S2253" s="24">
        <f t="shared" si="285"/>
        <v>0.26835206322883398</v>
      </c>
      <c r="T2253" s="24">
        <f t="shared" si="285"/>
        <v>0.26039553305223784</v>
      </c>
      <c r="U2253">
        <f t="shared" si="286"/>
        <v>1.1470201436588967</v>
      </c>
      <c r="V2253">
        <f t="shared" si="286"/>
        <v>0.86050725774745163</v>
      </c>
      <c r="W2253">
        <f t="shared" si="286"/>
        <v>0.83170688041941521</v>
      </c>
      <c r="X2253" t="s">
        <v>98</v>
      </c>
      <c r="Y2253" t="s">
        <v>42</v>
      </c>
      <c r="Z2253" t="s">
        <v>141</v>
      </c>
      <c r="AA2253" s="78" t="s">
        <v>162</v>
      </c>
      <c r="AB2253" s="78" t="s">
        <v>160</v>
      </c>
      <c r="AC2253" s="90" t="s">
        <v>616</v>
      </c>
      <c r="AD2253" s="78" t="s">
        <v>152</v>
      </c>
      <c r="AE2253" s="142" t="str">
        <f>VLOOKUP(AD2253,cs_lookup!$A$2:$B$55,2,FALSE)</f>
        <v>2</v>
      </c>
    </row>
    <row r="2254" spans="1:31" x14ac:dyDescent="0.25">
      <c r="A2254" s="6">
        <v>0.57228528969055026</v>
      </c>
      <c r="B2254" s="6">
        <v>0.24245734877689631</v>
      </c>
      <c r="C2254" s="6">
        <v>0.17765169347410095</v>
      </c>
      <c r="D2254" s="3">
        <f t="shared" si="284"/>
        <v>1.7473802280340394</v>
      </c>
      <c r="E2254" s="4">
        <f t="shared" si="284"/>
        <v>4.1244367516374068</v>
      </c>
      <c r="F2254" s="4">
        <f t="shared" si="284"/>
        <v>5.6289922175483538</v>
      </c>
      <c r="G2254" s="141">
        <v>3.3565508864184856E-2</v>
      </c>
      <c r="H2254" s="5">
        <f t="shared" si="274"/>
        <v>1.0335655088641849</v>
      </c>
      <c r="I2254" s="5">
        <f t="shared" si="275"/>
        <v>1.6906332622828002</v>
      </c>
      <c r="J2254" s="5">
        <f t="shared" si="276"/>
        <v>3.9904937967307657</v>
      </c>
      <c r="K2254" s="5">
        <f t="shared" si="277"/>
        <v>5.4461881412182738</v>
      </c>
      <c r="L2254">
        <v>2.1</v>
      </c>
      <c r="M2254">
        <v>3.26</v>
      </c>
      <c r="N2254">
        <v>3.99</v>
      </c>
      <c r="O2254" s="5">
        <f t="shared" si="278"/>
        <v>2.1704875686147882</v>
      </c>
      <c r="P2254" s="5">
        <f t="shared" si="279"/>
        <v>3.3694235588972425</v>
      </c>
      <c r="Q2254" s="5">
        <f t="shared" si="280"/>
        <v>4.1239263803680979</v>
      </c>
      <c r="R2254" s="24">
        <f t="shared" si="285"/>
        <v>0.46072597441237734</v>
      </c>
      <c r="S2254" s="24">
        <f t="shared" si="285"/>
        <v>0.29678667063374004</v>
      </c>
      <c r="T2254" s="24">
        <f t="shared" si="285"/>
        <v>0.24248735495388279</v>
      </c>
      <c r="U2254">
        <f t="shared" si="286"/>
        <v>1.2421381069744524</v>
      </c>
      <c r="V2254">
        <f t="shared" si="286"/>
        <v>0.81694150299663992</v>
      </c>
      <c r="W2254">
        <f t="shared" si="286"/>
        <v>0.73262250523491201</v>
      </c>
      <c r="X2254" t="s">
        <v>434</v>
      </c>
      <c r="Y2254" t="s">
        <v>39</v>
      </c>
      <c r="Z2254" t="s">
        <v>141</v>
      </c>
      <c r="AA2254" s="78" t="s">
        <v>162</v>
      </c>
      <c r="AB2254" s="78" t="s">
        <v>160</v>
      </c>
      <c r="AC2254" s="90" t="s">
        <v>616</v>
      </c>
      <c r="AD2254" s="78" t="s">
        <v>162</v>
      </c>
      <c r="AE2254" s="142" t="str">
        <f>VLOOKUP(AD2254,cs_lookup!$A$2:$B$55,2,FALSE)</f>
        <v>1</v>
      </c>
    </row>
    <row r="2255" spans="1:31" x14ac:dyDescent="0.25">
      <c r="A2255" s="6">
        <v>0.8714329715248138</v>
      </c>
      <c r="B2255" s="6">
        <v>9.789879104058144E-2</v>
      </c>
      <c r="C2255" s="6">
        <v>1.686566082040989E-2</v>
      </c>
      <c r="D2255" s="3">
        <f t="shared" si="284"/>
        <v>1.1475351893677175</v>
      </c>
      <c r="E2255" s="4">
        <f t="shared" si="284"/>
        <v>10.214630736200569</v>
      </c>
      <c r="F2255" s="4">
        <f t="shared" si="284"/>
        <v>59.292073441311906</v>
      </c>
      <c r="G2255" s="141">
        <v>3.7363801739121127E-2</v>
      </c>
      <c r="H2255" s="5">
        <f t="shared" si="274"/>
        <v>1.0373638017391211</v>
      </c>
      <c r="I2255" s="5">
        <f t="shared" si="275"/>
        <v>1.1062032311556429</v>
      </c>
      <c r="J2255" s="5">
        <f t="shared" si="276"/>
        <v>9.8467198480185356</v>
      </c>
      <c r="K2255" s="5">
        <f t="shared" si="277"/>
        <v>57.156489692343079</v>
      </c>
      <c r="L2255">
        <v>1.4</v>
      </c>
      <c r="M2255">
        <v>4.74</v>
      </c>
      <c r="N2255">
        <v>8.92</v>
      </c>
      <c r="O2255" s="5">
        <f t="shared" si="278"/>
        <v>1.4523093224347694</v>
      </c>
      <c r="P2255" s="5">
        <f t="shared" si="279"/>
        <v>4.917104420243434</v>
      </c>
      <c r="Q2255" s="5">
        <f t="shared" si="280"/>
        <v>9.2532851115129606</v>
      </c>
      <c r="R2255" s="24">
        <f t="shared" si="285"/>
        <v>0.68855854916879466</v>
      </c>
      <c r="S2255" s="24">
        <f t="shared" si="285"/>
        <v>0.20337172338318826</v>
      </c>
      <c r="T2255" s="24">
        <f t="shared" si="285"/>
        <v>0.10806972744801709</v>
      </c>
      <c r="U2255">
        <f t="shared" si="286"/>
        <v>1.26559022842252</v>
      </c>
      <c r="V2255">
        <f t="shared" si="286"/>
        <v>0.48137857816213131</v>
      </c>
      <c r="W2255">
        <f t="shared" si="286"/>
        <v>0.1560627681653263</v>
      </c>
      <c r="X2255" t="s">
        <v>46</v>
      </c>
      <c r="Y2255" t="s">
        <v>45</v>
      </c>
      <c r="Z2255" t="s">
        <v>141</v>
      </c>
      <c r="AA2255" s="78" t="s">
        <v>176</v>
      </c>
      <c r="AB2255" s="78" t="s">
        <v>160</v>
      </c>
      <c r="AC2255" s="90" t="s">
        <v>616</v>
      </c>
      <c r="AD2255" s="78" t="s">
        <v>165</v>
      </c>
      <c r="AE2255" s="142" t="str">
        <f>VLOOKUP(AD2255,cs_lookup!$A$2:$B$55,2,FALSE)</f>
        <v>1</v>
      </c>
    </row>
    <row r="2256" spans="1:31" x14ac:dyDescent="0.25">
      <c r="A2256" s="6">
        <v>0.8159878909509386</v>
      </c>
      <c r="B2256" s="6">
        <v>0.13363669296237582</v>
      </c>
      <c r="C2256" s="6">
        <v>4.2962849918311931E-2</v>
      </c>
      <c r="D2256" s="3">
        <f t="shared" si="284"/>
        <v>1.2255083820356902</v>
      </c>
      <c r="E2256" s="4">
        <f t="shared" si="284"/>
        <v>7.4829747566526565</v>
      </c>
      <c r="F2256" s="4">
        <f t="shared" si="284"/>
        <v>23.275923312847382</v>
      </c>
      <c r="G2256" s="141">
        <v>3.9973633320795843E-2</v>
      </c>
      <c r="H2256" s="5">
        <f t="shared" si="274"/>
        <v>1.0399736333207958</v>
      </c>
      <c r="I2256" s="5">
        <f t="shared" si="275"/>
        <v>1.1784033198249972</v>
      </c>
      <c r="J2256" s="5">
        <f t="shared" si="276"/>
        <v>7.1953504559133545</v>
      </c>
      <c r="K2256" s="5">
        <f t="shared" si="277"/>
        <v>22.381262915795066</v>
      </c>
      <c r="L2256">
        <v>1.56</v>
      </c>
      <c r="M2256">
        <v>3.97</v>
      </c>
      <c r="N2256">
        <v>6.8</v>
      </c>
      <c r="O2256" s="5">
        <f t="shared" si="278"/>
        <v>1.6223588679804415</v>
      </c>
      <c r="P2256" s="5">
        <f t="shared" si="279"/>
        <v>4.1286953242835596</v>
      </c>
      <c r="Q2256" s="5">
        <f t="shared" si="280"/>
        <v>7.0718207065814118</v>
      </c>
      <c r="R2256" s="24">
        <f t="shared" si="285"/>
        <v>0.6163864356625538</v>
      </c>
      <c r="S2256" s="24">
        <f t="shared" si="285"/>
        <v>0.24220726439133095</v>
      </c>
      <c r="T2256" s="24">
        <f t="shared" si="285"/>
        <v>0.14140629994611528</v>
      </c>
      <c r="U2256">
        <f t="shared" si="286"/>
        <v>1.3238251910489127</v>
      </c>
      <c r="V2256">
        <f t="shared" si="286"/>
        <v>0.55174518938647876</v>
      </c>
      <c r="W2256">
        <f t="shared" si="286"/>
        <v>0.30382557166606783</v>
      </c>
      <c r="X2256" t="s">
        <v>51</v>
      </c>
      <c r="Y2256" t="s">
        <v>559</v>
      </c>
      <c r="Z2256" t="s">
        <v>141</v>
      </c>
      <c r="AA2256" s="78" t="s">
        <v>176</v>
      </c>
      <c r="AB2256" s="78" t="s">
        <v>160</v>
      </c>
      <c r="AC2256" s="90" t="s">
        <v>616</v>
      </c>
      <c r="AD2256" s="78" t="s">
        <v>154</v>
      </c>
      <c r="AE2256" s="142" t="str">
        <f>VLOOKUP(AD2256,cs_lookup!$A$2:$B$55,2,FALSE)</f>
        <v>1</v>
      </c>
    </row>
    <row r="2257" spans="1:31" x14ac:dyDescent="0.25">
      <c r="A2257" s="6">
        <v>0.73361208474299189</v>
      </c>
      <c r="B2257" s="6">
        <v>0.21107029693225046</v>
      </c>
      <c r="C2257" s="6">
        <v>5.420164324255388E-2</v>
      </c>
      <c r="D2257" s="3">
        <f t="shared" si="284"/>
        <v>1.3631182211922428</v>
      </c>
      <c r="E2257" s="4">
        <f t="shared" si="284"/>
        <v>4.7377580575488594</v>
      </c>
      <c r="F2257" s="4">
        <f t="shared" si="284"/>
        <v>18.449625143742818</v>
      </c>
      <c r="G2257" s="141">
        <v>3.3124200838909879E-2</v>
      </c>
      <c r="H2257" s="5">
        <f t="shared" si="274"/>
        <v>1.0331242008389099</v>
      </c>
      <c r="I2257" s="5">
        <f t="shared" si="275"/>
        <v>1.3194136969063097</v>
      </c>
      <c r="J2257" s="5">
        <f t="shared" si="276"/>
        <v>4.5858552666772692</v>
      </c>
      <c r="K2257" s="5">
        <f t="shared" si="277"/>
        <v>17.858090178084581</v>
      </c>
      <c r="L2257">
        <v>2.44</v>
      </c>
      <c r="M2257">
        <v>3.03</v>
      </c>
      <c r="N2257">
        <v>3.41</v>
      </c>
      <c r="O2257" s="5">
        <f t="shared" si="278"/>
        <v>2.52082305004694</v>
      </c>
      <c r="P2257" s="5">
        <f t="shared" si="279"/>
        <v>3.1303663285418968</v>
      </c>
      <c r="Q2257" s="5">
        <f t="shared" si="280"/>
        <v>3.5229535248606827</v>
      </c>
      <c r="R2257" s="24">
        <f t="shared" si="285"/>
        <v>0.39669583312536716</v>
      </c>
      <c r="S2257" s="24">
        <f t="shared" si="285"/>
        <v>0.31945142997554321</v>
      </c>
      <c r="T2257" s="24">
        <f t="shared" si="285"/>
        <v>0.28385273689908969</v>
      </c>
      <c r="U2257">
        <f t="shared" si="286"/>
        <v>1.849306253013123</v>
      </c>
      <c r="V2257">
        <f t="shared" si="286"/>
        <v>0.66072735047205688</v>
      </c>
      <c r="W2257">
        <f t="shared" si="286"/>
        <v>0.19094987011459638</v>
      </c>
      <c r="X2257" t="s">
        <v>48</v>
      </c>
      <c r="Y2257" t="s">
        <v>407</v>
      </c>
      <c r="Z2257" t="s">
        <v>141</v>
      </c>
      <c r="AA2257" s="78" t="s">
        <v>170</v>
      </c>
      <c r="AB2257" s="78" t="s">
        <v>160</v>
      </c>
      <c r="AC2257" s="90" t="s">
        <v>616</v>
      </c>
      <c r="AD2257" s="78" t="s">
        <v>152</v>
      </c>
      <c r="AE2257" s="142" t="str">
        <f>VLOOKUP(AD2257,cs_lookup!$A$2:$B$55,2,FALSE)</f>
        <v>2</v>
      </c>
    </row>
    <row r="2258" spans="1:31" x14ac:dyDescent="0.25">
      <c r="A2258" s="6">
        <v>0</v>
      </c>
      <c r="B2258" s="6">
        <v>0.51017801989364631</v>
      </c>
      <c r="C2258" s="6">
        <v>0.46389674136720727</v>
      </c>
      <c r="D2258" s="3" t="e">
        <f t="shared" si="284"/>
        <v>#DIV/0!</v>
      </c>
      <c r="E2258" s="4">
        <f t="shared" si="284"/>
        <v>1.9601001238909976</v>
      </c>
      <c r="F2258" s="4">
        <f t="shared" si="284"/>
        <v>2.1556521329569525</v>
      </c>
      <c r="G2258" s="141">
        <v>3.3610227124144965E-2</v>
      </c>
      <c r="H2258" s="5">
        <f t="shared" si="274"/>
        <v>1.033610227124145</v>
      </c>
      <c r="I2258" s="5" t="e">
        <f t="shared" si="275"/>
        <v>#DIV/0!</v>
      </c>
      <c r="J2258" s="5">
        <f t="shared" si="276"/>
        <v>1.8963629349379238</v>
      </c>
      <c r="K2258" s="5">
        <f t="shared" si="277"/>
        <v>2.0855561181459179</v>
      </c>
      <c r="L2258">
        <v>2.21</v>
      </c>
      <c r="M2258">
        <v>3.24</v>
      </c>
      <c r="N2258">
        <v>3.67</v>
      </c>
      <c r="O2258" s="5">
        <f t="shared" si="278"/>
        <v>2.2842786019443602</v>
      </c>
      <c r="P2258" s="5">
        <f t="shared" si="279"/>
        <v>3.3488971358822299</v>
      </c>
      <c r="Q2258" s="5">
        <f t="shared" si="280"/>
        <v>3.7933495335456118</v>
      </c>
      <c r="R2258" s="24">
        <f t="shared" si="285"/>
        <v>0.43777497155942702</v>
      </c>
      <c r="S2258" s="24">
        <f t="shared" si="285"/>
        <v>0.29860576763775726</v>
      </c>
      <c r="T2258" s="24">
        <f t="shared" si="285"/>
        <v>0.26361926080281572</v>
      </c>
      <c r="U2258" t="e">
        <f t="shared" si="286"/>
        <v>#DIV/0!</v>
      </c>
      <c r="V2258">
        <f t="shared" si="286"/>
        <v>1.7085337096118995</v>
      </c>
      <c r="W2258">
        <f t="shared" si="286"/>
        <v>1.759722487478625</v>
      </c>
      <c r="X2258" t="s">
        <v>442</v>
      </c>
      <c r="Y2258" t="s">
        <v>555</v>
      </c>
      <c r="Z2258" t="s">
        <v>141</v>
      </c>
      <c r="AA2258" s="78" t="s">
        <v>152</v>
      </c>
      <c r="AB2258" s="78" t="s">
        <v>161</v>
      </c>
      <c r="AC2258" s="90" t="s">
        <v>616</v>
      </c>
      <c r="AD2258" s="78" t="s">
        <v>155</v>
      </c>
      <c r="AE2258" s="142" t="str">
        <f>VLOOKUP(AD2258,cs_lookup!$A$2:$B$55,2,FALSE)</f>
        <v>2</v>
      </c>
    </row>
    <row r="2259" spans="1:31" x14ac:dyDescent="0.25">
      <c r="A2259" s="6">
        <v>0.52319549214799899</v>
      </c>
      <c r="B2259" s="6">
        <v>0.20772676118307409</v>
      </c>
      <c r="C2259" s="6">
        <v>0.25155869056582525</v>
      </c>
      <c r="D2259" s="3">
        <f t="shared" si="284"/>
        <v>1.9113314525980756</v>
      </c>
      <c r="E2259" s="4">
        <f t="shared" si="284"/>
        <v>4.8140162312485018</v>
      </c>
      <c r="F2259" s="4">
        <f t="shared" si="284"/>
        <v>3.9752154765582643</v>
      </c>
      <c r="G2259" s="141">
        <v>3.4924135388822553E-2</v>
      </c>
      <c r="H2259" s="5">
        <f t="shared" si="274"/>
        <v>1.0349241353888226</v>
      </c>
      <c r="I2259" s="5">
        <f t="shared" si="275"/>
        <v>1.8468324268812084</v>
      </c>
      <c r="J2259" s="5">
        <f t="shared" si="276"/>
        <v>4.6515643675078353</v>
      </c>
      <c r="K2259" s="5">
        <f t="shared" si="277"/>
        <v>3.841069447148191</v>
      </c>
      <c r="L2259">
        <v>1.88</v>
      </c>
      <c r="M2259">
        <v>3.72</v>
      </c>
      <c r="N2259">
        <v>4.2699999999999996</v>
      </c>
      <c r="O2259" s="5">
        <f t="shared" si="278"/>
        <v>1.9456573745309862</v>
      </c>
      <c r="P2259" s="5">
        <f t="shared" si="279"/>
        <v>3.8499177836464202</v>
      </c>
      <c r="Q2259" s="5">
        <f t="shared" si="280"/>
        <v>4.4191260581102716</v>
      </c>
      <c r="R2259" s="24">
        <f t="shared" si="285"/>
        <v>0.51396510664733908</v>
      </c>
      <c r="S2259" s="24">
        <f t="shared" si="285"/>
        <v>0.25974580658521429</v>
      </c>
      <c r="T2259" s="24">
        <f t="shared" si="285"/>
        <v>0.22628908676744672</v>
      </c>
      <c r="U2259">
        <f t="shared" si="286"/>
        <v>1.0179591676191231</v>
      </c>
      <c r="V2259">
        <f t="shared" si="286"/>
        <v>0.79973095201798994</v>
      </c>
      <c r="W2259">
        <f t="shared" si="286"/>
        <v>1.1116695646235371</v>
      </c>
      <c r="X2259" t="s">
        <v>558</v>
      </c>
      <c r="Y2259" t="s">
        <v>560</v>
      </c>
      <c r="Z2259" t="s">
        <v>141</v>
      </c>
      <c r="AA2259" s="78" t="s">
        <v>150</v>
      </c>
      <c r="AB2259" s="78" t="s">
        <v>166</v>
      </c>
      <c r="AC2259" s="90" t="s">
        <v>616</v>
      </c>
      <c r="AD2259" s="78" t="s">
        <v>155</v>
      </c>
      <c r="AE2259" s="142" t="str">
        <f>VLOOKUP(AD2259,cs_lookup!$A$2:$B$55,2,FALSE)</f>
        <v>2</v>
      </c>
    </row>
    <row r="2260" spans="1:31" x14ac:dyDescent="0.25">
      <c r="A2260" s="6">
        <v>0.51349065720761078</v>
      </c>
      <c r="B2260" s="6">
        <v>0.28271687964598036</v>
      </c>
      <c r="C2260" s="6">
        <v>0.19578268004090693</v>
      </c>
      <c r="D2260" s="3">
        <f t="shared" si="284"/>
        <v>1.9474551015943555</v>
      </c>
      <c r="E2260" s="4">
        <f t="shared" si="284"/>
        <v>3.5371075163683385</v>
      </c>
      <c r="F2260" s="4">
        <f t="shared" si="284"/>
        <v>5.1077041124938098</v>
      </c>
      <c r="G2260" s="141">
        <v>3.8049932902714412E-2</v>
      </c>
      <c r="H2260" s="5">
        <f t="shared" ref="H2260:H2323" si="287">(G2260/100%) + 1</f>
        <v>1.0380499329027144</v>
      </c>
      <c r="I2260" s="5">
        <f t="shared" ref="I2260:I2323" si="288">D2260/H2260</f>
        <v>1.8760707359699529</v>
      </c>
      <c r="J2260" s="5">
        <f t="shared" ref="J2260:J2323" si="289">E2260/H2260</f>
        <v>3.4074541158896587</v>
      </c>
      <c r="K2260" s="5">
        <f t="shared" ref="K2260:K2323" si="290">F2260/H2260</f>
        <v>4.9204801720964051</v>
      </c>
      <c r="L2260">
        <v>1.67</v>
      </c>
      <c r="M2260">
        <v>3.86</v>
      </c>
      <c r="N2260">
        <v>5.55</v>
      </c>
      <c r="O2260" s="5">
        <f t="shared" ref="O2260:O2323" si="291">(L2260*H2260)</f>
        <v>1.733543387947533</v>
      </c>
      <c r="P2260" s="5">
        <f t="shared" ref="P2260:P2323" si="292">(M2260*H2260)</f>
        <v>4.0068727410044778</v>
      </c>
      <c r="Q2260" s="5">
        <f t="shared" ref="Q2260:Q2323" si="293">(N2260*H2260)</f>
        <v>5.7611771276100647</v>
      </c>
      <c r="R2260" s="24">
        <f t="shared" si="285"/>
        <v>0.57685317076717191</v>
      </c>
      <c r="S2260" s="24">
        <f t="shared" si="285"/>
        <v>0.24957119046144483</v>
      </c>
      <c r="T2260" s="24">
        <f t="shared" si="285"/>
        <v>0.17357563877138327</v>
      </c>
      <c r="U2260">
        <f t="shared" si="286"/>
        <v>0.89015833357508678</v>
      </c>
      <c r="V2260">
        <f t="shared" si="286"/>
        <v>1.1328105584753223</v>
      </c>
      <c r="W2260">
        <f t="shared" si="286"/>
        <v>1.1279386982338724</v>
      </c>
      <c r="X2260" t="s">
        <v>40</v>
      </c>
      <c r="Y2260" t="s">
        <v>49</v>
      </c>
      <c r="Z2260" t="s">
        <v>141</v>
      </c>
      <c r="AA2260" s="78" t="s">
        <v>151</v>
      </c>
      <c r="AB2260" s="78" t="s">
        <v>166</v>
      </c>
      <c r="AC2260" s="90" t="s">
        <v>616</v>
      </c>
      <c r="AD2260" s="78" t="s">
        <v>154</v>
      </c>
      <c r="AE2260" s="142" t="str">
        <f>VLOOKUP(AD2260,cs_lookup!$A$2:$B$55,2,FALSE)</f>
        <v>1</v>
      </c>
    </row>
    <row r="2261" spans="1:31" x14ac:dyDescent="0.25">
      <c r="A2261" s="6">
        <v>0.61907049762807442</v>
      </c>
      <c r="B2261" s="6">
        <v>0.24978541792064285</v>
      </c>
      <c r="C2261" s="6">
        <v>0.12776926450726825</v>
      </c>
      <c r="D2261" s="3">
        <f t="shared" si="284"/>
        <v>1.6153249166798136</v>
      </c>
      <c r="E2261" s="4">
        <f t="shared" si="284"/>
        <v>4.0034362627113058</v>
      </c>
      <c r="F2261" s="4">
        <f t="shared" si="284"/>
        <v>7.8266084089661039</v>
      </c>
      <c r="G2261" s="141">
        <v>3.6286951385068988E-2</v>
      </c>
      <c r="H2261" s="5">
        <f t="shared" si="287"/>
        <v>1.036286951385069</v>
      </c>
      <c r="I2261" s="5">
        <f t="shared" si="288"/>
        <v>1.5587621889099543</v>
      </c>
      <c r="J2261" s="5">
        <f t="shared" si="289"/>
        <v>3.8632506733395005</v>
      </c>
      <c r="K2261" s="5">
        <f t="shared" si="290"/>
        <v>7.5525494154927859</v>
      </c>
      <c r="L2261">
        <v>1.85</v>
      </c>
      <c r="M2261">
        <v>3.63</v>
      </c>
      <c r="N2261">
        <v>4.54</v>
      </c>
      <c r="O2261" s="5">
        <f t="shared" si="291"/>
        <v>1.9171308600623778</v>
      </c>
      <c r="P2261" s="5">
        <f t="shared" si="292"/>
        <v>3.7617216335278005</v>
      </c>
      <c r="Q2261" s="5">
        <f t="shared" si="293"/>
        <v>4.7047427592882132</v>
      </c>
      <c r="R2261" s="24">
        <f t="shared" si="285"/>
        <v>0.52161280214719563</v>
      </c>
      <c r="S2261" s="24">
        <f t="shared" si="285"/>
        <v>0.26583572561220714</v>
      </c>
      <c r="T2261" s="24">
        <f t="shared" si="285"/>
        <v>0.21255147224059734</v>
      </c>
      <c r="U2261">
        <f t="shared" si="286"/>
        <v>1.1868391555569544</v>
      </c>
      <c r="V2261">
        <f t="shared" si="286"/>
        <v>0.9396232103318648</v>
      </c>
      <c r="W2261">
        <f t="shared" si="286"/>
        <v>0.60112152205015079</v>
      </c>
      <c r="X2261" t="s">
        <v>47</v>
      </c>
      <c r="Y2261" t="s">
        <v>50</v>
      </c>
      <c r="Z2261" t="s">
        <v>141</v>
      </c>
      <c r="AA2261" s="78" t="s">
        <v>162</v>
      </c>
      <c r="AB2261" s="78" t="s">
        <v>160</v>
      </c>
      <c r="AC2261" s="90" t="s">
        <v>616</v>
      </c>
      <c r="AD2261" s="78" t="s">
        <v>151</v>
      </c>
      <c r="AE2261" s="142" t="str">
        <f>VLOOKUP(AD2261,cs_lookup!$A$2:$B$55,2,FALSE)</f>
        <v>X</v>
      </c>
    </row>
    <row r="2262" spans="1:31" x14ac:dyDescent="0.25">
      <c r="A2262" s="6">
        <v>0.1136684341378853</v>
      </c>
      <c r="B2262" s="6">
        <v>0.28106828028620739</v>
      </c>
      <c r="C2262" s="6">
        <v>0.53455562635560572</v>
      </c>
      <c r="D2262" s="3">
        <f t="shared" si="284"/>
        <v>8.797517161069992</v>
      </c>
      <c r="E2262" s="4">
        <f t="shared" si="284"/>
        <v>3.5578543369665043</v>
      </c>
      <c r="F2262" s="4">
        <f t="shared" si="284"/>
        <v>1.8707127017212684</v>
      </c>
      <c r="G2262" s="141">
        <v>3.2995373293987829E-2</v>
      </c>
      <c r="H2262" s="5">
        <f t="shared" si="287"/>
        <v>1.0329953732939878</v>
      </c>
      <c r="I2262" s="5">
        <f t="shared" si="288"/>
        <v>8.5165116790569027</v>
      </c>
      <c r="J2262" s="5">
        <f t="shared" si="289"/>
        <v>3.4442112994381708</v>
      </c>
      <c r="K2262" s="5">
        <f t="shared" si="290"/>
        <v>1.8109594196496641</v>
      </c>
      <c r="L2262">
        <v>3.59</v>
      </c>
      <c r="M2262">
        <v>3.11</v>
      </c>
      <c r="N2262">
        <v>2.31</v>
      </c>
      <c r="O2262" s="5">
        <f t="shared" si="291"/>
        <v>3.708453390125416</v>
      </c>
      <c r="P2262" s="5">
        <f t="shared" si="292"/>
        <v>3.2126156109443018</v>
      </c>
      <c r="Q2262" s="5">
        <f t="shared" si="293"/>
        <v>2.386219312309112</v>
      </c>
      <c r="R2262" s="24">
        <f t="shared" si="285"/>
        <v>0.26965419133019791</v>
      </c>
      <c r="S2262" s="24">
        <f t="shared" si="285"/>
        <v>0.31127284465447286</v>
      </c>
      <c r="T2262" s="24">
        <f t="shared" si="285"/>
        <v>0.41907296401532917</v>
      </c>
      <c r="U2262">
        <f t="shared" si="286"/>
        <v>0.4215340899288883</v>
      </c>
      <c r="V2262">
        <f t="shared" si="286"/>
        <v>0.90296434498873857</v>
      </c>
      <c r="W2262">
        <f t="shared" si="286"/>
        <v>1.2755669591132401</v>
      </c>
      <c r="X2262" t="s">
        <v>21</v>
      </c>
      <c r="Y2262" t="s">
        <v>44</v>
      </c>
      <c r="Z2262" t="s">
        <v>141</v>
      </c>
      <c r="AA2262" s="78" t="s">
        <v>152</v>
      </c>
      <c r="AB2262" s="78" t="s">
        <v>161</v>
      </c>
      <c r="AC2262" s="90" t="s">
        <v>616</v>
      </c>
      <c r="AD2262" s="78" t="s">
        <v>150</v>
      </c>
      <c r="AE2262" s="142" t="str">
        <f>VLOOKUP(AD2262,cs_lookup!$A$2:$B$55,2,FALSE)</f>
        <v>X</v>
      </c>
    </row>
    <row r="2263" spans="1:31" x14ac:dyDescent="0.25">
      <c r="A2263" s="6">
        <v>7.0457349594022209E-2</v>
      </c>
      <c r="B2263" s="6">
        <v>0.25764925834486851</v>
      </c>
      <c r="C2263" s="6">
        <v>0.58170967397510709</v>
      </c>
      <c r="D2263" s="3">
        <f t="shared" si="284"/>
        <v>14.192983496569713</v>
      </c>
      <c r="E2263" s="4">
        <f t="shared" si="284"/>
        <v>3.8812454047955405</v>
      </c>
      <c r="F2263" s="4">
        <f t="shared" si="284"/>
        <v>1.7190706029805389</v>
      </c>
      <c r="G2263" s="141">
        <v>3.7502953879260614E-2</v>
      </c>
      <c r="H2263" s="5">
        <f t="shared" si="287"/>
        <v>1.0375029538792606</v>
      </c>
      <c r="I2263" s="5">
        <f t="shared" si="288"/>
        <v>13.67994514473587</v>
      </c>
      <c r="J2263" s="5">
        <f t="shared" si="289"/>
        <v>3.7409487754067836</v>
      </c>
      <c r="K2263" s="5">
        <f t="shared" si="290"/>
        <v>1.6569308034766288</v>
      </c>
      <c r="L2263">
        <v>1.47</v>
      </c>
      <c r="M2263">
        <v>4.51</v>
      </c>
      <c r="N2263">
        <v>7.38</v>
      </c>
      <c r="O2263" s="5">
        <f t="shared" si="291"/>
        <v>1.5251293422025132</v>
      </c>
      <c r="P2263" s="5">
        <f t="shared" si="292"/>
        <v>4.679138321995465</v>
      </c>
      <c r="Q2263" s="5">
        <f t="shared" si="293"/>
        <v>7.6567717996289435</v>
      </c>
      <c r="R2263" s="24">
        <f t="shared" si="285"/>
        <v>0.6556820935304094</v>
      </c>
      <c r="S2263" s="24">
        <f t="shared" si="285"/>
        <v>0.21371456263629754</v>
      </c>
      <c r="T2263" s="24">
        <f t="shared" si="285"/>
        <v>0.13060334383329295</v>
      </c>
      <c r="U2263">
        <f t="shared" si="286"/>
        <v>0.10745657123966358</v>
      </c>
      <c r="V2263">
        <f t="shared" si="286"/>
        <v>1.2055765183551841</v>
      </c>
      <c r="W2263">
        <f t="shared" si="286"/>
        <v>4.4540182272639459</v>
      </c>
      <c r="X2263" t="s">
        <v>126</v>
      </c>
      <c r="Y2263" t="s">
        <v>299</v>
      </c>
      <c r="Z2263" t="s">
        <v>142</v>
      </c>
      <c r="AA2263" s="78" t="s">
        <v>152</v>
      </c>
      <c r="AB2263" s="78" t="s">
        <v>161</v>
      </c>
      <c r="AC2263" s="90" t="s">
        <v>616</v>
      </c>
      <c r="AD2263" s="78" t="s">
        <v>176</v>
      </c>
      <c r="AE2263" s="142" t="str">
        <f>VLOOKUP(AD2263,cs_lookup!$A$2:$B$55,2,FALSE)</f>
        <v>1</v>
      </c>
    </row>
    <row r="2264" spans="1:31" x14ac:dyDescent="0.25">
      <c r="A2264" s="6">
        <v>0.57096587737890048</v>
      </c>
      <c r="B2264" s="6">
        <v>0.21669069963948076</v>
      </c>
      <c r="C2264" s="6">
        <v>0.20118540550407796</v>
      </c>
      <c r="D2264" s="3">
        <f t="shared" si="284"/>
        <v>1.7514181488229057</v>
      </c>
      <c r="E2264" s="4">
        <f t="shared" si="284"/>
        <v>4.6148727271809564</v>
      </c>
      <c r="F2264" s="4">
        <f t="shared" si="284"/>
        <v>4.9705394757361283</v>
      </c>
      <c r="G2264" s="141">
        <v>3.3603175028758869E-2</v>
      </c>
      <c r="H2264" s="5">
        <f t="shared" si="287"/>
        <v>1.0336031750287589</v>
      </c>
      <c r="I2264" s="5">
        <f t="shared" si="288"/>
        <v>1.6944782979930131</v>
      </c>
      <c r="J2264" s="5">
        <f t="shared" si="289"/>
        <v>4.4648399295528023</v>
      </c>
      <c r="K2264" s="5">
        <f t="shared" si="290"/>
        <v>4.8089436989179415</v>
      </c>
      <c r="L2264">
        <v>2.4700000000000002</v>
      </c>
      <c r="M2264">
        <v>3.36</v>
      </c>
      <c r="N2264">
        <v>3.02</v>
      </c>
      <c r="O2264" s="5">
        <f t="shared" si="291"/>
        <v>2.5529998423210345</v>
      </c>
      <c r="P2264" s="5">
        <f t="shared" si="292"/>
        <v>3.4729066680966296</v>
      </c>
      <c r="Q2264" s="5">
        <f t="shared" si="293"/>
        <v>3.1214815885868519</v>
      </c>
      <c r="R2264" s="24">
        <f t="shared" si="285"/>
        <v>0.39169606806197838</v>
      </c>
      <c r="S2264" s="24">
        <f t="shared" si="285"/>
        <v>0.28794324050984721</v>
      </c>
      <c r="T2264" s="24">
        <f t="shared" si="285"/>
        <v>0.32036069142817436</v>
      </c>
      <c r="U2264">
        <f t="shared" si="286"/>
        <v>1.457675794919024</v>
      </c>
      <c r="V2264">
        <f t="shared" si="286"/>
        <v>0.75254657569247663</v>
      </c>
      <c r="W2264">
        <f t="shared" si="286"/>
        <v>0.62799653917335918</v>
      </c>
      <c r="X2264" t="s">
        <v>300</v>
      </c>
      <c r="Y2264" t="s">
        <v>293</v>
      </c>
      <c r="Z2264" t="s">
        <v>142</v>
      </c>
      <c r="AA2264" s="78" t="s">
        <v>162</v>
      </c>
      <c r="AB2264" s="78" t="s">
        <v>160</v>
      </c>
      <c r="AC2264" s="90" t="s">
        <v>616</v>
      </c>
      <c r="AD2264" s="78" t="s">
        <v>151</v>
      </c>
      <c r="AE2264" s="142" t="str">
        <f>VLOOKUP(AD2264,cs_lookup!$A$2:$B$55,2,FALSE)</f>
        <v>X</v>
      </c>
    </row>
    <row r="2265" spans="1:31" x14ac:dyDescent="0.25">
      <c r="A2265" s="6">
        <v>0.86344714345618534</v>
      </c>
      <c r="B2265" s="6">
        <v>8.3579296525808866E-2</v>
      </c>
      <c r="C2265" s="6">
        <v>1.8646412934145932E-2</v>
      </c>
      <c r="D2265" s="3">
        <f t="shared" si="284"/>
        <v>1.1581484837592075</v>
      </c>
      <c r="E2265" s="4">
        <f t="shared" si="284"/>
        <v>11.964685532992073</v>
      </c>
      <c r="F2265" s="4">
        <f t="shared" si="284"/>
        <v>53.629617853671292</v>
      </c>
      <c r="G2265" s="141">
        <v>2.1983531138318302E-2</v>
      </c>
      <c r="H2265" s="5">
        <f t="shared" si="287"/>
        <v>1.0219835311383183</v>
      </c>
      <c r="I2265" s="5">
        <f t="shared" si="288"/>
        <v>1.1332359558370029</v>
      </c>
      <c r="J2265" s="5">
        <f t="shared" si="289"/>
        <v>11.707317357321227</v>
      </c>
      <c r="K2265" s="5">
        <f t="shared" si="290"/>
        <v>52.47600985696598</v>
      </c>
      <c r="L2265">
        <v>2.41</v>
      </c>
      <c r="M2265">
        <v>3.49</v>
      </c>
      <c r="N2265">
        <v>3.12</v>
      </c>
      <c r="O2265" s="5">
        <f t="shared" si="291"/>
        <v>2.4629803100433474</v>
      </c>
      <c r="P2265" s="5">
        <f t="shared" si="292"/>
        <v>3.5667225236727309</v>
      </c>
      <c r="Q2265" s="5">
        <f t="shared" si="293"/>
        <v>3.1885886171515532</v>
      </c>
      <c r="R2265" s="24">
        <f t="shared" si="285"/>
        <v>0.40601217797896261</v>
      </c>
      <c r="S2265" s="24">
        <f t="shared" si="285"/>
        <v>0.28036944095395411</v>
      </c>
      <c r="T2265" s="24">
        <f t="shared" si="285"/>
        <v>0.31361838106708328</v>
      </c>
      <c r="U2265">
        <f t="shared" si="286"/>
        <v>2.1266533130957579</v>
      </c>
      <c r="V2265">
        <f t="shared" si="286"/>
        <v>0.29810415943132457</v>
      </c>
      <c r="W2265">
        <f t="shared" si="286"/>
        <v>5.9455740032525219E-2</v>
      </c>
      <c r="X2265" t="s">
        <v>350</v>
      </c>
      <c r="Y2265" t="s">
        <v>112</v>
      </c>
      <c r="Z2265" t="s">
        <v>146</v>
      </c>
      <c r="AA2265" s="78" t="s">
        <v>176</v>
      </c>
      <c r="AB2265" s="78" t="s">
        <v>160</v>
      </c>
      <c r="AC2265" s="90" t="s">
        <v>616</v>
      </c>
      <c r="AD2265" s="78" t="s">
        <v>149</v>
      </c>
      <c r="AE2265" s="142" t="str">
        <f>VLOOKUP(AD2265,cs_lookup!$A$2:$B$55,2,FALSE)</f>
        <v>X</v>
      </c>
    </row>
    <row r="2266" spans="1:31" x14ac:dyDescent="0.25">
      <c r="A2266" s="6">
        <v>0.49557420998382795</v>
      </c>
      <c r="B2266" s="6">
        <v>0.34949690986690818</v>
      </c>
      <c r="C2266" s="6">
        <v>0.15181158075572643</v>
      </c>
      <c r="D2266" s="3">
        <f t="shared" si="284"/>
        <v>2.0178612604409598</v>
      </c>
      <c r="E2266" s="4">
        <f t="shared" si="284"/>
        <v>2.8612556270692342</v>
      </c>
      <c r="F2266" s="4">
        <f t="shared" si="284"/>
        <v>6.5871127553111881</v>
      </c>
      <c r="G2266" s="141">
        <v>2.2476787154555922E-2</v>
      </c>
      <c r="H2266" s="5">
        <f t="shared" si="287"/>
        <v>1.0224767871545559</v>
      </c>
      <c r="I2266" s="5">
        <f t="shared" si="288"/>
        <v>1.9735032479871284</v>
      </c>
      <c r="J2266" s="5">
        <f t="shared" si="289"/>
        <v>2.7983575402545853</v>
      </c>
      <c r="K2266" s="5">
        <f t="shared" si="290"/>
        <v>6.4423103175206764</v>
      </c>
      <c r="L2266">
        <v>2.0499999999999998</v>
      </c>
      <c r="M2266">
        <v>3.49</v>
      </c>
      <c r="N2266">
        <v>4.03</v>
      </c>
      <c r="O2266" s="5">
        <f t="shared" si="291"/>
        <v>2.0960774136668396</v>
      </c>
      <c r="P2266" s="5">
        <f t="shared" si="292"/>
        <v>3.5684439871694003</v>
      </c>
      <c r="Q2266" s="5">
        <f t="shared" si="293"/>
        <v>4.1205814522328605</v>
      </c>
      <c r="R2266" s="24">
        <f t="shared" si="285"/>
        <v>0.47708161610816568</v>
      </c>
      <c r="S2266" s="24">
        <f t="shared" si="285"/>
        <v>0.28023418711224629</v>
      </c>
      <c r="T2266" s="24">
        <f t="shared" si="285"/>
        <v>0.242684196779588</v>
      </c>
      <c r="U2266">
        <f t="shared" si="286"/>
        <v>1.0387619083428894</v>
      </c>
      <c r="V2266">
        <f t="shared" si="286"/>
        <v>1.2471601465488544</v>
      </c>
      <c r="W2266">
        <f t="shared" si="286"/>
        <v>0.62555198389619737</v>
      </c>
      <c r="X2266" t="s">
        <v>68</v>
      </c>
      <c r="Y2266" t="s">
        <v>114</v>
      </c>
      <c r="Z2266" t="s">
        <v>146</v>
      </c>
      <c r="AA2266" s="78" t="s">
        <v>154</v>
      </c>
      <c r="AB2266" s="78" t="s">
        <v>160</v>
      </c>
      <c r="AC2266" s="90" t="s">
        <v>616</v>
      </c>
      <c r="AD2266" s="78" t="s">
        <v>163</v>
      </c>
      <c r="AE2266" s="142" t="str">
        <f>VLOOKUP(AD2266,cs_lookup!$A$2:$B$55,2,FALSE)</f>
        <v>2</v>
      </c>
    </row>
    <row r="2267" spans="1:31" x14ac:dyDescent="0.25">
      <c r="A2267" s="6">
        <v>0.28084694117251163</v>
      </c>
      <c r="B2267" s="6">
        <v>0.22203999743948488</v>
      </c>
      <c r="C2267" s="6">
        <v>0.45097664855245034</v>
      </c>
      <c r="D2267" s="3">
        <f t="shared" si="284"/>
        <v>3.5606583280739561</v>
      </c>
      <c r="E2267" s="4">
        <f t="shared" si="284"/>
        <v>4.5036930802187634</v>
      </c>
      <c r="F2267" s="4">
        <f t="shared" si="284"/>
        <v>2.217409711145379</v>
      </c>
      <c r="G2267" s="141">
        <v>3.807835190813913E-2</v>
      </c>
      <c r="H2267" s="5">
        <f t="shared" si="287"/>
        <v>1.0380783519081391</v>
      </c>
      <c r="I2267" s="5">
        <f t="shared" si="288"/>
        <v>3.4300477623186612</v>
      </c>
      <c r="J2267" s="5">
        <f t="shared" si="289"/>
        <v>4.3384905117617762</v>
      </c>
      <c r="K2267" s="5">
        <f t="shared" si="290"/>
        <v>2.1360716241403717</v>
      </c>
      <c r="L2267">
        <v>3.15</v>
      </c>
      <c r="M2267">
        <v>3.29</v>
      </c>
      <c r="N2267">
        <v>2.4</v>
      </c>
      <c r="O2267" s="5">
        <f t="shared" si="291"/>
        <v>3.269946808510638</v>
      </c>
      <c r="P2267" s="5">
        <f t="shared" si="292"/>
        <v>3.4152777777777779</v>
      </c>
      <c r="Q2267" s="5">
        <f t="shared" si="293"/>
        <v>2.491388044579534</v>
      </c>
      <c r="R2267" s="24">
        <f t="shared" si="285"/>
        <v>0.30581537210248072</v>
      </c>
      <c r="S2267" s="24">
        <f t="shared" si="285"/>
        <v>0.2928019520130134</v>
      </c>
      <c r="T2267" s="24">
        <f t="shared" si="285"/>
        <v>0.40138267588450588</v>
      </c>
      <c r="U2267">
        <f t="shared" si="286"/>
        <v>0.91835455896702933</v>
      </c>
      <c r="V2267">
        <f t="shared" si="286"/>
        <v>0.75832826903290729</v>
      </c>
      <c r="W2267">
        <f t="shared" si="286"/>
        <v>1.1235578305881209</v>
      </c>
      <c r="X2267" t="s">
        <v>351</v>
      </c>
      <c r="Y2267" t="s">
        <v>536</v>
      </c>
      <c r="Z2267" t="s">
        <v>349</v>
      </c>
      <c r="AA2267" s="78" t="s">
        <v>155</v>
      </c>
      <c r="AB2267" s="78" t="s">
        <v>161</v>
      </c>
      <c r="AC2267" s="90" t="s">
        <v>616</v>
      </c>
      <c r="AD2267" s="78" t="s">
        <v>153</v>
      </c>
      <c r="AE2267" s="142" t="str">
        <f>VLOOKUP(AD2267,cs_lookup!$A$2:$B$55,2,FALSE)</f>
        <v>2</v>
      </c>
    </row>
    <row r="2268" spans="1:31" x14ac:dyDescent="0.25">
      <c r="A2268" s="6">
        <v>0.42862221192361316</v>
      </c>
      <c r="B2268" s="6">
        <v>0.37084112616544329</v>
      </c>
      <c r="C2268" s="6">
        <v>0.19511308626090901</v>
      </c>
      <c r="D2268" s="3">
        <f t="shared" si="284"/>
        <v>2.3330568789519823</v>
      </c>
      <c r="E2268" s="4">
        <f t="shared" si="284"/>
        <v>2.6965725466863946</v>
      </c>
      <c r="F2268" s="4">
        <f t="shared" si="284"/>
        <v>5.1252328542575594</v>
      </c>
      <c r="G2268" s="141">
        <v>4.2660247362429127E-2</v>
      </c>
      <c r="H2268" s="5">
        <f t="shared" si="287"/>
        <v>1.0426602473624291</v>
      </c>
      <c r="I2268" s="5">
        <f t="shared" si="288"/>
        <v>2.2376002967925666</v>
      </c>
      <c r="J2268" s="5">
        <f t="shared" si="289"/>
        <v>2.5862427895451017</v>
      </c>
      <c r="K2268" s="5">
        <f t="shared" si="290"/>
        <v>4.9155349187068662</v>
      </c>
      <c r="L2268">
        <v>1.81</v>
      </c>
      <c r="M2268">
        <v>3.25</v>
      </c>
      <c r="N2268">
        <v>5.48</v>
      </c>
      <c r="O2268" s="5">
        <f t="shared" si="291"/>
        <v>1.8872150477259968</v>
      </c>
      <c r="P2268" s="5">
        <f t="shared" si="292"/>
        <v>3.3886458039278948</v>
      </c>
      <c r="Q2268" s="5">
        <f t="shared" si="293"/>
        <v>5.7137781555461125</v>
      </c>
      <c r="R2268" s="24">
        <f t="shared" si="285"/>
        <v>0.52988131967522822</v>
      </c>
      <c r="S2268" s="24">
        <f t="shared" si="285"/>
        <v>0.29510313495758866</v>
      </c>
      <c r="T2268" s="24">
        <f t="shared" si="285"/>
        <v>0.17501554536718303</v>
      </c>
      <c r="U2268">
        <f t="shared" si="286"/>
        <v>0.80890228813184384</v>
      </c>
      <c r="V2268">
        <f t="shared" si="286"/>
        <v>1.2566492261044244</v>
      </c>
      <c r="W2268">
        <f t="shared" si="286"/>
        <v>1.1148328901387661</v>
      </c>
      <c r="X2268" t="s">
        <v>376</v>
      </c>
      <c r="Y2268" t="s">
        <v>547</v>
      </c>
      <c r="Z2268" t="s">
        <v>349</v>
      </c>
      <c r="AA2268" s="78" t="s">
        <v>151</v>
      </c>
      <c r="AB2268" s="78" t="s">
        <v>166</v>
      </c>
      <c r="AC2268" s="90" t="s">
        <v>616</v>
      </c>
      <c r="AD2268" s="78" t="s">
        <v>164</v>
      </c>
      <c r="AE2268" s="142" t="str">
        <f>VLOOKUP(AD2268,cs_lookup!$A$2:$B$55,2,FALSE)</f>
        <v>1</v>
      </c>
    </row>
    <row r="2269" spans="1:31" x14ac:dyDescent="0.25">
      <c r="A2269" s="6">
        <v>0.67665361339403673</v>
      </c>
      <c r="B2269" s="6">
        <v>0.20252587532003627</v>
      </c>
      <c r="C2269" s="6">
        <v>0.11654354995304997</v>
      </c>
      <c r="D2269" s="3">
        <f t="shared" si="284"/>
        <v>1.4778610210682026</v>
      </c>
      <c r="E2269" s="4">
        <f t="shared" si="284"/>
        <v>4.9376406763816023</v>
      </c>
      <c r="F2269" s="4">
        <f t="shared" si="284"/>
        <v>8.5804834364737808</v>
      </c>
      <c r="G2269" s="141">
        <v>3.4842167957117365E-2</v>
      </c>
      <c r="H2269" s="5">
        <f t="shared" si="287"/>
        <v>1.0348421679571174</v>
      </c>
      <c r="I2269" s="5">
        <f t="shared" si="288"/>
        <v>1.4281028226610142</v>
      </c>
      <c r="J2269" s="5">
        <f t="shared" si="289"/>
        <v>4.7713949327451566</v>
      </c>
      <c r="K2269" s="5">
        <f t="shared" si="290"/>
        <v>8.2915865840802745</v>
      </c>
      <c r="L2269">
        <v>2.0699999999999998</v>
      </c>
      <c r="M2269">
        <v>3.65</v>
      </c>
      <c r="N2269">
        <v>3.6</v>
      </c>
      <c r="O2269" s="5">
        <f t="shared" si="291"/>
        <v>2.1421232876712328</v>
      </c>
      <c r="P2269" s="5">
        <f t="shared" si="292"/>
        <v>3.7771739130434785</v>
      </c>
      <c r="Q2269" s="5">
        <f t="shared" si="293"/>
        <v>3.7254318046456225</v>
      </c>
      <c r="R2269" s="24">
        <f t="shared" si="285"/>
        <v>0.46682653876898483</v>
      </c>
      <c r="S2269" s="24">
        <f t="shared" si="285"/>
        <v>0.26474820143884892</v>
      </c>
      <c r="T2269" s="24">
        <f t="shared" si="285"/>
        <v>0.26842525979216625</v>
      </c>
      <c r="U2269">
        <f t="shared" si="286"/>
        <v>1.4494754629382534</v>
      </c>
      <c r="V2269">
        <f t="shared" si="286"/>
        <v>0.76497545297513714</v>
      </c>
      <c r="W2269">
        <f t="shared" si="286"/>
        <v>0.43417504762139825</v>
      </c>
      <c r="X2269" t="s">
        <v>133</v>
      </c>
      <c r="Y2269" t="s">
        <v>548</v>
      </c>
      <c r="Z2269" t="s">
        <v>147</v>
      </c>
      <c r="AA2269" s="78" t="s">
        <v>162</v>
      </c>
      <c r="AB2269" s="78" t="s">
        <v>160</v>
      </c>
      <c r="AC2269" s="90" t="s">
        <v>616</v>
      </c>
      <c r="AD2269" s="78" t="s">
        <v>162</v>
      </c>
      <c r="AE2269" s="142" t="str">
        <f>VLOOKUP(AD2269,cs_lookup!$A$2:$B$55,2,FALSE)</f>
        <v>1</v>
      </c>
    </row>
    <row r="2270" spans="1:31" x14ac:dyDescent="0.25">
      <c r="A2270" s="6">
        <v>0.36006194422109389</v>
      </c>
      <c r="B2270" s="6">
        <v>0.50285587402926868</v>
      </c>
      <c r="C2270" s="6">
        <v>0.1358505225907935</v>
      </c>
      <c r="D2270" s="3">
        <f t="shared" si="284"/>
        <v>2.7772998953367756</v>
      </c>
      <c r="E2270" s="4">
        <f t="shared" si="284"/>
        <v>1.9886413814503738</v>
      </c>
      <c r="F2270" s="4">
        <f t="shared" si="284"/>
        <v>7.3610316760590022</v>
      </c>
      <c r="G2270" s="141">
        <v>3.3063378568996438E-2</v>
      </c>
      <c r="H2270" s="5">
        <f t="shared" si="287"/>
        <v>1.0330633785689964</v>
      </c>
      <c r="I2270" s="5">
        <f t="shared" si="288"/>
        <v>2.6884119144595973</v>
      </c>
      <c r="J2270" s="5">
        <f t="shared" si="289"/>
        <v>1.9249945576476131</v>
      </c>
      <c r="K2270" s="5">
        <f t="shared" si="290"/>
        <v>7.1254405380776671</v>
      </c>
      <c r="L2270">
        <v>2.2000000000000002</v>
      </c>
      <c r="M2270">
        <v>3.36</v>
      </c>
      <c r="N2270">
        <v>3.56</v>
      </c>
      <c r="O2270" s="5">
        <f t="shared" si="291"/>
        <v>2.2727394328517923</v>
      </c>
      <c r="P2270" s="5">
        <f t="shared" si="292"/>
        <v>3.4710929519918281</v>
      </c>
      <c r="Q2270" s="5">
        <f t="shared" si="293"/>
        <v>3.6777056277056275</v>
      </c>
      <c r="R2270" s="24">
        <f t="shared" si="285"/>
        <v>0.43999764581248901</v>
      </c>
      <c r="S2270" s="24">
        <f t="shared" si="285"/>
        <v>0.28809369666293921</v>
      </c>
      <c r="T2270" s="24">
        <f t="shared" si="285"/>
        <v>0.27190865752457183</v>
      </c>
      <c r="U2270">
        <f t="shared" si="286"/>
        <v>0.81832697890056272</v>
      </c>
      <c r="V2270">
        <f t="shared" si="286"/>
        <v>1.7454594802106849</v>
      </c>
      <c r="W2270">
        <f t="shared" si="286"/>
        <v>0.49961823145891165</v>
      </c>
      <c r="X2270" t="s">
        <v>550</v>
      </c>
      <c r="Y2270" t="s">
        <v>122</v>
      </c>
      <c r="Z2270" t="s">
        <v>147</v>
      </c>
      <c r="AA2270" s="78" t="s">
        <v>154</v>
      </c>
      <c r="AB2270" s="78" t="s">
        <v>160</v>
      </c>
      <c r="AC2270" s="90" t="s">
        <v>616</v>
      </c>
      <c r="AD2270" s="78" t="s">
        <v>155</v>
      </c>
      <c r="AE2270" s="142" t="str">
        <f>VLOOKUP(AD2270,cs_lookup!$A$2:$B$55,2,FALSE)</f>
        <v>2</v>
      </c>
    </row>
    <row r="2271" spans="1:31" x14ac:dyDescent="0.25">
      <c r="A2271" s="6">
        <v>0.5017260585068537</v>
      </c>
      <c r="B2271" s="6">
        <v>0.24801383229491203</v>
      </c>
      <c r="C2271" s="6">
        <v>0.23665194269961665</v>
      </c>
      <c r="D2271" s="3">
        <f t="shared" si="284"/>
        <v>1.9931195182008665</v>
      </c>
      <c r="E2271" s="4">
        <f t="shared" si="284"/>
        <v>4.0320331763226207</v>
      </c>
      <c r="F2271" s="4">
        <f t="shared" si="284"/>
        <v>4.22561500485675</v>
      </c>
      <c r="G2271" s="141">
        <v>3.3296413731196406E-2</v>
      </c>
      <c r="H2271" s="5">
        <f t="shared" si="287"/>
        <v>1.0332964137311964</v>
      </c>
      <c r="I2271" s="5">
        <f t="shared" si="288"/>
        <v>1.928894256976837</v>
      </c>
      <c r="J2271" s="5">
        <f t="shared" si="289"/>
        <v>3.9021070069943367</v>
      </c>
      <c r="K2271" s="5">
        <f t="shared" si="290"/>
        <v>4.0894509539602533</v>
      </c>
      <c r="L2271">
        <v>2.73</v>
      </c>
      <c r="M2271">
        <v>3.68</v>
      </c>
      <c r="N2271">
        <v>2.5299999999999998</v>
      </c>
      <c r="O2271" s="5">
        <f t="shared" si="291"/>
        <v>2.820899209486166</v>
      </c>
      <c r="P2271" s="5">
        <f t="shared" si="292"/>
        <v>3.8025308025308031</v>
      </c>
      <c r="Q2271" s="5">
        <f t="shared" si="293"/>
        <v>2.6142399267399266</v>
      </c>
      <c r="R2271" s="24">
        <f t="shared" si="285"/>
        <v>0.35449689114633504</v>
      </c>
      <c r="S2271" s="24">
        <f t="shared" si="285"/>
        <v>0.26298274805149308</v>
      </c>
      <c r="T2271" s="24">
        <f t="shared" si="285"/>
        <v>0.38252036080217183</v>
      </c>
      <c r="U2271">
        <f t="shared" si="286"/>
        <v>1.4153186418205936</v>
      </c>
      <c r="V2271">
        <f t="shared" si="286"/>
        <v>0.94308023675511188</v>
      </c>
      <c r="W2271">
        <f t="shared" si="286"/>
        <v>0.61866495734590721</v>
      </c>
      <c r="X2271" t="s">
        <v>397</v>
      </c>
      <c r="Y2271" t="s">
        <v>417</v>
      </c>
      <c r="Z2271" t="s">
        <v>186</v>
      </c>
      <c r="AA2271" s="78" t="s">
        <v>162</v>
      </c>
      <c r="AB2271" s="78" t="s">
        <v>160</v>
      </c>
      <c r="AC2271" t="s">
        <v>617</v>
      </c>
      <c r="AD2271" s="78" t="s">
        <v>275</v>
      </c>
      <c r="AE2271" s="142" t="str">
        <f>VLOOKUP(AD2271,cs_lookup!$A$2:$B$55,2,FALSE)</f>
        <v>2</v>
      </c>
    </row>
    <row r="2272" spans="1:31" x14ac:dyDescent="0.25">
      <c r="A2272" s="6">
        <v>0.77091900540942038</v>
      </c>
      <c r="B2272" s="6">
        <v>9.6259063372976877E-2</v>
      </c>
      <c r="C2272" s="6">
        <v>2.550222541694909E-2</v>
      </c>
      <c r="D2272" s="3">
        <f t="shared" si="284"/>
        <v>1.2971531289060894</v>
      </c>
      <c r="E2272" s="4">
        <f t="shared" si="284"/>
        <v>10.388632144957409</v>
      </c>
      <c r="F2272" s="4">
        <f t="shared" si="284"/>
        <v>39.212264171086332</v>
      </c>
      <c r="G2272" s="141">
        <v>2.2833467385839024E-2</v>
      </c>
      <c r="H2272" s="5">
        <f t="shared" si="287"/>
        <v>1.022833467385839</v>
      </c>
      <c r="I2272" s="5">
        <f t="shared" si="288"/>
        <v>1.2681958209886868</v>
      </c>
      <c r="J2272" s="5">
        <f t="shared" si="289"/>
        <v>10.156719032188796</v>
      </c>
      <c r="K2272" s="5">
        <f t="shared" si="290"/>
        <v>38.336899819386197</v>
      </c>
      <c r="L2272">
        <v>1.74</v>
      </c>
      <c r="M2272">
        <v>4.05</v>
      </c>
      <c r="N2272">
        <v>4.97</v>
      </c>
      <c r="O2272" s="5">
        <f t="shared" si="291"/>
        <v>1.7797302332513598</v>
      </c>
      <c r="P2272" s="5">
        <f t="shared" si="292"/>
        <v>4.1424755429126483</v>
      </c>
      <c r="Q2272" s="5">
        <f t="shared" si="293"/>
        <v>5.0834823329076197</v>
      </c>
      <c r="R2272" s="24">
        <f t="shared" si="285"/>
        <v>0.56188290860975965</v>
      </c>
      <c r="S2272" s="24">
        <f t="shared" si="285"/>
        <v>0.24140154592123003</v>
      </c>
      <c r="T2272" s="24">
        <f t="shared" si="285"/>
        <v>0.19671554546901041</v>
      </c>
      <c r="U2272">
        <f t="shared" si="286"/>
        <v>1.3720278613152141</v>
      </c>
      <c r="V2272">
        <f t="shared" si="286"/>
        <v>0.39875081580623534</v>
      </c>
      <c r="W2272">
        <f t="shared" si="286"/>
        <v>0.12964011235688835</v>
      </c>
      <c r="X2272" t="s">
        <v>310</v>
      </c>
      <c r="Y2272" t="s">
        <v>314</v>
      </c>
      <c r="Z2272" t="s">
        <v>305</v>
      </c>
      <c r="AA2272" s="78" t="s">
        <v>175</v>
      </c>
      <c r="AB2272" s="78" t="s">
        <v>160</v>
      </c>
      <c r="AC2272" t="s">
        <v>617</v>
      </c>
      <c r="AD2272" s="78" t="s">
        <v>170</v>
      </c>
      <c r="AE2272" s="142" t="str">
        <f>VLOOKUP(AD2272,cs_lookup!$A$2:$B$55,2,FALSE)</f>
        <v>1</v>
      </c>
    </row>
    <row r="2273" spans="1:31" x14ac:dyDescent="0.25">
      <c r="A2273" s="6">
        <v>0.74841905444113577</v>
      </c>
      <c r="B2273" s="6">
        <v>0.17212038900861173</v>
      </c>
      <c r="C2273" s="6">
        <v>7.5646904626519365E-2</v>
      </c>
      <c r="D2273" s="3">
        <f t="shared" si="284"/>
        <v>1.3361498402078049</v>
      </c>
      <c r="E2273" s="4">
        <f t="shared" si="284"/>
        <v>5.8098869387865886</v>
      </c>
      <c r="F2273" s="4">
        <f t="shared" si="284"/>
        <v>13.219311549324548</v>
      </c>
      <c r="G2273" s="141">
        <v>2.954971857410893E-2</v>
      </c>
      <c r="H2273" s="5">
        <f t="shared" si="287"/>
        <v>1.0295497185741089</v>
      </c>
      <c r="I2273" s="5">
        <f t="shared" si="288"/>
        <v>1.2978002092587881</v>
      </c>
      <c r="J2273" s="5">
        <f t="shared" si="289"/>
        <v>5.6431339195867904</v>
      </c>
      <c r="K2273" s="5">
        <f t="shared" si="290"/>
        <v>12.839896229230037</v>
      </c>
      <c r="L2273">
        <v>2.08</v>
      </c>
      <c r="M2273">
        <v>3.6</v>
      </c>
      <c r="N2273">
        <v>3.69</v>
      </c>
      <c r="O2273" s="5">
        <f t="shared" si="291"/>
        <v>2.1414634146341465</v>
      </c>
      <c r="P2273" s="5">
        <f t="shared" si="292"/>
        <v>3.7063789868667922</v>
      </c>
      <c r="Q2273" s="5">
        <f t="shared" si="293"/>
        <v>3.799038461538462</v>
      </c>
      <c r="R2273" s="24">
        <f t="shared" si="285"/>
        <v>0.46697038724373574</v>
      </c>
      <c r="S2273" s="24">
        <f t="shared" si="285"/>
        <v>0.26980511262971396</v>
      </c>
      <c r="T2273" s="24">
        <f t="shared" si="285"/>
        <v>0.26322450012655019</v>
      </c>
      <c r="U2273">
        <f t="shared" si="286"/>
        <v>1.6027120239007737</v>
      </c>
      <c r="V2273">
        <f t="shared" si="286"/>
        <v>0.63794339303285652</v>
      </c>
      <c r="W2273">
        <f t="shared" si="286"/>
        <v>0.28738550017247888</v>
      </c>
      <c r="X2273" t="s">
        <v>319</v>
      </c>
      <c r="Y2273" t="s">
        <v>322</v>
      </c>
      <c r="Z2273" t="s">
        <v>320</v>
      </c>
      <c r="AA2273" s="78" t="s">
        <v>162</v>
      </c>
      <c r="AB2273" s="78" t="s">
        <v>160</v>
      </c>
      <c r="AC2273" t="s">
        <v>617</v>
      </c>
      <c r="AD2273" s="78" t="s">
        <v>170</v>
      </c>
      <c r="AE2273" s="142" t="str">
        <f>VLOOKUP(AD2273,cs_lookup!$A$2:$B$55,2,FALSE)</f>
        <v>1</v>
      </c>
    </row>
    <row r="2274" spans="1:31" x14ac:dyDescent="0.25">
      <c r="A2274" s="6">
        <v>0.18169547587449503</v>
      </c>
      <c r="B2274" s="6">
        <v>0.30213504164727434</v>
      </c>
      <c r="C2274" s="6">
        <v>0.46612934125408162</v>
      </c>
      <c r="D2274" s="3">
        <f t="shared" si="284"/>
        <v>5.5037143615548443</v>
      </c>
      <c r="E2274" s="4">
        <f t="shared" si="284"/>
        <v>3.3097782850605051</v>
      </c>
      <c r="F2274" s="4">
        <f t="shared" si="284"/>
        <v>2.1453272975899447</v>
      </c>
      <c r="G2274" s="141">
        <v>2.6478902828745099E-2</v>
      </c>
      <c r="H2274" s="5">
        <f t="shared" si="287"/>
        <v>1.0264789028287451</v>
      </c>
      <c r="I2274" s="5">
        <f t="shared" si="288"/>
        <v>5.3617413337846935</v>
      </c>
      <c r="J2274" s="5">
        <f t="shared" si="289"/>
        <v>3.22439971824019</v>
      </c>
      <c r="K2274" s="5">
        <f t="shared" si="290"/>
        <v>2.0899867417419928</v>
      </c>
      <c r="L2274">
        <v>2.91</v>
      </c>
      <c r="M2274">
        <v>3.37</v>
      </c>
      <c r="N2274">
        <v>2.59</v>
      </c>
      <c r="O2274" s="5">
        <f t="shared" si="291"/>
        <v>2.9870536072316485</v>
      </c>
      <c r="P2274" s="5">
        <f t="shared" si="292"/>
        <v>3.4592339025328709</v>
      </c>
      <c r="Q2274" s="5">
        <f t="shared" si="293"/>
        <v>2.6585803583264496</v>
      </c>
      <c r="R2274" s="24">
        <f t="shared" si="285"/>
        <v>0.3347780560680273</v>
      </c>
      <c r="S2274" s="24">
        <f t="shared" si="285"/>
        <v>0.28908134811808889</v>
      </c>
      <c r="T2274" s="24">
        <f t="shared" si="285"/>
        <v>0.37614059581388404</v>
      </c>
      <c r="U2274">
        <f t="shared" si="286"/>
        <v>0.54273412662858123</v>
      </c>
      <c r="V2274">
        <f t="shared" si="286"/>
        <v>1.0451557792094324</v>
      </c>
      <c r="W2274">
        <f t="shared" si="286"/>
        <v>1.2392423110977482</v>
      </c>
      <c r="X2274" t="s">
        <v>321</v>
      </c>
      <c r="Y2274" t="s">
        <v>315</v>
      </c>
      <c r="Z2274" t="s">
        <v>320</v>
      </c>
      <c r="AA2274" s="78" t="s">
        <v>151</v>
      </c>
      <c r="AB2274" s="78" t="s">
        <v>166</v>
      </c>
      <c r="AC2274" t="s">
        <v>617</v>
      </c>
      <c r="AD2274" s="78" t="s">
        <v>154</v>
      </c>
      <c r="AE2274" s="142" t="str">
        <f>VLOOKUP(AD2274,cs_lookup!$A$2:$B$55,2,FALSE)</f>
        <v>1</v>
      </c>
    </row>
    <row r="2275" spans="1:31" x14ac:dyDescent="0.25">
      <c r="A2275" s="6">
        <v>0.31342754853821819</v>
      </c>
      <c r="B2275" s="6">
        <v>0.28717269910128085</v>
      </c>
      <c r="C2275" s="6">
        <v>0.36813939838990289</v>
      </c>
      <c r="D2275" s="3">
        <f t="shared" si="284"/>
        <v>3.1905300113658122</v>
      </c>
      <c r="E2275" s="4">
        <f t="shared" si="284"/>
        <v>3.4822251667012303</v>
      </c>
      <c r="F2275" s="4">
        <f t="shared" si="284"/>
        <v>2.7163623463655537</v>
      </c>
      <c r="G2275" s="141">
        <v>2.8054240755893245E-2</v>
      </c>
      <c r="H2275" s="5">
        <f t="shared" si="287"/>
        <v>1.0280542407558932</v>
      </c>
      <c r="I2275" s="5">
        <f t="shared" si="288"/>
        <v>3.1034646664362029</v>
      </c>
      <c r="J2275" s="5">
        <f t="shared" si="289"/>
        <v>3.3871998467132132</v>
      </c>
      <c r="K2275" s="5">
        <f t="shared" si="290"/>
        <v>2.6422364099858244</v>
      </c>
      <c r="L2275">
        <v>2.19</v>
      </c>
      <c r="M2275">
        <v>3.49</v>
      </c>
      <c r="N2275">
        <v>3.51</v>
      </c>
      <c r="O2275" s="5">
        <f t="shared" si="291"/>
        <v>2.251438787255406</v>
      </c>
      <c r="P2275" s="5">
        <f t="shared" si="292"/>
        <v>3.5879093002380675</v>
      </c>
      <c r="Q2275" s="5">
        <f t="shared" si="293"/>
        <v>3.608470385053185</v>
      </c>
      <c r="R2275" s="24">
        <f t="shared" si="285"/>
        <v>0.44416042117629145</v>
      </c>
      <c r="S2275" s="24">
        <f t="shared" si="285"/>
        <v>0.278713845953031</v>
      </c>
      <c r="T2275" s="24">
        <f t="shared" si="285"/>
        <v>0.2771257328706776</v>
      </c>
      <c r="U2275">
        <f t="shared" si="286"/>
        <v>0.70566293977332095</v>
      </c>
      <c r="V2275">
        <f t="shared" si="286"/>
        <v>1.0303495978799537</v>
      </c>
      <c r="W2275">
        <f t="shared" si="286"/>
        <v>1.3284201166612608</v>
      </c>
      <c r="X2275" t="s">
        <v>214</v>
      </c>
      <c r="Y2275" t="s">
        <v>445</v>
      </c>
      <c r="Z2275" t="s">
        <v>202</v>
      </c>
      <c r="AA2275" s="78" t="s">
        <v>151</v>
      </c>
      <c r="AB2275" s="78" t="s">
        <v>166</v>
      </c>
      <c r="AC2275" t="s">
        <v>617</v>
      </c>
      <c r="AD2275" s="78" t="s">
        <v>151</v>
      </c>
      <c r="AE2275" s="142" t="str">
        <f>VLOOKUP(AD2275,cs_lookup!$A$2:$B$55,2,FALSE)</f>
        <v>X</v>
      </c>
    </row>
    <row r="2276" spans="1:31" x14ac:dyDescent="0.25">
      <c r="A2276" s="6">
        <v>0.78664891991644637</v>
      </c>
      <c r="B2276" s="6">
        <v>0.14521175910160258</v>
      </c>
      <c r="C2276" s="6">
        <v>6.0686250316586268E-2</v>
      </c>
      <c r="D2276" s="3">
        <f t="shared" si="284"/>
        <v>1.2712151185642189</v>
      </c>
      <c r="E2276" s="4">
        <f t="shared" si="284"/>
        <v>6.8864946350544125</v>
      </c>
      <c r="F2276" s="4">
        <f t="shared" si="284"/>
        <v>16.478197199254016</v>
      </c>
      <c r="G2276" s="141">
        <v>2.7122718042657423E-2</v>
      </c>
      <c r="H2276" s="5">
        <f t="shared" si="287"/>
        <v>1.0271227180426574</v>
      </c>
      <c r="I2276" s="5">
        <f t="shared" si="288"/>
        <v>1.2376467740745893</v>
      </c>
      <c r="J2276" s="5">
        <f t="shared" si="289"/>
        <v>6.7046464011405593</v>
      </c>
      <c r="K2276" s="5">
        <f t="shared" si="290"/>
        <v>16.043065653007648</v>
      </c>
      <c r="L2276">
        <v>1.36</v>
      </c>
      <c r="M2276">
        <v>5.45</v>
      </c>
      <c r="N2276">
        <v>9.23</v>
      </c>
      <c r="O2276" s="5">
        <f t="shared" si="291"/>
        <v>1.3968868965380141</v>
      </c>
      <c r="P2276" s="5">
        <f t="shared" si="292"/>
        <v>5.5978188133324833</v>
      </c>
      <c r="Q2276" s="5">
        <f t="shared" si="293"/>
        <v>9.480342687533728</v>
      </c>
      <c r="R2276" s="24">
        <f t="shared" si="285"/>
        <v>0.71587757210577185</v>
      </c>
      <c r="S2276" s="24">
        <f t="shared" si="285"/>
        <v>0.17864100881905498</v>
      </c>
      <c r="T2276" s="24">
        <f t="shared" si="285"/>
        <v>0.10548141907517332</v>
      </c>
      <c r="U2276">
        <f t="shared" si="286"/>
        <v>1.0988595684070654</v>
      </c>
      <c r="V2276">
        <f t="shared" si="286"/>
        <v>0.81286911701605546</v>
      </c>
      <c r="W2276">
        <f t="shared" si="286"/>
        <v>0.57532644942269007</v>
      </c>
      <c r="X2276" t="s">
        <v>95</v>
      </c>
      <c r="Y2276" t="s">
        <v>94</v>
      </c>
      <c r="Z2276" t="s">
        <v>138</v>
      </c>
      <c r="AA2276" s="78" t="s">
        <v>165</v>
      </c>
      <c r="AB2276" s="78" t="s">
        <v>160</v>
      </c>
      <c r="AC2276" t="s">
        <v>617</v>
      </c>
      <c r="AD2276" s="78" t="s">
        <v>162</v>
      </c>
      <c r="AE2276" s="142" t="str">
        <f>VLOOKUP(AD2276,cs_lookup!$A$2:$B$55,2,FALSE)</f>
        <v>1</v>
      </c>
    </row>
    <row r="2277" spans="1:31" x14ac:dyDescent="0.25">
      <c r="A2277" s="6">
        <v>0.38536197027000357</v>
      </c>
      <c r="B2277" s="6">
        <v>0.22813300375242276</v>
      </c>
      <c r="C2277" s="6">
        <v>0.35734058373095345</v>
      </c>
      <c r="D2277" s="3">
        <f t="shared" si="284"/>
        <v>2.5949628586841373</v>
      </c>
      <c r="E2277" s="4">
        <f t="shared" si="284"/>
        <v>4.383407852224801</v>
      </c>
      <c r="F2277" s="4">
        <f t="shared" si="284"/>
        <v>2.798450681305523</v>
      </c>
      <c r="G2277" s="141">
        <v>2.6414579209610212E-2</v>
      </c>
      <c r="H2277" s="5">
        <f t="shared" si="287"/>
        <v>1.0264145792096102</v>
      </c>
      <c r="I2277" s="5">
        <f t="shared" si="288"/>
        <v>2.5281819951177882</v>
      </c>
      <c r="J2277" s="5">
        <f t="shared" si="289"/>
        <v>4.2706017052098391</v>
      </c>
      <c r="K2277" s="5">
        <f t="shared" si="290"/>
        <v>2.7264330982715266</v>
      </c>
      <c r="L2277">
        <v>2.4500000000000002</v>
      </c>
      <c r="M2277">
        <v>3.22</v>
      </c>
      <c r="N2277">
        <v>3.25</v>
      </c>
      <c r="O2277" s="5">
        <f t="shared" si="291"/>
        <v>2.5147157190635454</v>
      </c>
      <c r="P2277" s="5">
        <f t="shared" si="292"/>
        <v>3.3050549450549451</v>
      </c>
      <c r="Q2277" s="5">
        <f t="shared" si="293"/>
        <v>3.3358473824312331</v>
      </c>
      <c r="R2277" s="24">
        <f t="shared" si="285"/>
        <v>0.39765926319989359</v>
      </c>
      <c r="S2277" s="24">
        <f t="shared" si="285"/>
        <v>0.30256683069557122</v>
      </c>
      <c r="T2277" s="24">
        <f t="shared" si="285"/>
        <v>0.29977390610453519</v>
      </c>
      <c r="U2277">
        <f t="shared" si="286"/>
        <v>0.96907580416727657</v>
      </c>
      <c r="V2277">
        <f t="shared" si="286"/>
        <v>0.75399211218218332</v>
      </c>
      <c r="W2277">
        <f t="shared" si="286"/>
        <v>1.1920336508753502</v>
      </c>
      <c r="X2277" t="s">
        <v>530</v>
      </c>
      <c r="Y2277" t="s">
        <v>292</v>
      </c>
      <c r="Z2277" t="s">
        <v>142</v>
      </c>
      <c r="AA2277" s="78" t="s">
        <v>150</v>
      </c>
      <c r="AB2277" s="78" t="s">
        <v>166</v>
      </c>
      <c r="AC2277" t="s">
        <v>617</v>
      </c>
      <c r="AD2277" s="78" t="s">
        <v>170</v>
      </c>
      <c r="AE2277" s="142" t="str">
        <f>VLOOKUP(AD2277,cs_lookup!$A$2:$B$55,2,FALSE)</f>
        <v>1</v>
      </c>
    </row>
    <row r="2278" spans="1:31" x14ac:dyDescent="0.25">
      <c r="A2278" s="6">
        <v>0.76242396067949048</v>
      </c>
      <c r="B2278" s="6">
        <v>0.14698888224633877</v>
      </c>
      <c r="C2278" s="6">
        <v>7.7877640676847701E-2</v>
      </c>
      <c r="D2278" s="3">
        <f t="shared" si="284"/>
        <v>1.3116062080588025</v>
      </c>
      <c r="E2278" s="4">
        <f t="shared" si="284"/>
        <v>6.8032356237943175</v>
      </c>
      <c r="F2278" s="4">
        <f t="shared" si="284"/>
        <v>12.840656076748493</v>
      </c>
      <c r="G2278" s="141">
        <v>3.0773790207752505E-2</v>
      </c>
      <c r="H2278" s="5">
        <f t="shared" si="287"/>
        <v>1.0307737902077525</v>
      </c>
      <c r="I2278" s="5">
        <f t="shared" si="288"/>
        <v>1.2724481554720635</v>
      </c>
      <c r="J2278" s="5">
        <f t="shared" si="289"/>
        <v>6.6001247688138491</v>
      </c>
      <c r="K2278" s="5">
        <f t="shared" si="290"/>
        <v>12.457297807466038</v>
      </c>
      <c r="L2278">
        <v>1.76</v>
      </c>
      <c r="M2278">
        <v>3.71</v>
      </c>
      <c r="N2278">
        <v>5.18</v>
      </c>
      <c r="O2278" s="5">
        <f t="shared" si="291"/>
        <v>1.8141618707656444</v>
      </c>
      <c r="P2278" s="5">
        <f t="shared" si="292"/>
        <v>3.8241707616707616</v>
      </c>
      <c r="Q2278" s="5">
        <f t="shared" si="293"/>
        <v>5.3394082332761581</v>
      </c>
      <c r="R2278" s="24">
        <f t="shared" si="285"/>
        <v>0.55121872866722887</v>
      </c>
      <c r="S2278" s="24">
        <f t="shared" si="285"/>
        <v>0.26149459904429184</v>
      </c>
      <c r="T2278" s="24">
        <f t="shared" si="285"/>
        <v>0.18728667228847928</v>
      </c>
      <c r="U2278">
        <f t="shared" si="286"/>
        <v>1.3831604788228566</v>
      </c>
      <c r="V2278">
        <f t="shared" si="286"/>
        <v>0.56211058577711526</v>
      </c>
      <c r="W2278">
        <f t="shared" si="286"/>
        <v>0.41582051581808283</v>
      </c>
      <c r="X2278" t="s">
        <v>380</v>
      </c>
      <c r="Y2278" t="s">
        <v>348</v>
      </c>
      <c r="Z2278" t="s">
        <v>349</v>
      </c>
      <c r="AA2278" s="78" t="s">
        <v>165</v>
      </c>
      <c r="AB2278" s="78" t="s">
        <v>160</v>
      </c>
      <c r="AC2278" t="s">
        <v>617</v>
      </c>
      <c r="AD2278" s="78" t="s">
        <v>154</v>
      </c>
      <c r="AE2278" s="142" t="str">
        <f>VLOOKUP(AD2278,cs_lookup!$A$2:$B$55,2,FALSE)</f>
        <v>1</v>
      </c>
    </row>
    <row r="2279" spans="1:31" x14ac:dyDescent="0.25">
      <c r="A2279" s="6">
        <v>0.42206730461122038</v>
      </c>
      <c r="B2279" s="6">
        <v>0.36869715787885515</v>
      </c>
      <c r="C2279" s="6">
        <v>0.20317270595290868</v>
      </c>
      <c r="D2279" s="3">
        <f t="shared" si="284"/>
        <v>2.3692903692721043</v>
      </c>
      <c r="E2279" s="4">
        <f t="shared" si="284"/>
        <v>2.7122530744556905</v>
      </c>
      <c r="F2279" s="4">
        <f t="shared" si="284"/>
        <v>4.9219209603468084</v>
      </c>
      <c r="G2279" s="141">
        <v>2.7837972410987843E-2</v>
      </c>
      <c r="H2279" s="5">
        <f t="shared" si="287"/>
        <v>1.0278379724109878</v>
      </c>
      <c r="I2279" s="5">
        <f t="shared" si="288"/>
        <v>2.3051204887035714</v>
      </c>
      <c r="J2279" s="5">
        <f t="shared" si="289"/>
        <v>2.6387943890549104</v>
      </c>
      <c r="K2279" s="5">
        <f t="shared" si="290"/>
        <v>4.7886156110787716</v>
      </c>
      <c r="L2279">
        <v>2.64</v>
      </c>
      <c r="M2279">
        <v>3.19</v>
      </c>
      <c r="N2279">
        <v>2.98</v>
      </c>
      <c r="O2279" s="5">
        <f t="shared" si="291"/>
        <v>2.713492247165008</v>
      </c>
      <c r="P2279" s="5">
        <f t="shared" si="292"/>
        <v>3.2788031319910513</v>
      </c>
      <c r="Q2279" s="5">
        <f t="shared" si="293"/>
        <v>3.0629571577847439</v>
      </c>
      <c r="R2279" s="24">
        <f t="shared" si="285"/>
        <v>0.36852878464818767</v>
      </c>
      <c r="S2279" s="24">
        <f t="shared" si="285"/>
        <v>0.30498933901918979</v>
      </c>
      <c r="T2279" s="24">
        <f t="shared" si="285"/>
        <v>0.3264818763326226</v>
      </c>
      <c r="U2279">
        <f t="shared" si="286"/>
        <v>1.1452763588443782</v>
      </c>
      <c r="V2279">
        <f t="shared" si="286"/>
        <v>1.2088853960093893</v>
      </c>
      <c r="W2279">
        <f t="shared" si="286"/>
        <v>0.62230929396495671</v>
      </c>
      <c r="X2279" t="s">
        <v>542</v>
      </c>
      <c r="Y2279" t="s">
        <v>377</v>
      </c>
      <c r="Z2279" t="s">
        <v>349</v>
      </c>
      <c r="AA2279" s="78" t="s">
        <v>151</v>
      </c>
      <c r="AB2279" s="78" t="s">
        <v>166</v>
      </c>
      <c r="AC2279" t="s">
        <v>617</v>
      </c>
      <c r="AD2279" s="78" t="s">
        <v>152</v>
      </c>
      <c r="AE2279" s="142" t="str">
        <f>VLOOKUP(AD2279,cs_lookup!$A$2:$B$55,2,FALSE)</f>
        <v>2</v>
      </c>
    </row>
    <row r="2280" spans="1:31" x14ac:dyDescent="0.25">
      <c r="A2280" s="6">
        <v>0.84604200163144905</v>
      </c>
      <c r="B2280" s="6">
        <v>8.710135336909125E-2</v>
      </c>
      <c r="C2280" s="6">
        <v>2.1692729706225027E-2</v>
      </c>
      <c r="D2280" s="3">
        <f t="shared" si="284"/>
        <v>1.181974415066473</v>
      </c>
      <c r="E2280" s="4">
        <f t="shared" si="284"/>
        <v>11.480877866070673</v>
      </c>
      <c r="F2280" s="4">
        <f t="shared" si="284"/>
        <v>46.098393956987174</v>
      </c>
      <c r="G2280" s="141">
        <v>3.4588184658310928E-2</v>
      </c>
      <c r="H2280" s="5">
        <f t="shared" si="287"/>
        <v>1.0345881846583109</v>
      </c>
      <c r="I2280" s="5">
        <f t="shared" si="288"/>
        <v>1.1424588378194545</v>
      </c>
      <c r="J2280" s="5">
        <f t="shared" si="289"/>
        <v>11.097051016354312</v>
      </c>
      <c r="K2280" s="5">
        <f t="shared" si="290"/>
        <v>44.557239914944411</v>
      </c>
      <c r="L2280">
        <v>1.38</v>
      </c>
      <c r="M2280">
        <v>5.25</v>
      </c>
      <c r="N2280">
        <v>8.3699999999999992</v>
      </c>
      <c r="O2280" s="5">
        <f t="shared" si="291"/>
        <v>1.4277316948284691</v>
      </c>
      <c r="P2280" s="5">
        <f t="shared" si="292"/>
        <v>5.4315879694561326</v>
      </c>
      <c r="Q2280" s="5">
        <f t="shared" si="293"/>
        <v>8.659503105590062</v>
      </c>
      <c r="R2280" s="24">
        <f t="shared" si="285"/>
        <v>0.70041171154370307</v>
      </c>
      <c r="S2280" s="24">
        <f t="shared" si="285"/>
        <v>0.18410822132005908</v>
      </c>
      <c r="T2280" s="24">
        <f t="shared" si="285"/>
        <v>0.11548006713623779</v>
      </c>
      <c r="U2280">
        <f t="shared" si="286"/>
        <v>1.2079209808853391</v>
      </c>
      <c r="V2280">
        <f t="shared" si="286"/>
        <v>0.47309866308290344</v>
      </c>
      <c r="W2280">
        <f t="shared" si="286"/>
        <v>0.18784826025978144</v>
      </c>
      <c r="X2280" t="s">
        <v>76</v>
      </c>
      <c r="Y2280" t="s">
        <v>77</v>
      </c>
      <c r="Z2280" t="s">
        <v>147</v>
      </c>
      <c r="AA2280" s="78" t="s">
        <v>164</v>
      </c>
      <c r="AB2280" s="78" t="s">
        <v>160</v>
      </c>
      <c r="AC2280" t="s">
        <v>617</v>
      </c>
      <c r="AD2280" s="78" t="s">
        <v>162</v>
      </c>
      <c r="AE2280" s="142" t="str">
        <f>VLOOKUP(AD2280,cs_lookup!$A$2:$B$55,2,FALSE)</f>
        <v>1</v>
      </c>
    </row>
    <row r="2281" spans="1:31" x14ac:dyDescent="0.25">
      <c r="A2281" s="6">
        <v>0.24972988849693753</v>
      </c>
      <c r="B2281" s="6">
        <v>0.26648673610013091</v>
      </c>
      <c r="C2281" s="6">
        <v>0.43759913674451062</v>
      </c>
      <c r="D2281" s="3">
        <f t="shared" si="284"/>
        <v>4.0043264585538916</v>
      </c>
      <c r="E2281" s="4">
        <f t="shared" si="284"/>
        <v>3.752531982020507</v>
      </c>
      <c r="F2281" s="4">
        <f t="shared" si="284"/>
        <v>2.2851964641416638</v>
      </c>
      <c r="G2281" s="141">
        <v>4.7413269755069098E-2</v>
      </c>
      <c r="H2281" s="5">
        <f t="shared" si="287"/>
        <v>1.0474132697550691</v>
      </c>
      <c r="I2281" s="5">
        <f t="shared" si="288"/>
        <v>3.8230625620107692</v>
      </c>
      <c r="J2281" s="5">
        <f t="shared" si="289"/>
        <v>3.5826660692374199</v>
      </c>
      <c r="K2281" s="5">
        <f t="shared" si="290"/>
        <v>2.181752446840818</v>
      </c>
      <c r="L2281">
        <v>1.84</v>
      </c>
      <c r="M2281">
        <v>3.9</v>
      </c>
      <c r="N2281">
        <v>4.04</v>
      </c>
      <c r="O2281" s="5">
        <f t="shared" si="291"/>
        <v>1.9272404163493273</v>
      </c>
      <c r="P2281" s="5">
        <f t="shared" si="292"/>
        <v>4.0849117520447695</v>
      </c>
      <c r="Q2281" s="5">
        <f t="shared" si="293"/>
        <v>4.2315496098104788</v>
      </c>
      <c r="R2281" s="24">
        <f t="shared" si="285"/>
        <v>0.5188766235476987</v>
      </c>
      <c r="S2281" s="24">
        <f t="shared" si="285"/>
        <v>0.24480333008404248</v>
      </c>
      <c r="T2281" s="24">
        <f t="shared" si="285"/>
        <v>0.23632004636825885</v>
      </c>
      <c r="U2281">
        <f t="shared" si="286"/>
        <v>0.48128953428170895</v>
      </c>
      <c r="V2281">
        <f t="shared" si="286"/>
        <v>1.0885748000594779</v>
      </c>
      <c r="W2281">
        <f t="shared" si="286"/>
        <v>1.8517224563446362</v>
      </c>
      <c r="X2281" t="s">
        <v>398</v>
      </c>
      <c r="Y2281" t="s">
        <v>185</v>
      </c>
      <c r="Z2281" t="s">
        <v>186</v>
      </c>
      <c r="AA2281" s="78" t="s">
        <v>151</v>
      </c>
      <c r="AB2281" s="78" t="s">
        <v>166</v>
      </c>
      <c r="AC2281" t="s">
        <v>618</v>
      </c>
      <c r="AD2281" s="78" t="s">
        <v>176</v>
      </c>
      <c r="AE2281" s="142" t="str">
        <f>VLOOKUP(AD2281,cs_lookup!$A$2:$B$55,2,FALSE)</f>
        <v>1</v>
      </c>
    </row>
    <row r="2282" spans="1:31" x14ac:dyDescent="0.25">
      <c r="A2282" s="6">
        <v>0</v>
      </c>
      <c r="B2282" s="6">
        <v>0.42630628071937193</v>
      </c>
      <c r="C2282" s="6">
        <v>0.52962733242304638</v>
      </c>
      <c r="D2282" s="3" t="e">
        <f t="shared" si="284"/>
        <v>#DIV/0!</v>
      </c>
      <c r="E2282" s="4">
        <f t="shared" si="284"/>
        <v>2.3457313326759968</v>
      </c>
      <c r="F2282" s="4">
        <f t="shared" si="284"/>
        <v>1.8881200776119267</v>
      </c>
      <c r="G2282" s="141">
        <v>4.381389866249652E-2</v>
      </c>
      <c r="H2282" s="5">
        <f t="shared" si="287"/>
        <v>1.0438138986624965</v>
      </c>
      <c r="I2282" s="5" t="e">
        <f t="shared" si="288"/>
        <v>#DIV/0!</v>
      </c>
      <c r="J2282" s="5">
        <f t="shared" si="289"/>
        <v>2.2472696863700778</v>
      </c>
      <c r="K2282" s="5">
        <f t="shared" si="290"/>
        <v>1.8088665805574078</v>
      </c>
      <c r="L2282">
        <v>2.4900000000000002</v>
      </c>
      <c r="M2282">
        <v>3.39</v>
      </c>
      <c r="N2282">
        <v>2.88</v>
      </c>
      <c r="O2282" s="5">
        <f t="shared" si="291"/>
        <v>2.5990966076696167</v>
      </c>
      <c r="P2282" s="5">
        <f t="shared" si="292"/>
        <v>3.5385291164658632</v>
      </c>
      <c r="Q2282" s="5">
        <f t="shared" si="293"/>
        <v>3.0061840281479899</v>
      </c>
      <c r="R2282" s="24">
        <f t="shared" si="285"/>
        <v>0.38474906898386235</v>
      </c>
      <c r="S2282" s="24">
        <f t="shared" si="285"/>
        <v>0.2826032984571733</v>
      </c>
      <c r="T2282" s="24">
        <f t="shared" si="285"/>
        <v>0.3326476325589644</v>
      </c>
      <c r="U2282" t="e">
        <f t="shared" si="286"/>
        <v>#DIV/0!</v>
      </c>
      <c r="V2282">
        <f t="shared" si="286"/>
        <v>1.5084971868577677</v>
      </c>
      <c r="W2282">
        <f t="shared" si="286"/>
        <v>1.592157227600788</v>
      </c>
      <c r="X2282" t="s">
        <v>419</v>
      </c>
      <c r="Y2282" t="s">
        <v>516</v>
      </c>
      <c r="Z2282" t="s">
        <v>186</v>
      </c>
      <c r="AA2282" s="78" t="s">
        <v>152</v>
      </c>
      <c r="AB2282" s="78" t="s">
        <v>161</v>
      </c>
      <c r="AC2282" t="s">
        <v>618</v>
      </c>
      <c r="AD2282" s="78" t="s">
        <v>176</v>
      </c>
      <c r="AE2282" s="142" t="str">
        <f>VLOOKUP(AD2282,cs_lookup!$A$2:$B$55,2,FALSE)</f>
        <v>1</v>
      </c>
    </row>
    <row r="2283" spans="1:31" x14ac:dyDescent="0.25">
      <c r="A2283" s="6">
        <v>0.30470833833422106</v>
      </c>
      <c r="B2283" s="6">
        <v>0.29874059282773446</v>
      </c>
      <c r="C2283" s="6">
        <v>0.36633375741567664</v>
      </c>
      <c r="D2283" s="3">
        <f t="shared" si="284"/>
        <v>3.2818268297703894</v>
      </c>
      <c r="E2283" s="4">
        <f t="shared" si="284"/>
        <v>3.3473857386921608</v>
      </c>
      <c r="F2283" s="4">
        <f t="shared" si="284"/>
        <v>2.7297511620402108</v>
      </c>
      <c r="G2283" s="141">
        <v>4.526401833977145E-2</v>
      </c>
      <c r="H2283" s="5">
        <f t="shared" si="287"/>
        <v>1.0452640183397715</v>
      </c>
      <c r="I2283" s="5">
        <f t="shared" si="288"/>
        <v>3.1397108980973316</v>
      </c>
      <c r="J2283" s="5">
        <f t="shared" si="289"/>
        <v>3.2024308499673872</v>
      </c>
      <c r="K2283" s="5">
        <f t="shared" si="290"/>
        <v>2.6115422650594708</v>
      </c>
      <c r="L2283">
        <v>2.09</v>
      </c>
      <c r="M2283">
        <v>3.6</v>
      </c>
      <c r="N2283">
        <v>3.46</v>
      </c>
      <c r="O2283" s="5">
        <f t="shared" si="291"/>
        <v>2.1846017983301222</v>
      </c>
      <c r="P2283" s="5">
        <f t="shared" si="292"/>
        <v>3.7629504660231774</v>
      </c>
      <c r="Q2283" s="5">
        <f t="shared" si="293"/>
        <v>3.6166135034556093</v>
      </c>
      <c r="R2283" s="24">
        <f t="shared" si="285"/>
        <v>0.45774932565027887</v>
      </c>
      <c r="S2283" s="24">
        <f t="shared" si="285"/>
        <v>0.26574891405807854</v>
      </c>
      <c r="T2283" s="24">
        <f t="shared" si="285"/>
        <v>0.27650176029164242</v>
      </c>
      <c r="U2283">
        <f t="shared" si="286"/>
        <v>0.66566638389112265</v>
      </c>
      <c r="V2283">
        <f t="shared" si="286"/>
        <v>1.1241460530011635</v>
      </c>
      <c r="W2283">
        <f t="shared" si="286"/>
        <v>1.3248876138411674</v>
      </c>
      <c r="X2283" t="s">
        <v>432</v>
      </c>
      <c r="Y2283" t="s">
        <v>396</v>
      </c>
      <c r="Z2283" t="s">
        <v>186</v>
      </c>
      <c r="AA2283" s="78" t="s">
        <v>151</v>
      </c>
      <c r="AB2283" s="78" t="s">
        <v>166</v>
      </c>
      <c r="AC2283" t="s">
        <v>618</v>
      </c>
      <c r="AD2283" s="78" t="s">
        <v>151</v>
      </c>
      <c r="AE2283" s="142" t="str">
        <f>VLOOKUP(AD2283,cs_lookup!$A$2:$B$55,2,FALSE)</f>
        <v>X</v>
      </c>
    </row>
    <row r="2284" spans="1:31" x14ac:dyDescent="0.25">
      <c r="A2284" s="6">
        <v>0.21087816077579979</v>
      </c>
      <c r="B2284" s="6">
        <v>0.23979888396541213</v>
      </c>
      <c r="C2284" s="6">
        <v>0.489869097584821</v>
      </c>
      <c r="D2284" s="3">
        <f t="shared" si="284"/>
        <v>4.742074742690753</v>
      </c>
      <c r="E2284" s="4">
        <f t="shared" si="284"/>
        <v>4.1701611928445717</v>
      </c>
      <c r="F2284" s="4">
        <f t="shared" si="284"/>
        <v>2.0413616717818166</v>
      </c>
      <c r="G2284" s="141">
        <v>4.7989829969807829E-2</v>
      </c>
      <c r="H2284" s="5">
        <f t="shared" si="287"/>
        <v>1.0479898299698078</v>
      </c>
      <c r="I2284" s="5">
        <f t="shared" si="288"/>
        <v>4.5249243905614716</v>
      </c>
      <c r="J2284" s="5">
        <f t="shared" si="289"/>
        <v>3.9792000586157523</v>
      </c>
      <c r="K2284" s="5">
        <f t="shared" si="290"/>
        <v>1.9478830933317621</v>
      </c>
      <c r="L2284">
        <v>5.8</v>
      </c>
      <c r="M2284">
        <v>4.34</v>
      </c>
      <c r="N2284">
        <v>1.55</v>
      </c>
      <c r="O2284" s="5">
        <f t="shared" si="291"/>
        <v>6.0783410138248852</v>
      </c>
      <c r="P2284" s="5">
        <f t="shared" si="292"/>
        <v>4.5482758620689658</v>
      </c>
      <c r="Q2284" s="5">
        <f t="shared" si="293"/>
        <v>1.6243842364532022</v>
      </c>
      <c r="R2284" s="24">
        <f t="shared" si="285"/>
        <v>0.16451857467778619</v>
      </c>
      <c r="S2284" s="24">
        <f t="shared" si="285"/>
        <v>0.21986353297952993</v>
      </c>
      <c r="T2284" s="24">
        <f t="shared" si="285"/>
        <v>0.61561789234268383</v>
      </c>
      <c r="U2284">
        <f t="shared" si="286"/>
        <v>1.281789373563502</v>
      </c>
      <c r="V2284">
        <f t="shared" si="286"/>
        <v>1.0906714756909608</v>
      </c>
      <c r="W2284">
        <f t="shared" si="286"/>
        <v>0.79573564004233854</v>
      </c>
      <c r="X2284" t="s">
        <v>423</v>
      </c>
      <c r="Y2284" t="s">
        <v>424</v>
      </c>
      <c r="Z2284" t="s">
        <v>186</v>
      </c>
      <c r="AA2284" s="78" t="s">
        <v>155</v>
      </c>
      <c r="AB2284" s="78" t="s">
        <v>161</v>
      </c>
      <c r="AC2284" t="s">
        <v>618</v>
      </c>
      <c r="AD2284" s="78" t="s">
        <v>155</v>
      </c>
      <c r="AE2284" s="142" t="str">
        <f>VLOOKUP(AD2284,cs_lookup!$A$2:$B$55,2,FALSE)</f>
        <v>2</v>
      </c>
    </row>
    <row r="2285" spans="1:31" x14ac:dyDescent="0.25">
      <c r="A2285" s="6">
        <v>0.16209374509008889</v>
      </c>
      <c r="B2285" s="6">
        <v>0.45781543239087197</v>
      </c>
      <c r="C2285" s="6">
        <v>0.362536403875165</v>
      </c>
      <c r="D2285" s="3">
        <f t="shared" si="284"/>
        <v>6.1692695140347169</v>
      </c>
      <c r="E2285" s="4">
        <f t="shared" si="284"/>
        <v>2.1842863504571066</v>
      </c>
      <c r="F2285" s="4">
        <f t="shared" si="284"/>
        <v>2.7583436844161389</v>
      </c>
      <c r="G2285" s="141">
        <v>2.2481410491687281E-2</v>
      </c>
      <c r="H2285" s="5">
        <f t="shared" si="287"/>
        <v>1.0224814104916873</v>
      </c>
      <c r="I2285" s="5">
        <f t="shared" si="288"/>
        <v>6.0336251111578258</v>
      </c>
      <c r="J2285" s="5">
        <f t="shared" si="289"/>
        <v>2.1362602078083106</v>
      </c>
      <c r="K2285" s="5">
        <f t="shared" si="290"/>
        <v>2.6976956804424601</v>
      </c>
      <c r="L2285">
        <v>3.75</v>
      </c>
      <c r="M2285">
        <v>3.39</v>
      </c>
      <c r="N2285">
        <v>2.17</v>
      </c>
      <c r="O2285" s="5">
        <f t="shared" si="291"/>
        <v>3.8343052893438272</v>
      </c>
      <c r="P2285" s="5">
        <f t="shared" si="292"/>
        <v>3.4662119815668202</v>
      </c>
      <c r="Q2285" s="5">
        <f t="shared" si="293"/>
        <v>2.2187846607669615</v>
      </c>
      <c r="R2285" s="24">
        <f t="shared" si="285"/>
        <v>0.26080343752991358</v>
      </c>
      <c r="S2285" s="24">
        <f t="shared" si="285"/>
        <v>0.28849937779857693</v>
      </c>
      <c r="T2285" s="24">
        <f t="shared" si="285"/>
        <v>0.4506971846715096</v>
      </c>
      <c r="U2285">
        <f t="shared" si="286"/>
        <v>0.62151690416847782</v>
      </c>
      <c r="V2285">
        <f t="shared" si="286"/>
        <v>1.5868853370994351</v>
      </c>
      <c r="W2285">
        <f t="shared" si="286"/>
        <v>0.80439021188783211</v>
      </c>
      <c r="X2285" t="s">
        <v>304</v>
      </c>
      <c r="Y2285" t="s">
        <v>358</v>
      </c>
      <c r="Z2285" t="s">
        <v>305</v>
      </c>
      <c r="AA2285" s="78" t="s">
        <v>152</v>
      </c>
      <c r="AB2285" s="78" t="s">
        <v>161</v>
      </c>
      <c r="AC2285" t="s">
        <v>618</v>
      </c>
      <c r="AD2285" s="78" t="s">
        <v>155</v>
      </c>
      <c r="AE2285" s="142" t="str">
        <f>VLOOKUP(AD2285,cs_lookup!$A$2:$B$55,2,FALSE)</f>
        <v>2</v>
      </c>
    </row>
    <row r="2286" spans="1:31" x14ac:dyDescent="0.25">
      <c r="A2286" s="6">
        <v>0.74406558266464595</v>
      </c>
      <c r="B2286" s="6">
        <v>9.5098285810955557E-2</v>
      </c>
      <c r="C2286" s="6">
        <v>2.319662488751572E-2</v>
      </c>
      <c r="D2286" s="3">
        <f t="shared" si="284"/>
        <v>1.3439675524552583</v>
      </c>
      <c r="E2286" s="4">
        <f t="shared" si="284"/>
        <v>10.515436650329164</v>
      </c>
      <c r="F2286" s="4">
        <f t="shared" si="284"/>
        <v>43.109719834207169</v>
      </c>
      <c r="G2286" s="141">
        <v>2.4692861653141218E-2</v>
      </c>
      <c r="H2286" s="5">
        <f t="shared" si="287"/>
        <v>1.0246928616531412</v>
      </c>
      <c r="I2286" s="5">
        <f t="shared" si="288"/>
        <v>1.3115808675460372</v>
      </c>
      <c r="J2286" s="5">
        <f t="shared" si="289"/>
        <v>10.262037576181186</v>
      </c>
      <c r="K2286" s="5">
        <f t="shared" si="290"/>
        <v>42.070869669822898</v>
      </c>
      <c r="L2286">
        <v>1.52</v>
      </c>
      <c r="M2286">
        <v>4.91</v>
      </c>
      <c r="N2286">
        <v>6.13</v>
      </c>
      <c r="O2286" s="5">
        <f t="shared" si="291"/>
        <v>1.5575331497127747</v>
      </c>
      <c r="P2286" s="5">
        <f t="shared" si="292"/>
        <v>5.0312419507169235</v>
      </c>
      <c r="Q2286" s="5">
        <f t="shared" si="293"/>
        <v>6.2813672419337552</v>
      </c>
      <c r="R2286" s="24">
        <f t="shared" si="285"/>
        <v>0.64204090948844994</v>
      </c>
      <c r="S2286" s="24">
        <f t="shared" si="285"/>
        <v>0.19875808195976455</v>
      </c>
      <c r="T2286" s="24">
        <f t="shared" si="285"/>
        <v>0.15920100855178534</v>
      </c>
      <c r="U2286">
        <f t="shared" si="286"/>
        <v>1.1589068105605369</v>
      </c>
      <c r="V2286">
        <f t="shared" si="286"/>
        <v>0.47846248501334754</v>
      </c>
      <c r="W2286">
        <f t="shared" si="286"/>
        <v>0.14570651969186652</v>
      </c>
      <c r="X2286" t="s">
        <v>355</v>
      </c>
      <c r="Y2286" t="s">
        <v>308</v>
      </c>
      <c r="Z2286" t="s">
        <v>305</v>
      </c>
      <c r="AA2286" s="78" t="s">
        <v>226</v>
      </c>
      <c r="AB2286" s="78" t="s">
        <v>160</v>
      </c>
      <c r="AC2286" t="s">
        <v>618</v>
      </c>
      <c r="AD2286" s="78" t="s">
        <v>170</v>
      </c>
      <c r="AE2286" s="142" t="str">
        <f>VLOOKUP(AD2286,cs_lookup!$A$2:$B$55,2,FALSE)</f>
        <v>1</v>
      </c>
    </row>
    <row r="2287" spans="1:31" x14ac:dyDescent="0.25">
      <c r="A2287" s="6">
        <v>0.86933100989393697</v>
      </c>
      <c r="B2287" s="6">
        <v>8.1474335769265313E-2</v>
      </c>
      <c r="C2287" s="6">
        <v>1.6939371568664478E-2</v>
      </c>
      <c r="D2287" s="3">
        <f t="shared" si="284"/>
        <v>1.1503098228625313</v>
      </c>
      <c r="E2287" s="4">
        <f t="shared" si="284"/>
        <v>12.2738036531159</v>
      </c>
      <c r="F2287" s="4">
        <f t="shared" si="284"/>
        <v>59.034067228908498</v>
      </c>
      <c r="G2287" s="141">
        <v>5.2255443010605251E-2</v>
      </c>
      <c r="H2287" s="5">
        <f t="shared" si="287"/>
        <v>1.0522554430106053</v>
      </c>
      <c r="I2287" s="5">
        <f t="shared" si="288"/>
        <v>1.0931849585604261</v>
      </c>
      <c r="J2287" s="5">
        <f t="shared" si="289"/>
        <v>11.664281458121378</v>
      </c>
      <c r="K2287" s="5">
        <f t="shared" si="290"/>
        <v>56.102410893695435</v>
      </c>
      <c r="L2287">
        <v>1.37</v>
      </c>
      <c r="M2287">
        <v>5.04</v>
      </c>
      <c r="N2287">
        <v>8.07</v>
      </c>
      <c r="O2287" s="5">
        <f t="shared" si="291"/>
        <v>1.4415899569245294</v>
      </c>
      <c r="P2287" s="5">
        <f t="shared" si="292"/>
        <v>5.3033674327734506</v>
      </c>
      <c r="Q2287" s="5">
        <f t="shared" si="293"/>
        <v>8.4917014250955845</v>
      </c>
      <c r="R2287" s="24">
        <f t="shared" si="285"/>
        <v>0.69367852848627487</v>
      </c>
      <c r="S2287" s="24">
        <f t="shared" si="285"/>
        <v>0.18855944127503904</v>
      </c>
      <c r="T2287" s="24">
        <f t="shared" si="285"/>
        <v>0.11776203023868609</v>
      </c>
      <c r="U2287">
        <f t="shared" si="286"/>
        <v>1.2532188531061581</v>
      </c>
      <c r="V2287">
        <f t="shared" si="286"/>
        <v>0.43208833892557069</v>
      </c>
      <c r="W2287">
        <f t="shared" si="286"/>
        <v>0.14384408568985177</v>
      </c>
      <c r="X2287" t="s">
        <v>311</v>
      </c>
      <c r="Y2287" t="s">
        <v>362</v>
      </c>
      <c r="Z2287" t="s">
        <v>305</v>
      </c>
      <c r="AA2287" s="78" t="s">
        <v>176</v>
      </c>
      <c r="AB2287" s="78" t="s">
        <v>160</v>
      </c>
      <c r="AC2287" t="s">
        <v>618</v>
      </c>
      <c r="AD2287" s="78" t="s">
        <v>165</v>
      </c>
      <c r="AE2287" s="142" t="str">
        <f>VLOOKUP(AD2287,cs_lookup!$A$2:$B$55,2,FALSE)</f>
        <v>1</v>
      </c>
    </row>
    <row r="2288" spans="1:31" x14ac:dyDescent="0.25">
      <c r="A2288" s="6">
        <v>0.44934642684275911</v>
      </c>
      <c r="B2288" s="6">
        <v>0.22766645155584839</v>
      </c>
      <c r="C2288" s="6">
        <v>0.30135445053971055</v>
      </c>
      <c r="D2288" s="3">
        <f t="shared" si="284"/>
        <v>2.2254544384080135</v>
      </c>
      <c r="E2288" s="4">
        <f t="shared" si="284"/>
        <v>4.3923906801643637</v>
      </c>
      <c r="F2288" s="4">
        <f t="shared" si="284"/>
        <v>3.3183515232944152</v>
      </c>
      <c r="G2288" s="141">
        <v>2.2773326272464534E-2</v>
      </c>
      <c r="H2288" s="5">
        <f t="shared" si="287"/>
        <v>1.0227733262724645</v>
      </c>
      <c r="I2288" s="5">
        <f t="shared" si="288"/>
        <v>2.1759019141795233</v>
      </c>
      <c r="J2288" s="5">
        <f t="shared" si="289"/>
        <v>4.2945886124862049</v>
      </c>
      <c r="K2288" s="5">
        <f t="shared" si="290"/>
        <v>3.2444642796740415</v>
      </c>
      <c r="L2288">
        <v>1.98</v>
      </c>
      <c r="M2288">
        <v>3.66</v>
      </c>
      <c r="N2288">
        <v>4.09</v>
      </c>
      <c r="O2288" s="5">
        <f t="shared" si="291"/>
        <v>2.0250911860194796</v>
      </c>
      <c r="P2288" s="5">
        <f t="shared" si="292"/>
        <v>3.7433503741572203</v>
      </c>
      <c r="Q2288" s="5">
        <f t="shared" si="293"/>
        <v>4.18314290445438</v>
      </c>
      <c r="R2288" s="24">
        <f t="shared" si="285"/>
        <v>0.49380492439236801</v>
      </c>
      <c r="S2288" s="24">
        <f t="shared" si="285"/>
        <v>0.26714036893357612</v>
      </c>
      <c r="T2288" s="24">
        <f t="shared" si="285"/>
        <v>0.2390547066740559</v>
      </c>
      <c r="U2288">
        <f t="shared" si="286"/>
        <v>0.90996748846861841</v>
      </c>
      <c r="V2288">
        <f t="shared" si="286"/>
        <v>0.8522352966146316</v>
      </c>
      <c r="W2288">
        <f t="shared" si="286"/>
        <v>1.2606087315009387</v>
      </c>
      <c r="X2288" t="s">
        <v>307</v>
      </c>
      <c r="Y2288" t="s">
        <v>356</v>
      </c>
      <c r="Z2288" t="s">
        <v>305</v>
      </c>
      <c r="AA2288" s="78" t="s">
        <v>150</v>
      </c>
      <c r="AB2288" s="78" t="s">
        <v>166</v>
      </c>
      <c r="AC2288" t="s">
        <v>618</v>
      </c>
      <c r="AD2288" s="78" t="s">
        <v>153</v>
      </c>
      <c r="AE2288" s="142" t="str">
        <f>VLOOKUP(AD2288,cs_lookup!$A$2:$B$55,2,FALSE)</f>
        <v>2</v>
      </c>
    </row>
    <row r="2289" spans="1:31" x14ac:dyDescent="0.25">
      <c r="A2289" s="6">
        <v>0.28451505189351217</v>
      </c>
      <c r="B2289" s="6">
        <v>0.38950524610865567</v>
      </c>
      <c r="C2289" s="6">
        <v>0.31041206501965413</v>
      </c>
      <c r="D2289" s="3">
        <f t="shared" si="284"/>
        <v>3.5147525353923221</v>
      </c>
      <c r="E2289" s="4">
        <f t="shared" si="284"/>
        <v>2.5673595156688642</v>
      </c>
      <c r="F2289" s="4">
        <f t="shared" si="284"/>
        <v>3.2215242662577683</v>
      </c>
      <c r="G2289" s="141">
        <v>2.3464014831707791E-2</v>
      </c>
      <c r="H2289" s="5">
        <f t="shared" si="287"/>
        <v>1.0234640148317078</v>
      </c>
      <c r="I2289" s="5">
        <f t="shared" si="288"/>
        <v>3.434173048058037</v>
      </c>
      <c r="J2289" s="5">
        <f t="shared" si="289"/>
        <v>2.5085000336734118</v>
      </c>
      <c r="K2289" s="5">
        <f t="shared" si="290"/>
        <v>3.1476673528062404</v>
      </c>
      <c r="L2289">
        <v>9.36</v>
      </c>
      <c r="M2289">
        <v>5.87</v>
      </c>
      <c r="N2289">
        <v>1.34</v>
      </c>
      <c r="O2289" s="5">
        <f t="shared" si="291"/>
        <v>9.5796231788247841</v>
      </c>
      <c r="P2289" s="5">
        <f t="shared" si="292"/>
        <v>6.0077337670621249</v>
      </c>
      <c r="Q2289" s="5">
        <f t="shared" si="293"/>
        <v>1.3714417798744885</v>
      </c>
      <c r="R2289" s="24">
        <f t="shared" si="285"/>
        <v>0.10438823963456553</v>
      </c>
      <c r="S2289" s="24">
        <f t="shared" si="285"/>
        <v>0.16645211635085747</v>
      </c>
      <c r="T2289" s="24">
        <f t="shared" si="285"/>
        <v>0.72915964401457711</v>
      </c>
      <c r="U2289">
        <f t="shared" si="286"/>
        <v>2.7255469858436259</v>
      </c>
      <c r="V2289">
        <f t="shared" si="286"/>
        <v>2.3400438194948139</v>
      </c>
      <c r="W2289">
        <f t="shared" si="286"/>
        <v>0.42571207494506991</v>
      </c>
      <c r="X2289" t="s">
        <v>313</v>
      </c>
      <c r="Y2289" t="s">
        <v>357</v>
      </c>
      <c r="Z2289" t="s">
        <v>305</v>
      </c>
      <c r="AA2289" s="78" t="s">
        <v>151</v>
      </c>
      <c r="AB2289" s="78" t="s">
        <v>166</v>
      </c>
      <c r="AC2289" t="s">
        <v>618</v>
      </c>
      <c r="AD2289" s="78" t="s">
        <v>263</v>
      </c>
      <c r="AE2289" s="142" t="str">
        <f>VLOOKUP(AD2289,cs_lookup!$A$2:$B$55,2,FALSE)</f>
        <v>2</v>
      </c>
    </row>
    <row r="2290" spans="1:31" x14ac:dyDescent="0.25">
      <c r="A2290" s="6">
        <v>0.2685685659366579</v>
      </c>
      <c r="B2290" s="6">
        <v>0.56521201472189997</v>
      </c>
      <c r="C2290" s="6">
        <v>0.16454338053853074</v>
      </c>
      <c r="D2290" s="3">
        <f t="shared" si="284"/>
        <v>3.7234439425641894</v>
      </c>
      <c r="E2290" s="4">
        <f t="shared" si="284"/>
        <v>1.7692475990483461</v>
      </c>
      <c r="F2290" s="4">
        <f t="shared" si="284"/>
        <v>6.0774246689664455</v>
      </c>
      <c r="G2290" s="141">
        <v>2.4960805796050423E-2</v>
      </c>
      <c r="H2290" s="5">
        <f t="shared" si="287"/>
        <v>1.0249608057960504</v>
      </c>
      <c r="I2290" s="5">
        <f t="shared" si="288"/>
        <v>3.6327671472982068</v>
      </c>
      <c r="J2290" s="5">
        <f t="shared" si="289"/>
        <v>1.7261612239643005</v>
      </c>
      <c r="K2290" s="5">
        <f t="shared" si="290"/>
        <v>5.9294215296811537</v>
      </c>
      <c r="L2290">
        <v>4.22</v>
      </c>
      <c r="M2290">
        <v>4.1399999999999997</v>
      </c>
      <c r="N2290">
        <v>1.83</v>
      </c>
      <c r="O2290" s="5">
        <f t="shared" si="291"/>
        <v>4.3253346004593327</v>
      </c>
      <c r="P2290" s="5">
        <f t="shared" si="292"/>
        <v>4.2433377359956488</v>
      </c>
      <c r="Q2290" s="5">
        <f t="shared" si="293"/>
        <v>1.8756782746067724</v>
      </c>
      <c r="R2290" s="24">
        <f t="shared" si="285"/>
        <v>0.23119598652409554</v>
      </c>
      <c r="S2290" s="24">
        <f t="shared" si="285"/>
        <v>0.23566354181924712</v>
      </c>
      <c r="T2290" s="24">
        <f t="shared" si="285"/>
        <v>0.53314047165665746</v>
      </c>
      <c r="U2290">
        <f t="shared" si="286"/>
        <v>1.1616489108415702</v>
      </c>
      <c r="V2290">
        <f t="shared" si="286"/>
        <v>2.398385470907566</v>
      </c>
      <c r="W2290">
        <f t="shared" si="286"/>
        <v>0.30863044410647689</v>
      </c>
      <c r="X2290" t="s">
        <v>306</v>
      </c>
      <c r="Y2290" t="s">
        <v>317</v>
      </c>
      <c r="Z2290" t="s">
        <v>305</v>
      </c>
      <c r="AA2290" s="78" t="s">
        <v>149</v>
      </c>
      <c r="AB2290" s="78" t="s">
        <v>166</v>
      </c>
      <c r="AC2290" t="s">
        <v>618</v>
      </c>
      <c r="AD2290" s="78" t="s">
        <v>151</v>
      </c>
      <c r="AE2290" s="142" t="str">
        <f>VLOOKUP(AD2290,cs_lookup!$A$2:$B$55,2,FALSE)</f>
        <v>X</v>
      </c>
    </row>
    <row r="2291" spans="1:31" x14ac:dyDescent="0.25">
      <c r="A2291" s="6">
        <v>0.59868677974596185</v>
      </c>
      <c r="B2291" s="6">
        <v>0.24072503933268599</v>
      </c>
      <c r="C2291" s="6">
        <v>0.15494775746184292</v>
      </c>
      <c r="D2291" s="3">
        <f t="shared" si="284"/>
        <v>1.6703225022345167</v>
      </c>
      <c r="E2291" s="4">
        <f t="shared" si="284"/>
        <v>4.1541170904867251</v>
      </c>
      <c r="F2291" s="4">
        <f t="shared" si="284"/>
        <v>6.4537881436990645</v>
      </c>
      <c r="G2291" s="141">
        <v>2.9121300953389495E-2</v>
      </c>
      <c r="H2291" s="5">
        <f t="shared" si="287"/>
        <v>1.0291213009533895</v>
      </c>
      <c r="I2291" s="5">
        <f t="shared" si="288"/>
        <v>1.623056971697225</v>
      </c>
      <c r="J2291" s="5">
        <f t="shared" si="289"/>
        <v>4.0365670078330949</v>
      </c>
      <c r="K2291" s="5">
        <f t="shared" si="290"/>
        <v>6.2711636983125345</v>
      </c>
      <c r="L2291">
        <v>1.97</v>
      </c>
      <c r="M2291">
        <v>3.61</v>
      </c>
      <c r="N2291">
        <v>4.09</v>
      </c>
      <c r="O2291" s="5">
        <f t="shared" si="291"/>
        <v>2.0273689628781772</v>
      </c>
      <c r="P2291" s="5">
        <f t="shared" si="292"/>
        <v>3.7151278964417358</v>
      </c>
      <c r="Q2291" s="5">
        <f t="shared" si="293"/>
        <v>4.2091061208993628</v>
      </c>
      <c r="R2291" s="24">
        <f t="shared" si="285"/>
        <v>0.49325012778154537</v>
      </c>
      <c r="S2291" s="24">
        <f t="shared" si="285"/>
        <v>0.26916973732123112</v>
      </c>
      <c r="T2291" s="24">
        <f t="shared" si="285"/>
        <v>0.23758013489722357</v>
      </c>
      <c r="U2291">
        <f t="shared" si="286"/>
        <v>1.2137589957424464</v>
      </c>
      <c r="V2291">
        <f t="shared" si="286"/>
        <v>0.89432430899689586</v>
      </c>
      <c r="W2291">
        <f t="shared" si="286"/>
        <v>0.65219155435227283</v>
      </c>
      <c r="X2291" t="s">
        <v>517</v>
      </c>
      <c r="Y2291" t="s">
        <v>367</v>
      </c>
      <c r="Z2291" t="s">
        <v>320</v>
      </c>
      <c r="AA2291" s="78" t="s">
        <v>162</v>
      </c>
      <c r="AB2291" s="78" t="s">
        <v>160</v>
      </c>
      <c r="AC2291" t="s">
        <v>618</v>
      </c>
      <c r="AD2291" s="78" t="s">
        <v>152</v>
      </c>
      <c r="AE2291" s="142" t="str">
        <f>VLOOKUP(AD2291,cs_lookup!$A$2:$B$55,2,FALSE)</f>
        <v>2</v>
      </c>
    </row>
    <row r="2292" spans="1:31" x14ac:dyDescent="0.25">
      <c r="A2292" s="6">
        <v>0.32625909273291237</v>
      </c>
      <c r="B2292" s="6">
        <v>0.39527339414489221</v>
      </c>
      <c r="C2292" s="6">
        <v>0.26772794324126725</v>
      </c>
      <c r="D2292" s="3">
        <f t="shared" si="284"/>
        <v>3.0650486753441584</v>
      </c>
      <c r="E2292" s="4">
        <f t="shared" si="284"/>
        <v>2.5298945358144644</v>
      </c>
      <c r="F2292" s="4">
        <f t="shared" si="284"/>
        <v>3.7351349578733894</v>
      </c>
      <c r="G2292" s="141">
        <v>3.2118180518235562E-2</v>
      </c>
      <c r="H2292" s="5">
        <f t="shared" si="287"/>
        <v>1.0321181805182356</v>
      </c>
      <c r="I2292" s="5">
        <f t="shared" si="288"/>
        <v>2.9696683317846126</v>
      </c>
      <c r="J2292" s="5">
        <f t="shared" si="289"/>
        <v>2.4511674957069181</v>
      </c>
      <c r="K2292" s="5">
        <f t="shared" si="290"/>
        <v>3.6189023973959507</v>
      </c>
      <c r="L2292">
        <v>1.76</v>
      </c>
      <c r="M2292">
        <v>3.83</v>
      </c>
      <c r="N2292">
        <v>4.93</v>
      </c>
      <c r="O2292" s="5">
        <f t="shared" si="291"/>
        <v>1.8165279977120945</v>
      </c>
      <c r="P2292" s="5">
        <f t="shared" si="292"/>
        <v>3.9530126313848424</v>
      </c>
      <c r="Q2292" s="5">
        <f t="shared" si="293"/>
        <v>5.0883426299549006</v>
      </c>
      <c r="R2292" s="24">
        <f t="shared" si="285"/>
        <v>0.55050073616233475</v>
      </c>
      <c r="S2292" s="24">
        <f t="shared" si="285"/>
        <v>0.25297161766206505</v>
      </c>
      <c r="T2292" s="24">
        <f t="shared" si="285"/>
        <v>0.19652764617560026</v>
      </c>
      <c r="U2292">
        <f t="shared" si="286"/>
        <v>0.59265877645748188</v>
      </c>
      <c r="V2292">
        <f t="shared" si="286"/>
        <v>1.5625207199051185</v>
      </c>
      <c r="W2292">
        <f t="shared" si="286"/>
        <v>1.3622915068246864</v>
      </c>
      <c r="X2292" t="s">
        <v>366</v>
      </c>
      <c r="Y2292" t="s">
        <v>361</v>
      </c>
      <c r="Z2292" t="s">
        <v>320</v>
      </c>
      <c r="AA2292" s="78" t="s">
        <v>151</v>
      </c>
      <c r="AB2292" s="78" t="s">
        <v>166</v>
      </c>
      <c r="AC2292" t="s">
        <v>618</v>
      </c>
      <c r="AD2292" s="78" t="s">
        <v>151</v>
      </c>
      <c r="AE2292" s="142" t="str">
        <f>VLOOKUP(AD2292,cs_lookup!$A$2:$B$55,2,FALSE)</f>
        <v>X</v>
      </c>
    </row>
    <row r="2293" spans="1:31" x14ac:dyDescent="0.25">
      <c r="A2293" s="6">
        <v>0.37708894335223136</v>
      </c>
      <c r="B2293" s="6">
        <v>0.24674683533387554</v>
      </c>
      <c r="C2293" s="6">
        <v>0.34770105926663902</v>
      </c>
      <c r="D2293" s="3">
        <f t="shared" si="284"/>
        <v>2.6518942483707875</v>
      </c>
      <c r="E2293" s="4">
        <f t="shared" si="284"/>
        <v>4.0527368816985652</v>
      </c>
      <c r="F2293" s="4">
        <f t="shared" si="284"/>
        <v>2.8760338036046567</v>
      </c>
      <c r="G2293" s="141">
        <v>2.8407027202691504E-2</v>
      </c>
      <c r="H2293" s="5">
        <f t="shared" si="287"/>
        <v>1.0284070272026915</v>
      </c>
      <c r="I2293" s="5">
        <f t="shared" si="288"/>
        <v>2.5786426757351575</v>
      </c>
      <c r="J2293" s="5">
        <f t="shared" si="289"/>
        <v>3.9407907321697055</v>
      </c>
      <c r="K2293" s="5">
        <f t="shared" si="290"/>
        <v>2.7965909679045895</v>
      </c>
      <c r="L2293">
        <v>2.35</v>
      </c>
      <c r="M2293">
        <v>3.71</v>
      </c>
      <c r="N2293">
        <v>3</v>
      </c>
      <c r="O2293" s="5">
        <f t="shared" si="291"/>
        <v>2.416756513926325</v>
      </c>
      <c r="P2293" s="5">
        <f t="shared" si="292"/>
        <v>3.8153900709219855</v>
      </c>
      <c r="Q2293" s="5">
        <f t="shared" si="293"/>
        <v>3.0852210816080747</v>
      </c>
      <c r="R2293" s="24">
        <f t="shared" si="285"/>
        <v>0.41377771994720902</v>
      </c>
      <c r="S2293" s="24">
        <f t="shared" si="285"/>
        <v>0.26209639942747737</v>
      </c>
      <c r="T2293" s="24">
        <f t="shared" si="285"/>
        <v>0.32412588062531367</v>
      </c>
      <c r="U2293">
        <f t="shared" si="286"/>
        <v>0.91133216017610019</v>
      </c>
      <c r="V2293">
        <f t="shared" si="286"/>
        <v>0.94143542556429083</v>
      </c>
      <c r="W2293">
        <f t="shared" si="286"/>
        <v>1.0727346381468934</v>
      </c>
      <c r="X2293" t="s">
        <v>312</v>
      </c>
      <c r="Y2293" t="s">
        <v>363</v>
      </c>
      <c r="Z2293" t="s">
        <v>320</v>
      </c>
      <c r="AA2293" s="78" t="s">
        <v>151</v>
      </c>
      <c r="AB2293" s="78" t="s">
        <v>166</v>
      </c>
      <c r="AC2293" t="s">
        <v>618</v>
      </c>
      <c r="AD2293" s="78" t="s">
        <v>151</v>
      </c>
      <c r="AE2293" s="142" t="str">
        <f>VLOOKUP(AD2293,cs_lookup!$A$2:$B$55,2,FALSE)</f>
        <v>X</v>
      </c>
    </row>
    <row r="2294" spans="1:31" x14ac:dyDescent="0.25">
      <c r="A2294" s="6">
        <v>0.51169984458761797</v>
      </c>
      <c r="B2294" s="6">
        <v>0.22773230508588885</v>
      </c>
      <c r="C2294" s="6">
        <v>0.24537656252267936</v>
      </c>
      <c r="D2294" s="3">
        <f t="shared" si="284"/>
        <v>1.954270673671801</v>
      </c>
      <c r="E2294" s="4">
        <f t="shared" si="284"/>
        <v>4.3911205290916095</v>
      </c>
      <c r="F2294" s="4">
        <f t="shared" si="284"/>
        <v>4.0753688523433169</v>
      </c>
      <c r="G2294" s="141">
        <v>2.9894716507292474E-2</v>
      </c>
      <c r="H2294" s="5">
        <f t="shared" si="287"/>
        <v>1.0298947165072925</v>
      </c>
      <c r="I2294" s="5">
        <f t="shared" si="288"/>
        <v>1.8975441298498623</v>
      </c>
      <c r="J2294" s="5">
        <f t="shared" si="289"/>
        <v>4.2636596330771805</v>
      </c>
      <c r="K2294" s="5">
        <f t="shared" si="290"/>
        <v>3.9570732687747117</v>
      </c>
      <c r="L2294">
        <v>1.74</v>
      </c>
      <c r="M2294">
        <v>4.08</v>
      </c>
      <c r="N2294">
        <v>4.76</v>
      </c>
      <c r="O2294" s="5">
        <f t="shared" si="291"/>
        <v>1.7920168067226889</v>
      </c>
      <c r="P2294" s="5">
        <f t="shared" si="292"/>
        <v>4.2019704433497536</v>
      </c>
      <c r="Q2294" s="5">
        <f t="shared" si="293"/>
        <v>4.902298850574712</v>
      </c>
      <c r="R2294" s="24">
        <f t="shared" si="285"/>
        <v>0.55803048065650651</v>
      </c>
      <c r="S2294" s="24">
        <f t="shared" si="285"/>
        <v>0.23798358733880423</v>
      </c>
      <c r="T2294" s="24">
        <f t="shared" si="285"/>
        <v>0.20398593200468937</v>
      </c>
      <c r="U2294">
        <f t="shared" si="286"/>
        <v>0.91697472149839931</v>
      </c>
      <c r="V2294">
        <f t="shared" si="286"/>
        <v>0.95692441496681357</v>
      </c>
      <c r="W2294">
        <f t="shared" si="286"/>
        <v>1.2029092404129051</v>
      </c>
      <c r="X2294" t="s">
        <v>364</v>
      </c>
      <c r="Y2294" t="s">
        <v>368</v>
      </c>
      <c r="Z2294" t="s">
        <v>320</v>
      </c>
      <c r="AA2294" s="78" t="s">
        <v>162</v>
      </c>
      <c r="AB2294" s="78" t="s">
        <v>160</v>
      </c>
      <c r="AC2294" t="s">
        <v>618</v>
      </c>
      <c r="AD2294" s="78" t="s">
        <v>151</v>
      </c>
      <c r="AE2294" s="142" t="str">
        <f>VLOOKUP(AD2294,cs_lookup!$A$2:$B$55,2,FALSE)</f>
        <v>X</v>
      </c>
    </row>
    <row r="2295" spans="1:31" x14ac:dyDescent="0.25">
      <c r="A2295" s="6">
        <v>0.80794357423158014</v>
      </c>
      <c r="B2295" s="6">
        <v>0.16008606095323502</v>
      </c>
      <c r="C2295" s="6">
        <v>2.9154770677221036E-2</v>
      </c>
      <c r="D2295" s="3">
        <f t="shared" si="284"/>
        <v>1.2377101964714319</v>
      </c>
      <c r="E2295" s="4">
        <f t="shared" si="284"/>
        <v>6.2466400512666995</v>
      </c>
      <c r="F2295" s="4">
        <f t="shared" si="284"/>
        <v>34.299703848513261</v>
      </c>
      <c r="G2295" s="141">
        <v>2.2341398962252734E-2</v>
      </c>
      <c r="H2295" s="5">
        <f t="shared" si="287"/>
        <v>1.0223413989622527</v>
      </c>
      <c r="I2295" s="5">
        <f t="shared" si="288"/>
        <v>1.2106623068651954</v>
      </c>
      <c r="J2295" s="5">
        <f t="shared" si="289"/>
        <v>6.1101311730185941</v>
      </c>
      <c r="K2295" s="5">
        <f t="shared" si="290"/>
        <v>33.55014663724841</v>
      </c>
      <c r="L2295">
        <v>2.52</v>
      </c>
      <c r="M2295">
        <v>3.49</v>
      </c>
      <c r="N2295">
        <v>2.95</v>
      </c>
      <c r="O2295" s="5">
        <f t="shared" si="291"/>
        <v>2.5763003253848771</v>
      </c>
      <c r="P2295" s="5">
        <f t="shared" si="292"/>
        <v>3.5679714823782622</v>
      </c>
      <c r="Q2295" s="5">
        <f t="shared" si="293"/>
        <v>3.0159071269386457</v>
      </c>
      <c r="R2295" s="24">
        <f t="shared" si="285"/>
        <v>0.38815350452226821</v>
      </c>
      <c r="S2295" s="24">
        <f t="shared" si="285"/>
        <v>0.28027129839430259</v>
      </c>
      <c r="T2295" s="24">
        <f t="shared" si="285"/>
        <v>0.33157519708342914</v>
      </c>
      <c r="U2295">
        <f t="shared" si="286"/>
        <v>2.0815052931854403</v>
      </c>
      <c r="V2295">
        <f t="shared" si="286"/>
        <v>0.57118250020741079</v>
      </c>
      <c r="W2295">
        <f t="shared" si="286"/>
        <v>8.7928080669692779E-2</v>
      </c>
      <c r="X2295" t="s">
        <v>187</v>
      </c>
      <c r="Y2295" t="s">
        <v>194</v>
      </c>
      <c r="Z2295" t="s">
        <v>189</v>
      </c>
      <c r="AA2295" s="78" t="s">
        <v>170</v>
      </c>
      <c r="AB2295" s="78" t="s">
        <v>160</v>
      </c>
      <c r="AC2295" t="s">
        <v>618</v>
      </c>
      <c r="AD2295" s="78" t="s">
        <v>153</v>
      </c>
      <c r="AE2295" s="142" t="str">
        <f>VLOOKUP(AD2295,cs_lookup!$A$2:$B$55,2,FALSE)</f>
        <v>2</v>
      </c>
    </row>
    <row r="2296" spans="1:31" x14ac:dyDescent="0.25">
      <c r="A2296" s="6">
        <v>7.2007819356097208E-2</v>
      </c>
      <c r="B2296" s="6">
        <v>0.42660847292436138</v>
      </c>
      <c r="C2296" s="6">
        <v>0.46731816610639043</v>
      </c>
      <c r="D2296" s="3">
        <f t="shared" si="284"/>
        <v>13.887380689237963</v>
      </c>
      <c r="E2296" s="4">
        <f t="shared" si="284"/>
        <v>2.3440697113798352</v>
      </c>
      <c r="F2296" s="4">
        <f t="shared" si="284"/>
        <v>2.1398697344291517</v>
      </c>
      <c r="G2296" s="141">
        <v>2.0527845982081905E-2</v>
      </c>
      <c r="H2296" s="5">
        <f t="shared" si="287"/>
        <v>1.0205278459820819</v>
      </c>
      <c r="I2296" s="5">
        <f t="shared" si="288"/>
        <v>13.60803700155164</v>
      </c>
      <c r="J2296" s="5">
        <f t="shared" si="289"/>
        <v>2.2969189136863508</v>
      </c>
      <c r="K2296" s="5">
        <f t="shared" si="290"/>
        <v>2.0968264049374334</v>
      </c>
      <c r="L2296">
        <v>2.73</v>
      </c>
      <c r="M2296">
        <v>3.31</v>
      </c>
      <c r="N2296">
        <v>2.84</v>
      </c>
      <c r="O2296" s="5">
        <f t="shared" si="291"/>
        <v>2.7860410195310834</v>
      </c>
      <c r="P2296" s="5">
        <f t="shared" si="292"/>
        <v>3.3779471702006911</v>
      </c>
      <c r="Q2296" s="5">
        <f t="shared" si="293"/>
        <v>2.8982990825891126</v>
      </c>
      <c r="R2296" s="24">
        <f t="shared" si="285"/>
        <v>0.35893226014608692</v>
      </c>
      <c r="S2296" s="24">
        <f t="shared" si="285"/>
        <v>0.29603778555855503</v>
      </c>
      <c r="T2296" s="24">
        <f t="shared" si="285"/>
        <v>0.34502995429535815</v>
      </c>
      <c r="U2296">
        <f t="shared" si="286"/>
        <v>0.20061673845307115</v>
      </c>
      <c r="V2296">
        <f t="shared" si="286"/>
        <v>1.4410608838984846</v>
      </c>
      <c r="W2296">
        <f t="shared" si="286"/>
        <v>1.3544278121033781</v>
      </c>
      <c r="X2296" t="s">
        <v>282</v>
      </c>
      <c r="Y2296" t="s">
        <v>208</v>
      </c>
      <c r="Z2296" t="s">
        <v>189</v>
      </c>
      <c r="AA2296" s="78" t="s">
        <v>152</v>
      </c>
      <c r="AB2296" s="78" t="s">
        <v>161</v>
      </c>
      <c r="AC2296" t="s">
        <v>618</v>
      </c>
      <c r="AD2296" s="78" t="s">
        <v>165</v>
      </c>
      <c r="AE2296" s="142" t="str">
        <f>VLOOKUP(AD2296,cs_lookup!$A$2:$B$55,2,FALSE)</f>
        <v>1</v>
      </c>
    </row>
    <row r="2297" spans="1:31" x14ac:dyDescent="0.25">
      <c r="A2297" s="6">
        <v>0.33816677643585658</v>
      </c>
      <c r="B2297" s="6">
        <v>0.42672529189739816</v>
      </c>
      <c r="C2297" s="6">
        <v>0.22865434814609814</v>
      </c>
      <c r="D2297" s="3">
        <f t="shared" si="284"/>
        <v>2.9571207749608126</v>
      </c>
      <c r="E2297" s="4">
        <f t="shared" si="284"/>
        <v>2.3434280062322626</v>
      </c>
      <c r="F2297" s="4">
        <f t="shared" si="284"/>
        <v>4.3734134430763261</v>
      </c>
      <c r="G2297" s="141">
        <v>3.1314226075786822E-2</v>
      </c>
      <c r="H2297" s="5">
        <f t="shared" si="287"/>
        <v>1.0313142260757868</v>
      </c>
      <c r="I2297" s="5">
        <f t="shared" si="288"/>
        <v>2.8673324775251441</v>
      </c>
      <c r="J2297" s="5">
        <f t="shared" si="289"/>
        <v>2.2722735195355042</v>
      </c>
      <c r="K2297" s="5">
        <f t="shared" si="290"/>
        <v>4.2406216577826426</v>
      </c>
      <c r="L2297">
        <v>1.25</v>
      </c>
      <c r="M2297">
        <v>6.92</v>
      </c>
      <c r="N2297">
        <v>11.52</v>
      </c>
      <c r="O2297" s="5">
        <f t="shared" si="291"/>
        <v>1.2891427825947335</v>
      </c>
      <c r="P2297" s="5">
        <f t="shared" si="292"/>
        <v>7.1366944444444451</v>
      </c>
      <c r="Q2297" s="5">
        <f t="shared" si="293"/>
        <v>11.880739884393064</v>
      </c>
      <c r="R2297" s="24">
        <f t="shared" si="285"/>
        <v>0.77570926471561297</v>
      </c>
      <c r="S2297" s="24">
        <f t="shared" si="285"/>
        <v>0.14012089319284915</v>
      </c>
      <c r="T2297" s="24">
        <f t="shared" si="285"/>
        <v>8.4169842091537869E-2</v>
      </c>
      <c r="U2297">
        <f t="shared" si="286"/>
        <v>0.43594525915561133</v>
      </c>
      <c r="V2297">
        <f t="shared" si="286"/>
        <v>3.0454080199880953</v>
      </c>
      <c r="W2297">
        <f t="shared" si="286"/>
        <v>2.7165828337592455</v>
      </c>
      <c r="X2297" t="s">
        <v>285</v>
      </c>
      <c r="Y2297" t="s">
        <v>284</v>
      </c>
      <c r="Z2297" t="s">
        <v>189</v>
      </c>
      <c r="AA2297" s="78" t="s">
        <v>154</v>
      </c>
      <c r="AB2297" s="78" t="s">
        <v>160</v>
      </c>
      <c r="AC2297" t="s">
        <v>618</v>
      </c>
      <c r="AD2297" s="78" t="s">
        <v>150</v>
      </c>
      <c r="AE2297" s="142" t="str">
        <f>VLOOKUP(AD2297,cs_lookup!$A$2:$B$55,2,FALSE)</f>
        <v>X</v>
      </c>
    </row>
    <row r="2298" spans="1:31" x14ac:dyDescent="0.25">
      <c r="A2298" s="6">
        <v>0.7667595998050849</v>
      </c>
      <c r="B2298" s="6">
        <v>7.3137762220808165E-3</v>
      </c>
      <c r="C2298" s="6">
        <v>0</v>
      </c>
      <c r="D2298" s="3">
        <f t="shared" si="284"/>
        <v>1.3041897359409733</v>
      </c>
      <c r="E2298" s="4">
        <f t="shared" si="284"/>
        <v>136.72827410017388</v>
      </c>
      <c r="F2298" s="4" t="e">
        <f t="shared" si="284"/>
        <v>#DIV/0!</v>
      </c>
      <c r="G2298" s="141">
        <v>2.658915899537373E-2</v>
      </c>
      <c r="H2298" s="5">
        <f t="shared" si="287"/>
        <v>1.0265891589953737</v>
      </c>
      <c r="I2298" s="5">
        <f t="shared" si="288"/>
        <v>1.2704105868576103</v>
      </c>
      <c r="J2298" s="5">
        <f t="shared" si="289"/>
        <v>133.18694523715502</v>
      </c>
      <c r="K2298" s="5" t="e">
        <f t="shared" si="290"/>
        <v>#DIV/0!</v>
      </c>
      <c r="L2298">
        <v>1.1499999999999999</v>
      </c>
      <c r="M2298">
        <v>8.94</v>
      </c>
      <c r="N2298">
        <v>22.14</v>
      </c>
      <c r="O2298" s="5">
        <f t="shared" si="291"/>
        <v>1.1805775328446797</v>
      </c>
      <c r="P2298" s="5">
        <f t="shared" si="292"/>
        <v>9.1777070814186406</v>
      </c>
      <c r="Q2298" s="5">
        <f t="shared" si="293"/>
        <v>22.728683980157577</v>
      </c>
      <c r="R2298" s="24">
        <f t="shared" si="285"/>
        <v>0.84704305492789944</v>
      </c>
      <c r="S2298" s="24">
        <f t="shared" si="285"/>
        <v>0.10895967708804075</v>
      </c>
      <c r="T2298" s="24">
        <f t="shared" si="285"/>
        <v>4.3997267984059805E-2</v>
      </c>
      <c r="U2298">
        <f t="shared" si="286"/>
        <v>0.90521915662286101</v>
      </c>
      <c r="V2298">
        <f t="shared" si="286"/>
        <v>6.7123695825302379E-2</v>
      </c>
      <c r="W2298" t="e">
        <f t="shared" si="286"/>
        <v>#DIV/0!</v>
      </c>
      <c r="X2298" t="s">
        <v>196</v>
      </c>
      <c r="Y2298" t="s">
        <v>191</v>
      </c>
      <c r="Z2298" t="s">
        <v>189</v>
      </c>
      <c r="AA2298" s="78" t="s">
        <v>359</v>
      </c>
      <c r="AB2298" s="78" t="s">
        <v>160</v>
      </c>
      <c r="AC2298" t="s">
        <v>618</v>
      </c>
      <c r="AD2298" s="78" t="s">
        <v>153</v>
      </c>
      <c r="AE2298" s="142" t="str">
        <f>VLOOKUP(AD2298,cs_lookup!$A$2:$B$55,2,FALSE)</f>
        <v>2</v>
      </c>
    </row>
    <row r="2299" spans="1:31" x14ac:dyDescent="0.25">
      <c r="A2299" s="6">
        <v>1.9723541404084201E-2</v>
      </c>
      <c r="B2299" s="6">
        <v>8.4186201770464333E-2</v>
      </c>
      <c r="C2299" s="6">
        <v>0.69937219555555741</v>
      </c>
      <c r="D2299" s="3">
        <f t="shared" si="284"/>
        <v>50.700834069936732</v>
      </c>
      <c r="E2299" s="4">
        <f t="shared" si="284"/>
        <v>11.878431132058001</v>
      </c>
      <c r="F2299" s="4">
        <f t="shared" si="284"/>
        <v>1.4298538122546238</v>
      </c>
      <c r="G2299" s="141">
        <v>2.3657238201175934E-2</v>
      </c>
      <c r="H2299" s="5">
        <f t="shared" si="287"/>
        <v>1.0236572382011759</v>
      </c>
      <c r="I2299" s="5">
        <f t="shared" si="288"/>
        <v>49.529112067854754</v>
      </c>
      <c r="J2299" s="5">
        <f t="shared" si="289"/>
        <v>11.603914561217191</v>
      </c>
      <c r="K2299" s="5">
        <f t="shared" si="290"/>
        <v>1.3968091651139378</v>
      </c>
      <c r="L2299">
        <v>9.2799999999999994</v>
      </c>
      <c r="M2299">
        <v>4.96</v>
      </c>
      <c r="N2299">
        <v>1.4</v>
      </c>
      <c r="O2299" s="5">
        <f t="shared" si="291"/>
        <v>9.4995391705069121</v>
      </c>
      <c r="P2299" s="5">
        <f t="shared" si="292"/>
        <v>5.0773399014778322</v>
      </c>
      <c r="Q2299" s="5">
        <f t="shared" si="293"/>
        <v>1.4331201334816461</v>
      </c>
      <c r="R2299" s="24">
        <f t="shared" si="285"/>
        <v>0.1052682642864073</v>
      </c>
      <c r="S2299" s="24">
        <f t="shared" si="285"/>
        <v>0.19695352672940722</v>
      </c>
      <c r="T2299" s="24">
        <f t="shared" si="285"/>
        <v>0.69777820898418552</v>
      </c>
      <c r="U2299">
        <f t="shared" si="286"/>
        <v>0.18736455414921277</v>
      </c>
      <c r="V2299">
        <f t="shared" si="286"/>
        <v>0.42744196140304236</v>
      </c>
      <c r="W2299">
        <f t="shared" si="286"/>
        <v>1.0022843742479324</v>
      </c>
      <c r="X2299" t="s">
        <v>197</v>
      </c>
      <c r="Y2299" t="s">
        <v>195</v>
      </c>
      <c r="Z2299" t="s">
        <v>189</v>
      </c>
      <c r="AA2299" s="78" t="s">
        <v>163</v>
      </c>
      <c r="AB2299" s="78" t="s">
        <v>161</v>
      </c>
      <c r="AC2299" t="s">
        <v>618</v>
      </c>
      <c r="AD2299" s="78" t="s">
        <v>163</v>
      </c>
      <c r="AE2299" s="142" t="str">
        <f>VLOOKUP(AD2299,cs_lookup!$A$2:$B$55,2,FALSE)</f>
        <v>2</v>
      </c>
    </row>
    <row r="2300" spans="1:31" x14ac:dyDescent="0.25">
      <c r="A2300" s="6">
        <v>0.30513597208117083</v>
      </c>
      <c r="B2300" s="6">
        <v>0.24129261482007475</v>
      </c>
      <c r="C2300" s="6">
        <v>0.41348469004641714</v>
      </c>
      <c r="D2300" s="3">
        <f t="shared" si="284"/>
        <v>3.2772275034619147</v>
      </c>
      <c r="E2300" s="4">
        <f t="shared" si="284"/>
        <v>4.1443456557743072</v>
      </c>
      <c r="F2300" s="4">
        <f t="shared" si="284"/>
        <v>2.4184692301128288</v>
      </c>
      <c r="G2300" s="141">
        <v>2.3086695111007804E-2</v>
      </c>
      <c r="H2300" s="5">
        <f t="shared" si="287"/>
        <v>1.0230866951110078</v>
      </c>
      <c r="I2300" s="5">
        <f t="shared" si="288"/>
        <v>3.2032744821359702</v>
      </c>
      <c r="J2300" s="5">
        <f t="shared" si="289"/>
        <v>4.0508254829026331</v>
      </c>
      <c r="K2300" s="5">
        <f t="shared" si="290"/>
        <v>2.3638947135857515</v>
      </c>
      <c r="L2300">
        <v>3.22</v>
      </c>
      <c r="M2300">
        <v>3.4</v>
      </c>
      <c r="N2300">
        <v>2.39</v>
      </c>
      <c r="O2300" s="5">
        <f t="shared" si="291"/>
        <v>3.2943391582574453</v>
      </c>
      <c r="P2300" s="5">
        <f t="shared" si="292"/>
        <v>3.4784947633774266</v>
      </c>
      <c r="Q2300" s="5">
        <f t="shared" si="293"/>
        <v>2.4451772013153086</v>
      </c>
      <c r="R2300" s="24">
        <f t="shared" si="285"/>
        <v>0.3035510164439032</v>
      </c>
      <c r="S2300" s="24">
        <f t="shared" si="285"/>
        <v>0.28748066851452009</v>
      </c>
      <c r="T2300" s="24">
        <f t="shared" si="285"/>
        <v>0.40896831504157671</v>
      </c>
      <c r="U2300">
        <f t="shared" si="286"/>
        <v>1.0052213814199515</v>
      </c>
      <c r="V2300">
        <f t="shared" si="286"/>
        <v>0.83933509709327647</v>
      </c>
      <c r="W2300">
        <f t="shared" si="286"/>
        <v>1.0110433371944261</v>
      </c>
      <c r="X2300" t="s">
        <v>218</v>
      </c>
      <c r="Y2300" t="s">
        <v>193</v>
      </c>
      <c r="Z2300" t="s">
        <v>189</v>
      </c>
      <c r="AA2300" s="78" t="s">
        <v>155</v>
      </c>
      <c r="AB2300" s="78" t="s">
        <v>161</v>
      </c>
      <c r="AC2300" t="s">
        <v>618</v>
      </c>
      <c r="AD2300" s="78" t="s">
        <v>152</v>
      </c>
      <c r="AE2300" s="142" t="str">
        <f>VLOOKUP(AD2300,cs_lookup!$A$2:$B$55,2,FALSE)</f>
        <v>2</v>
      </c>
    </row>
    <row r="2301" spans="1:31" x14ac:dyDescent="0.25">
      <c r="A2301" s="6">
        <v>0.34687139504839176</v>
      </c>
      <c r="B2301" s="6">
        <v>0.31044317961102641</v>
      </c>
      <c r="C2301" s="6">
        <v>0.32063456517288158</v>
      </c>
      <c r="D2301" s="3">
        <f t="shared" si="284"/>
        <v>2.8829128439965213</v>
      </c>
      <c r="E2301" s="4">
        <f t="shared" si="284"/>
        <v>3.2212013845914163</v>
      </c>
      <c r="F2301" s="4">
        <f t="shared" si="284"/>
        <v>3.1188153387667805</v>
      </c>
      <c r="G2301" s="141">
        <v>2.2339479363790327E-2</v>
      </c>
      <c r="H2301" s="5">
        <f t="shared" si="287"/>
        <v>1.0223394793637903</v>
      </c>
      <c r="I2301" s="5">
        <f t="shared" si="288"/>
        <v>2.8199173583618036</v>
      </c>
      <c r="J2301" s="5">
        <f t="shared" si="289"/>
        <v>3.1508138437498223</v>
      </c>
      <c r="K2301" s="5">
        <f t="shared" si="290"/>
        <v>3.0506650694030157</v>
      </c>
      <c r="L2301">
        <v>3.04</v>
      </c>
      <c r="M2301">
        <v>3.66</v>
      </c>
      <c r="N2301">
        <v>2.38</v>
      </c>
      <c r="O2301" s="5">
        <f t="shared" si="291"/>
        <v>3.1079120172659227</v>
      </c>
      <c r="P2301" s="5">
        <f t="shared" si="292"/>
        <v>3.7417624944714727</v>
      </c>
      <c r="Q2301" s="5">
        <f t="shared" si="293"/>
        <v>2.4331679608858208</v>
      </c>
      <c r="R2301" s="24">
        <f t="shared" si="285"/>
        <v>0.32175943026846532</v>
      </c>
      <c r="S2301" s="24">
        <f t="shared" si="285"/>
        <v>0.26725373443063788</v>
      </c>
      <c r="T2301" s="24">
        <f t="shared" si="285"/>
        <v>0.41098683530089691</v>
      </c>
      <c r="U2301">
        <f t="shared" si="286"/>
        <v>1.078045777116692</v>
      </c>
      <c r="V2301">
        <f t="shared" si="286"/>
        <v>1.1616046461330096</v>
      </c>
      <c r="W2301">
        <f t="shared" si="286"/>
        <v>0.78015775113121211</v>
      </c>
      <c r="X2301" t="s">
        <v>288</v>
      </c>
      <c r="Y2301" t="s">
        <v>188</v>
      </c>
      <c r="Z2301" t="s">
        <v>189</v>
      </c>
      <c r="AA2301" s="78" t="s">
        <v>151</v>
      </c>
      <c r="AB2301" s="78" t="s">
        <v>166</v>
      </c>
      <c r="AC2301" t="s">
        <v>618</v>
      </c>
      <c r="AD2301" s="78" t="s">
        <v>163</v>
      </c>
      <c r="AE2301" s="142" t="str">
        <f>VLOOKUP(AD2301,cs_lookup!$A$2:$B$55,2,FALSE)</f>
        <v>2</v>
      </c>
    </row>
    <row r="2302" spans="1:31" x14ac:dyDescent="0.25">
      <c r="A2302" s="6">
        <v>0.56638880527286917</v>
      </c>
      <c r="B2302" s="6">
        <v>0.25089329887397582</v>
      </c>
      <c r="C2302" s="6">
        <v>0.17558930170271783</v>
      </c>
      <c r="D2302" s="3">
        <f t="shared" si="284"/>
        <v>1.7655716191604987</v>
      </c>
      <c r="E2302" s="4">
        <f t="shared" si="284"/>
        <v>3.9857581070840076</v>
      </c>
      <c r="F2302" s="4">
        <f t="shared" si="284"/>
        <v>5.6951077901833331</v>
      </c>
      <c r="G2302" s="141">
        <v>2.8977790332466169E-2</v>
      </c>
      <c r="H2302" s="5">
        <f t="shared" si="287"/>
        <v>1.0289777903324662</v>
      </c>
      <c r="I2302" s="5">
        <f t="shared" si="288"/>
        <v>1.7158500754326647</v>
      </c>
      <c r="J2302" s="5">
        <f t="shared" si="289"/>
        <v>3.8735122803731223</v>
      </c>
      <c r="K2302" s="5">
        <f t="shared" si="290"/>
        <v>5.534723726489009</v>
      </c>
      <c r="L2302">
        <v>2.08</v>
      </c>
      <c r="M2302">
        <v>3.57</v>
      </c>
      <c r="N2302">
        <v>3.73</v>
      </c>
      <c r="O2302" s="5">
        <f t="shared" si="291"/>
        <v>2.1402738038915299</v>
      </c>
      <c r="P2302" s="5">
        <f t="shared" si="292"/>
        <v>3.6734507114869039</v>
      </c>
      <c r="Q2302" s="5">
        <f t="shared" si="293"/>
        <v>3.8380871579400986</v>
      </c>
      <c r="R2302" s="24">
        <f t="shared" si="285"/>
        <v>0.46722993954407177</v>
      </c>
      <c r="S2302" s="24">
        <f t="shared" si="285"/>
        <v>0.2722236062329606</v>
      </c>
      <c r="T2302" s="24">
        <f t="shared" si="285"/>
        <v>0.26054645422296768</v>
      </c>
      <c r="U2302">
        <f t="shared" si="286"/>
        <v>1.2122271227429426</v>
      </c>
      <c r="V2302">
        <f t="shared" si="286"/>
        <v>0.92164416725590292</v>
      </c>
      <c r="W2302">
        <f t="shared" si="286"/>
        <v>0.67392704393687086</v>
      </c>
      <c r="X2302" t="s">
        <v>192</v>
      </c>
      <c r="Y2302" t="s">
        <v>286</v>
      </c>
      <c r="Z2302" t="s">
        <v>202</v>
      </c>
      <c r="AA2302" s="78" t="s">
        <v>162</v>
      </c>
      <c r="AB2302" s="78" t="s">
        <v>160</v>
      </c>
      <c r="AC2302" t="s">
        <v>618</v>
      </c>
      <c r="AD2302" s="78" t="s">
        <v>176</v>
      </c>
      <c r="AE2302" s="142" t="str">
        <f>VLOOKUP(AD2302,cs_lookup!$A$2:$B$55,2,FALSE)</f>
        <v>1</v>
      </c>
    </row>
    <row r="2303" spans="1:31" x14ac:dyDescent="0.25">
      <c r="A2303" s="6">
        <v>0.3341963128288436</v>
      </c>
      <c r="B2303" s="6">
        <v>0.44270191241298579</v>
      </c>
      <c r="C2303" s="6">
        <v>0.21773651672554459</v>
      </c>
      <c r="D2303" s="3">
        <f t="shared" si="284"/>
        <v>2.9922532404244189</v>
      </c>
      <c r="E2303" s="4">
        <f t="shared" si="284"/>
        <v>2.2588562912443995</v>
      </c>
      <c r="F2303" s="4">
        <f t="shared" si="284"/>
        <v>4.592706887382116</v>
      </c>
      <c r="G2303" s="141">
        <v>2.7653317964353885E-2</v>
      </c>
      <c r="H2303" s="5">
        <f t="shared" si="287"/>
        <v>1.0276533179643539</v>
      </c>
      <c r="I2303" s="5">
        <f t="shared" si="288"/>
        <v>2.9117341306810345</v>
      </c>
      <c r="J2303" s="5">
        <f t="shared" si="289"/>
        <v>2.198072299050128</v>
      </c>
      <c r="K2303" s="5">
        <f t="shared" si="290"/>
        <v>4.4691208670251408</v>
      </c>
      <c r="L2303">
        <v>2.38</v>
      </c>
      <c r="M2303">
        <v>3.39</v>
      </c>
      <c r="N2303">
        <v>3.2</v>
      </c>
      <c r="O2303" s="5">
        <f t="shared" si="291"/>
        <v>2.4458148967551621</v>
      </c>
      <c r="P2303" s="5">
        <f t="shared" si="292"/>
        <v>3.4837447478991597</v>
      </c>
      <c r="Q2303" s="5">
        <f t="shared" si="293"/>
        <v>3.2884906174859325</v>
      </c>
      <c r="R2303" s="24">
        <f t="shared" si="285"/>
        <v>0.40886168504684878</v>
      </c>
      <c r="S2303" s="24">
        <f t="shared" si="285"/>
        <v>0.28704743669955751</v>
      </c>
      <c r="T2303" s="24">
        <f t="shared" si="285"/>
        <v>0.30409087825359371</v>
      </c>
      <c r="U2303">
        <f t="shared" si="286"/>
        <v>0.81738232035743397</v>
      </c>
      <c r="V2303">
        <f t="shared" si="286"/>
        <v>1.5422604622536529</v>
      </c>
      <c r="W2303">
        <f t="shared" si="286"/>
        <v>0.71602449233602228</v>
      </c>
      <c r="X2303" t="s">
        <v>205</v>
      </c>
      <c r="Y2303" t="s">
        <v>200</v>
      </c>
      <c r="Z2303" t="s">
        <v>202</v>
      </c>
      <c r="AA2303" s="78" t="s">
        <v>154</v>
      </c>
      <c r="AB2303" s="78" t="s">
        <v>160</v>
      </c>
      <c r="AC2303" t="s">
        <v>618</v>
      </c>
      <c r="AD2303" s="78" t="s">
        <v>162</v>
      </c>
      <c r="AE2303" s="142" t="str">
        <f>VLOOKUP(AD2303,cs_lookup!$A$2:$B$55,2,FALSE)</f>
        <v>1</v>
      </c>
    </row>
    <row r="2304" spans="1:31" x14ac:dyDescent="0.25">
      <c r="A2304" s="6">
        <v>0.43207034096629293</v>
      </c>
      <c r="B2304" s="6">
        <v>0.37146894466900021</v>
      </c>
      <c r="C2304" s="6">
        <v>0.19131543551357252</v>
      </c>
      <c r="D2304" s="3">
        <f t="shared" si="284"/>
        <v>2.3144379634195094</v>
      </c>
      <c r="E2304" s="4">
        <f t="shared" si="284"/>
        <v>2.6920150778446805</v>
      </c>
      <c r="F2304" s="4">
        <f t="shared" si="284"/>
        <v>5.2269697806430093</v>
      </c>
      <c r="G2304" s="141">
        <v>2.8931846231893932E-2</v>
      </c>
      <c r="H2304" s="5">
        <f t="shared" si="287"/>
        <v>1.0289318462318939</v>
      </c>
      <c r="I2304" s="5">
        <f t="shared" si="288"/>
        <v>2.2493598306781308</v>
      </c>
      <c r="J2304" s="5">
        <f t="shared" si="289"/>
        <v>2.6163201068207309</v>
      </c>
      <c r="K2304" s="5">
        <f t="shared" si="290"/>
        <v>5.0799961142081216</v>
      </c>
      <c r="L2304">
        <v>2.85</v>
      </c>
      <c r="M2304">
        <v>3.31</v>
      </c>
      <c r="N2304">
        <v>2.66</v>
      </c>
      <c r="O2304" s="5">
        <f t="shared" si="291"/>
        <v>2.9324557617608979</v>
      </c>
      <c r="P2304" s="5">
        <f t="shared" si="292"/>
        <v>3.4057644110275689</v>
      </c>
      <c r="Q2304" s="5">
        <f t="shared" si="293"/>
        <v>2.7369587109768378</v>
      </c>
      <c r="R2304" s="24">
        <f t="shared" si="285"/>
        <v>0.34101111192876588</v>
      </c>
      <c r="S2304" s="24">
        <f t="shared" si="285"/>
        <v>0.29361983957612775</v>
      </c>
      <c r="T2304" s="24">
        <f t="shared" si="285"/>
        <v>0.36536904849510632</v>
      </c>
      <c r="U2304">
        <f t="shared" si="286"/>
        <v>1.2670271608526014</v>
      </c>
      <c r="V2304">
        <f t="shared" si="286"/>
        <v>1.2651357115556501</v>
      </c>
      <c r="W2304">
        <f t="shared" si="286"/>
        <v>0.52362244777319977</v>
      </c>
      <c r="X2304" t="s">
        <v>211</v>
      </c>
      <c r="Y2304" t="s">
        <v>203</v>
      </c>
      <c r="Z2304" t="s">
        <v>202</v>
      </c>
      <c r="AA2304" s="78" t="s">
        <v>151</v>
      </c>
      <c r="AB2304" s="78" t="s">
        <v>166</v>
      </c>
      <c r="AC2304" t="s">
        <v>618</v>
      </c>
      <c r="AD2304" s="78" t="s">
        <v>155</v>
      </c>
      <c r="AE2304" s="142" t="str">
        <f>VLOOKUP(AD2304,cs_lookup!$A$2:$B$55,2,FALSE)</f>
        <v>2</v>
      </c>
    </row>
    <row r="2305" spans="1:31" x14ac:dyDescent="0.25">
      <c r="A2305" s="6">
        <v>0.39734829069020938</v>
      </c>
      <c r="B2305" s="6">
        <v>0.30711410321777149</v>
      </c>
      <c r="C2305" s="6">
        <v>0.27909135005714303</v>
      </c>
      <c r="D2305" s="3">
        <f t="shared" si="284"/>
        <v>2.5166837845532473</v>
      </c>
      <c r="E2305" s="4">
        <f t="shared" si="284"/>
        <v>3.2561187829622731</v>
      </c>
      <c r="F2305" s="4">
        <f t="shared" si="284"/>
        <v>3.5830562279886258</v>
      </c>
      <c r="G2305" s="141">
        <v>2.6637100824940418E-2</v>
      </c>
      <c r="H2305" s="5">
        <f t="shared" si="287"/>
        <v>1.0266371008249404</v>
      </c>
      <c r="I2305" s="5">
        <f t="shared" si="288"/>
        <v>2.4513859693274282</v>
      </c>
      <c r="J2305" s="5">
        <f t="shared" si="289"/>
        <v>3.171635605557078</v>
      </c>
      <c r="K2305" s="5">
        <f t="shared" si="290"/>
        <v>3.4900903397213185</v>
      </c>
      <c r="L2305">
        <v>2.66</v>
      </c>
      <c r="M2305">
        <v>3.14</v>
      </c>
      <c r="N2305">
        <v>3.01</v>
      </c>
      <c r="O2305" s="5">
        <f t="shared" si="291"/>
        <v>2.7308546881943419</v>
      </c>
      <c r="P2305" s="5">
        <f t="shared" si="292"/>
        <v>3.2236404965903129</v>
      </c>
      <c r="Q2305" s="5">
        <f t="shared" si="293"/>
        <v>3.0901776734830704</v>
      </c>
      <c r="R2305" s="24">
        <f t="shared" si="285"/>
        <v>0.36618572358429158</v>
      </c>
      <c r="S2305" s="24">
        <f t="shared" si="285"/>
        <v>0.31020828813191581</v>
      </c>
      <c r="T2305" s="24">
        <f t="shared" si="285"/>
        <v>0.32360598828379261</v>
      </c>
      <c r="U2305">
        <f t="shared" si="286"/>
        <v>1.0851004424773665</v>
      </c>
      <c r="V2305">
        <f t="shared" si="286"/>
        <v>0.99002546020682558</v>
      </c>
      <c r="W2305">
        <f t="shared" si="286"/>
        <v>0.8624418588088314</v>
      </c>
      <c r="X2305" t="s">
        <v>201</v>
      </c>
      <c r="Y2305" t="s">
        <v>324</v>
      </c>
      <c r="Z2305" t="s">
        <v>202</v>
      </c>
      <c r="AA2305" s="78" t="s">
        <v>151</v>
      </c>
      <c r="AB2305" s="78" t="s">
        <v>166</v>
      </c>
      <c r="AC2305" t="s">
        <v>618</v>
      </c>
      <c r="AD2305" s="78" t="s">
        <v>154</v>
      </c>
      <c r="AE2305" s="142" t="str">
        <f>VLOOKUP(AD2305,cs_lookup!$A$2:$B$55,2,FALSE)</f>
        <v>1</v>
      </c>
    </row>
    <row r="2306" spans="1:31" x14ac:dyDescent="0.25">
      <c r="A2306" s="6">
        <v>0.38883235236179614</v>
      </c>
      <c r="B2306" s="6">
        <v>0.34406286970027689</v>
      </c>
      <c r="C2306" s="6">
        <v>0.25538403976360707</v>
      </c>
      <c r="D2306" s="3">
        <f t="shared" si="284"/>
        <v>2.571802459147051</v>
      </c>
      <c r="E2306" s="4">
        <f t="shared" si="284"/>
        <v>2.9064455599964298</v>
      </c>
      <c r="F2306" s="4">
        <f t="shared" si="284"/>
        <v>3.9156714762819047</v>
      </c>
      <c r="G2306" s="141">
        <v>2.7923315075017996E-2</v>
      </c>
      <c r="H2306" s="5">
        <f t="shared" si="287"/>
        <v>1.027923315075018</v>
      </c>
      <c r="I2306" s="5">
        <f t="shared" si="288"/>
        <v>2.50194000022206</v>
      </c>
      <c r="J2306" s="5">
        <f t="shared" si="289"/>
        <v>2.8274925934375923</v>
      </c>
      <c r="K2306" s="5">
        <f t="shared" si="290"/>
        <v>3.8093031054521207</v>
      </c>
      <c r="L2306">
        <v>3.04</v>
      </c>
      <c r="M2306">
        <v>3.4</v>
      </c>
      <c r="N2306">
        <v>2.4700000000000002</v>
      </c>
      <c r="O2306" s="5">
        <f t="shared" si="291"/>
        <v>3.1248868778280547</v>
      </c>
      <c r="P2306" s="5">
        <f t="shared" si="292"/>
        <v>3.4949392712550611</v>
      </c>
      <c r="Q2306" s="5">
        <f t="shared" si="293"/>
        <v>2.5389705882352946</v>
      </c>
      <c r="R2306" s="24">
        <f t="shared" si="285"/>
        <v>0.32001158412974223</v>
      </c>
      <c r="S2306" s="24">
        <f t="shared" si="285"/>
        <v>0.28612800463365184</v>
      </c>
      <c r="T2306" s="24">
        <f t="shared" si="285"/>
        <v>0.39386041123660576</v>
      </c>
      <c r="U2306">
        <f t="shared" si="286"/>
        <v>1.2150571155703911</v>
      </c>
      <c r="V2306">
        <f t="shared" si="286"/>
        <v>1.2024788350962108</v>
      </c>
      <c r="W2306">
        <f t="shared" si="286"/>
        <v>0.64841256566451133</v>
      </c>
      <c r="X2306" t="s">
        <v>330</v>
      </c>
      <c r="Y2306" t="s">
        <v>209</v>
      </c>
      <c r="Z2306" t="s">
        <v>202</v>
      </c>
      <c r="AA2306" s="78" t="s">
        <v>151</v>
      </c>
      <c r="AB2306" s="78" t="s">
        <v>166</v>
      </c>
      <c r="AC2306" t="s">
        <v>618</v>
      </c>
      <c r="AD2306" s="78" t="s">
        <v>152</v>
      </c>
      <c r="AE2306" s="142" t="str">
        <f>VLOOKUP(AD2306,cs_lookup!$A$2:$B$55,2,FALSE)</f>
        <v>2</v>
      </c>
    </row>
    <row r="2307" spans="1:31" x14ac:dyDescent="0.25">
      <c r="A2307" s="6">
        <v>0.48195520731838304</v>
      </c>
      <c r="B2307" s="6">
        <v>0.30399548423115302</v>
      </c>
      <c r="C2307" s="6">
        <v>0.20579652042290253</v>
      </c>
      <c r="D2307" s="3">
        <f t="shared" si="284"/>
        <v>2.0748816172441371</v>
      </c>
      <c r="E2307" s="4">
        <f t="shared" si="284"/>
        <v>3.2895225484323869</v>
      </c>
      <c r="F2307" s="4">
        <f t="shared" si="284"/>
        <v>4.8591686484545287</v>
      </c>
      <c r="G2307" s="141">
        <v>2.7464095901104546E-2</v>
      </c>
      <c r="H2307" s="5">
        <f t="shared" si="287"/>
        <v>1.0274640959011045</v>
      </c>
      <c r="I2307" s="5">
        <f t="shared" si="288"/>
        <v>2.0194200707562717</v>
      </c>
      <c r="J2307" s="5">
        <f t="shared" si="289"/>
        <v>3.2015936727671406</v>
      </c>
      <c r="K2307" s="5">
        <f t="shared" si="290"/>
        <v>4.7292831621458751</v>
      </c>
      <c r="L2307">
        <v>2.19</v>
      </c>
      <c r="M2307">
        <v>3.36</v>
      </c>
      <c r="N2307">
        <v>3.66</v>
      </c>
      <c r="O2307" s="5">
        <f t="shared" si="291"/>
        <v>2.250146370023419</v>
      </c>
      <c r="P2307" s="5">
        <f t="shared" si="292"/>
        <v>3.4522793622277113</v>
      </c>
      <c r="Q2307" s="5">
        <f t="shared" si="293"/>
        <v>3.7605185909980428</v>
      </c>
      <c r="R2307" s="24">
        <f t="shared" si="285"/>
        <v>0.44441553372796466</v>
      </c>
      <c r="S2307" s="24">
        <f t="shared" si="285"/>
        <v>0.28966369609054837</v>
      </c>
      <c r="T2307" s="24">
        <f t="shared" si="285"/>
        <v>0.26592077018148702</v>
      </c>
      <c r="U2307">
        <f t="shared" si="286"/>
        <v>1.0844697602613438</v>
      </c>
      <c r="V2307">
        <f t="shared" si="286"/>
        <v>1.0494773364216292</v>
      </c>
      <c r="W2307">
        <f t="shared" si="286"/>
        <v>0.77390164101303338</v>
      </c>
      <c r="X2307" t="s">
        <v>326</v>
      </c>
      <c r="Y2307" t="s">
        <v>213</v>
      </c>
      <c r="Z2307" t="s">
        <v>202</v>
      </c>
      <c r="AA2307" s="78" t="s">
        <v>151</v>
      </c>
      <c r="AB2307" s="78" t="s">
        <v>166</v>
      </c>
      <c r="AC2307" t="s">
        <v>618</v>
      </c>
      <c r="AD2307" s="78" t="s">
        <v>153</v>
      </c>
      <c r="AE2307" s="142" t="str">
        <f>VLOOKUP(AD2307,cs_lookup!$A$2:$B$55,2,FALSE)</f>
        <v>2</v>
      </c>
    </row>
    <row r="2308" spans="1:31" x14ac:dyDescent="0.25">
      <c r="A2308" s="6">
        <v>0.37161654022232599</v>
      </c>
      <c r="B2308" s="6">
        <v>0.26837526047679988</v>
      </c>
      <c r="C2308" s="6">
        <v>0.33379280594754224</v>
      </c>
      <c r="D2308" s="3">
        <f t="shared" si="284"/>
        <v>2.6909458857825133</v>
      </c>
      <c r="E2308" s="4">
        <f t="shared" si="284"/>
        <v>3.7261258665324948</v>
      </c>
      <c r="F2308" s="4">
        <f t="shared" si="284"/>
        <v>2.9958704387330526</v>
      </c>
      <c r="G2308" s="141">
        <v>2.6415034731683384E-2</v>
      </c>
      <c r="H2308" s="5">
        <f t="shared" si="287"/>
        <v>1.0264150347316834</v>
      </c>
      <c r="I2308" s="5">
        <f t="shared" si="288"/>
        <v>2.6216937542092387</v>
      </c>
      <c r="J2308" s="5">
        <f t="shared" si="289"/>
        <v>3.6302331322597459</v>
      </c>
      <c r="K2308" s="5">
        <f t="shared" si="290"/>
        <v>2.9187710013583419</v>
      </c>
      <c r="L2308">
        <v>2.58</v>
      </c>
      <c r="M2308">
        <v>3.25</v>
      </c>
      <c r="N2308">
        <v>3.02</v>
      </c>
      <c r="O2308" s="5">
        <f t="shared" si="291"/>
        <v>2.6481507896077434</v>
      </c>
      <c r="P2308" s="5">
        <f t="shared" si="292"/>
        <v>3.3358488628779712</v>
      </c>
      <c r="Q2308" s="5">
        <f t="shared" si="293"/>
        <v>3.0997734048896839</v>
      </c>
      <c r="R2308" s="24">
        <f t="shared" si="285"/>
        <v>0.37762200095415438</v>
      </c>
      <c r="S2308" s="24">
        <f t="shared" si="285"/>
        <v>0.29977377306514413</v>
      </c>
      <c r="T2308" s="24">
        <f t="shared" si="285"/>
        <v>0.32260422598070149</v>
      </c>
      <c r="U2308">
        <f t="shared" si="286"/>
        <v>0.98409663442105033</v>
      </c>
      <c r="V2308">
        <f t="shared" si="286"/>
        <v>0.89525930748611215</v>
      </c>
      <c r="W2308">
        <f t="shared" si="286"/>
        <v>1.0346820626196944</v>
      </c>
      <c r="X2308" t="s">
        <v>212</v>
      </c>
      <c r="Y2308" t="s">
        <v>217</v>
      </c>
      <c r="Z2308" t="s">
        <v>202</v>
      </c>
      <c r="AA2308" s="78" t="s">
        <v>151</v>
      </c>
      <c r="AB2308" s="78" t="s">
        <v>166</v>
      </c>
      <c r="AC2308" t="s">
        <v>618</v>
      </c>
      <c r="AD2308" s="78" t="s">
        <v>170</v>
      </c>
      <c r="AE2308" s="142" t="str">
        <f>VLOOKUP(AD2308,cs_lookup!$A$2:$B$55,2,FALSE)</f>
        <v>1</v>
      </c>
    </row>
    <row r="2309" spans="1:31" x14ac:dyDescent="0.25">
      <c r="A2309" s="6">
        <v>0.48344171551122322</v>
      </c>
      <c r="B2309" s="6">
        <v>0.2170603468224509</v>
      </c>
      <c r="C2309" s="6">
        <v>0.28001804449588502</v>
      </c>
      <c r="D2309" s="3">
        <f t="shared" si="284"/>
        <v>2.0685016785167867</v>
      </c>
      <c r="E2309" s="4">
        <f t="shared" si="284"/>
        <v>4.6070137389855512</v>
      </c>
      <c r="F2309" s="4">
        <f t="shared" si="284"/>
        <v>3.5711984268738632</v>
      </c>
      <c r="G2309" s="141">
        <v>3.0896092170602074E-2</v>
      </c>
      <c r="H2309" s="5">
        <f t="shared" si="287"/>
        <v>1.0308960921706021</v>
      </c>
      <c r="I2309" s="5">
        <f t="shared" si="288"/>
        <v>2.0065084097481205</v>
      </c>
      <c r="J2309" s="5">
        <f t="shared" si="289"/>
        <v>4.4689409281640193</v>
      </c>
      <c r="K2309" s="5">
        <f t="shared" si="290"/>
        <v>3.4641691378949071</v>
      </c>
      <c r="L2309">
        <v>1.6</v>
      </c>
      <c r="M2309">
        <v>4.05</v>
      </c>
      <c r="N2309">
        <v>6.29</v>
      </c>
      <c r="O2309" s="5">
        <f t="shared" si="291"/>
        <v>1.6494337474729635</v>
      </c>
      <c r="P2309" s="5">
        <f t="shared" si="292"/>
        <v>4.1751291732909381</v>
      </c>
      <c r="Q2309" s="5">
        <f t="shared" si="293"/>
        <v>6.4843364197530873</v>
      </c>
      <c r="R2309" s="24">
        <f t="shared" si="285"/>
        <v>0.60626866737270479</v>
      </c>
      <c r="S2309" s="24">
        <f t="shared" si="285"/>
        <v>0.23951354760403154</v>
      </c>
      <c r="T2309" s="24">
        <f t="shared" si="285"/>
        <v>0.15421778502326355</v>
      </c>
      <c r="U2309">
        <f t="shared" si="286"/>
        <v>0.79740508050043513</v>
      </c>
      <c r="V2309">
        <f t="shared" si="286"/>
        <v>0.90625498638306379</v>
      </c>
      <c r="W2309">
        <f t="shared" si="286"/>
        <v>1.8157312041127076</v>
      </c>
      <c r="X2309" t="s">
        <v>198</v>
      </c>
      <c r="Y2309" t="s">
        <v>220</v>
      </c>
      <c r="Z2309" t="s">
        <v>202</v>
      </c>
      <c r="AA2309" s="78" t="s">
        <v>150</v>
      </c>
      <c r="AB2309" s="78" t="s">
        <v>166</v>
      </c>
      <c r="AC2309" t="s">
        <v>618</v>
      </c>
      <c r="AD2309" s="78" t="s">
        <v>152</v>
      </c>
      <c r="AE2309" s="142" t="str">
        <f>VLOOKUP(AD2309,cs_lookup!$A$2:$B$55,2,FALSE)</f>
        <v>2</v>
      </c>
    </row>
    <row r="2310" spans="1:31" x14ac:dyDescent="0.25">
      <c r="A2310" s="6">
        <v>0.72713581969628427</v>
      </c>
      <c r="B2310" s="6">
        <v>0.19019810712813348</v>
      </c>
      <c r="C2310" s="6">
        <v>8.0044660791644656E-2</v>
      </c>
      <c r="D2310" s="3">
        <f t="shared" si="284"/>
        <v>1.3752588896221447</v>
      </c>
      <c r="E2310" s="4">
        <f t="shared" si="284"/>
        <v>5.2576758785844051</v>
      </c>
      <c r="F2310" s="4">
        <f t="shared" si="284"/>
        <v>12.493025644808323</v>
      </c>
      <c r="G2310" s="141">
        <v>2.9013506872066053E-2</v>
      </c>
      <c r="H2310" s="5">
        <f t="shared" si="287"/>
        <v>1.0290135068720661</v>
      </c>
      <c r="I2310" s="5">
        <f t="shared" si="288"/>
        <v>1.336482835684611</v>
      </c>
      <c r="J2310" s="5">
        <f t="shared" si="289"/>
        <v>5.1094333004105792</v>
      </c>
      <c r="K2310" s="5">
        <f t="shared" si="290"/>
        <v>12.140779067889865</v>
      </c>
      <c r="L2310">
        <v>1.95</v>
      </c>
      <c r="M2310">
        <v>3.56</v>
      </c>
      <c r="N2310">
        <v>4.25</v>
      </c>
      <c r="O2310" s="5">
        <f t="shared" si="291"/>
        <v>2.0065763384005288</v>
      </c>
      <c r="P2310" s="5">
        <f t="shared" si="292"/>
        <v>3.663288084464555</v>
      </c>
      <c r="Q2310" s="5">
        <f t="shared" si="293"/>
        <v>4.3733074042062805</v>
      </c>
      <c r="R2310" s="24">
        <f t="shared" si="285"/>
        <v>0.49836130371053539</v>
      </c>
      <c r="S2310" s="24">
        <f t="shared" si="285"/>
        <v>0.27297880399874835</v>
      </c>
      <c r="T2310" s="24">
        <f t="shared" si="285"/>
        <v>0.22865989229071626</v>
      </c>
      <c r="U2310">
        <f t="shared" si="286"/>
        <v>1.4590535306060373</v>
      </c>
      <c r="V2310">
        <f t="shared" si="286"/>
        <v>0.69675045953020442</v>
      </c>
      <c r="W2310">
        <f t="shared" si="286"/>
        <v>0.35005990770727974</v>
      </c>
      <c r="X2310" t="s">
        <v>210</v>
      </c>
      <c r="Y2310" t="s">
        <v>207</v>
      </c>
      <c r="Z2310" t="s">
        <v>202</v>
      </c>
      <c r="AA2310" s="78" t="s">
        <v>162</v>
      </c>
      <c r="AB2310" s="78" t="s">
        <v>160</v>
      </c>
      <c r="AC2310" t="s">
        <v>618</v>
      </c>
      <c r="AD2310" s="78" t="s">
        <v>169</v>
      </c>
      <c r="AE2310" s="142" t="str">
        <f>VLOOKUP(AD2310,cs_lookup!$A$2:$B$55,2,FALSE)</f>
        <v>X</v>
      </c>
    </row>
    <row r="2311" spans="1:31" x14ac:dyDescent="0.25">
      <c r="A2311" s="6">
        <v>0.76712585359339625</v>
      </c>
      <c r="B2311" s="6">
        <v>0.18399573285565499</v>
      </c>
      <c r="C2311" s="6">
        <v>4.7083420284419843E-2</v>
      </c>
      <c r="D2311" s="3">
        <f t="shared" si="284"/>
        <v>1.3035670683184082</v>
      </c>
      <c r="E2311" s="4">
        <f t="shared" si="284"/>
        <v>5.4349086496723373</v>
      </c>
      <c r="F2311" s="4">
        <f t="shared" si="284"/>
        <v>21.23889883018769</v>
      </c>
      <c r="G2311" s="141">
        <v>3.0658726018157667E-2</v>
      </c>
      <c r="H2311" s="5">
        <f t="shared" si="287"/>
        <v>1.0306587260181577</v>
      </c>
      <c r="I2311" s="5">
        <f t="shared" si="288"/>
        <v>1.2647902117460388</v>
      </c>
      <c r="J2311" s="5">
        <f t="shared" si="289"/>
        <v>5.273237893856038</v>
      </c>
      <c r="K2311" s="5">
        <f t="shared" si="290"/>
        <v>20.607111058227737</v>
      </c>
      <c r="L2311">
        <v>1.63</v>
      </c>
      <c r="M2311">
        <v>4.01</v>
      </c>
      <c r="N2311">
        <v>5.96</v>
      </c>
      <c r="O2311" s="5">
        <f t="shared" si="291"/>
        <v>1.6799737234095968</v>
      </c>
      <c r="P2311" s="5">
        <f t="shared" si="292"/>
        <v>4.1329414913328124</v>
      </c>
      <c r="Q2311" s="5">
        <f t="shared" si="293"/>
        <v>6.1427260070682195</v>
      </c>
      <c r="R2311" s="24">
        <f t="shared" si="285"/>
        <v>0.59524740540015486</v>
      </c>
      <c r="S2311" s="24">
        <f t="shared" si="285"/>
        <v>0.24195842164644699</v>
      </c>
      <c r="T2311" s="24">
        <f t="shared" si="285"/>
        <v>0.16279417295339807</v>
      </c>
      <c r="U2311">
        <f t="shared" si="286"/>
        <v>1.2887512765850633</v>
      </c>
      <c r="V2311">
        <f t="shared" si="286"/>
        <v>0.76044359854732446</v>
      </c>
      <c r="W2311">
        <f t="shared" si="286"/>
        <v>0.28922055028282917</v>
      </c>
      <c r="X2311" t="s">
        <v>215</v>
      </c>
      <c r="Y2311" t="s">
        <v>399</v>
      </c>
      <c r="Z2311" t="s">
        <v>202</v>
      </c>
      <c r="AA2311" s="78" t="s">
        <v>170</v>
      </c>
      <c r="AB2311" s="78" t="s">
        <v>160</v>
      </c>
      <c r="AC2311" t="s">
        <v>618</v>
      </c>
      <c r="AD2311" s="78" t="s">
        <v>176</v>
      </c>
      <c r="AE2311" s="142" t="str">
        <f>VLOOKUP(AD2311,cs_lookup!$A$2:$B$55,2,FALSE)</f>
        <v>1</v>
      </c>
    </row>
    <row r="2312" spans="1:31" x14ac:dyDescent="0.25">
      <c r="A2312" s="6">
        <v>5.847054581477773E-2</v>
      </c>
      <c r="B2312" s="6">
        <v>0.2961900510214161</v>
      </c>
      <c r="C2312" s="6">
        <v>0.56834553338187366</v>
      </c>
      <c r="D2312" s="3">
        <f t="shared" si="284"/>
        <v>17.102628102152281</v>
      </c>
      <c r="E2312" s="4">
        <f t="shared" si="284"/>
        <v>3.3762106341907301</v>
      </c>
      <c r="F2312" s="4">
        <f t="shared" si="284"/>
        <v>1.759493021876352</v>
      </c>
      <c r="G2312" s="141">
        <v>3.0000537467739896E-2</v>
      </c>
      <c r="H2312" s="5">
        <f t="shared" si="287"/>
        <v>1.0300005374677399</v>
      </c>
      <c r="I2312" s="5">
        <f t="shared" si="288"/>
        <v>16.604484638618882</v>
      </c>
      <c r="J2312" s="5">
        <f t="shared" si="289"/>
        <v>3.2778726916892262</v>
      </c>
      <c r="K2312" s="5">
        <f t="shared" si="290"/>
        <v>1.7082447609222342</v>
      </c>
      <c r="L2312">
        <v>5.09</v>
      </c>
      <c r="M2312">
        <v>3.68</v>
      </c>
      <c r="N2312">
        <v>1.78</v>
      </c>
      <c r="O2312" s="5">
        <f t="shared" si="291"/>
        <v>5.2427027357107958</v>
      </c>
      <c r="P2312" s="5">
        <f t="shared" si="292"/>
        <v>3.7904019778812832</v>
      </c>
      <c r="Q2312" s="5">
        <f t="shared" si="293"/>
        <v>1.8334009566925771</v>
      </c>
      <c r="R2312" s="24">
        <f t="shared" si="285"/>
        <v>0.19074131233656944</v>
      </c>
      <c r="S2312" s="24">
        <f t="shared" si="285"/>
        <v>0.26382426081335281</v>
      </c>
      <c r="T2312" s="24">
        <f t="shared" si="285"/>
        <v>0.5454344268500777</v>
      </c>
      <c r="U2312">
        <f t="shared" si="286"/>
        <v>0.30654369050163865</v>
      </c>
      <c r="V2312">
        <f t="shared" si="286"/>
        <v>1.1226793552203338</v>
      </c>
      <c r="W2312">
        <f t="shared" si="286"/>
        <v>1.0420052446342802</v>
      </c>
      <c r="X2312" t="s">
        <v>216</v>
      </c>
      <c r="Y2312" t="s">
        <v>327</v>
      </c>
      <c r="Z2312" t="s">
        <v>202</v>
      </c>
      <c r="AA2312" s="78" t="s">
        <v>152</v>
      </c>
      <c r="AB2312" s="78" t="s">
        <v>161</v>
      </c>
      <c r="AC2312" t="s">
        <v>618</v>
      </c>
      <c r="AD2312" s="78" t="s">
        <v>153</v>
      </c>
      <c r="AE2312" s="142" t="str">
        <f>VLOOKUP(AD2312,cs_lookup!$A$2:$B$55,2,FALSE)</f>
        <v>2</v>
      </c>
    </row>
    <row r="2313" spans="1:31" x14ac:dyDescent="0.25">
      <c r="A2313" s="6">
        <v>0.38574532589351918</v>
      </c>
      <c r="B2313" s="6">
        <v>0.2390570008443155</v>
      </c>
      <c r="C2313" s="6">
        <v>0.3470756206118451</v>
      </c>
      <c r="D2313" s="3">
        <f t="shared" ref="D2313:F2376" si="294">(100%/A2313)</f>
        <v>2.5923839716881991</v>
      </c>
      <c r="E2313" s="4">
        <f t="shared" si="294"/>
        <v>4.1831027598779436</v>
      </c>
      <c r="F2313" s="4">
        <f t="shared" si="294"/>
        <v>2.8812164860128804</v>
      </c>
      <c r="G2313" s="141">
        <v>4.425661304729811E-2</v>
      </c>
      <c r="H2313" s="5">
        <f t="shared" si="287"/>
        <v>1.0442566130472981</v>
      </c>
      <c r="I2313" s="5">
        <f t="shared" si="288"/>
        <v>2.4825162122969298</v>
      </c>
      <c r="J2313" s="5">
        <f t="shared" si="289"/>
        <v>4.0058187878466187</v>
      </c>
      <c r="K2313" s="5">
        <f t="shared" si="290"/>
        <v>2.7591077231534658</v>
      </c>
      <c r="L2313">
        <v>2.79</v>
      </c>
      <c r="M2313">
        <v>3.58</v>
      </c>
      <c r="N2313">
        <v>2.46</v>
      </c>
      <c r="O2313" s="5">
        <f t="shared" si="291"/>
        <v>2.9134759504019616</v>
      </c>
      <c r="P2313" s="5">
        <f t="shared" si="292"/>
        <v>3.7384386747093274</v>
      </c>
      <c r="Q2313" s="5">
        <f t="shared" si="293"/>
        <v>2.5688712680963532</v>
      </c>
      <c r="R2313" s="24">
        <f t="shared" ref="R2313:T2376" si="295">(1/O2313)</f>
        <v>0.34323262557291184</v>
      </c>
      <c r="S2313" s="24">
        <f t="shared" si="295"/>
        <v>0.26749134786268824</v>
      </c>
      <c r="T2313" s="24">
        <f t="shared" si="295"/>
        <v>0.38927602656440002</v>
      </c>
      <c r="U2313">
        <f t="shared" ref="U2313:W2376" si="296">(L2313/I2313)</f>
        <v>1.1238597299707354</v>
      </c>
      <c r="V2313">
        <f t="shared" si="296"/>
        <v>0.89369993741640941</v>
      </c>
      <c r="W2313">
        <f t="shared" si="296"/>
        <v>0.89159258964647936</v>
      </c>
      <c r="X2313" t="s">
        <v>231</v>
      </c>
      <c r="Y2313" t="s">
        <v>229</v>
      </c>
      <c r="Z2313" t="s">
        <v>135</v>
      </c>
      <c r="AA2313" s="78" t="s">
        <v>150</v>
      </c>
      <c r="AB2313" s="78" t="s">
        <v>166</v>
      </c>
      <c r="AC2313" t="s">
        <v>618</v>
      </c>
      <c r="AD2313" s="78" t="s">
        <v>154</v>
      </c>
      <c r="AE2313" s="142" t="str">
        <f>VLOOKUP(AD2313,cs_lookup!$A$2:$B$55,2,FALSE)</f>
        <v>1</v>
      </c>
    </row>
    <row r="2314" spans="1:31" x14ac:dyDescent="0.25">
      <c r="A2314" s="6">
        <v>0.71616035855626425</v>
      </c>
      <c r="B2314" s="6">
        <v>0.21422679072730322</v>
      </c>
      <c r="C2314" s="6">
        <v>6.8268266984021414E-2</v>
      </c>
      <c r="D2314" s="3">
        <f t="shared" si="294"/>
        <v>1.3963353152022253</v>
      </c>
      <c r="E2314" s="4">
        <f t="shared" si="294"/>
        <v>4.6679502437812976</v>
      </c>
      <c r="F2314" s="4">
        <f t="shared" si="294"/>
        <v>14.648094117198783</v>
      </c>
      <c r="G2314" s="141">
        <v>4.889228418640168E-2</v>
      </c>
      <c r="H2314" s="5">
        <f t="shared" si="287"/>
        <v>1.0488922841864017</v>
      </c>
      <c r="I2314" s="5">
        <f t="shared" si="288"/>
        <v>1.3312475801891575</v>
      </c>
      <c r="J2314" s="5">
        <f t="shared" si="289"/>
        <v>4.4503618857317697</v>
      </c>
      <c r="K2314" s="5">
        <f t="shared" si="290"/>
        <v>13.965298761408018</v>
      </c>
      <c r="L2314">
        <v>1.75</v>
      </c>
      <c r="M2314">
        <v>3.74</v>
      </c>
      <c r="N2314">
        <v>4.76</v>
      </c>
      <c r="O2314" s="5">
        <f t="shared" si="291"/>
        <v>1.8355614973262029</v>
      </c>
      <c r="P2314" s="5">
        <f t="shared" si="292"/>
        <v>3.9228571428571426</v>
      </c>
      <c r="Q2314" s="5">
        <f t="shared" si="293"/>
        <v>4.9927272727272713</v>
      </c>
      <c r="R2314" s="24">
        <f t="shared" si="295"/>
        <v>0.54479242534595784</v>
      </c>
      <c r="S2314" s="24">
        <f t="shared" si="295"/>
        <v>0.25491624180626365</v>
      </c>
      <c r="T2314" s="24">
        <f t="shared" si="295"/>
        <v>0.20029133284777864</v>
      </c>
      <c r="U2314">
        <f t="shared" si="296"/>
        <v>1.3145563800772069</v>
      </c>
      <c r="V2314">
        <f t="shared" si="296"/>
        <v>0.84038109619596357</v>
      </c>
      <c r="W2314">
        <f t="shared" si="296"/>
        <v>0.34084483843295049</v>
      </c>
      <c r="X2314" t="s">
        <v>221</v>
      </c>
      <c r="Y2314" t="s">
        <v>437</v>
      </c>
      <c r="Z2314" t="s">
        <v>135</v>
      </c>
      <c r="AA2314" s="78" t="s">
        <v>170</v>
      </c>
      <c r="AB2314" s="78" t="s">
        <v>160</v>
      </c>
      <c r="AC2314" t="s">
        <v>618</v>
      </c>
      <c r="AD2314" s="78" t="s">
        <v>164</v>
      </c>
      <c r="AE2314" s="142" t="str">
        <f>VLOOKUP(AD2314,cs_lookup!$A$2:$B$55,2,FALSE)</f>
        <v>1</v>
      </c>
    </row>
    <row r="2315" spans="1:31" x14ac:dyDescent="0.25">
      <c r="A2315" s="6">
        <v>0.38791838382416516</v>
      </c>
      <c r="B2315" s="6">
        <v>0.33378775172616815</v>
      </c>
      <c r="C2315" s="6">
        <v>0.2649993076694801</v>
      </c>
      <c r="D2315" s="3">
        <f t="shared" si="294"/>
        <v>2.5778618433646545</v>
      </c>
      <c r="E2315" s="4">
        <f t="shared" si="294"/>
        <v>2.9959158022681946</v>
      </c>
      <c r="F2315" s="4">
        <f t="shared" si="294"/>
        <v>3.7735947644333026</v>
      </c>
      <c r="G2315" s="141">
        <v>4.4106423853259358E-2</v>
      </c>
      <c r="H2315" s="5">
        <f t="shared" si="287"/>
        <v>1.0441064238532594</v>
      </c>
      <c r="I2315" s="5">
        <f t="shared" si="288"/>
        <v>2.4689646423695906</v>
      </c>
      <c r="J2315" s="5">
        <f t="shared" si="289"/>
        <v>2.8693586533179363</v>
      </c>
      <c r="K2315" s="5">
        <f t="shared" si="290"/>
        <v>3.6141859471632274</v>
      </c>
      <c r="L2315">
        <v>3.16</v>
      </c>
      <c r="M2315">
        <v>3.33</v>
      </c>
      <c r="N2315">
        <v>2.34</v>
      </c>
      <c r="O2315" s="5">
        <f t="shared" si="291"/>
        <v>3.2993762993762998</v>
      </c>
      <c r="P2315" s="5">
        <f t="shared" si="292"/>
        <v>3.4768743914313536</v>
      </c>
      <c r="Q2315" s="5">
        <f t="shared" si="293"/>
        <v>2.4432090318166266</v>
      </c>
      <c r="R2315" s="24">
        <f t="shared" si="295"/>
        <v>0.30308758664146185</v>
      </c>
      <c r="S2315" s="24">
        <f t="shared" si="295"/>
        <v>0.28761464678288873</v>
      </c>
      <c r="T2315" s="24">
        <f t="shared" si="295"/>
        <v>0.40929776657564937</v>
      </c>
      <c r="U2315">
        <f t="shared" si="296"/>
        <v>1.2798887216818091</v>
      </c>
      <c r="V2315">
        <f t="shared" si="296"/>
        <v>1.1605380861501606</v>
      </c>
      <c r="W2315">
        <f t="shared" si="296"/>
        <v>0.6474487019232269</v>
      </c>
      <c r="X2315" t="s">
        <v>241</v>
      </c>
      <c r="Y2315" t="s">
        <v>204</v>
      </c>
      <c r="Z2315" t="s">
        <v>135</v>
      </c>
      <c r="AA2315" s="78" t="s">
        <v>151</v>
      </c>
      <c r="AB2315" s="78" t="s">
        <v>166</v>
      </c>
      <c r="AC2315" t="s">
        <v>618</v>
      </c>
      <c r="AD2315" s="78" t="s">
        <v>150</v>
      </c>
      <c r="AE2315" s="142" t="str">
        <f>VLOOKUP(AD2315,cs_lookup!$A$2:$B$55,2,FALSE)</f>
        <v>X</v>
      </c>
    </row>
    <row r="2316" spans="1:31" x14ac:dyDescent="0.25">
      <c r="A2316" s="6">
        <v>0.16334745809080847</v>
      </c>
      <c r="B2316" s="6">
        <v>0.18993358325317608</v>
      </c>
      <c r="C2316" s="6">
        <v>0.56792438804896461</v>
      </c>
      <c r="D2316" s="3">
        <f t="shared" si="294"/>
        <v>6.1219195675764837</v>
      </c>
      <c r="E2316" s="4">
        <f t="shared" si="294"/>
        <v>5.2649983371662525</v>
      </c>
      <c r="F2316" s="4">
        <f t="shared" si="294"/>
        <v>1.7607977770339793</v>
      </c>
      <c r="G2316" s="141">
        <v>4.7842341150989398E-2</v>
      </c>
      <c r="H2316" s="5">
        <f t="shared" si="287"/>
        <v>1.0478423411509894</v>
      </c>
      <c r="I2316" s="5">
        <f t="shared" si="288"/>
        <v>5.8424052237209052</v>
      </c>
      <c r="J2316" s="5">
        <f t="shared" si="289"/>
        <v>5.024609266488488</v>
      </c>
      <c r="K2316" s="5">
        <f t="shared" si="290"/>
        <v>1.6804033468430497</v>
      </c>
      <c r="L2316">
        <v>3.98</v>
      </c>
      <c r="M2316">
        <v>3.7</v>
      </c>
      <c r="N2316">
        <v>1.9</v>
      </c>
      <c r="O2316" s="5">
        <f t="shared" si="291"/>
        <v>4.1704125177809379</v>
      </c>
      <c r="P2316" s="5">
        <f t="shared" si="292"/>
        <v>3.877016662258661</v>
      </c>
      <c r="Q2316" s="5">
        <f t="shared" si="293"/>
        <v>1.9909004481868797</v>
      </c>
      <c r="R2316" s="24">
        <f t="shared" si="295"/>
        <v>0.23978443277167616</v>
      </c>
      <c r="S2316" s="24">
        <f t="shared" si="295"/>
        <v>0.25793028173818139</v>
      </c>
      <c r="T2316" s="24">
        <f t="shared" si="295"/>
        <v>0.50228528549014273</v>
      </c>
      <c r="U2316">
        <f t="shared" si="296"/>
        <v>0.68122628396960483</v>
      </c>
      <c r="V2316">
        <f t="shared" si="296"/>
        <v>0.73637566699505619</v>
      </c>
      <c r="W2316">
        <f t="shared" si="296"/>
        <v>1.1306809187029432</v>
      </c>
      <c r="X2316" t="s">
        <v>401</v>
      </c>
      <c r="Y2316" t="s">
        <v>436</v>
      </c>
      <c r="Z2316" t="s">
        <v>135</v>
      </c>
      <c r="AA2316" s="78" t="s">
        <v>155</v>
      </c>
      <c r="AB2316" s="78" t="s">
        <v>161</v>
      </c>
      <c r="AC2316" t="s">
        <v>618</v>
      </c>
      <c r="AD2316" s="78" t="s">
        <v>167</v>
      </c>
      <c r="AE2316" s="142" t="str">
        <f>VLOOKUP(AD2316,cs_lookup!$A$2:$B$55,2,FALSE)</f>
        <v>2</v>
      </c>
    </row>
    <row r="2317" spans="1:31" x14ac:dyDescent="0.25">
      <c r="A2317" s="6">
        <v>0.30418127997594879</v>
      </c>
      <c r="B2317" s="6">
        <v>0.32006392530206534</v>
      </c>
      <c r="C2317" s="6">
        <v>0.34987491966455181</v>
      </c>
      <c r="D2317" s="3">
        <f t="shared" si="294"/>
        <v>3.28751328838865</v>
      </c>
      <c r="E2317" s="4">
        <f t="shared" si="294"/>
        <v>3.1243758541554918</v>
      </c>
      <c r="F2317" s="4">
        <f t="shared" si="294"/>
        <v>2.8581642861362169</v>
      </c>
      <c r="G2317" s="141">
        <v>4.3792921576197186E-2</v>
      </c>
      <c r="H2317" s="5">
        <f t="shared" si="287"/>
        <v>1.0437929215761972</v>
      </c>
      <c r="I2317" s="5">
        <f t="shared" si="288"/>
        <v>3.149583811532545</v>
      </c>
      <c r="J2317" s="5">
        <f t="shared" si="289"/>
        <v>2.9932909004953543</v>
      </c>
      <c r="K2317" s="5">
        <f t="shared" si="290"/>
        <v>2.7382483891730147</v>
      </c>
      <c r="L2317">
        <v>3.64</v>
      </c>
      <c r="M2317">
        <v>3.29</v>
      </c>
      <c r="N2317">
        <v>2.15</v>
      </c>
      <c r="O2317" s="5">
        <f t="shared" si="291"/>
        <v>3.7994062345373578</v>
      </c>
      <c r="P2317" s="5">
        <f t="shared" si="292"/>
        <v>3.4340787119856886</v>
      </c>
      <c r="Q2317" s="5">
        <f t="shared" si="293"/>
        <v>2.2441547813888238</v>
      </c>
      <c r="R2317" s="24">
        <f t="shared" si="295"/>
        <v>0.26319902065480688</v>
      </c>
      <c r="S2317" s="24">
        <f t="shared" si="295"/>
        <v>0.29119891646914803</v>
      </c>
      <c r="T2317" s="24">
        <f t="shared" si="295"/>
        <v>0.44560206287604515</v>
      </c>
      <c r="U2317">
        <f t="shared" si="296"/>
        <v>1.1557082515701733</v>
      </c>
      <c r="V2317">
        <f t="shared" si="296"/>
        <v>1.0991247123544003</v>
      </c>
      <c r="W2317">
        <f t="shared" si="296"/>
        <v>0.78517347385323466</v>
      </c>
      <c r="X2317" t="s">
        <v>435</v>
      </c>
      <c r="Y2317" t="s">
        <v>206</v>
      </c>
      <c r="Z2317" t="s">
        <v>135</v>
      </c>
      <c r="AA2317" s="78" t="s">
        <v>151</v>
      </c>
      <c r="AB2317" s="78" t="s">
        <v>166</v>
      </c>
      <c r="AC2317" t="s">
        <v>618</v>
      </c>
      <c r="AD2317" s="78" t="s">
        <v>169</v>
      </c>
      <c r="AE2317" s="142" t="str">
        <f>VLOOKUP(AD2317,cs_lookup!$A$2:$B$55,2,FALSE)</f>
        <v>X</v>
      </c>
    </row>
    <row r="2318" spans="1:31" x14ac:dyDescent="0.25">
      <c r="A2318" s="6">
        <v>0.3984549843800787</v>
      </c>
      <c r="B2318" s="6">
        <v>0.25666559650049703</v>
      </c>
      <c r="C2318" s="6">
        <v>0.32051441002784159</v>
      </c>
      <c r="D2318" s="3">
        <f t="shared" si="294"/>
        <v>2.5096937902679586</v>
      </c>
      <c r="E2318" s="4">
        <f t="shared" si="294"/>
        <v>3.8961201408933803</v>
      </c>
      <c r="F2318" s="4">
        <f t="shared" si="294"/>
        <v>3.1199845271017135</v>
      </c>
      <c r="G2318" s="141">
        <v>4.4800673852673611E-2</v>
      </c>
      <c r="H2318" s="5">
        <f t="shared" si="287"/>
        <v>1.0448006738526736</v>
      </c>
      <c r="I2318" s="5">
        <f t="shared" si="288"/>
        <v>2.4020790310304188</v>
      </c>
      <c r="J2318" s="5">
        <f t="shared" si="289"/>
        <v>3.7290559227211686</v>
      </c>
      <c r="K2318" s="5">
        <f t="shared" si="290"/>
        <v>2.9862007224754716</v>
      </c>
      <c r="L2318">
        <v>2.48</v>
      </c>
      <c r="M2318">
        <v>3.44</v>
      </c>
      <c r="N2318">
        <v>2.85</v>
      </c>
      <c r="O2318" s="5">
        <f t="shared" si="291"/>
        <v>2.5911056711546308</v>
      </c>
      <c r="P2318" s="5">
        <f t="shared" si="292"/>
        <v>3.5941143180531974</v>
      </c>
      <c r="Q2318" s="5">
        <f t="shared" si="293"/>
        <v>2.9776819204801197</v>
      </c>
      <c r="R2318" s="24">
        <f t="shared" si="295"/>
        <v>0.38593563015683063</v>
      </c>
      <c r="S2318" s="24">
        <f t="shared" si="295"/>
        <v>0.27823266360143606</v>
      </c>
      <c r="T2318" s="24">
        <f t="shared" si="295"/>
        <v>0.33583170624173336</v>
      </c>
      <c r="U2318">
        <f t="shared" si="296"/>
        <v>1.0324389697270515</v>
      </c>
      <c r="V2318">
        <f t="shared" si="296"/>
        <v>0.92248549533410096</v>
      </c>
      <c r="W2318">
        <f t="shared" si="296"/>
        <v>0.95438996399325593</v>
      </c>
      <c r="X2318" t="s">
        <v>333</v>
      </c>
      <c r="Y2318" t="s">
        <v>223</v>
      </c>
      <c r="Z2318" t="s">
        <v>135</v>
      </c>
      <c r="AA2318" s="78" t="s">
        <v>151</v>
      </c>
      <c r="AB2318" s="78" t="s">
        <v>166</v>
      </c>
      <c r="AC2318" t="s">
        <v>618</v>
      </c>
      <c r="AD2318" s="78" t="s">
        <v>149</v>
      </c>
      <c r="AE2318" s="142" t="str">
        <f>VLOOKUP(AD2318,cs_lookup!$A$2:$B$55,2,FALSE)</f>
        <v>X</v>
      </c>
    </row>
    <row r="2319" spans="1:31" x14ac:dyDescent="0.25">
      <c r="A2319" s="6">
        <v>0.53876427889169554</v>
      </c>
      <c r="B2319" s="6">
        <v>0.34535820022776897</v>
      </c>
      <c r="C2319" s="6">
        <v>0.114385365330998</v>
      </c>
      <c r="D2319" s="3">
        <f t="shared" si="294"/>
        <v>1.8560992983000342</v>
      </c>
      <c r="E2319" s="4">
        <f t="shared" si="294"/>
        <v>2.8955443922874418</v>
      </c>
      <c r="F2319" s="4">
        <f t="shared" si="294"/>
        <v>8.7423771135957011</v>
      </c>
      <c r="G2319" s="141">
        <v>4.5234895978436551E-2</v>
      </c>
      <c r="H2319" s="5">
        <f t="shared" si="287"/>
        <v>1.0452348959784366</v>
      </c>
      <c r="I2319" s="5">
        <f t="shared" si="288"/>
        <v>1.7757724177038248</v>
      </c>
      <c r="J2319" s="5">
        <f t="shared" si="289"/>
        <v>2.7702331824435924</v>
      </c>
      <c r="K2319" s="5">
        <f t="shared" si="290"/>
        <v>8.3640310395607553</v>
      </c>
      <c r="L2319">
        <v>2.12</v>
      </c>
      <c r="M2319">
        <v>3.39</v>
      </c>
      <c r="N2319">
        <v>3.59</v>
      </c>
      <c r="O2319" s="5">
        <f t="shared" si="291"/>
        <v>2.2158979794742857</v>
      </c>
      <c r="P2319" s="5">
        <f t="shared" si="292"/>
        <v>3.5433462973669001</v>
      </c>
      <c r="Q2319" s="5">
        <f t="shared" si="293"/>
        <v>3.7523932765625871</v>
      </c>
      <c r="R2319" s="24">
        <f t="shared" si="295"/>
        <v>0.45128431419809617</v>
      </c>
      <c r="S2319" s="24">
        <f t="shared" si="295"/>
        <v>0.28221909914453214</v>
      </c>
      <c r="T2319" s="24">
        <f t="shared" si="295"/>
        <v>0.26649658665737158</v>
      </c>
      <c r="U2319">
        <f t="shared" si="296"/>
        <v>1.1938466770090288</v>
      </c>
      <c r="V2319">
        <f t="shared" si="296"/>
        <v>1.2237237000423618</v>
      </c>
      <c r="W2319">
        <f t="shared" si="296"/>
        <v>0.42921887580519213</v>
      </c>
      <c r="X2319" t="s">
        <v>224</v>
      </c>
      <c r="Y2319" t="s">
        <v>448</v>
      </c>
      <c r="Z2319" t="s">
        <v>135</v>
      </c>
      <c r="AA2319" s="78" t="s">
        <v>154</v>
      </c>
      <c r="AB2319" s="78" t="s">
        <v>160</v>
      </c>
      <c r="AC2319" t="s">
        <v>618</v>
      </c>
      <c r="AD2319" s="78" t="s">
        <v>151</v>
      </c>
      <c r="AE2319" s="142" t="str">
        <f>VLOOKUP(AD2319,cs_lookup!$A$2:$B$55,2,FALSE)</f>
        <v>X</v>
      </c>
    </row>
    <row r="2320" spans="1:31" x14ac:dyDescent="0.25">
      <c r="A2320" s="6">
        <v>0.72954150360746806</v>
      </c>
      <c r="B2320" s="6">
        <v>0.15694680390524629</v>
      </c>
      <c r="C2320" s="6">
        <v>9.9252196616828534E-2</v>
      </c>
      <c r="D2320" s="3">
        <f t="shared" si="294"/>
        <v>1.3707239342178028</v>
      </c>
      <c r="E2320" s="4">
        <f t="shared" si="294"/>
        <v>6.3715856272150111</v>
      </c>
      <c r="F2320" s="4">
        <f t="shared" si="294"/>
        <v>10.075343761514763</v>
      </c>
      <c r="G2320" s="141">
        <v>5.1876186724176154E-2</v>
      </c>
      <c r="H2320" s="5">
        <f t="shared" si="287"/>
        <v>1.0518761867241762</v>
      </c>
      <c r="I2320" s="5">
        <f t="shared" si="288"/>
        <v>1.3031228879575683</v>
      </c>
      <c r="J2320" s="5">
        <f t="shared" si="289"/>
        <v>6.057353239508001</v>
      </c>
      <c r="K2320" s="5">
        <f t="shared" si="290"/>
        <v>9.5784502859524547</v>
      </c>
      <c r="L2320">
        <v>1.52</v>
      </c>
      <c r="M2320">
        <v>4.41</v>
      </c>
      <c r="N2320">
        <v>5.98</v>
      </c>
      <c r="O2320" s="5">
        <f t="shared" si="291"/>
        <v>1.5988518038207478</v>
      </c>
      <c r="P2320" s="5">
        <f t="shared" si="292"/>
        <v>4.6387739834536168</v>
      </c>
      <c r="Q2320" s="5">
        <f t="shared" si="293"/>
        <v>6.2902195966105738</v>
      </c>
      <c r="R2320" s="24">
        <f t="shared" si="295"/>
        <v>0.62544883622754643</v>
      </c>
      <c r="S2320" s="24">
        <f t="shared" si="295"/>
        <v>0.21557420205575295</v>
      </c>
      <c r="T2320" s="24">
        <f t="shared" si="295"/>
        <v>0.15897696171670075</v>
      </c>
      <c r="U2320">
        <f t="shared" si="296"/>
        <v>1.166428749004901</v>
      </c>
      <c r="V2320">
        <f t="shared" si="296"/>
        <v>0.72804075074185293</v>
      </c>
      <c r="W2320">
        <f t="shared" si="296"/>
        <v>0.62431811216582056</v>
      </c>
      <c r="X2320" t="s">
        <v>228</v>
      </c>
      <c r="Y2320" t="s">
        <v>438</v>
      </c>
      <c r="Z2320" t="s">
        <v>135</v>
      </c>
      <c r="AA2320" s="78" t="s">
        <v>165</v>
      </c>
      <c r="AB2320" s="78" t="s">
        <v>160</v>
      </c>
      <c r="AC2320" t="s">
        <v>618</v>
      </c>
      <c r="AD2320" s="78" t="s">
        <v>165</v>
      </c>
      <c r="AE2320" s="142" t="str">
        <f>VLOOKUP(AD2320,cs_lookup!$A$2:$B$55,2,FALSE)</f>
        <v>1</v>
      </c>
    </row>
    <row r="2321" spans="1:31" x14ac:dyDescent="0.25">
      <c r="A2321" s="6">
        <v>0.57938105178145827</v>
      </c>
      <c r="B2321" s="6">
        <v>0.25467103679061798</v>
      </c>
      <c r="C2321" s="6">
        <v>0.16028259128420813</v>
      </c>
      <c r="D2321" s="3">
        <f t="shared" si="294"/>
        <v>1.7259798140191831</v>
      </c>
      <c r="E2321" s="4">
        <f t="shared" si="294"/>
        <v>3.9266341889602727</v>
      </c>
      <c r="F2321" s="4">
        <f t="shared" si="294"/>
        <v>6.2389807401281088</v>
      </c>
      <c r="G2321" s="141">
        <v>4.3732915209663492E-2</v>
      </c>
      <c r="H2321" s="5">
        <f t="shared" si="287"/>
        <v>1.0437329152096635</v>
      </c>
      <c r="I2321" s="5">
        <f t="shared" si="288"/>
        <v>1.6536604229564522</v>
      </c>
      <c r="J2321" s="5">
        <f t="shared" si="289"/>
        <v>3.7621063125823682</v>
      </c>
      <c r="K2321" s="5">
        <f t="shared" si="290"/>
        <v>5.9775644220962718</v>
      </c>
      <c r="L2321">
        <v>2.5499999999999998</v>
      </c>
      <c r="M2321">
        <v>3.26</v>
      </c>
      <c r="N2321">
        <v>2.9</v>
      </c>
      <c r="O2321" s="5">
        <f t="shared" si="291"/>
        <v>2.6615189337846417</v>
      </c>
      <c r="P2321" s="5">
        <f t="shared" si="292"/>
        <v>3.402569303583503</v>
      </c>
      <c r="Q2321" s="5">
        <f t="shared" si="293"/>
        <v>3.0268254541080242</v>
      </c>
      <c r="R2321" s="24">
        <f t="shared" si="295"/>
        <v>0.37572530005563942</v>
      </c>
      <c r="S2321" s="24">
        <f t="shared" si="295"/>
        <v>0.29389555679198787</v>
      </c>
      <c r="T2321" s="24">
        <f t="shared" si="295"/>
        <v>0.33037914315237255</v>
      </c>
      <c r="U2321">
        <f t="shared" si="296"/>
        <v>1.5420336391924112</v>
      </c>
      <c r="V2321">
        <f t="shared" si="296"/>
        <v>0.86653585229554164</v>
      </c>
      <c r="W2321">
        <f t="shared" si="296"/>
        <v>0.48514742714943404</v>
      </c>
      <c r="X2321" t="s">
        <v>222</v>
      </c>
      <c r="Y2321" t="s">
        <v>402</v>
      </c>
      <c r="Z2321" t="s">
        <v>135</v>
      </c>
      <c r="AA2321" s="78" t="s">
        <v>162</v>
      </c>
      <c r="AB2321" s="78" t="s">
        <v>160</v>
      </c>
      <c r="AC2321" t="s">
        <v>618</v>
      </c>
      <c r="AD2321" s="78" t="s">
        <v>162</v>
      </c>
      <c r="AE2321" s="142" t="str">
        <f>VLOOKUP(AD2321,cs_lookup!$A$2:$B$55,2,FALSE)</f>
        <v>1</v>
      </c>
    </row>
    <row r="2322" spans="1:31" x14ac:dyDescent="0.25">
      <c r="A2322" s="6">
        <v>0.42764295459498702</v>
      </c>
      <c r="B2322" s="6">
        <v>0.23846655837589834</v>
      </c>
      <c r="C2322" s="6">
        <v>0.31094683941283519</v>
      </c>
      <c r="D2322" s="3">
        <f t="shared" si="294"/>
        <v>2.3383993334979225</v>
      </c>
      <c r="E2322" s="4">
        <f t="shared" si="294"/>
        <v>4.193460109503846</v>
      </c>
      <c r="F2322" s="4">
        <f t="shared" si="294"/>
        <v>3.2159838057473507</v>
      </c>
      <c r="G2322" s="141">
        <v>4.5145017352405281E-2</v>
      </c>
      <c r="H2322" s="5">
        <f t="shared" si="287"/>
        <v>1.0451450173524053</v>
      </c>
      <c r="I2322" s="5">
        <f t="shared" si="288"/>
        <v>2.2373922227765388</v>
      </c>
      <c r="J2322" s="5">
        <f t="shared" si="289"/>
        <v>4.0123236870294354</v>
      </c>
      <c r="K2322" s="5">
        <f t="shared" si="290"/>
        <v>3.0770694519447486</v>
      </c>
      <c r="L2322">
        <v>2.21</v>
      </c>
      <c r="M2322">
        <v>3.34</v>
      </c>
      <c r="N2322">
        <v>3.41</v>
      </c>
      <c r="O2322" s="5">
        <f t="shared" si="291"/>
        <v>2.3097704883488155</v>
      </c>
      <c r="P2322" s="5">
        <f t="shared" si="292"/>
        <v>3.4907843579570335</v>
      </c>
      <c r="Q2322" s="5">
        <f t="shared" si="293"/>
        <v>3.5639445091717024</v>
      </c>
      <c r="R2322" s="24">
        <f t="shared" si="295"/>
        <v>0.43294344829683468</v>
      </c>
      <c r="S2322" s="24">
        <f t="shared" si="295"/>
        <v>0.28646856908263613</v>
      </c>
      <c r="T2322" s="24">
        <f t="shared" si="295"/>
        <v>0.2805879826205292</v>
      </c>
      <c r="U2322">
        <f t="shared" si="296"/>
        <v>0.98775707607379371</v>
      </c>
      <c r="V2322">
        <f t="shared" si="296"/>
        <v>0.83243533187443375</v>
      </c>
      <c r="W2322">
        <f t="shared" si="296"/>
        <v>1.108197280969669</v>
      </c>
      <c r="X2322" t="s">
        <v>328</v>
      </c>
      <c r="Y2322" t="s">
        <v>240</v>
      </c>
      <c r="Z2322" t="s">
        <v>135</v>
      </c>
      <c r="AA2322" s="78" t="s">
        <v>162</v>
      </c>
      <c r="AB2322" s="78" t="s">
        <v>160</v>
      </c>
      <c r="AC2322" t="s">
        <v>618</v>
      </c>
      <c r="AD2322" s="78" t="s">
        <v>154</v>
      </c>
      <c r="AE2322" s="142" t="str">
        <f>VLOOKUP(AD2322,cs_lookup!$A$2:$B$55,2,FALSE)</f>
        <v>1</v>
      </c>
    </row>
    <row r="2323" spans="1:31" x14ac:dyDescent="0.25">
      <c r="A2323" s="6">
        <v>0.52331969061162897</v>
      </c>
      <c r="B2323" s="6">
        <v>0.23785709369279789</v>
      </c>
      <c r="C2323" s="6">
        <v>0.22608227653849133</v>
      </c>
      <c r="D2323" s="3">
        <f t="shared" si="294"/>
        <v>1.9108778399514297</v>
      </c>
      <c r="E2323" s="4">
        <f t="shared" si="294"/>
        <v>4.2042050732005523</v>
      </c>
      <c r="F2323" s="4">
        <f t="shared" si="294"/>
        <v>4.4231684823367674</v>
      </c>
      <c r="G2323" s="141">
        <v>4.5726341292843919E-2</v>
      </c>
      <c r="H2323" s="5">
        <f t="shared" si="287"/>
        <v>1.0457263412928439</v>
      </c>
      <c r="I2323" s="5">
        <f t="shared" si="288"/>
        <v>1.8273211302958943</v>
      </c>
      <c r="J2323" s="5">
        <f t="shared" si="289"/>
        <v>4.0203683384343591</v>
      </c>
      <c r="K2323" s="5">
        <f t="shared" si="290"/>
        <v>4.2297571627280153</v>
      </c>
      <c r="L2323">
        <v>1.96</v>
      </c>
      <c r="M2323">
        <v>3.7</v>
      </c>
      <c r="N2323">
        <v>3.77</v>
      </c>
      <c r="O2323" s="5">
        <f t="shared" si="291"/>
        <v>2.0496236289339742</v>
      </c>
      <c r="P2323" s="5">
        <f t="shared" si="292"/>
        <v>3.8691874627835228</v>
      </c>
      <c r="Q2323" s="5">
        <f t="shared" si="293"/>
        <v>3.9423883066740215</v>
      </c>
      <c r="R2323" s="24">
        <f t="shared" si="295"/>
        <v>0.48789445334415277</v>
      </c>
      <c r="S2323" s="24">
        <f t="shared" si="295"/>
        <v>0.25845219690663229</v>
      </c>
      <c r="T2323" s="24">
        <f t="shared" si="295"/>
        <v>0.25365334974921472</v>
      </c>
      <c r="U2323">
        <f t="shared" si="296"/>
        <v>1.0726084033640115</v>
      </c>
      <c r="V2323">
        <f t="shared" si="296"/>
        <v>0.9203136848502993</v>
      </c>
      <c r="W2323">
        <f t="shared" si="296"/>
        <v>0.8913041233715906</v>
      </c>
      <c r="X2323" t="s">
        <v>325</v>
      </c>
      <c r="Y2323" t="s">
        <v>332</v>
      </c>
      <c r="Z2323" t="s">
        <v>135</v>
      </c>
      <c r="AA2323" s="78" t="s">
        <v>162</v>
      </c>
      <c r="AB2323" s="78" t="s">
        <v>160</v>
      </c>
      <c r="AC2323" t="s">
        <v>618</v>
      </c>
      <c r="AD2323" s="78" t="s">
        <v>226</v>
      </c>
      <c r="AE2323" s="142" t="str">
        <f>VLOOKUP(AD2323,cs_lookup!$A$2:$B$55,2,FALSE)</f>
        <v>1</v>
      </c>
    </row>
    <row r="2324" spans="1:31" x14ac:dyDescent="0.25">
      <c r="A2324" s="6">
        <v>0.51441475233873402</v>
      </c>
      <c r="B2324" s="6">
        <v>0.36461221540334604</v>
      </c>
      <c r="C2324" s="6">
        <v>0.11944353738313469</v>
      </c>
      <c r="D2324" s="3">
        <f t="shared" si="294"/>
        <v>1.9439566914704571</v>
      </c>
      <c r="E2324" s="4">
        <f t="shared" si="294"/>
        <v>2.7426398725938652</v>
      </c>
      <c r="F2324" s="4">
        <f t="shared" si="294"/>
        <v>8.372156601426969</v>
      </c>
      <c r="G2324" s="141">
        <v>4.6854061902041E-2</v>
      </c>
      <c r="H2324" s="5">
        <f t="shared" ref="H2324:H2387" si="297">(G2324/100%) + 1</f>
        <v>1.046854061902041</v>
      </c>
      <c r="I2324" s="5">
        <f t="shared" ref="I2324:I2387" si="298">D2324/H2324</f>
        <v>1.8569509946194986</v>
      </c>
      <c r="J2324" s="5">
        <f t="shared" ref="J2324:J2387" si="299">E2324/H2324</f>
        <v>2.6198875014256826</v>
      </c>
      <c r="K2324" s="5">
        <f t="shared" ref="K2324:K2387" si="300">F2324/H2324</f>
        <v>7.9974438712264275</v>
      </c>
      <c r="L2324">
        <v>1.76</v>
      </c>
      <c r="M2324">
        <v>3.62</v>
      </c>
      <c r="N2324">
        <v>4.9400000000000004</v>
      </c>
      <c r="O2324" s="5">
        <f t="shared" ref="O2324:O2387" si="301">(L2324*H2324)</f>
        <v>1.8424631489475922</v>
      </c>
      <c r="P2324" s="5">
        <f t="shared" ref="P2324:P2387" si="302">(M2324*H2324)</f>
        <v>3.7896117040853885</v>
      </c>
      <c r="Q2324" s="5">
        <f t="shared" ref="Q2324:Q2387" si="303">(N2324*H2324)</f>
        <v>5.1714590657960828</v>
      </c>
      <c r="R2324" s="24">
        <f t="shared" si="295"/>
        <v>0.5427516965922472</v>
      </c>
      <c r="S2324" s="24">
        <f t="shared" si="295"/>
        <v>0.26387927790120308</v>
      </c>
      <c r="T2324" s="24">
        <f t="shared" si="295"/>
        <v>0.19336902550654961</v>
      </c>
      <c r="U2324">
        <f t="shared" si="296"/>
        <v>0.94779022445911965</v>
      </c>
      <c r="V2324">
        <f t="shared" si="296"/>
        <v>1.3817387189450232</v>
      </c>
      <c r="W2324">
        <f t="shared" si="296"/>
        <v>0.61769736425076516</v>
      </c>
      <c r="X2324" t="s">
        <v>230</v>
      </c>
      <c r="Y2324" t="s">
        <v>225</v>
      </c>
      <c r="Z2324" t="s">
        <v>135</v>
      </c>
      <c r="AA2324" s="78" t="s">
        <v>154</v>
      </c>
      <c r="AB2324" s="78" t="s">
        <v>160</v>
      </c>
      <c r="AC2324" t="s">
        <v>618</v>
      </c>
      <c r="AD2324" s="78" t="s">
        <v>170</v>
      </c>
      <c r="AE2324" s="142" t="str">
        <f>VLOOKUP(AD2324,cs_lookup!$A$2:$B$55,2,FALSE)</f>
        <v>1</v>
      </c>
    </row>
    <row r="2325" spans="1:31" x14ac:dyDescent="0.25">
      <c r="A2325" s="6">
        <v>0.73706287918330538</v>
      </c>
      <c r="B2325" s="6">
        <v>0.17990859198206374</v>
      </c>
      <c r="C2325" s="6">
        <v>7.9705182326715529E-2</v>
      </c>
      <c r="D2325" s="3">
        <f t="shared" si="294"/>
        <v>1.3567363494252205</v>
      </c>
      <c r="E2325" s="4">
        <f t="shared" si="294"/>
        <v>5.5583782240911344</v>
      </c>
      <c r="F2325" s="4">
        <f t="shared" si="294"/>
        <v>12.546235650035277</v>
      </c>
      <c r="G2325" s="141">
        <v>4.510903434217739E-2</v>
      </c>
      <c r="H2325" s="5">
        <f t="shared" si="297"/>
        <v>1.0451090343421774</v>
      </c>
      <c r="I2325" s="5">
        <f t="shared" si="298"/>
        <v>1.2981768455185065</v>
      </c>
      <c r="J2325" s="5">
        <f t="shared" si="299"/>
        <v>5.318467300007355</v>
      </c>
      <c r="K2325" s="5">
        <f t="shared" si="300"/>
        <v>12.004714568305545</v>
      </c>
      <c r="L2325">
        <v>1.83</v>
      </c>
      <c r="M2325">
        <v>3.46</v>
      </c>
      <c r="N2325">
        <v>4.7699999999999996</v>
      </c>
      <c r="O2325" s="5">
        <f t="shared" si="301"/>
        <v>1.9125495328461848</v>
      </c>
      <c r="P2325" s="5">
        <f t="shared" si="302"/>
        <v>3.6160772588239336</v>
      </c>
      <c r="Q2325" s="5">
        <f t="shared" si="303"/>
        <v>4.9851700938121857</v>
      </c>
      <c r="R2325" s="24">
        <f t="shared" si="295"/>
        <v>0.52286227510763461</v>
      </c>
      <c r="S2325" s="24">
        <f t="shared" si="295"/>
        <v>0.27654276400201488</v>
      </c>
      <c r="T2325" s="24">
        <f t="shared" si="295"/>
        <v>0.20059496089035045</v>
      </c>
      <c r="U2325">
        <f t="shared" si="296"/>
        <v>1.4096692652602947</v>
      </c>
      <c r="V2325">
        <f t="shared" si="296"/>
        <v>0.65056336813337468</v>
      </c>
      <c r="W2325">
        <f t="shared" si="296"/>
        <v>0.39734389125698982</v>
      </c>
      <c r="X2325" t="s">
        <v>331</v>
      </c>
      <c r="Y2325" t="s">
        <v>239</v>
      </c>
      <c r="Z2325" t="s">
        <v>136</v>
      </c>
      <c r="AA2325" s="78" t="s">
        <v>162</v>
      </c>
      <c r="AB2325" s="78" t="s">
        <v>160</v>
      </c>
      <c r="AC2325" t="s">
        <v>618</v>
      </c>
      <c r="AD2325" s="78" t="s">
        <v>176</v>
      </c>
      <c r="AE2325" s="142" t="str">
        <f>VLOOKUP(AD2325,cs_lookup!$A$2:$B$55,2,FALSE)</f>
        <v>1</v>
      </c>
    </row>
    <row r="2326" spans="1:31" x14ac:dyDescent="0.25">
      <c r="A2326" s="6">
        <v>0.41602675260833977</v>
      </c>
      <c r="B2326" s="6">
        <v>0.23559915712798998</v>
      </c>
      <c r="C2326" s="6">
        <v>0.32374164865267124</v>
      </c>
      <c r="D2326" s="3">
        <f t="shared" si="294"/>
        <v>2.403691574472929</v>
      </c>
      <c r="E2326" s="4">
        <f t="shared" si="294"/>
        <v>4.2444973580985561</v>
      </c>
      <c r="F2326" s="4">
        <f t="shared" si="294"/>
        <v>3.0888827685957017</v>
      </c>
      <c r="G2326" s="141">
        <v>4.4220139389569812E-2</v>
      </c>
      <c r="H2326" s="5">
        <f t="shared" si="297"/>
        <v>1.0442201393895698</v>
      </c>
      <c r="I2326" s="5">
        <f t="shared" si="298"/>
        <v>2.3019011832869638</v>
      </c>
      <c r="J2326" s="5">
        <f t="shared" si="299"/>
        <v>4.0647533963286744</v>
      </c>
      <c r="K2326" s="5">
        <f t="shared" si="300"/>
        <v>2.9580762255757684</v>
      </c>
      <c r="L2326">
        <v>2.5499999999999998</v>
      </c>
      <c r="M2326">
        <v>3.23</v>
      </c>
      <c r="N2326">
        <v>2.92</v>
      </c>
      <c r="O2326" s="5">
        <f t="shared" si="301"/>
        <v>2.6627613554434029</v>
      </c>
      <c r="P2326" s="5">
        <f t="shared" si="302"/>
        <v>3.3728310502283105</v>
      </c>
      <c r="Q2326" s="5">
        <f t="shared" si="303"/>
        <v>3.0491228070175436</v>
      </c>
      <c r="R2326" s="24">
        <f t="shared" si="295"/>
        <v>0.3755499898463413</v>
      </c>
      <c r="S2326" s="24">
        <f t="shared" si="295"/>
        <v>0.29648683408921683</v>
      </c>
      <c r="T2326" s="24">
        <f t="shared" si="295"/>
        <v>0.32796317606444192</v>
      </c>
      <c r="U2326">
        <f t="shared" si="296"/>
        <v>1.1077799596761</v>
      </c>
      <c r="V2326">
        <f t="shared" si="296"/>
        <v>0.79463615256890319</v>
      </c>
      <c r="W2326">
        <f t="shared" si="296"/>
        <v>0.98712804448832037</v>
      </c>
      <c r="X2326" t="s">
        <v>248</v>
      </c>
      <c r="Y2326" t="s">
        <v>400</v>
      </c>
      <c r="Z2326" t="s">
        <v>136</v>
      </c>
      <c r="AA2326" s="78" t="s">
        <v>150</v>
      </c>
      <c r="AB2326" s="78" t="s">
        <v>166</v>
      </c>
      <c r="AC2326" t="s">
        <v>618</v>
      </c>
      <c r="AD2326" s="78" t="s">
        <v>155</v>
      </c>
      <c r="AE2326" s="142" t="str">
        <f>VLOOKUP(AD2326,cs_lookup!$A$2:$B$55,2,FALSE)</f>
        <v>2</v>
      </c>
    </row>
    <row r="2327" spans="1:31" x14ac:dyDescent="0.25">
      <c r="A2327" s="6">
        <v>0.10580010854005337</v>
      </c>
      <c r="B2327" s="6">
        <v>0.20234712375059255</v>
      </c>
      <c r="C2327" s="6">
        <v>0.59239435807264385</v>
      </c>
      <c r="D2327" s="3">
        <f t="shared" si="294"/>
        <v>9.4517861446373104</v>
      </c>
      <c r="E2327" s="4">
        <f t="shared" si="294"/>
        <v>4.9420025422875407</v>
      </c>
      <c r="F2327" s="4">
        <f t="shared" si="294"/>
        <v>1.6880646926711149</v>
      </c>
      <c r="G2327" s="141">
        <v>4.4931397239819759E-2</v>
      </c>
      <c r="H2327" s="5">
        <f t="shared" si="297"/>
        <v>1.0449313972398198</v>
      </c>
      <c r="I2327" s="5">
        <f t="shared" si="298"/>
        <v>9.0453652456076536</v>
      </c>
      <c r="J2327" s="5">
        <f t="shared" si="299"/>
        <v>4.729499520582702</v>
      </c>
      <c r="K2327" s="5">
        <f t="shared" si="300"/>
        <v>1.615478965537956</v>
      </c>
      <c r="L2327">
        <v>2.7</v>
      </c>
      <c r="M2327">
        <v>3.23</v>
      </c>
      <c r="N2327">
        <v>2.74</v>
      </c>
      <c r="O2327" s="5">
        <f t="shared" si="301"/>
        <v>2.8213147725475136</v>
      </c>
      <c r="P2327" s="5">
        <f t="shared" si="302"/>
        <v>3.3751284130846178</v>
      </c>
      <c r="Q2327" s="5">
        <f t="shared" si="303"/>
        <v>2.8631120284371065</v>
      </c>
      <c r="R2327" s="24">
        <f t="shared" si="295"/>
        <v>0.3544446758406356</v>
      </c>
      <c r="S2327" s="24">
        <f t="shared" si="295"/>
        <v>0.29628502314851896</v>
      </c>
      <c r="T2327" s="24">
        <f t="shared" si="295"/>
        <v>0.34927030101084527</v>
      </c>
      <c r="U2327">
        <f t="shared" si="296"/>
        <v>0.29849540916118289</v>
      </c>
      <c r="V2327">
        <f t="shared" si="296"/>
        <v>0.68294752667657421</v>
      </c>
      <c r="W2327">
        <f t="shared" si="296"/>
        <v>1.6960914121760648</v>
      </c>
      <c r="X2327" t="s">
        <v>403</v>
      </c>
      <c r="Y2327" t="s">
        <v>234</v>
      </c>
      <c r="Z2327" t="s">
        <v>136</v>
      </c>
      <c r="AA2327" s="78" t="s">
        <v>155</v>
      </c>
      <c r="AB2327" s="78" t="s">
        <v>161</v>
      </c>
      <c r="AC2327" t="s">
        <v>618</v>
      </c>
      <c r="AD2327" s="78" t="s">
        <v>151</v>
      </c>
      <c r="AE2327" s="142" t="str">
        <f>VLOOKUP(AD2327,cs_lookup!$A$2:$B$55,2,FALSE)</f>
        <v>X</v>
      </c>
    </row>
    <row r="2328" spans="1:31" x14ac:dyDescent="0.25">
      <c r="A2328" s="6">
        <v>0.39077612603375211</v>
      </c>
      <c r="B2328" s="6">
        <v>0.38520936164235053</v>
      </c>
      <c r="C2328" s="6">
        <v>0.21731457182629957</v>
      </c>
      <c r="D2328" s="3">
        <f t="shared" si="294"/>
        <v>2.5590099634531613</v>
      </c>
      <c r="E2328" s="4">
        <f t="shared" si="294"/>
        <v>2.5959909067019371</v>
      </c>
      <c r="F2328" s="4">
        <f t="shared" si="294"/>
        <v>4.6016242334605346</v>
      </c>
      <c r="G2328" s="141">
        <v>4.7291017440271199E-2</v>
      </c>
      <c r="H2328" s="5">
        <f t="shared" si="297"/>
        <v>1.0472910174402712</v>
      </c>
      <c r="I2328" s="5">
        <f t="shared" si="298"/>
        <v>2.4434564231322704</v>
      </c>
      <c r="J2328" s="5">
        <f t="shared" si="299"/>
        <v>2.4787674710004768</v>
      </c>
      <c r="K2328" s="5">
        <f t="shared" si="300"/>
        <v>4.3938352920352184</v>
      </c>
      <c r="L2328">
        <v>1.95</v>
      </c>
      <c r="M2328">
        <v>3.5</v>
      </c>
      <c r="N2328">
        <v>4.0199999999999996</v>
      </c>
      <c r="O2328" s="5">
        <f t="shared" si="301"/>
        <v>2.0422174840085288</v>
      </c>
      <c r="P2328" s="5">
        <f t="shared" si="302"/>
        <v>3.6655185610409493</v>
      </c>
      <c r="Q2328" s="5">
        <f t="shared" si="303"/>
        <v>4.2101098901098899</v>
      </c>
      <c r="R2328" s="24">
        <f t="shared" si="295"/>
        <v>0.489663812904573</v>
      </c>
      <c r="S2328" s="24">
        <f t="shared" si="295"/>
        <v>0.27281269576111922</v>
      </c>
      <c r="T2328" s="24">
        <f t="shared" si="295"/>
        <v>0.23752349133430781</v>
      </c>
      <c r="U2328">
        <f t="shared" si="296"/>
        <v>0.79804983691924902</v>
      </c>
      <c r="V2328">
        <f t="shared" si="296"/>
        <v>1.4119920649867712</v>
      </c>
      <c r="W2328">
        <f t="shared" si="296"/>
        <v>0.91491822811089973</v>
      </c>
      <c r="X2328" t="s">
        <v>238</v>
      </c>
      <c r="Y2328" t="s">
        <v>235</v>
      </c>
      <c r="Z2328" t="s">
        <v>136</v>
      </c>
      <c r="AA2328" s="78" t="s">
        <v>151</v>
      </c>
      <c r="AB2328" s="78" t="s">
        <v>166</v>
      </c>
      <c r="AC2328" t="s">
        <v>618</v>
      </c>
      <c r="AD2328" s="78" t="s">
        <v>162</v>
      </c>
      <c r="AE2328" s="142" t="str">
        <f>VLOOKUP(AD2328,cs_lookup!$A$2:$B$55,2,FALSE)</f>
        <v>1</v>
      </c>
    </row>
    <row r="2329" spans="1:31" x14ac:dyDescent="0.25">
      <c r="A2329" s="6">
        <v>0.30239205576546679</v>
      </c>
      <c r="B2329" s="6">
        <v>0.2684297643949432</v>
      </c>
      <c r="C2329" s="6">
        <v>0.39261583609995143</v>
      </c>
      <c r="D2329" s="3">
        <f t="shared" si="294"/>
        <v>3.3069651828935385</v>
      </c>
      <c r="E2329" s="4">
        <f t="shared" si="294"/>
        <v>3.7253692870239634</v>
      </c>
      <c r="F2329" s="4">
        <f t="shared" si="294"/>
        <v>2.547019014651823</v>
      </c>
      <c r="G2329" s="141">
        <v>4.4278493590698575E-2</v>
      </c>
      <c r="H2329" s="5">
        <f t="shared" si="297"/>
        <v>1.0442784935906986</v>
      </c>
      <c r="I2329" s="5">
        <f t="shared" si="298"/>
        <v>3.1667464217545134</v>
      </c>
      <c r="J2329" s="5">
        <f t="shared" si="299"/>
        <v>3.567409756964802</v>
      </c>
      <c r="K2329" s="5">
        <f t="shared" si="300"/>
        <v>2.4390227609629567</v>
      </c>
      <c r="L2329">
        <v>3.19</v>
      </c>
      <c r="M2329">
        <v>3.4</v>
      </c>
      <c r="N2329">
        <v>2.29</v>
      </c>
      <c r="O2329" s="5">
        <f t="shared" si="301"/>
        <v>3.3312483945543283</v>
      </c>
      <c r="P2329" s="5">
        <f t="shared" si="302"/>
        <v>3.5505468782083751</v>
      </c>
      <c r="Q2329" s="5">
        <f t="shared" si="303"/>
        <v>2.3913977503227</v>
      </c>
      <c r="R2329" s="24">
        <f t="shared" si="295"/>
        <v>0.30018776193175029</v>
      </c>
      <c r="S2329" s="24">
        <f t="shared" si="295"/>
        <v>0.2816467531065539</v>
      </c>
      <c r="T2329" s="24">
        <f t="shared" si="295"/>
        <v>0.41816548496169575</v>
      </c>
      <c r="U2329">
        <f t="shared" si="296"/>
        <v>1.0073430502946943</v>
      </c>
      <c r="V2329">
        <f t="shared" si="296"/>
        <v>0.95307246199067519</v>
      </c>
      <c r="W2329">
        <f t="shared" si="296"/>
        <v>0.93890062719048972</v>
      </c>
      <c r="X2329" t="s">
        <v>243</v>
      </c>
      <c r="Y2329" t="s">
        <v>247</v>
      </c>
      <c r="Z2329" t="s">
        <v>136</v>
      </c>
      <c r="AA2329" s="78" t="s">
        <v>151</v>
      </c>
      <c r="AB2329" s="78" t="s">
        <v>166</v>
      </c>
      <c r="AC2329" t="s">
        <v>618</v>
      </c>
      <c r="AD2329" s="78" t="s">
        <v>167</v>
      </c>
      <c r="AE2329" s="142" t="str">
        <f>VLOOKUP(AD2329,cs_lookup!$A$2:$B$55,2,FALSE)</f>
        <v>2</v>
      </c>
    </row>
    <row r="2330" spans="1:31" x14ac:dyDescent="0.25">
      <c r="A2330" s="6">
        <v>0.71689212163791161</v>
      </c>
      <c r="B2330" s="6">
        <v>0.15798121838402152</v>
      </c>
      <c r="C2330" s="6">
        <v>0.10753468659535532</v>
      </c>
      <c r="D2330" s="3">
        <f t="shared" si="294"/>
        <v>1.3949100147945004</v>
      </c>
      <c r="E2330" s="4">
        <f t="shared" si="294"/>
        <v>6.3298663615139059</v>
      </c>
      <c r="F2330" s="4">
        <f t="shared" si="294"/>
        <v>9.2993250053624319</v>
      </c>
      <c r="G2330" s="141">
        <v>4.6597862488113595E-2</v>
      </c>
      <c r="H2330" s="5">
        <f t="shared" si="297"/>
        <v>1.0465978624881136</v>
      </c>
      <c r="I2330" s="5">
        <f t="shared" si="298"/>
        <v>1.3328041884954094</v>
      </c>
      <c r="J2330" s="5">
        <f t="shared" si="299"/>
        <v>6.0480405974322302</v>
      </c>
      <c r="K2330" s="5">
        <f t="shared" si="300"/>
        <v>8.8852895067593796</v>
      </c>
      <c r="L2330">
        <v>1.92</v>
      </c>
      <c r="M2330">
        <v>3.61</v>
      </c>
      <c r="N2330">
        <v>4.0199999999999996</v>
      </c>
      <c r="O2330" s="5">
        <f t="shared" si="301"/>
        <v>2.0094678959771781</v>
      </c>
      <c r="P2330" s="5">
        <f t="shared" si="302"/>
        <v>3.7782182835820901</v>
      </c>
      <c r="Q2330" s="5">
        <f t="shared" si="303"/>
        <v>4.2073234072022165</v>
      </c>
      <c r="R2330" s="24">
        <f t="shared" si="295"/>
        <v>0.49764417834290059</v>
      </c>
      <c r="S2330" s="24">
        <f t="shared" si="295"/>
        <v>0.26467502006049004</v>
      </c>
      <c r="T2330" s="24">
        <f t="shared" si="295"/>
        <v>0.23768080159660923</v>
      </c>
      <c r="U2330">
        <f t="shared" si="296"/>
        <v>1.4405717033103493</v>
      </c>
      <c r="V2330">
        <f t="shared" si="296"/>
        <v>0.59688752776108511</v>
      </c>
      <c r="W2330">
        <f t="shared" si="296"/>
        <v>0.45243320399879283</v>
      </c>
      <c r="X2330" t="s">
        <v>246</v>
      </c>
      <c r="Y2330" t="s">
        <v>227</v>
      </c>
      <c r="Z2330" t="s">
        <v>136</v>
      </c>
      <c r="AA2330" s="78" t="s">
        <v>165</v>
      </c>
      <c r="AB2330" s="78" t="s">
        <v>160</v>
      </c>
      <c r="AC2330" t="s">
        <v>618</v>
      </c>
      <c r="AD2330" s="78" t="s">
        <v>152</v>
      </c>
      <c r="AE2330" s="142" t="str">
        <f>VLOOKUP(AD2330,cs_lookup!$A$2:$B$55,2,FALSE)</f>
        <v>2</v>
      </c>
    </row>
    <row r="2331" spans="1:31" x14ac:dyDescent="0.25">
      <c r="A2331" s="6">
        <v>0.70545037908715336</v>
      </c>
      <c r="B2331" s="6">
        <v>0.24060491507105136</v>
      </c>
      <c r="C2331" s="6">
        <v>5.3268899671784373E-2</v>
      </c>
      <c r="D2331" s="3">
        <f t="shared" si="294"/>
        <v>1.4175341450577874</v>
      </c>
      <c r="E2331" s="4">
        <f t="shared" si="294"/>
        <v>4.1561910724255027</v>
      </c>
      <c r="F2331" s="4">
        <f t="shared" si="294"/>
        <v>18.772679859382997</v>
      </c>
      <c r="G2331" s="141">
        <v>4.6331227252280005E-2</v>
      </c>
      <c r="H2331" s="5">
        <f t="shared" si="297"/>
        <v>1.04633122725228</v>
      </c>
      <c r="I2331" s="5">
        <f t="shared" si="298"/>
        <v>1.3547661659494818</v>
      </c>
      <c r="J2331" s="5">
        <f t="shared" si="299"/>
        <v>3.9721562008044771</v>
      </c>
      <c r="K2331" s="5">
        <f t="shared" si="300"/>
        <v>17.941431327325503</v>
      </c>
      <c r="L2331">
        <v>1.92</v>
      </c>
      <c r="M2331">
        <v>3.42</v>
      </c>
      <c r="N2331">
        <v>4.29</v>
      </c>
      <c r="O2331" s="5">
        <f t="shared" si="301"/>
        <v>2.0089559563243777</v>
      </c>
      <c r="P2331" s="5">
        <f t="shared" si="302"/>
        <v>3.5784527972027975</v>
      </c>
      <c r="Q2331" s="5">
        <f t="shared" si="303"/>
        <v>4.4887609649122808</v>
      </c>
      <c r="R2331" s="24">
        <f t="shared" si="295"/>
        <v>0.49777099236641215</v>
      </c>
      <c r="S2331" s="24">
        <f t="shared" si="295"/>
        <v>0.27945038167938929</v>
      </c>
      <c r="T2331" s="24">
        <f t="shared" si="295"/>
        <v>0.22277862595419848</v>
      </c>
      <c r="U2331">
        <f t="shared" si="296"/>
        <v>1.4172187409584269</v>
      </c>
      <c r="V2331">
        <f t="shared" si="296"/>
        <v>0.86099333135674538</v>
      </c>
      <c r="W2331">
        <f t="shared" si="296"/>
        <v>0.2391113574905343</v>
      </c>
      <c r="X2331" t="s">
        <v>232</v>
      </c>
      <c r="Y2331" t="s">
        <v>127</v>
      </c>
      <c r="Z2331" t="s">
        <v>136</v>
      </c>
      <c r="AA2331" s="78" t="s">
        <v>170</v>
      </c>
      <c r="AB2331" s="78" t="s">
        <v>160</v>
      </c>
      <c r="AC2331" t="s">
        <v>618</v>
      </c>
      <c r="AD2331" s="78" t="s">
        <v>359</v>
      </c>
      <c r="AE2331" s="142" t="str">
        <f>VLOOKUP(AD2331,cs_lookup!$A$2:$B$55,2,FALSE)</f>
        <v>1</v>
      </c>
    </row>
    <row r="2332" spans="1:31" x14ac:dyDescent="0.25">
      <c r="A2332" s="6">
        <v>0.273145504817917</v>
      </c>
      <c r="B2332" s="6">
        <v>0.48563927039284832</v>
      </c>
      <c r="C2332" s="6">
        <v>0.23560647992257525</v>
      </c>
      <c r="D2332" s="3">
        <f t="shared" si="294"/>
        <v>3.6610523781697064</v>
      </c>
      <c r="E2332" s="4">
        <f t="shared" si="294"/>
        <v>2.0591415500461272</v>
      </c>
      <c r="F2332" s="4">
        <f t="shared" si="294"/>
        <v>4.2443654365050527</v>
      </c>
      <c r="G2332" s="141">
        <v>4.3877510933104658E-2</v>
      </c>
      <c r="H2332" s="5">
        <f t="shared" si="297"/>
        <v>1.0438775109331047</v>
      </c>
      <c r="I2332" s="5">
        <f t="shared" si="298"/>
        <v>3.5071666357647202</v>
      </c>
      <c r="J2332" s="5">
        <f t="shared" si="299"/>
        <v>1.9725892439291033</v>
      </c>
      <c r="K2332" s="5">
        <f t="shared" si="300"/>
        <v>4.065961180360218</v>
      </c>
      <c r="L2332">
        <v>2.48</v>
      </c>
      <c r="M2332">
        <v>3.29</v>
      </c>
      <c r="N2332">
        <v>2.97</v>
      </c>
      <c r="O2332" s="5">
        <f t="shared" si="301"/>
        <v>2.5888162271140995</v>
      </c>
      <c r="P2332" s="5">
        <f t="shared" si="302"/>
        <v>3.4343570109699142</v>
      </c>
      <c r="Q2332" s="5">
        <f t="shared" si="303"/>
        <v>3.1003162074713209</v>
      </c>
      <c r="R2332" s="24">
        <f t="shared" si="295"/>
        <v>0.38627693597036694</v>
      </c>
      <c r="S2332" s="24">
        <f t="shared" si="295"/>
        <v>0.29117531951565656</v>
      </c>
      <c r="T2332" s="24">
        <f t="shared" si="295"/>
        <v>0.32254774451397644</v>
      </c>
      <c r="U2332">
        <f t="shared" si="296"/>
        <v>0.70712351523589589</v>
      </c>
      <c r="V2332">
        <f t="shared" si="296"/>
        <v>1.6678586330759926</v>
      </c>
      <c r="W2332">
        <f t="shared" si="296"/>
        <v>0.73045458828922638</v>
      </c>
      <c r="X2332" t="s">
        <v>236</v>
      </c>
      <c r="Y2332" t="s">
        <v>251</v>
      </c>
      <c r="Z2332" t="s">
        <v>136</v>
      </c>
      <c r="AA2332" s="78" t="s">
        <v>149</v>
      </c>
      <c r="AB2332" s="78" t="s">
        <v>166</v>
      </c>
      <c r="AC2332" t="s">
        <v>618</v>
      </c>
      <c r="AD2332" s="78" t="s">
        <v>170</v>
      </c>
      <c r="AE2332" s="142" t="str">
        <f>VLOOKUP(AD2332,cs_lookup!$A$2:$B$55,2,FALSE)</f>
        <v>1</v>
      </c>
    </row>
    <row r="2333" spans="1:31" x14ac:dyDescent="0.25">
      <c r="A2333" s="6">
        <v>0.76183764809583032</v>
      </c>
      <c r="B2333" s="6">
        <v>0.17318643040113893</v>
      </c>
      <c r="C2333" s="6">
        <v>6.2121042494513286E-2</v>
      </c>
      <c r="D2333" s="3">
        <f t="shared" si="294"/>
        <v>1.3126156242073923</v>
      </c>
      <c r="E2333" s="4">
        <f t="shared" si="294"/>
        <v>5.7741244373694514</v>
      </c>
      <c r="F2333" s="4">
        <f t="shared" si="294"/>
        <v>16.097604931345494</v>
      </c>
      <c r="G2333" s="141">
        <v>4.837440287429029E-2</v>
      </c>
      <c r="H2333" s="5">
        <f t="shared" si="297"/>
        <v>1.0483744028742903</v>
      </c>
      <c r="I2333" s="5">
        <f t="shared" si="298"/>
        <v>1.2520485244666804</v>
      </c>
      <c r="J2333" s="5">
        <f t="shared" si="299"/>
        <v>5.5076930737136873</v>
      </c>
      <c r="K2333" s="5">
        <f t="shared" si="300"/>
        <v>15.354824466537213</v>
      </c>
      <c r="L2333">
        <v>1.93</v>
      </c>
      <c r="M2333">
        <v>3.45</v>
      </c>
      <c r="N2333">
        <v>4.16</v>
      </c>
      <c r="O2333" s="5">
        <f t="shared" si="301"/>
        <v>2.0233625975473801</v>
      </c>
      <c r="P2333" s="5">
        <f t="shared" si="302"/>
        <v>3.6168916899163017</v>
      </c>
      <c r="Q2333" s="5">
        <f t="shared" si="303"/>
        <v>4.3612375159570478</v>
      </c>
      <c r="R2333" s="24">
        <f t="shared" si="295"/>
        <v>0.49422678921323859</v>
      </c>
      <c r="S2333" s="24">
        <f t="shared" si="295"/>
        <v>0.27648049367581173</v>
      </c>
      <c r="T2333" s="24">
        <f t="shared" si="295"/>
        <v>0.22929271711094962</v>
      </c>
      <c r="U2333">
        <f t="shared" si="296"/>
        <v>1.5414738025605663</v>
      </c>
      <c r="V2333">
        <f t="shared" si="296"/>
        <v>0.62639656092414731</v>
      </c>
      <c r="W2333">
        <f t="shared" si="296"/>
        <v>0.27092462105743331</v>
      </c>
      <c r="X2333" t="s">
        <v>244</v>
      </c>
      <c r="Y2333" t="s">
        <v>242</v>
      </c>
      <c r="Z2333" t="s">
        <v>136</v>
      </c>
      <c r="AA2333" s="78" t="s">
        <v>170</v>
      </c>
      <c r="AB2333" s="78" t="s">
        <v>160</v>
      </c>
      <c r="AC2333" t="s">
        <v>618</v>
      </c>
      <c r="AD2333" s="78" t="s">
        <v>359</v>
      </c>
      <c r="AE2333" s="142" t="str">
        <f>VLOOKUP(AD2333,cs_lookup!$A$2:$B$55,2,FALSE)</f>
        <v>1</v>
      </c>
    </row>
    <row r="2334" spans="1:31" x14ac:dyDescent="0.25">
      <c r="A2334" s="6">
        <v>6.3098700812316375E-2</v>
      </c>
      <c r="B2334" s="6">
        <v>0.16049532026594479</v>
      </c>
      <c r="C2334" s="6">
        <v>0.6445967781007067</v>
      </c>
      <c r="D2334" s="3">
        <f t="shared" si="294"/>
        <v>15.848186842617332</v>
      </c>
      <c r="E2334" s="4">
        <f t="shared" si="294"/>
        <v>6.2307112652442127</v>
      </c>
      <c r="F2334" s="4">
        <f t="shared" si="294"/>
        <v>1.5513574283546419</v>
      </c>
      <c r="G2334" s="141">
        <v>4.384907759339951E-2</v>
      </c>
      <c r="H2334" s="5">
        <f t="shared" si="297"/>
        <v>1.0438490775933995</v>
      </c>
      <c r="I2334" s="5">
        <f t="shared" si="298"/>
        <v>15.182450397097083</v>
      </c>
      <c r="J2334" s="5">
        <f t="shared" si="299"/>
        <v>5.9689771241731187</v>
      </c>
      <c r="K2334" s="5">
        <f t="shared" si="300"/>
        <v>1.4861893942861031</v>
      </c>
      <c r="L2334">
        <v>3.22</v>
      </c>
      <c r="M2334">
        <v>3.35</v>
      </c>
      <c r="N2334">
        <v>2.2999999999999998</v>
      </c>
      <c r="O2334" s="5">
        <f t="shared" si="301"/>
        <v>3.3611940298507466</v>
      </c>
      <c r="P2334" s="5">
        <f t="shared" si="302"/>
        <v>3.4968944099378882</v>
      </c>
      <c r="Q2334" s="5">
        <f t="shared" si="303"/>
        <v>2.4008528784648187</v>
      </c>
      <c r="R2334" s="24">
        <f t="shared" si="295"/>
        <v>0.2975133214920071</v>
      </c>
      <c r="S2334" s="24">
        <f t="shared" si="295"/>
        <v>0.28596802841918295</v>
      </c>
      <c r="T2334" s="24">
        <f t="shared" si="295"/>
        <v>0.41651865008880995</v>
      </c>
      <c r="U2334">
        <f t="shared" si="296"/>
        <v>0.21208697646169627</v>
      </c>
      <c r="V2334">
        <f t="shared" si="296"/>
        <v>0.56123518825917351</v>
      </c>
      <c r="W2334">
        <f t="shared" si="296"/>
        <v>1.5475820301522296</v>
      </c>
      <c r="X2334" t="s">
        <v>245</v>
      </c>
      <c r="Y2334" t="s">
        <v>334</v>
      </c>
      <c r="Z2334" t="s">
        <v>136</v>
      </c>
      <c r="AA2334" s="78" t="s">
        <v>153</v>
      </c>
      <c r="AB2334" s="78" t="s">
        <v>161</v>
      </c>
      <c r="AC2334" t="s">
        <v>618</v>
      </c>
      <c r="AD2334" s="78" t="s">
        <v>178</v>
      </c>
      <c r="AE2334" s="142" t="str">
        <f>VLOOKUP(AD2334,cs_lookup!$A$2:$B$55,2,FALSE)</f>
        <v>2</v>
      </c>
    </row>
    <row r="2335" spans="1:31" x14ac:dyDescent="0.25">
      <c r="A2335" s="6">
        <v>0.43557554862575909</v>
      </c>
      <c r="B2335" s="6">
        <v>0.34869904439600086</v>
      </c>
      <c r="C2335" s="6">
        <v>0.20866863033819699</v>
      </c>
      <c r="D2335" s="3">
        <f t="shared" si="294"/>
        <v>2.2958129838899364</v>
      </c>
      <c r="E2335" s="4">
        <f t="shared" si="294"/>
        <v>2.8678025250460615</v>
      </c>
      <c r="F2335" s="4">
        <f t="shared" si="294"/>
        <v>4.7922871702337959</v>
      </c>
      <c r="G2335" s="141">
        <v>4.3754955881694091E-2</v>
      </c>
      <c r="H2335" s="5">
        <f t="shared" si="297"/>
        <v>1.0437549558816941</v>
      </c>
      <c r="I2335" s="5">
        <f t="shared" si="298"/>
        <v>2.199570858037831</v>
      </c>
      <c r="J2335" s="5">
        <f t="shared" si="299"/>
        <v>2.7475821876443542</v>
      </c>
      <c r="K2335" s="5">
        <f t="shared" si="300"/>
        <v>4.5913910570949996</v>
      </c>
      <c r="L2335">
        <v>2.34</v>
      </c>
      <c r="M2335">
        <v>3.28</v>
      </c>
      <c r="N2335">
        <v>3.21</v>
      </c>
      <c r="O2335" s="5">
        <f t="shared" si="301"/>
        <v>2.4423865967631642</v>
      </c>
      <c r="P2335" s="5">
        <f t="shared" si="302"/>
        <v>3.4235162552919562</v>
      </c>
      <c r="Q2335" s="5">
        <f t="shared" si="303"/>
        <v>3.350453408380238</v>
      </c>
      <c r="R2335" s="24">
        <f t="shared" si="295"/>
        <v>0.40943559112438455</v>
      </c>
      <c r="S2335" s="24">
        <f t="shared" si="295"/>
        <v>0.29209734244849389</v>
      </c>
      <c r="T2335" s="24">
        <f t="shared" si="295"/>
        <v>0.29846706642712145</v>
      </c>
      <c r="U2335">
        <f t="shared" si="296"/>
        <v>1.0638438818413158</v>
      </c>
      <c r="V2335">
        <f t="shared" si="296"/>
        <v>1.1937768466944805</v>
      </c>
      <c r="W2335">
        <f t="shared" si="296"/>
        <v>0.69913452373864793</v>
      </c>
      <c r="X2335" t="s">
        <v>249</v>
      </c>
      <c r="Y2335" t="s">
        <v>233</v>
      </c>
      <c r="Z2335" t="s">
        <v>136</v>
      </c>
      <c r="AA2335" s="78" t="s">
        <v>151</v>
      </c>
      <c r="AB2335" s="78" t="s">
        <v>166</v>
      </c>
      <c r="AC2335" t="s">
        <v>618</v>
      </c>
      <c r="AD2335" s="78" t="s">
        <v>155</v>
      </c>
      <c r="AE2335" s="142" t="str">
        <f>VLOOKUP(AD2335,cs_lookup!$A$2:$B$55,2,FALSE)</f>
        <v>2</v>
      </c>
    </row>
    <row r="2336" spans="1:31" x14ac:dyDescent="0.25">
      <c r="A2336" s="6">
        <v>0.62160078363442828</v>
      </c>
      <c r="B2336" s="6">
        <v>0.20767758354051771</v>
      </c>
      <c r="C2336" s="6">
        <v>0.16267898934882913</v>
      </c>
      <c r="D2336" s="3">
        <f t="shared" si="294"/>
        <v>1.608749580644212</v>
      </c>
      <c r="E2336" s="4">
        <f t="shared" si="294"/>
        <v>4.8151561808061043</v>
      </c>
      <c r="F2336" s="4">
        <f t="shared" si="294"/>
        <v>6.1470753168727956</v>
      </c>
      <c r="G2336" s="141">
        <v>4.6352584957785048E-2</v>
      </c>
      <c r="H2336" s="5">
        <f t="shared" si="297"/>
        <v>1.046352584957785</v>
      </c>
      <c r="I2336" s="5">
        <f t="shared" si="298"/>
        <v>1.5374832573373123</v>
      </c>
      <c r="J2336" s="5">
        <f t="shared" si="299"/>
        <v>4.6018486024960419</v>
      </c>
      <c r="K2336" s="5">
        <f t="shared" si="300"/>
        <v>5.8747647831546175</v>
      </c>
      <c r="L2336">
        <v>2.02</v>
      </c>
      <c r="M2336">
        <v>3.54</v>
      </c>
      <c r="N2336">
        <v>3.72</v>
      </c>
      <c r="O2336" s="5">
        <f t="shared" si="301"/>
        <v>2.1136322216147256</v>
      </c>
      <c r="P2336" s="5">
        <f t="shared" si="302"/>
        <v>3.7040881507505592</v>
      </c>
      <c r="Q2336" s="5">
        <f t="shared" si="303"/>
        <v>3.8924316160429604</v>
      </c>
      <c r="R2336" s="24">
        <f t="shared" si="295"/>
        <v>0.47311920672558744</v>
      </c>
      <c r="S2336" s="24">
        <f t="shared" si="295"/>
        <v>0.26997197671912049</v>
      </c>
      <c r="T2336" s="24">
        <f t="shared" si="295"/>
        <v>0.25690881655529207</v>
      </c>
      <c r="U2336">
        <f t="shared" si="296"/>
        <v>1.3138354452706911</v>
      </c>
      <c r="V2336">
        <f t="shared" si="296"/>
        <v>0.76925607636894111</v>
      </c>
      <c r="W2336">
        <f t="shared" si="296"/>
        <v>0.63321684140729861</v>
      </c>
      <c r="X2336" t="s">
        <v>406</v>
      </c>
      <c r="Y2336" t="s">
        <v>250</v>
      </c>
      <c r="Z2336" t="s">
        <v>136</v>
      </c>
      <c r="AA2336" s="78" t="s">
        <v>162</v>
      </c>
      <c r="AB2336" s="78" t="s">
        <v>160</v>
      </c>
      <c r="AC2336" t="s">
        <v>618</v>
      </c>
      <c r="AD2336" s="78" t="s">
        <v>152</v>
      </c>
      <c r="AE2336" s="142" t="str">
        <f>VLOOKUP(AD2336,cs_lookup!$A$2:$B$55,2,FALSE)</f>
        <v>2</v>
      </c>
    </row>
    <row r="2337" spans="1:31" x14ac:dyDescent="0.25">
      <c r="A2337" s="6">
        <v>0.72292286950386231</v>
      </c>
      <c r="B2337" s="6">
        <v>0.25083988145368391</v>
      </c>
      <c r="C2337" s="6">
        <v>2.577382942106354E-2</v>
      </c>
      <c r="D2337" s="3">
        <f t="shared" si="294"/>
        <v>1.3832734337015706</v>
      </c>
      <c r="E2337" s="4">
        <f t="shared" si="294"/>
        <v>3.9866068912356907</v>
      </c>
      <c r="F2337" s="4">
        <f t="shared" si="294"/>
        <v>38.799046259798502</v>
      </c>
      <c r="G2337" s="141">
        <v>6.0340993430465062E-2</v>
      </c>
      <c r="H2337" s="5">
        <f t="shared" si="297"/>
        <v>1.0603409934304651</v>
      </c>
      <c r="I2337" s="5">
        <f t="shared" si="298"/>
        <v>1.3045552725697602</v>
      </c>
      <c r="J2337" s="5">
        <f t="shared" si="299"/>
        <v>3.7597404192947708</v>
      </c>
      <c r="K2337" s="5">
        <f t="shared" si="300"/>
        <v>36.591102768057659</v>
      </c>
      <c r="L2337">
        <v>1.77</v>
      </c>
      <c r="M2337">
        <v>3.73</v>
      </c>
      <c r="N2337">
        <v>4.4000000000000004</v>
      </c>
      <c r="O2337" s="5">
        <f t="shared" si="301"/>
        <v>1.8768035583719231</v>
      </c>
      <c r="P2337" s="5">
        <f t="shared" si="302"/>
        <v>3.9550719054956347</v>
      </c>
      <c r="Q2337" s="5">
        <f t="shared" si="303"/>
        <v>4.6655003710940468</v>
      </c>
      <c r="R2337" s="24">
        <f t="shared" si="295"/>
        <v>0.53282081416526794</v>
      </c>
      <c r="S2337" s="24">
        <f t="shared" si="295"/>
        <v>0.25283990377279469</v>
      </c>
      <c r="T2337" s="24">
        <f t="shared" si="295"/>
        <v>0.21433928206193728</v>
      </c>
      <c r="U2337">
        <f t="shared" si="296"/>
        <v>1.3567842139132902</v>
      </c>
      <c r="V2337">
        <f t="shared" si="296"/>
        <v>0.99208976791532077</v>
      </c>
      <c r="W2337">
        <f t="shared" si="296"/>
        <v>0.12024781072848663</v>
      </c>
      <c r="X2337" t="s">
        <v>338</v>
      </c>
      <c r="Y2337" t="s">
        <v>237</v>
      </c>
      <c r="Z2337" t="s">
        <v>137</v>
      </c>
      <c r="AA2337" s="78" t="s">
        <v>154</v>
      </c>
      <c r="AB2337" s="78" t="s">
        <v>160</v>
      </c>
      <c r="AC2337" t="s">
        <v>618</v>
      </c>
      <c r="AD2337" s="78" t="s">
        <v>154</v>
      </c>
      <c r="AE2337" s="142" t="str">
        <f>VLOOKUP(AD2337,cs_lookup!$A$2:$B$55,2,FALSE)</f>
        <v>1</v>
      </c>
    </row>
    <row r="2338" spans="1:31" x14ac:dyDescent="0.25">
      <c r="A2338" s="6">
        <v>0.66180528393803906</v>
      </c>
      <c r="B2338" s="6">
        <v>0.24262036243579627</v>
      </c>
      <c r="C2338" s="6">
        <v>9.3863882256405864E-2</v>
      </c>
      <c r="D2338" s="3">
        <f t="shared" si="294"/>
        <v>1.5110184585555895</v>
      </c>
      <c r="E2338" s="4">
        <f t="shared" si="294"/>
        <v>4.1216655929471964</v>
      </c>
      <c r="F2338" s="4">
        <f t="shared" si="294"/>
        <v>10.653725117274847</v>
      </c>
      <c r="G2338" s="141">
        <v>5.6362819748911663E-2</v>
      </c>
      <c r="H2338" s="5">
        <f t="shared" si="297"/>
        <v>1.0563628197489117</v>
      </c>
      <c r="I2338" s="5">
        <f t="shared" si="298"/>
        <v>1.430397236921634</v>
      </c>
      <c r="J2338" s="5">
        <f t="shared" si="299"/>
        <v>3.901751856362079</v>
      </c>
      <c r="K2338" s="5">
        <f t="shared" si="300"/>
        <v>10.085289749034471</v>
      </c>
      <c r="L2338">
        <v>2.19</v>
      </c>
      <c r="M2338">
        <v>3.53</v>
      </c>
      <c r="N2338">
        <v>3.16</v>
      </c>
      <c r="O2338" s="5">
        <f t="shared" si="301"/>
        <v>2.3134345752501164</v>
      </c>
      <c r="P2338" s="5">
        <f t="shared" si="302"/>
        <v>3.728960753713658</v>
      </c>
      <c r="Q2338" s="5">
        <f t="shared" si="303"/>
        <v>3.3381065104065608</v>
      </c>
      <c r="R2338" s="24">
        <f t="shared" si="295"/>
        <v>0.432257739509182</v>
      </c>
      <c r="S2338" s="24">
        <f t="shared" si="295"/>
        <v>0.26817123216008742</v>
      </c>
      <c r="T2338" s="24">
        <f t="shared" si="295"/>
        <v>0.29957102833073057</v>
      </c>
      <c r="U2338">
        <f t="shared" si="296"/>
        <v>1.5310432259454803</v>
      </c>
      <c r="V2338">
        <f t="shared" si="296"/>
        <v>0.90472180957486781</v>
      </c>
      <c r="W2338">
        <f t="shared" si="296"/>
        <v>0.31332763645214329</v>
      </c>
      <c r="X2338" t="s">
        <v>404</v>
      </c>
      <c r="Y2338" t="s">
        <v>129</v>
      </c>
      <c r="Z2338" t="s">
        <v>137</v>
      </c>
      <c r="AA2338" s="78" t="s">
        <v>170</v>
      </c>
      <c r="AB2338" s="78" t="s">
        <v>160</v>
      </c>
      <c r="AC2338" t="s">
        <v>618</v>
      </c>
      <c r="AD2338" s="78" t="s">
        <v>149</v>
      </c>
      <c r="AE2338" s="142" t="str">
        <f>VLOOKUP(AD2338,cs_lookup!$A$2:$B$55,2,FALSE)</f>
        <v>X</v>
      </c>
    </row>
    <row r="2339" spans="1:31" x14ac:dyDescent="0.25">
      <c r="A2339" s="6">
        <v>0.25028479634653783</v>
      </c>
      <c r="B2339" s="6">
        <v>0.23009218167466655</v>
      </c>
      <c r="C2339" s="6">
        <v>0.4678252840931475</v>
      </c>
      <c r="D2339" s="3">
        <f t="shared" si="294"/>
        <v>3.9954484435220188</v>
      </c>
      <c r="E2339" s="4">
        <f t="shared" si="294"/>
        <v>4.3460842203405532</v>
      </c>
      <c r="F2339" s="4">
        <f t="shared" si="294"/>
        <v>2.1375501367747636</v>
      </c>
      <c r="G2339" s="141">
        <v>5.5998899284535053E-2</v>
      </c>
      <c r="H2339" s="5">
        <f t="shared" si="297"/>
        <v>1.0559988992845351</v>
      </c>
      <c r="I2339" s="5">
        <f t="shared" si="298"/>
        <v>3.7835725456049549</v>
      </c>
      <c r="J2339" s="5">
        <f t="shared" si="299"/>
        <v>4.1156143470273792</v>
      </c>
      <c r="K2339" s="5">
        <f t="shared" si="300"/>
        <v>2.0241973151894435</v>
      </c>
      <c r="L2339">
        <v>2.37</v>
      </c>
      <c r="M2339">
        <v>3.68</v>
      </c>
      <c r="N2339">
        <v>2.76</v>
      </c>
      <c r="O2339" s="5">
        <f t="shared" si="301"/>
        <v>2.5027173913043481</v>
      </c>
      <c r="P2339" s="5">
        <f t="shared" si="302"/>
        <v>3.8860759493670893</v>
      </c>
      <c r="Q2339" s="5">
        <f t="shared" si="303"/>
        <v>2.9145569620253164</v>
      </c>
      <c r="R2339" s="24">
        <f t="shared" si="295"/>
        <v>0.39956568946796955</v>
      </c>
      <c r="S2339" s="24">
        <f t="shared" si="295"/>
        <v>0.25732899022801298</v>
      </c>
      <c r="T2339" s="24">
        <f t="shared" si="295"/>
        <v>0.34310532030401736</v>
      </c>
      <c r="U2339">
        <f t="shared" si="296"/>
        <v>0.62639211259554717</v>
      </c>
      <c r="V2339">
        <f t="shared" si="296"/>
        <v>0.89415569334332456</v>
      </c>
      <c r="W2339">
        <f t="shared" si="296"/>
        <v>1.3635034387651546</v>
      </c>
      <c r="X2339" t="s">
        <v>259</v>
      </c>
      <c r="Y2339" t="s">
        <v>335</v>
      </c>
      <c r="Z2339" t="s">
        <v>137</v>
      </c>
      <c r="AA2339" s="78" t="s">
        <v>155</v>
      </c>
      <c r="AB2339" s="78" t="s">
        <v>161</v>
      </c>
      <c r="AC2339" t="s">
        <v>618</v>
      </c>
      <c r="AD2339" s="78" t="s">
        <v>150</v>
      </c>
      <c r="AE2339" s="142" t="str">
        <f>VLOOKUP(AD2339,cs_lookup!$A$2:$B$55,2,FALSE)</f>
        <v>X</v>
      </c>
    </row>
    <row r="2340" spans="1:31" x14ac:dyDescent="0.25">
      <c r="A2340" s="6">
        <v>0.10680683181864224</v>
      </c>
      <c r="B2340" s="6">
        <v>0.49109460309929148</v>
      </c>
      <c r="C2340" s="6">
        <v>0.38409118264580572</v>
      </c>
      <c r="D2340" s="3">
        <f t="shared" si="294"/>
        <v>9.3626969639732192</v>
      </c>
      <c r="E2340" s="4">
        <f t="shared" si="294"/>
        <v>2.0362675413026601</v>
      </c>
      <c r="F2340" s="4">
        <f t="shared" si="294"/>
        <v>2.6035484415745151</v>
      </c>
      <c r="G2340" s="141">
        <v>5.9882116314972311E-2</v>
      </c>
      <c r="H2340" s="5">
        <f t="shared" si="297"/>
        <v>1.0598821163149723</v>
      </c>
      <c r="I2340" s="5">
        <f t="shared" si="298"/>
        <v>8.8337153914113635</v>
      </c>
      <c r="J2340" s="5">
        <f t="shared" si="299"/>
        <v>1.9212207753654829</v>
      </c>
      <c r="K2340" s="5">
        <f t="shared" si="300"/>
        <v>2.4564509594959532</v>
      </c>
      <c r="L2340">
        <v>5.39</v>
      </c>
      <c r="M2340">
        <v>3.89</v>
      </c>
      <c r="N2340">
        <v>1.62</v>
      </c>
      <c r="O2340" s="5">
        <f t="shared" si="301"/>
        <v>5.7127646069377001</v>
      </c>
      <c r="P2340" s="5">
        <f t="shared" si="302"/>
        <v>4.1229414324652423</v>
      </c>
      <c r="Q2340" s="5">
        <f t="shared" si="303"/>
        <v>1.7170090284302553</v>
      </c>
      <c r="R2340" s="24">
        <f t="shared" si="295"/>
        <v>0.17504659631618275</v>
      </c>
      <c r="S2340" s="24">
        <f t="shared" si="295"/>
        <v>0.24254528384170307</v>
      </c>
      <c r="T2340" s="24">
        <f t="shared" si="295"/>
        <v>0.58240811984211405</v>
      </c>
      <c r="U2340">
        <f t="shared" si="296"/>
        <v>0.61016228859268684</v>
      </c>
      <c r="V2340">
        <f t="shared" si="296"/>
        <v>2.0247542863781427</v>
      </c>
      <c r="W2340">
        <f t="shared" si="296"/>
        <v>0.65948802834330267</v>
      </c>
      <c r="X2340" t="s">
        <v>258</v>
      </c>
      <c r="Y2340" t="s">
        <v>128</v>
      </c>
      <c r="Z2340" t="s">
        <v>137</v>
      </c>
      <c r="AA2340" s="78" t="s">
        <v>152</v>
      </c>
      <c r="AB2340" s="78" t="s">
        <v>161</v>
      </c>
      <c r="AC2340" t="s">
        <v>618</v>
      </c>
      <c r="AD2340" s="78" t="s">
        <v>263</v>
      </c>
      <c r="AE2340" s="142" t="str">
        <f>VLOOKUP(AD2340,cs_lookup!$A$2:$B$55,2,FALSE)</f>
        <v>2</v>
      </c>
    </row>
    <row r="2341" spans="1:31" x14ac:dyDescent="0.25">
      <c r="A2341" s="6">
        <v>0.67694963763254534</v>
      </c>
      <c r="B2341" s="6">
        <v>0.20862410074552609</v>
      </c>
      <c r="C2341" s="6">
        <v>0.11089540431197453</v>
      </c>
      <c r="D2341" s="3">
        <f t="shared" si="294"/>
        <v>1.4772147651887946</v>
      </c>
      <c r="E2341" s="4">
        <f t="shared" si="294"/>
        <v>4.7933100558682451</v>
      </c>
      <c r="F2341" s="4">
        <f t="shared" si="294"/>
        <v>9.0175062366585337</v>
      </c>
      <c r="G2341" s="141">
        <v>5.7623948318348717E-2</v>
      </c>
      <c r="H2341" s="5">
        <f t="shared" si="297"/>
        <v>1.0576239483183487</v>
      </c>
      <c r="I2341" s="5">
        <f t="shared" si="298"/>
        <v>1.3967296859508589</v>
      </c>
      <c r="J2341" s="5">
        <f t="shared" si="299"/>
        <v>4.5321496960141081</v>
      </c>
      <c r="K2341" s="5">
        <f t="shared" si="300"/>
        <v>8.5261933137923158</v>
      </c>
      <c r="L2341">
        <v>2.0499999999999998</v>
      </c>
      <c r="M2341">
        <v>3.49</v>
      </c>
      <c r="N2341">
        <v>3.53</v>
      </c>
      <c r="O2341" s="5">
        <f t="shared" si="301"/>
        <v>2.1681290940526146</v>
      </c>
      <c r="P2341" s="5">
        <f t="shared" si="302"/>
        <v>3.6911075796310371</v>
      </c>
      <c r="Q2341" s="5">
        <f t="shared" si="303"/>
        <v>3.7334125375637708</v>
      </c>
      <c r="R2341" s="24">
        <f t="shared" si="295"/>
        <v>0.46122714867075748</v>
      </c>
      <c r="S2341" s="24">
        <f t="shared" si="295"/>
        <v>0.27092139105302371</v>
      </c>
      <c r="T2341" s="24">
        <f t="shared" si="295"/>
        <v>0.26785146027621892</v>
      </c>
      <c r="U2341">
        <f t="shared" si="296"/>
        <v>1.4677142045594962</v>
      </c>
      <c r="V2341">
        <f t="shared" si="296"/>
        <v>0.77005399955552045</v>
      </c>
      <c r="W2341">
        <f t="shared" si="296"/>
        <v>0.41401829281652913</v>
      </c>
      <c r="X2341" t="s">
        <v>130</v>
      </c>
      <c r="Y2341" t="s">
        <v>439</v>
      </c>
      <c r="Z2341" t="s">
        <v>137</v>
      </c>
      <c r="AA2341" s="78" t="s">
        <v>162</v>
      </c>
      <c r="AB2341" s="78" t="s">
        <v>160</v>
      </c>
      <c r="AC2341" t="s">
        <v>618</v>
      </c>
      <c r="AD2341" s="78" t="s">
        <v>154</v>
      </c>
      <c r="AE2341" s="142" t="str">
        <f>VLOOKUP(AD2341,cs_lookup!$A$2:$B$55,2,FALSE)</f>
        <v>1</v>
      </c>
    </row>
    <row r="2342" spans="1:31" x14ac:dyDescent="0.25">
      <c r="A2342" s="6">
        <v>0.63295593541987616</v>
      </c>
      <c r="B2342" s="6">
        <v>0.2193328584497391</v>
      </c>
      <c r="C2342" s="6">
        <v>0.14230374311570243</v>
      </c>
      <c r="D2342" s="3">
        <f t="shared" si="294"/>
        <v>1.5798888106431017</v>
      </c>
      <c r="E2342" s="4">
        <f t="shared" si="294"/>
        <v>4.5592803881191086</v>
      </c>
      <c r="F2342" s="4">
        <f t="shared" si="294"/>
        <v>7.0272220400199403</v>
      </c>
      <c r="G2342" s="141">
        <v>5.4501054501054469E-2</v>
      </c>
      <c r="H2342" s="5">
        <f t="shared" si="297"/>
        <v>1.0545010545010545</v>
      </c>
      <c r="I2342" s="5">
        <f t="shared" si="298"/>
        <v>1.498233504745653</v>
      </c>
      <c r="J2342" s="5">
        <f t="shared" si="299"/>
        <v>4.3236375806910576</v>
      </c>
      <c r="K2342" s="5">
        <f t="shared" si="300"/>
        <v>6.6640256166883836</v>
      </c>
      <c r="L2342">
        <v>2.31</v>
      </c>
      <c r="M2342">
        <v>3.51</v>
      </c>
      <c r="N2342">
        <v>2.97</v>
      </c>
      <c r="O2342" s="5">
        <f t="shared" si="301"/>
        <v>2.4358974358974357</v>
      </c>
      <c r="P2342" s="5">
        <f t="shared" si="302"/>
        <v>3.7012987012987009</v>
      </c>
      <c r="Q2342" s="5">
        <f t="shared" si="303"/>
        <v>3.1318681318681318</v>
      </c>
      <c r="R2342" s="24">
        <f t="shared" si="295"/>
        <v>0.41052631578947374</v>
      </c>
      <c r="S2342" s="24">
        <f t="shared" si="295"/>
        <v>0.27017543859649124</v>
      </c>
      <c r="T2342" s="24">
        <f t="shared" si="295"/>
        <v>0.31929824561403508</v>
      </c>
      <c r="U2342">
        <f t="shared" si="296"/>
        <v>1.5418157401253394</v>
      </c>
      <c r="V2342">
        <f t="shared" si="296"/>
        <v>0.81181642413215116</v>
      </c>
      <c r="W2342">
        <f t="shared" si="296"/>
        <v>0.44567655810961754</v>
      </c>
      <c r="X2342" t="s">
        <v>25</v>
      </c>
      <c r="Y2342" t="s">
        <v>449</v>
      </c>
      <c r="Z2342" t="s">
        <v>137</v>
      </c>
      <c r="AA2342" s="78" t="s">
        <v>162</v>
      </c>
      <c r="AB2342" s="78" t="s">
        <v>160</v>
      </c>
      <c r="AC2342" t="s">
        <v>618</v>
      </c>
      <c r="AD2342" s="78" t="s">
        <v>152</v>
      </c>
      <c r="AE2342" s="142" t="str">
        <f>VLOOKUP(AD2342,cs_lookup!$A$2:$B$55,2,FALSE)</f>
        <v>2</v>
      </c>
    </row>
    <row r="2343" spans="1:31" x14ac:dyDescent="0.25">
      <c r="A2343" s="6">
        <v>0.45535474470018689</v>
      </c>
      <c r="B2343" s="6">
        <v>0.24952053590132242</v>
      </c>
      <c r="C2343" s="6">
        <v>0.27670458582533752</v>
      </c>
      <c r="D2343" s="3">
        <f t="shared" si="294"/>
        <v>2.1960899971700449</v>
      </c>
      <c r="E2343" s="4">
        <f t="shared" si="294"/>
        <v>4.0076861665424959</v>
      </c>
      <c r="F2343" s="4">
        <f t="shared" si="294"/>
        <v>3.6139625117424821</v>
      </c>
      <c r="G2343" s="141">
        <v>5.8947458007989617E-2</v>
      </c>
      <c r="H2343" s="5">
        <f t="shared" si="297"/>
        <v>1.0589474580079896</v>
      </c>
      <c r="I2343" s="5">
        <f t="shared" si="298"/>
        <v>2.0738422672085735</v>
      </c>
      <c r="J2343" s="5">
        <f t="shared" si="299"/>
        <v>3.7845939722839943</v>
      </c>
      <c r="K2343" s="5">
        <f t="shared" si="300"/>
        <v>3.4127873714724148</v>
      </c>
      <c r="L2343">
        <v>1.9</v>
      </c>
      <c r="M2343">
        <v>3.74</v>
      </c>
      <c r="N2343">
        <v>3.77</v>
      </c>
      <c r="O2343" s="5">
        <f t="shared" si="301"/>
        <v>2.0120001702151802</v>
      </c>
      <c r="P2343" s="5">
        <f t="shared" si="302"/>
        <v>3.9604634929498812</v>
      </c>
      <c r="Q2343" s="5">
        <f t="shared" si="303"/>
        <v>3.992231916690121</v>
      </c>
      <c r="R2343" s="24">
        <f t="shared" si="295"/>
        <v>0.49701785059642994</v>
      </c>
      <c r="S2343" s="24">
        <f t="shared" si="295"/>
        <v>0.25249569950086009</v>
      </c>
      <c r="T2343" s="24">
        <f t="shared" si="295"/>
        <v>0.25048644990271002</v>
      </c>
      <c r="U2343">
        <f t="shared" si="296"/>
        <v>0.91617382384506607</v>
      </c>
      <c r="V2343">
        <f t="shared" si="296"/>
        <v>0.98821697317847768</v>
      </c>
      <c r="W2343">
        <f t="shared" si="296"/>
        <v>1.1046688790264332</v>
      </c>
      <c r="X2343" t="s">
        <v>336</v>
      </c>
      <c r="Y2343" t="s">
        <v>257</v>
      </c>
      <c r="Z2343" t="s">
        <v>137</v>
      </c>
      <c r="AA2343" s="78" t="s">
        <v>162</v>
      </c>
      <c r="AB2343" s="78" t="s">
        <v>160</v>
      </c>
      <c r="AC2343" t="s">
        <v>618</v>
      </c>
      <c r="AD2343" s="78" t="s">
        <v>149</v>
      </c>
      <c r="AE2343" s="142" t="str">
        <f>VLOOKUP(AD2343,cs_lookup!$A$2:$B$55,2,FALSE)</f>
        <v>X</v>
      </c>
    </row>
    <row r="2344" spans="1:31" x14ac:dyDescent="0.25">
      <c r="A2344" s="6">
        <v>0.43780778682924104</v>
      </c>
      <c r="B2344" s="6">
        <v>0.2311768445155778</v>
      </c>
      <c r="C2344" s="6">
        <v>0.30847826932432593</v>
      </c>
      <c r="D2344" s="3">
        <f t="shared" si="294"/>
        <v>2.2841073870393078</v>
      </c>
      <c r="E2344" s="4">
        <f t="shared" si="294"/>
        <v>4.3256927487502548</v>
      </c>
      <c r="F2344" s="4">
        <f t="shared" si="294"/>
        <v>3.2417194319403624</v>
      </c>
      <c r="G2344" s="141">
        <v>5.6584739264195161E-2</v>
      </c>
      <c r="H2344" s="5">
        <f t="shared" si="297"/>
        <v>1.0565847392641952</v>
      </c>
      <c r="I2344" s="5">
        <f t="shared" si="298"/>
        <v>2.1617834350228819</v>
      </c>
      <c r="J2344" s="5">
        <f t="shared" si="299"/>
        <v>4.0940329611069943</v>
      </c>
      <c r="K2344" s="5">
        <f t="shared" si="300"/>
        <v>3.0681111618154673</v>
      </c>
      <c r="L2344">
        <v>2.5299999999999998</v>
      </c>
      <c r="M2344">
        <v>3.95</v>
      </c>
      <c r="N2344">
        <v>2.4500000000000002</v>
      </c>
      <c r="O2344" s="5">
        <f t="shared" si="301"/>
        <v>2.6731593903384137</v>
      </c>
      <c r="P2344" s="5">
        <f t="shared" si="302"/>
        <v>4.1735097200935707</v>
      </c>
      <c r="Q2344" s="5">
        <f t="shared" si="303"/>
        <v>2.5886326111972782</v>
      </c>
      <c r="R2344" s="24">
        <f t="shared" si="295"/>
        <v>0.37408917837607997</v>
      </c>
      <c r="S2344" s="24">
        <f t="shared" si="295"/>
        <v>0.23960648640290691</v>
      </c>
      <c r="T2344" s="24">
        <f t="shared" si="295"/>
        <v>0.38630433522101315</v>
      </c>
      <c r="U2344">
        <f t="shared" si="296"/>
        <v>1.170329996525864</v>
      </c>
      <c r="V2344">
        <f t="shared" si="296"/>
        <v>0.96481880764632422</v>
      </c>
      <c r="W2344">
        <f t="shared" si="296"/>
        <v>0.79853690781864717</v>
      </c>
      <c r="X2344" t="s">
        <v>255</v>
      </c>
      <c r="Y2344" t="s">
        <v>444</v>
      </c>
      <c r="Z2344" t="s">
        <v>137</v>
      </c>
      <c r="AA2344" s="78" t="s">
        <v>150</v>
      </c>
      <c r="AB2344" s="78" t="s">
        <v>166</v>
      </c>
      <c r="AC2344" t="s">
        <v>618</v>
      </c>
      <c r="AD2344" s="78" t="s">
        <v>154</v>
      </c>
      <c r="AE2344" s="142" t="str">
        <f>VLOOKUP(AD2344,cs_lookup!$A$2:$B$55,2,FALSE)</f>
        <v>1</v>
      </c>
    </row>
    <row r="2345" spans="1:31" x14ac:dyDescent="0.25">
      <c r="A2345" s="6">
        <v>0.45228083215610604</v>
      </c>
      <c r="B2345" s="6">
        <v>0.26661246773379788</v>
      </c>
      <c r="C2345" s="6">
        <v>0.26468463049012314</v>
      </c>
      <c r="D2345" s="3">
        <f t="shared" si="294"/>
        <v>2.211015654218234</v>
      </c>
      <c r="E2345" s="4">
        <f t="shared" si="294"/>
        <v>3.7507623274334674</v>
      </c>
      <c r="F2345" s="4">
        <f t="shared" si="294"/>
        <v>3.7780811003203132</v>
      </c>
      <c r="G2345" s="141">
        <v>5.7889822595704965E-2</v>
      </c>
      <c r="H2345" s="5">
        <f t="shared" si="297"/>
        <v>1.057889822595705</v>
      </c>
      <c r="I2345" s="5">
        <f t="shared" si="298"/>
        <v>2.0900245063263272</v>
      </c>
      <c r="J2345" s="5">
        <f t="shared" si="299"/>
        <v>3.5455131974238689</v>
      </c>
      <c r="K2345" s="5">
        <f t="shared" si="300"/>
        <v>3.5713370330477101</v>
      </c>
      <c r="L2345">
        <v>2</v>
      </c>
      <c r="M2345">
        <v>3.57</v>
      </c>
      <c r="N2345">
        <v>3.6</v>
      </c>
      <c r="O2345" s="5">
        <f t="shared" si="301"/>
        <v>2.1157796451914099</v>
      </c>
      <c r="P2345" s="5">
        <f t="shared" si="302"/>
        <v>3.7766666666666664</v>
      </c>
      <c r="Q2345" s="5">
        <f t="shared" si="303"/>
        <v>3.8084033613445381</v>
      </c>
      <c r="R2345" s="24">
        <f t="shared" si="295"/>
        <v>0.47263901147396292</v>
      </c>
      <c r="S2345" s="24">
        <f t="shared" si="295"/>
        <v>0.26478375992939102</v>
      </c>
      <c r="T2345" s="24">
        <f t="shared" si="295"/>
        <v>0.26257722859664606</v>
      </c>
      <c r="U2345">
        <f t="shared" si="296"/>
        <v>0.95692657858612151</v>
      </c>
      <c r="V2345">
        <f t="shared" si="296"/>
        <v>1.0069064198079767</v>
      </c>
      <c r="W2345">
        <f t="shared" si="296"/>
        <v>1.008025836454822</v>
      </c>
      <c r="X2345" t="s">
        <v>253</v>
      </c>
      <c r="Y2345" t="s">
        <v>254</v>
      </c>
      <c r="Z2345" t="s">
        <v>137</v>
      </c>
      <c r="AA2345" s="78" t="s">
        <v>151</v>
      </c>
      <c r="AB2345" s="78" t="s">
        <v>166</v>
      </c>
      <c r="AC2345" t="s">
        <v>618</v>
      </c>
      <c r="AD2345" s="78" t="s">
        <v>168</v>
      </c>
      <c r="AE2345" s="142" t="str">
        <f>VLOOKUP(AD2345,cs_lookup!$A$2:$B$55,2,FALSE)</f>
        <v>1</v>
      </c>
    </row>
    <row r="2346" spans="1:31" x14ac:dyDescent="0.25">
      <c r="A2346" s="6">
        <v>0.57650115563513504</v>
      </c>
      <c r="B2346" s="6">
        <v>0.29896885748324709</v>
      </c>
      <c r="C2346" s="6">
        <v>0.12226536859686979</v>
      </c>
      <c r="D2346" s="3">
        <f t="shared" si="294"/>
        <v>1.7346019001441437</v>
      </c>
      <c r="E2346" s="4">
        <f t="shared" si="294"/>
        <v>3.344829988039927</v>
      </c>
      <c r="F2346" s="4">
        <f t="shared" si="294"/>
        <v>8.1789308900476474</v>
      </c>
      <c r="G2346" s="141">
        <v>5.930556728900882E-2</v>
      </c>
      <c r="H2346" s="5">
        <f t="shared" si="297"/>
        <v>1.0593055672890088</v>
      </c>
      <c r="I2346" s="5">
        <f t="shared" si="298"/>
        <v>1.6374896476598002</v>
      </c>
      <c r="J2346" s="5">
        <f t="shared" si="299"/>
        <v>3.1575685914689071</v>
      </c>
      <c r="K2346" s="5">
        <f t="shared" si="300"/>
        <v>7.7210307796071476</v>
      </c>
      <c r="L2346">
        <v>1.75</v>
      </c>
      <c r="M2346">
        <v>3.8</v>
      </c>
      <c r="N2346">
        <v>4.45</v>
      </c>
      <c r="O2346" s="5">
        <f t="shared" si="301"/>
        <v>1.8537847427557654</v>
      </c>
      <c r="P2346" s="5">
        <f t="shared" si="302"/>
        <v>4.0253611556982332</v>
      </c>
      <c r="Q2346" s="5">
        <f t="shared" si="303"/>
        <v>4.7139097744360896</v>
      </c>
      <c r="R2346" s="24">
        <f t="shared" si="295"/>
        <v>0.53943695669511138</v>
      </c>
      <c r="S2346" s="24">
        <f t="shared" si="295"/>
        <v>0.24842491426748553</v>
      </c>
      <c r="T2346" s="24">
        <f t="shared" si="295"/>
        <v>0.21213812903740334</v>
      </c>
      <c r="U2346">
        <f t="shared" si="296"/>
        <v>1.0687090464974802</v>
      </c>
      <c r="V2346">
        <f t="shared" si="296"/>
        <v>1.2034576256765439</v>
      </c>
      <c r="W2346">
        <f t="shared" si="296"/>
        <v>0.57634791610381586</v>
      </c>
      <c r="X2346" t="s">
        <v>440</v>
      </c>
      <c r="Y2346" t="s">
        <v>256</v>
      </c>
      <c r="Z2346" t="s">
        <v>137</v>
      </c>
      <c r="AA2346" s="78" t="s">
        <v>154</v>
      </c>
      <c r="AB2346" s="78" t="s">
        <v>160</v>
      </c>
      <c r="AC2346" t="s">
        <v>618</v>
      </c>
      <c r="AD2346" s="78" t="s">
        <v>151</v>
      </c>
      <c r="AE2346" s="142" t="str">
        <f>VLOOKUP(AD2346,cs_lookup!$A$2:$B$55,2,FALSE)</f>
        <v>X</v>
      </c>
    </row>
    <row r="2347" spans="1:31" x14ac:dyDescent="0.25">
      <c r="A2347" s="6">
        <v>0.13031837054090242</v>
      </c>
      <c r="B2347" s="6">
        <v>0.21136910716272958</v>
      </c>
      <c r="C2347" s="6">
        <v>0.57018085640027705</v>
      </c>
      <c r="D2347" s="3">
        <f t="shared" si="294"/>
        <v>7.6735152216021199</v>
      </c>
      <c r="E2347" s="4">
        <f t="shared" si="294"/>
        <v>4.7310603400056781</v>
      </c>
      <c r="F2347" s="4">
        <f t="shared" si="294"/>
        <v>1.7538294889682904</v>
      </c>
      <c r="G2347" s="141">
        <v>5.5548865956421167E-2</v>
      </c>
      <c r="H2347" s="5">
        <f t="shared" si="297"/>
        <v>1.0555488659564212</v>
      </c>
      <c r="I2347" s="5">
        <f t="shared" si="298"/>
        <v>7.2696920711948589</v>
      </c>
      <c r="J2347" s="5">
        <f t="shared" si="299"/>
        <v>4.4820855695002964</v>
      </c>
      <c r="K2347" s="5">
        <f t="shared" si="300"/>
        <v>1.661533203750984</v>
      </c>
      <c r="L2347">
        <v>2.78</v>
      </c>
      <c r="M2347">
        <v>3.56</v>
      </c>
      <c r="N2347">
        <v>2.41</v>
      </c>
      <c r="O2347" s="5">
        <f t="shared" si="301"/>
        <v>2.9344258473588507</v>
      </c>
      <c r="P2347" s="5">
        <f t="shared" si="302"/>
        <v>3.7577539628048595</v>
      </c>
      <c r="Q2347" s="5">
        <f t="shared" si="303"/>
        <v>2.543872766954975</v>
      </c>
      <c r="R2347" s="24">
        <f t="shared" si="295"/>
        <v>0.34078216728497557</v>
      </c>
      <c r="S2347" s="24">
        <f t="shared" si="295"/>
        <v>0.26611641153152582</v>
      </c>
      <c r="T2347" s="24">
        <f t="shared" si="295"/>
        <v>0.39310142118349878</v>
      </c>
      <c r="U2347">
        <f t="shared" si="296"/>
        <v>0.38240959490091225</v>
      </c>
      <c r="V2347">
        <f t="shared" si="296"/>
        <v>0.79427310005527207</v>
      </c>
      <c r="W2347">
        <f t="shared" si="296"/>
        <v>1.45046755283573</v>
      </c>
      <c r="X2347" t="s">
        <v>337</v>
      </c>
      <c r="Y2347" t="s">
        <v>252</v>
      </c>
      <c r="Z2347" t="s">
        <v>137</v>
      </c>
      <c r="AA2347" s="78" t="s">
        <v>155</v>
      </c>
      <c r="AB2347" s="78" t="s">
        <v>161</v>
      </c>
      <c r="AC2347" t="s">
        <v>618</v>
      </c>
      <c r="AD2347" s="78" t="s">
        <v>162</v>
      </c>
      <c r="AE2347" s="142" t="str">
        <f>VLOOKUP(AD2347,cs_lookup!$A$2:$B$55,2,FALSE)</f>
        <v>1</v>
      </c>
    </row>
    <row r="2348" spans="1:31" x14ac:dyDescent="0.25">
      <c r="A2348" s="6">
        <v>0.48802280379048063</v>
      </c>
      <c r="B2348" s="6">
        <v>0.23098180391004516</v>
      </c>
      <c r="C2348" s="6">
        <v>0.26383317069487999</v>
      </c>
      <c r="D2348" s="3">
        <f t="shared" si="294"/>
        <v>2.049084576034121</v>
      </c>
      <c r="E2348" s="4">
        <f t="shared" si="294"/>
        <v>4.3293453556603341</v>
      </c>
      <c r="F2348" s="4">
        <f t="shared" si="294"/>
        <v>3.7902739726252559</v>
      </c>
      <c r="G2348" s="141">
        <v>2.2329596723464462E-2</v>
      </c>
      <c r="H2348" s="5">
        <f t="shared" si="297"/>
        <v>1.0223295967234645</v>
      </c>
      <c r="I2348" s="5">
        <f t="shared" si="298"/>
        <v>2.0043287239275625</v>
      </c>
      <c r="J2348" s="5">
        <f t="shared" si="299"/>
        <v>4.2347843293745537</v>
      </c>
      <c r="K2348" s="5">
        <f t="shared" si="300"/>
        <v>3.707487276875256</v>
      </c>
      <c r="L2348">
        <v>2.68</v>
      </c>
      <c r="M2348">
        <v>3.47</v>
      </c>
      <c r="N2348">
        <v>2.77</v>
      </c>
      <c r="O2348" s="5">
        <f t="shared" si="301"/>
        <v>2.7398433192188851</v>
      </c>
      <c r="P2348" s="5">
        <f t="shared" si="302"/>
        <v>3.5474837006304218</v>
      </c>
      <c r="Q2348" s="5">
        <f t="shared" si="303"/>
        <v>2.8318529829239965</v>
      </c>
      <c r="R2348" s="24">
        <f t="shared" si="295"/>
        <v>0.36498437446601684</v>
      </c>
      <c r="S2348" s="24">
        <f t="shared" si="295"/>
        <v>0.28188994915530985</v>
      </c>
      <c r="T2348" s="24">
        <f t="shared" si="295"/>
        <v>0.35312567637867337</v>
      </c>
      <c r="U2348">
        <f t="shared" si="296"/>
        <v>1.3371060185918171</v>
      </c>
      <c r="V2348">
        <f t="shared" si="296"/>
        <v>0.81940418451309738</v>
      </c>
      <c r="W2348">
        <f t="shared" si="296"/>
        <v>0.74713675142659186</v>
      </c>
      <c r="X2348" t="s">
        <v>26</v>
      </c>
      <c r="Y2348" t="s">
        <v>88</v>
      </c>
      <c r="Z2348" t="s">
        <v>138</v>
      </c>
      <c r="AA2348" s="78" t="s">
        <v>162</v>
      </c>
      <c r="AB2348" s="78" t="s">
        <v>160</v>
      </c>
      <c r="AC2348" t="s">
        <v>618</v>
      </c>
      <c r="AD2348" s="78" t="s">
        <v>151</v>
      </c>
      <c r="AE2348" s="142" t="str">
        <f>VLOOKUP(AD2348,cs_lookup!$A$2:$B$55,2,FALSE)</f>
        <v>X</v>
      </c>
    </row>
    <row r="2349" spans="1:31" x14ac:dyDescent="0.25">
      <c r="A2349" s="6">
        <v>0.44311049717130091</v>
      </c>
      <c r="B2349" s="6">
        <v>0.24833064961991491</v>
      </c>
      <c r="C2349" s="6">
        <v>0.2885832046623909</v>
      </c>
      <c r="D2349" s="3">
        <f t="shared" si="294"/>
        <v>2.2567734377400965</v>
      </c>
      <c r="E2349" s="4">
        <f t="shared" si="294"/>
        <v>4.0268891557709869</v>
      </c>
      <c r="F2349" s="4">
        <f t="shared" si="294"/>
        <v>3.4652051257448777</v>
      </c>
      <c r="G2349" s="141">
        <v>2.3013712442024659E-2</v>
      </c>
      <c r="H2349" s="5">
        <f t="shared" si="297"/>
        <v>1.0230137124420247</v>
      </c>
      <c r="I2349" s="5">
        <f t="shared" si="298"/>
        <v>2.2060050713816706</v>
      </c>
      <c r="J2349" s="5">
        <f t="shared" si="299"/>
        <v>3.936300273198142</v>
      </c>
      <c r="K2349" s="5">
        <f t="shared" si="300"/>
        <v>3.3872518848971489</v>
      </c>
      <c r="L2349">
        <v>1.71</v>
      </c>
      <c r="M2349">
        <v>4.3499999999999996</v>
      </c>
      <c r="N2349">
        <v>4.8</v>
      </c>
      <c r="O2349" s="5">
        <f t="shared" si="301"/>
        <v>1.7493534482758621</v>
      </c>
      <c r="P2349" s="5">
        <f t="shared" si="302"/>
        <v>4.4501096491228065</v>
      </c>
      <c r="Q2349" s="5">
        <f t="shared" si="303"/>
        <v>4.9104658197217184</v>
      </c>
      <c r="R2349" s="24">
        <f t="shared" si="295"/>
        <v>0.57163976838733521</v>
      </c>
      <c r="S2349" s="24">
        <f t="shared" si="295"/>
        <v>0.22471356412467663</v>
      </c>
      <c r="T2349" s="24">
        <f t="shared" si="295"/>
        <v>0.20364666748798815</v>
      </c>
      <c r="U2349">
        <f t="shared" si="296"/>
        <v>0.77515687619384688</v>
      </c>
      <c r="V2349">
        <f t="shared" si="296"/>
        <v>1.1050986200465183</v>
      </c>
      <c r="W2349">
        <f t="shared" si="296"/>
        <v>1.4170779626404275</v>
      </c>
      <c r="X2349" t="s">
        <v>31</v>
      </c>
      <c r="Y2349" t="s">
        <v>27</v>
      </c>
      <c r="Z2349" t="s">
        <v>138</v>
      </c>
      <c r="AA2349" s="78" t="s">
        <v>162</v>
      </c>
      <c r="AB2349" s="78" t="s">
        <v>160</v>
      </c>
      <c r="AC2349" t="s">
        <v>618</v>
      </c>
      <c r="AD2349" s="78" t="s">
        <v>162</v>
      </c>
      <c r="AE2349" s="142" t="str">
        <f>VLOOKUP(AD2349,cs_lookup!$A$2:$B$55,2,FALSE)</f>
        <v>1</v>
      </c>
    </row>
    <row r="2350" spans="1:31" x14ac:dyDescent="0.25">
      <c r="A2350" s="6">
        <v>0.71088768095740162</v>
      </c>
      <c r="B2350" s="6">
        <v>0.18239658186191351</v>
      </c>
      <c r="C2350" s="6">
        <v>0.10180877922258541</v>
      </c>
      <c r="D2350" s="3">
        <f t="shared" si="294"/>
        <v>1.4066919807264502</v>
      </c>
      <c r="E2350" s="4">
        <f t="shared" si="294"/>
        <v>5.4825588823647324</v>
      </c>
      <c r="F2350" s="4">
        <f t="shared" si="294"/>
        <v>9.8223356338817442</v>
      </c>
      <c r="G2350" s="141">
        <v>4.7366092053838349E-2</v>
      </c>
      <c r="H2350" s="5">
        <f t="shared" si="297"/>
        <v>1.0473660920538383</v>
      </c>
      <c r="I2350" s="5">
        <f t="shared" si="298"/>
        <v>1.3430757319706519</v>
      </c>
      <c r="J2350" s="5">
        <f t="shared" si="299"/>
        <v>5.2346155980796345</v>
      </c>
      <c r="K2350" s="5">
        <f t="shared" si="300"/>
        <v>9.3781302530241177</v>
      </c>
      <c r="L2350">
        <v>1.63</v>
      </c>
      <c r="M2350">
        <v>3.69</v>
      </c>
      <c r="N2350">
        <v>6.14</v>
      </c>
      <c r="O2350" s="5">
        <f t="shared" si="301"/>
        <v>1.7072067300477565</v>
      </c>
      <c r="P2350" s="5">
        <f t="shared" si="302"/>
        <v>3.8647808796786634</v>
      </c>
      <c r="Q2350" s="5">
        <f t="shared" si="303"/>
        <v>6.4308278052105674</v>
      </c>
      <c r="R2350" s="24">
        <f t="shared" si="295"/>
        <v>0.58575214260784136</v>
      </c>
      <c r="S2350" s="24">
        <f t="shared" si="295"/>
        <v>0.25874688142297603</v>
      </c>
      <c r="T2350" s="24">
        <f t="shared" si="295"/>
        <v>0.15550097596918264</v>
      </c>
      <c r="U2350">
        <f t="shared" si="296"/>
        <v>1.2136322332385183</v>
      </c>
      <c r="V2350">
        <f t="shared" si="296"/>
        <v>0.70492282209866741</v>
      </c>
      <c r="W2350">
        <f t="shared" si="296"/>
        <v>0.65471472823914612</v>
      </c>
      <c r="X2350" t="s">
        <v>34</v>
      </c>
      <c r="Y2350" t="s">
        <v>11</v>
      </c>
      <c r="Z2350" t="s">
        <v>139</v>
      </c>
      <c r="AA2350" s="78" t="s">
        <v>162</v>
      </c>
      <c r="AB2350" s="78" t="s">
        <v>160</v>
      </c>
      <c r="AC2350" t="s">
        <v>618</v>
      </c>
      <c r="AD2350" s="78" t="s">
        <v>150</v>
      </c>
      <c r="AE2350" s="142" t="str">
        <f>VLOOKUP(AD2350,cs_lookup!$A$2:$B$55,2,FALSE)</f>
        <v>X</v>
      </c>
    </row>
    <row r="2351" spans="1:31" x14ac:dyDescent="0.25">
      <c r="A2351" s="6">
        <v>0.4469453455773964</v>
      </c>
      <c r="B2351" s="6">
        <v>0.36500855671595683</v>
      </c>
      <c r="C2351" s="6">
        <v>0.18330289658939969</v>
      </c>
      <c r="D2351" s="3">
        <f t="shared" si="294"/>
        <v>2.2374100321105872</v>
      </c>
      <c r="E2351" s="4">
        <f t="shared" si="294"/>
        <v>2.7396618013483507</v>
      </c>
      <c r="F2351" s="4">
        <f t="shared" si="294"/>
        <v>5.4554511609274234</v>
      </c>
      <c r="G2351" s="141">
        <v>4.5660982839737851E-2</v>
      </c>
      <c r="H2351" s="5">
        <f t="shared" si="297"/>
        <v>1.0456609828397379</v>
      </c>
      <c r="I2351" s="5">
        <f t="shared" si="298"/>
        <v>2.1397088242064601</v>
      </c>
      <c r="J2351" s="5">
        <f t="shared" si="299"/>
        <v>2.6200287151464292</v>
      </c>
      <c r="K2351" s="5">
        <f t="shared" si="300"/>
        <v>5.217227428828668</v>
      </c>
      <c r="L2351">
        <v>2.06</v>
      </c>
      <c r="M2351">
        <v>3.23</v>
      </c>
      <c r="N2351">
        <v>3.99</v>
      </c>
      <c r="O2351" s="5">
        <f t="shared" si="301"/>
        <v>2.1540616246498598</v>
      </c>
      <c r="P2351" s="5">
        <f t="shared" si="302"/>
        <v>3.3774849745723534</v>
      </c>
      <c r="Q2351" s="5">
        <f t="shared" si="303"/>
        <v>4.1721873215305543</v>
      </c>
      <c r="R2351" s="24">
        <f t="shared" si="295"/>
        <v>0.46423927178153446</v>
      </c>
      <c r="S2351" s="24">
        <f t="shared" si="295"/>
        <v>0.29607829717336254</v>
      </c>
      <c r="T2351" s="24">
        <f t="shared" si="295"/>
        <v>0.23968243104510298</v>
      </c>
      <c r="U2351">
        <f t="shared" si="296"/>
        <v>0.96274781722413971</v>
      </c>
      <c r="V2351">
        <f t="shared" si="296"/>
        <v>1.2328109158984848</v>
      </c>
      <c r="W2351">
        <f t="shared" si="296"/>
        <v>0.76477402115011972</v>
      </c>
      <c r="X2351" t="s">
        <v>520</v>
      </c>
      <c r="Y2351" t="s">
        <v>20</v>
      </c>
      <c r="Z2351" t="s">
        <v>139</v>
      </c>
      <c r="AA2351" s="78" t="s">
        <v>154</v>
      </c>
      <c r="AB2351" s="78" t="s">
        <v>160</v>
      </c>
      <c r="AC2351" t="s">
        <v>618</v>
      </c>
      <c r="AD2351" s="78" t="s">
        <v>149</v>
      </c>
      <c r="AE2351" s="142" t="str">
        <f>VLOOKUP(AD2351,cs_lookup!$A$2:$B$55,2,FALSE)</f>
        <v>X</v>
      </c>
    </row>
    <row r="2352" spans="1:31" x14ac:dyDescent="0.25">
      <c r="A2352" s="6">
        <v>0.76432744521817098</v>
      </c>
      <c r="B2352" s="6">
        <v>0.17790020157236464</v>
      </c>
      <c r="C2352" s="6">
        <v>5.5489612327573101E-2</v>
      </c>
      <c r="D2352" s="3">
        <f t="shared" si="294"/>
        <v>1.3083397780051693</v>
      </c>
      <c r="E2352" s="4">
        <f t="shared" si="294"/>
        <v>5.6211291002569723</v>
      </c>
      <c r="F2352" s="4">
        <f t="shared" si="294"/>
        <v>18.021390996510789</v>
      </c>
      <c r="G2352" s="141">
        <v>4.5902536726656784E-2</v>
      </c>
      <c r="H2352" s="5">
        <f t="shared" si="297"/>
        <v>1.0459025367266568</v>
      </c>
      <c r="I2352" s="5">
        <f t="shared" si="298"/>
        <v>1.2509194041156626</v>
      </c>
      <c r="J2352" s="5">
        <f t="shared" si="299"/>
        <v>5.3744291679885619</v>
      </c>
      <c r="K2352" s="5">
        <f t="shared" si="300"/>
        <v>17.230468770935413</v>
      </c>
      <c r="L2352">
        <v>2.14</v>
      </c>
      <c r="M2352">
        <v>3.11</v>
      </c>
      <c r="N2352">
        <v>3.89</v>
      </c>
      <c r="O2352" s="5">
        <f t="shared" si="301"/>
        <v>2.2382314285950455</v>
      </c>
      <c r="P2352" s="5">
        <f t="shared" si="302"/>
        <v>3.2527568892199024</v>
      </c>
      <c r="Q2352" s="5">
        <f t="shared" si="303"/>
        <v>4.0685608678666947</v>
      </c>
      <c r="R2352" s="24">
        <f t="shared" si="295"/>
        <v>0.44678132351474814</v>
      </c>
      <c r="S2352" s="24">
        <f t="shared" si="295"/>
        <v>0.30743152164680421</v>
      </c>
      <c r="T2352" s="24">
        <f t="shared" si="295"/>
        <v>0.2457871548384476</v>
      </c>
      <c r="U2352">
        <f t="shared" si="296"/>
        <v>1.7107417096250681</v>
      </c>
      <c r="V2352">
        <f t="shared" si="296"/>
        <v>0.57866610625811843</v>
      </c>
      <c r="W2352">
        <f t="shared" si="296"/>
        <v>0.22576286528905729</v>
      </c>
      <c r="X2352" t="s">
        <v>13</v>
      </c>
      <c r="Y2352" t="s">
        <v>16</v>
      </c>
      <c r="Z2352" t="s">
        <v>139</v>
      </c>
      <c r="AA2352" s="78" t="s">
        <v>170</v>
      </c>
      <c r="AB2352" s="78" t="s">
        <v>160</v>
      </c>
      <c r="AC2352" t="s">
        <v>618</v>
      </c>
      <c r="AD2352" s="78" t="s">
        <v>152</v>
      </c>
      <c r="AE2352" s="142" t="str">
        <f>VLOOKUP(AD2352,cs_lookup!$A$2:$B$55,2,FALSE)</f>
        <v>2</v>
      </c>
    </row>
    <row r="2353" spans="1:31" x14ac:dyDescent="0.25">
      <c r="A2353" s="6">
        <v>0.37356228493924348</v>
      </c>
      <c r="B2353" s="6">
        <v>0.25576691265094026</v>
      </c>
      <c r="C2353" s="6">
        <v>0.34285859481391034</v>
      </c>
      <c r="D2353" s="3">
        <f t="shared" si="294"/>
        <v>2.6769297659763511</v>
      </c>
      <c r="E2353" s="4">
        <f t="shared" si="294"/>
        <v>3.9098098719467957</v>
      </c>
      <c r="F2353" s="4">
        <f t="shared" si="294"/>
        <v>2.9166543150034179</v>
      </c>
      <c r="G2353" s="141">
        <v>4.2730487653451332E-2</v>
      </c>
      <c r="H2353" s="5">
        <f t="shared" si="297"/>
        <v>1.0427304876534513</v>
      </c>
      <c r="I2353" s="5">
        <f t="shared" si="298"/>
        <v>2.5672307443512876</v>
      </c>
      <c r="J2353" s="5">
        <f t="shared" si="299"/>
        <v>3.7495881421338191</v>
      </c>
      <c r="K2353" s="5">
        <f t="shared" si="300"/>
        <v>2.7971315210769592</v>
      </c>
      <c r="L2353">
        <v>2.67</v>
      </c>
      <c r="M2353">
        <v>3.07</v>
      </c>
      <c r="N2353">
        <v>2.92</v>
      </c>
      <c r="O2353" s="5">
        <f t="shared" si="301"/>
        <v>2.7840904020347148</v>
      </c>
      <c r="P2353" s="5">
        <f t="shared" si="302"/>
        <v>3.2011825970960954</v>
      </c>
      <c r="Q2353" s="5">
        <f t="shared" si="303"/>
        <v>3.0447730239480779</v>
      </c>
      <c r="R2353" s="24">
        <f t="shared" si="295"/>
        <v>0.35918373888619548</v>
      </c>
      <c r="S2353" s="24">
        <f t="shared" si="295"/>
        <v>0.31238455466649573</v>
      </c>
      <c r="T2353" s="24">
        <f t="shared" si="295"/>
        <v>0.32843170644730885</v>
      </c>
      <c r="U2353">
        <f t="shared" si="296"/>
        <v>1.0400311720615052</v>
      </c>
      <c r="V2353">
        <f t="shared" si="296"/>
        <v>0.81875658969118714</v>
      </c>
      <c r="W2353">
        <f t="shared" si="296"/>
        <v>1.0439266005181385</v>
      </c>
      <c r="X2353" t="s">
        <v>84</v>
      </c>
      <c r="Y2353" t="s">
        <v>33</v>
      </c>
      <c r="Z2353" t="s">
        <v>139</v>
      </c>
      <c r="AA2353" s="78" t="s">
        <v>151</v>
      </c>
      <c r="AB2353" s="78" t="s">
        <v>166</v>
      </c>
      <c r="AC2353" t="s">
        <v>618</v>
      </c>
      <c r="AD2353" s="78" t="s">
        <v>152</v>
      </c>
      <c r="AE2353" s="142" t="str">
        <f>VLOOKUP(AD2353,cs_lookup!$A$2:$B$55,2,FALSE)</f>
        <v>2</v>
      </c>
    </row>
    <row r="2354" spans="1:31" x14ac:dyDescent="0.25">
      <c r="A2354" s="6">
        <v>0.11322870065457993</v>
      </c>
      <c r="B2354" s="6">
        <v>0.37198183626563258</v>
      </c>
      <c r="C2354" s="6">
        <v>0.47301382078815579</v>
      </c>
      <c r="D2354" s="3">
        <f t="shared" si="294"/>
        <v>8.8316830822835328</v>
      </c>
      <c r="E2354" s="4">
        <f t="shared" si="294"/>
        <v>2.6883033054492991</v>
      </c>
      <c r="F2354" s="4">
        <f t="shared" si="294"/>
        <v>2.1141031319840873</v>
      </c>
      <c r="G2354" s="141">
        <v>4.3867292689246273E-2</v>
      </c>
      <c r="H2354" s="5">
        <f t="shared" si="297"/>
        <v>1.0438672926892463</v>
      </c>
      <c r="I2354" s="5">
        <f t="shared" si="298"/>
        <v>8.460542009637118</v>
      </c>
      <c r="J2354" s="5">
        <f t="shared" si="299"/>
        <v>2.575330527430935</v>
      </c>
      <c r="K2354" s="5">
        <f t="shared" si="300"/>
        <v>2.0252604395120604</v>
      </c>
      <c r="L2354">
        <v>3.21</v>
      </c>
      <c r="M2354">
        <v>2.84</v>
      </c>
      <c r="N2354">
        <v>2.63</v>
      </c>
      <c r="O2354" s="5">
        <f t="shared" si="301"/>
        <v>3.3508140095324803</v>
      </c>
      <c r="P2354" s="5">
        <f t="shared" si="302"/>
        <v>2.9645831112374594</v>
      </c>
      <c r="Q2354" s="5">
        <f t="shared" si="303"/>
        <v>2.7453709797727175</v>
      </c>
      <c r="R2354" s="24">
        <f t="shared" si="295"/>
        <v>0.29843494659959485</v>
      </c>
      <c r="S2354" s="24">
        <f t="shared" si="295"/>
        <v>0.33731555583968287</v>
      </c>
      <c r="T2354" s="24">
        <f t="shared" si="295"/>
        <v>0.36424949756072222</v>
      </c>
      <c r="U2354">
        <f t="shared" si="296"/>
        <v>0.37940831643452599</v>
      </c>
      <c r="V2354">
        <f t="shared" si="296"/>
        <v>1.1027710694801922</v>
      </c>
      <c r="W2354">
        <f t="shared" si="296"/>
        <v>1.2985984166232158</v>
      </c>
      <c r="X2354" t="s">
        <v>12</v>
      </c>
      <c r="Y2354" t="s">
        <v>35</v>
      </c>
      <c r="Z2354" t="s">
        <v>139</v>
      </c>
      <c r="AA2354" s="78" t="s">
        <v>152</v>
      </c>
      <c r="AB2354" s="78" t="s">
        <v>161</v>
      </c>
      <c r="AC2354" t="s">
        <v>618</v>
      </c>
      <c r="AD2354" s="78" t="s">
        <v>154</v>
      </c>
      <c r="AE2354" s="142" t="str">
        <f>VLOOKUP(AD2354,cs_lookup!$A$2:$B$55,2,FALSE)</f>
        <v>1</v>
      </c>
    </row>
    <row r="2355" spans="1:31" x14ac:dyDescent="0.25">
      <c r="A2355" s="6">
        <v>6.2121491608729089E-2</v>
      </c>
      <c r="B2355" s="6">
        <v>0.15703625500830726</v>
      </c>
      <c r="C2355" s="6">
        <v>0.64746683566451391</v>
      </c>
      <c r="D2355" s="3">
        <f t="shared" si="294"/>
        <v>16.097488551924656</v>
      </c>
      <c r="E2355" s="4">
        <f t="shared" si="294"/>
        <v>6.3679562400867225</v>
      </c>
      <c r="F2355" s="4">
        <f t="shared" si="294"/>
        <v>1.5444806512347016</v>
      </c>
      <c r="G2355" s="141">
        <v>4.3749356234292769E-2</v>
      </c>
      <c r="H2355" s="5">
        <f t="shared" si="297"/>
        <v>1.0437493562342928</v>
      </c>
      <c r="I2355" s="5">
        <f t="shared" si="298"/>
        <v>15.422753035271063</v>
      </c>
      <c r="J2355" s="5">
        <f t="shared" si="299"/>
        <v>6.1010396816544654</v>
      </c>
      <c r="K2355" s="5">
        <f t="shared" si="300"/>
        <v>1.4797428539807487</v>
      </c>
      <c r="L2355">
        <v>3.47</v>
      </c>
      <c r="M2355">
        <v>3.03</v>
      </c>
      <c r="N2355">
        <v>2.35</v>
      </c>
      <c r="O2355" s="5">
        <f t="shared" si="301"/>
        <v>3.6218102661329961</v>
      </c>
      <c r="P2355" s="5">
        <f t="shared" si="302"/>
        <v>3.1625605493899069</v>
      </c>
      <c r="Q2355" s="5">
        <f t="shared" si="303"/>
        <v>2.4528109871505883</v>
      </c>
      <c r="R2355" s="24">
        <f t="shared" si="295"/>
        <v>0.27610502111357127</v>
      </c>
      <c r="S2355" s="24">
        <f t="shared" si="295"/>
        <v>0.31619947962511297</v>
      </c>
      <c r="T2355" s="24">
        <f t="shared" si="295"/>
        <v>0.40769549926131582</v>
      </c>
      <c r="U2355">
        <f t="shared" si="296"/>
        <v>0.22499225605598977</v>
      </c>
      <c r="V2355">
        <f t="shared" si="296"/>
        <v>0.49663666491320568</v>
      </c>
      <c r="W2355">
        <f t="shared" si="296"/>
        <v>1.588113768333544</v>
      </c>
      <c r="X2355" t="s">
        <v>8</v>
      </c>
      <c r="Y2355" t="s">
        <v>15</v>
      </c>
      <c r="Z2355" t="s">
        <v>139</v>
      </c>
      <c r="AA2355" s="78" t="s">
        <v>153</v>
      </c>
      <c r="AB2355" s="78" t="s">
        <v>161</v>
      </c>
      <c r="AC2355" t="s">
        <v>618</v>
      </c>
      <c r="AD2355" s="78" t="s">
        <v>149</v>
      </c>
      <c r="AE2355" s="142" t="str">
        <f>VLOOKUP(AD2355,cs_lookup!$A$2:$B$55,2,FALSE)</f>
        <v>X</v>
      </c>
    </row>
    <row r="2356" spans="1:31" x14ac:dyDescent="0.25">
      <c r="A2356" s="6">
        <v>0.31440992808192236</v>
      </c>
      <c r="B2356" s="6">
        <v>0.34885688089037026</v>
      </c>
      <c r="C2356" s="6">
        <v>0.31770333962151748</v>
      </c>
      <c r="D2356" s="3">
        <f t="shared" si="294"/>
        <v>3.1805611422659683</v>
      </c>
      <c r="E2356" s="4">
        <f t="shared" si="294"/>
        <v>2.8665050190431938</v>
      </c>
      <c r="F2356" s="4">
        <f t="shared" si="294"/>
        <v>3.147590457158266</v>
      </c>
      <c r="G2356" s="141">
        <v>4.6005080864462533E-2</v>
      </c>
      <c r="H2356" s="5">
        <f t="shared" si="297"/>
        <v>1.0460050808644625</v>
      </c>
      <c r="I2356" s="5">
        <f t="shared" si="298"/>
        <v>3.040674658709515</v>
      </c>
      <c r="J2356" s="5">
        <f t="shared" si="299"/>
        <v>2.7404312574411147</v>
      </c>
      <c r="K2356" s="5">
        <f t="shared" si="300"/>
        <v>3.0091540803577792</v>
      </c>
      <c r="L2356">
        <v>2.04</v>
      </c>
      <c r="M2356">
        <v>3.2</v>
      </c>
      <c r="N2356">
        <v>4.1100000000000003</v>
      </c>
      <c r="O2356" s="5">
        <f t="shared" si="301"/>
        <v>2.1338503649635037</v>
      </c>
      <c r="P2356" s="5">
        <f t="shared" si="302"/>
        <v>3.3472162587662804</v>
      </c>
      <c r="Q2356" s="5">
        <f t="shared" si="303"/>
        <v>4.2990808823529409</v>
      </c>
      <c r="R2356" s="24">
        <f t="shared" si="295"/>
        <v>0.46863642194381494</v>
      </c>
      <c r="S2356" s="24">
        <f t="shared" si="295"/>
        <v>0.29875571898918202</v>
      </c>
      <c r="T2356" s="24">
        <f t="shared" si="295"/>
        <v>0.23260785906700304</v>
      </c>
      <c r="U2356">
        <f t="shared" si="296"/>
        <v>0.67090373978575901</v>
      </c>
      <c r="V2356">
        <f t="shared" si="296"/>
        <v>1.167699423698739</v>
      </c>
      <c r="W2356">
        <f t="shared" si="296"/>
        <v>1.3658323536265493</v>
      </c>
      <c r="X2356" t="s">
        <v>89</v>
      </c>
      <c r="Y2356" t="s">
        <v>18</v>
      </c>
      <c r="Z2356" t="s">
        <v>139</v>
      </c>
      <c r="AA2356" s="78" t="s">
        <v>151</v>
      </c>
      <c r="AB2356" s="78" t="s">
        <v>166</v>
      </c>
      <c r="AC2356" t="s">
        <v>618</v>
      </c>
      <c r="AD2356" s="78" t="s">
        <v>155</v>
      </c>
      <c r="AE2356" s="142" t="str">
        <f>VLOOKUP(AD2356,cs_lookup!$A$2:$B$55,2,FALSE)</f>
        <v>2</v>
      </c>
    </row>
    <row r="2357" spans="1:31" x14ac:dyDescent="0.25">
      <c r="A2357" s="6">
        <v>0.38123856451073518</v>
      </c>
      <c r="B2357" s="6">
        <v>0.35149748060442904</v>
      </c>
      <c r="C2357" s="6">
        <v>0.25583354400706138</v>
      </c>
      <c r="D2357" s="3">
        <f t="shared" si="294"/>
        <v>2.6230294967230194</v>
      </c>
      <c r="E2357" s="4">
        <f t="shared" si="294"/>
        <v>2.8449706048544563</v>
      </c>
      <c r="F2357" s="4">
        <f t="shared" si="294"/>
        <v>3.9087915694604871</v>
      </c>
      <c r="G2357" s="141">
        <v>4.3799290101396826E-2</v>
      </c>
      <c r="H2357" s="5">
        <f t="shared" si="297"/>
        <v>1.0437992901013968</v>
      </c>
      <c r="I2357" s="5">
        <f t="shared" si="298"/>
        <v>2.5129634802378655</v>
      </c>
      <c r="J2357" s="5">
        <f t="shared" si="299"/>
        <v>2.7255916265071325</v>
      </c>
      <c r="K2357" s="5">
        <f t="shared" si="300"/>
        <v>3.7447731633164638</v>
      </c>
      <c r="L2357">
        <v>2.76</v>
      </c>
      <c r="M2357">
        <v>2.91</v>
      </c>
      <c r="N2357">
        <v>2.96</v>
      </c>
      <c r="O2357" s="5">
        <f t="shared" si="301"/>
        <v>2.8808860406798549</v>
      </c>
      <c r="P2357" s="5">
        <f t="shared" si="302"/>
        <v>3.0374559341950649</v>
      </c>
      <c r="Q2357" s="5">
        <f t="shared" si="303"/>
        <v>3.0896458987001347</v>
      </c>
      <c r="R2357" s="24">
        <f t="shared" si="295"/>
        <v>0.34711543111369025</v>
      </c>
      <c r="S2357" s="24">
        <f t="shared" si="295"/>
        <v>0.32922288311813913</v>
      </c>
      <c r="T2357" s="24">
        <f t="shared" si="295"/>
        <v>0.32366168576817056</v>
      </c>
      <c r="U2357">
        <f t="shared" si="296"/>
        <v>1.0983048586678033</v>
      </c>
      <c r="V2357">
        <f t="shared" si="296"/>
        <v>1.0676581083165377</v>
      </c>
      <c r="W2357">
        <f t="shared" si="296"/>
        <v>0.79043505999133756</v>
      </c>
      <c r="X2357" t="s">
        <v>10</v>
      </c>
      <c r="Y2357" t="s">
        <v>7</v>
      </c>
      <c r="Z2357" t="s">
        <v>139</v>
      </c>
      <c r="AA2357" s="78" t="s">
        <v>151</v>
      </c>
      <c r="AB2357" s="78" t="s">
        <v>166</v>
      </c>
      <c r="AC2357" t="s">
        <v>618</v>
      </c>
      <c r="AD2357" s="78" t="s">
        <v>154</v>
      </c>
      <c r="AE2357" s="142" t="str">
        <f>VLOOKUP(AD2357,cs_lookup!$A$2:$B$55,2,FALSE)</f>
        <v>1</v>
      </c>
    </row>
    <row r="2358" spans="1:31" x14ac:dyDescent="0.25">
      <c r="A2358" s="6">
        <v>0.20633882931264108</v>
      </c>
      <c r="B2358" s="6">
        <v>0.35237802831932763</v>
      </c>
      <c r="C2358" s="6">
        <v>0.40859857049968329</v>
      </c>
      <c r="D2358" s="3">
        <f t="shared" si="294"/>
        <v>4.8463975652629925</v>
      </c>
      <c r="E2358" s="4">
        <f t="shared" si="294"/>
        <v>2.8378613864477171</v>
      </c>
      <c r="F2358" s="4">
        <f t="shared" si="294"/>
        <v>2.4473898642794572</v>
      </c>
      <c r="G2358" s="141">
        <v>4.7641276714097902E-2</v>
      </c>
      <c r="H2358" s="5">
        <f t="shared" si="297"/>
        <v>1.0476412767140979</v>
      </c>
      <c r="I2358" s="5">
        <f t="shared" si="298"/>
        <v>4.6260086090380135</v>
      </c>
      <c r="J2358" s="5">
        <f t="shared" si="299"/>
        <v>2.7088102096822704</v>
      </c>
      <c r="K2358" s="5">
        <f t="shared" si="300"/>
        <v>2.3360953015860901</v>
      </c>
      <c r="L2358">
        <v>1.77</v>
      </c>
      <c r="M2358">
        <v>3.35</v>
      </c>
      <c r="N2358">
        <v>5.43</v>
      </c>
      <c r="O2358" s="5">
        <f t="shared" si="301"/>
        <v>1.8543250597839533</v>
      </c>
      <c r="P2358" s="5">
        <f t="shared" si="302"/>
        <v>3.5095982769922283</v>
      </c>
      <c r="Q2358" s="5">
        <f t="shared" si="303"/>
        <v>5.6886921325575512</v>
      </c>
      <c r="R2358" s="24">
        <f t="shared" si="295"/>
        <v>0.53927977445147057</v>
      </c>
      <c r="S2358" s="24">
        <f t="shared" si="295"/>
        <v>0.28493289575495606</v>
      </c>
      <c r="T2358" s="24">
        <f t="shared" si="295"/>
        <v>0.17578732979357328</v>
      </c>
      <c r="U2358">
        <f t="shared" si="296"/>
        <v>0.38261926200091412</v>
      </c>
      <c r="V2358">
        <f t="shared" si="296"/>
        <v>1.2367053210394308</v>
      </c>
      <c r="W2358">
        <f t="shared" si="296"/>
        <v>2.32439147337581</v>
      </c>
      <c r="X2358" t="s">
        <v>14</v>
      </c>
      <c r="Y2358" t="s">
        <v>521</v>
      </c>
      <c r="Z2358" t="s">
        <v>139</v>
      </c>
      <c r="AA2358" s="78" t="s">
        <v>151</v>
      </c>
      <c r="AB2358" s="78" t="s">
        <v>166</v>
      </c>
      <c r="AC2358" t="s">
        <v>618</v>
      </c>
      <c r="AD2358" s="78" t="s">
        <v>176</v>
      </c>
      <c r="AE2358" s="142" t="str">
        <f>VLOOKUP(AD2358,cs_lookup!$A$2:$B$55,2,FALSE)</f>
        <v>1</v>
      </c>
    </row>
    <row r="2359" spans="1:31" x14ac:dyDescent="0.25">
      <c r="A2359" s="6">
        <v>3.6201378321239028E-2</v>
      </c>
      <c r="B2359" s="6">
        <v>0.11952760509536936</v>
      </c>
      <c r="C2359" s="6">
        <v>0.67957000743897833</v>
      </c>
      <c r="D2359" s="3">
        <f t="shared" si="294"/>
        <v>27.62325763197002</v>
      </c>
      <c r="E2359" s="4">
        <f t="shared" si="294"/>
        <v>8.3662681871866695</v>
      </c>
      <c r="F2359" s="4">
        <f t="shared" si="294"/>
        <v>1.471518738398405</v>
      </c>
      <c r="G2359" s="141">
        <v>6.1659458956458524E-2</v>
      </c>
      <c r="H2359" s="5">
        <f t="shared" si="297"/>
        <v>1.0616594589564585</v>
      </c>
      <c r="I2359" s="5">
        <f t="shared" si="298"/>
        <v>26.018943644247155</v>
      </c>
      <c r="J2359" s="5">
        <f t="shared" si="299"/>
        <v>7.880368904177768</v>
      </c>
      <c r="K2359" s="5">
        <f t="shared" si="300"/>
        <v>1.3860553174412549</v>
      </c>
      <c r="L2359">
        <v>7.46</v>
      </c>
      <c r="M2359">
        <v>4.38</v>
      </c>
      <c r="N2359">
        <v>1.43</v>
      </c>
      <c r="O2359" s="5">
        <f t="shared" si="301"/>
        <v>7.9199795638151809</v>
      </c>
      <c r="P2359" s="5">
        <f t="shared" si="302"/>
        <v>4.6500684302292878</v>
      </c>
      <c r="Q2359" s="5">
        <f t="shared" si="303"/>
        <v>1.5181730263077355</v>
      </c>
      <c r="R2359" s="24">
        <f t="shared" si="295"/>
        <v>0.12626295206225052</v>
      </c>
      <c r="S2359" s="24">
        <f t="shared" si="295"/>
        <v>0.21505059871789703</v>
      </c>
      <c r="T2359" s="24">
        <f t="shared" si="295"/>
        <v>0.65868644921985242</v>
      </c>
      <c r="U2359">
        <f t="shared" si="296"/>
        <v>0.28671417648615499</v>
      </c>
      <c r="V2359">
        <f t="shared" si="296"/>
        <v>0.55581154299489055</v>
      </c>
      <c r="W2359">
        <f t="shared" si="296"/>
        <v>1.0317048547816041</v>
      </c>
      <c r="X2359" t="s">
        <v>371</v>
      </c>
      <c r="Y2359" t="s">
        <v>373</v>
      </c>
      <c r="Z2359" t="s">
        <v>370</v>
      </c>
      <c r="AA2359" s="78" t="s">
        <v>163</v>
      </c>
      <c r="AB2359" s="78" t="s">
        <v>161</v>
      </c>
      <c r="AC2359" t="s">
        <v>618</v>
      </c>
      <c r="AD2359" s="78" t="s">
        <v>155</v>
      </c>
      <c r="AE2359" s="142" t="str">
        <f>VLOOKUP(AD2359,cs_lookup!$A$2:$B$55,2,FALSE)</f>
        <v>2</v>
      </c>
    </row>
    <row r="2360" spans="1:31" x14ac:dyDescent="0.25">
      <c r="A2360" s="6">
        <v>0</v>
      </c>
      <c r="B2360" s="6">
        <v>1</v>
      </c>
      <c r="C2360" s="6">
        <v>0</v>
      </c>
      <c r="D2360" s="3" t="e">
        <f t="shared" si="294"/>
        <v>#DIV/0!</v>
      </c>
      <c r="E2360" s="4">
        <f t="shared" si="294"/>
        <v>1</v>
      </c>
      <c r="F2360" s="4" t="e">
        <f t="shared" si="294"/>
        <v>#DIV/0!</v>
      </c>
      <c r="G2360" s="141">
        <v>6.6053511705685741E-2</v>
      </c>
      <c r="H2360" s="5">
        <f t="shared" si="297"/>
        <v>1.0660535117056857</v>
      </c>
      <c r="I2360" s="5" t="e">
        <f t="shared" si="298"/>
        <v>#DIV/0!</v>
      </c>
      <c r="J2360" s="5">
        <f t="shared" si="299"/>
        <v>0.93803921568627435</v>
      </c>
      <c r="K2360" s="5" t="e">
        <f t="shared" si="300"/>
        <v>#DIV/0!</v>
      </c>
      <c r="L2360">
        <v>1.17</v>
      </c>
      <c r="M2360">
        <v>7.2</v>
      </c>
      <c r="N2360">
        <v>13.8</v>
      </c>
      <c r="O2360" s="5">
        <f t="shared" si="301"/>
        <v>1.2472826086956523</v>
      </c>
      <c r="P2360" s="5">
        <f t="shared" si="302"/>
        <v>7.6755852842809373</v>
      </c>
      <c r="Q2360" s="5">
        <f t="shared" si="303"/>
        <v>14.711538461538463</v>
      </c>
      <c r="R2360" s="24">
        <f t="shared" si="295"/>
        <v>0.8017429193899781</v>
      </c>
      <c r="S2360" s="24">
        <f t="shared" si="295"/>
        <v>0.13028322440087145</v>
      </c>
      <c r="T2360" s="24">
        <f t="shared" si="295"/>
        <v>6.7973856209150321E-2</v>
      </c>
      <c r="U2360" t="e">
        <f t="shared" si="296"/>
        <v>#DIV/0!</v>
      </c>
      <c r="V2360">
        <f t="shared" si="296"/>
        <v>7.6755852842809382</v>
      </c>
      <c r="W2360" t="e">
        <f t="shared" si="296"/>
        <v>#DIV/0!</v>
      </c>
      <c r="X2360" t="s">
        <v>372</v>
      </c>
      <c r="Y2360" t="s">
        <v>570</v>
      </c>
      <c r="Z2360" t="s">
        <v>370</v>
      </c>
      <c r="AA2360" s="78" t="s">
        <v>149</v>
      </c>
      <c r="AB2360" s="78" t="s">
        <v>166</v>
      </c>
      <c r="AC2360" t="s">
        <v>618</v>
      </c>
      <c r="AD2360" s="78" t="s">
        <v>175</v>
      </c>
      <c r="AE2360" s="142" t="str">
        <f>VLOOKUP(AD2360,cs_lookup!$A$2:$B$55,2,FALSE)</f>
        <v>1</v>
      </c>
    </row>
    <row r="2361" spans="1:31" x14ac:dyDescent="0.25">
      <c r="A2361" s="6">
        <v>0.53673932854777306</v>
      </c>
      <c r="B2361" s="6">
        <v>0.26405909588904164</v>
      </c>
      <c r="C2361" s="6">
        <v>0.19103496935233738</v>
      </c>
      <c r="D2361" s="3">
        <f t="shared" si="294"/>
        <v>1.8631017829560703</v>
      </c>
      <c r="E2361" s="4">
        <f t="shared" si="294"/>
        <v>3.7870310683037509</v>
      </c>
      <c r="F2361" s="4">
        <f t="shared" si="294"/>
        <v>5.234643706282065</v>
      </c>
      <c r="G2361" s="141">
        <v>2.4264324586030117E-2</v>
      </c>
      <c r="H2361" s="5">
        <f t="shared" si="297"/>
        <v>1.0242643245860301</v>
      </c>
      <c r="I2361" s="5">
        <f t="shared" si="298"/>
        <v>1.8189658062229859</v>
      </c>
      <c r="J2361" s="5">
        <f t="shared" si="299"/>
        <v>3.6973181408366727</v>
      </c>
      <c r="K2361" s="5">
        <f t="shared" si="300"/>
        <v>5.1106375382133074</v>
      </c>
      <c r="L2361">
        <v>1.91</v>
      </c>
      <c r="M2361">
        <v>4.1500000000000004</v>
      </c>
      <c r="N2361">
        <v>3.85</v>
      </c>
      <c r="O2361" s="5">
        <f t="shared" si="301"/>
        <v>1.9563448599593174</v>
      </c>
      <c r="P2361" s="5">
        <f t="shared" si="302"/>
        <v>4.2506969470320257</v>
      </c>
      <c r="Q2361" s="5">
        <f t="shared" si="303"/>
        <v>3.9434176496562161</v>
      </c>
      <c r="R2361" s="24">
        <f t="shared" si="295"/>
        <v>0.51115732224266186</v>
      </c>
      <c r="S2361" s="24">
        <f t="shared" si="295"/>
        <v>0.23525553867071902</v>
      </c>
      <c r="T2361" s="24">
        <f t="shared" si="295"/>
        <v>0.25358713908661923</v>
      </c>
      <c r="U2361">
        <f t="shared" si="296"/>
        <v>1.0500472265424512</v>
      </c>
      <c r="V2361">
        <f t="shared" si="296"/>
        <v>1.1224351927315861</v>
      </c>
      <c r="W2361">
        <f t="shared" si="296"/>
        <v>0.75333066984554153</v>
      </c>
      <c r="X2361" t="s">
        <v>106</v>
      </c>
      <c r="Y2361" t="s">
        <v>108</v>
      </c>
      <c r="Z2361" t="s">
        <v>140</v>
      </c>
      <c r="AA2361" s="78" t="s">
        <v>151</v>
      </c>
      <c r="AB2361" s="78" t="s">
        <v>166</v>
      </c>
      <c r="AC2361" t="s">
        <v>618</v>
      </c>
      <c r="AD2361" s="78" t="s">
        <v>150</v>
      </c>
      <c r="AE2361" s="142" t="str">
        <f>VLOOKUP(AD2361,cs_lookup!$A$2:$B$55,2,FALSE)</f>
        <v>X</v>
      </c>
    </row>
    <row r="2362" spans="1:31" x14ac:dyDescent="0.25">
      <c r="A2362" s="6">
        <v>0.50510645339093641</v>
      </c>
      <c r="B2362" s="6">
        <v>0.20835772850182799</v>
      </c>
      <c r="C2362" s="6">
        <v>0.26741427679505247</v>
      </c>
      <c r="D2362" s="3">
        <f t="shared" si="294"/>
        <v>1.9797806844214514</v>
      </c>
      <c r="E2362" s="4">
        <f t="shared" si="294"/>
        <v>4.7994380011261581</v>
      </c>
      <c r="F2362" s="4">
        <f t="shared" si="294"/>
        <v>3.7395161245126958</v>
      </c>
      <c r="G2362" s="141">
        <v>2.4174206631051298E-2</v>
      </c>
      <c r="H2362" s="5">
        <f t="shared" si="297"/>
        <v>1.0241742066310513</v>
      </c>
      <c r="I2362" s="5">
        <f t="shared" si="298"/>
        <v>1.9330507169613265</v>
      </c>
      <c r="J2362" s="5">
        <f t="shared" si="299"/>
        <v>4.6861539472992302</v>
      </c>
      <c r="K2362" s="5">
        <f t="shared" si="300"/>
        <v>3.6512500513106749</v>
      </c>
      <c r="L2362">
        <v>4.24</v>
      </c>
      <c r="M2362">
        <v>3.9</v>
      </c>
      <c r="N2362">
        <v>1.88</v>
      </c>
      <c r="O2362" s="5">
        <f t="shared" si="301"/>
        <v>4.3424986361156579</v>
      </c>
      <c r="P2362" s="5">
        <f t="shared" si="302"/>
        <v>3.9942794058611</v>
      </c>
      <c r="Q2362" s="5">
        <f t="shared" si="303"/>
        <v>1.9254475084663762</v>
      </c>
      <c r="R2362" s="24">
        <f t="shared" si="295"/>
        <v>0.23028216789366565</v>
      </c>
      <c r="S2362" s="24">
        <f t="shared" si="295"/>
        <v>0.25035804919721599</v>
      </c>
      <c r="T2362" s="24">
        <f t="shared" si="295"/>
        <v>0.51935978290911833</v>
      </c>
      <c r="U2362">
        <f t="shared" si="296"/>
        <v>2.1934240849433584</v>
      </c>
      <c r="V2362">
        <f t="shared" si="296"/>
        <v>0.83223898400684981</v>
      </c>
      <c r="W2362">
        <f t="shared" si="296"/>
        <v>0.51489215298337176</v>
      </c>
      <c r="X2362" t="s">
        <v>37</v>
      </c>
      <c r="Y2362" t="s">
        <v>41</v>
      </c>
      <c r="Z2362" t="s">
        <v>140</v>
      </c>
      <c r="AA2362" s="78" t="s">
        <v>150</v>
      </c>
      <c r="AB2362" s="78" t="s">
        <v>166</v>
      </c>
      <c r="AC2362" t="s">
        <v>618</v>
      </c>
      <c r="AD2362" s="78" t="s">
        <v>162</v>
      </c>
      <c r="AE2362" s="142" t="str">
        <f>VLOOKUP(AD2362,cs_lookup!$A$2:$B$55,2,FALSE)</f>
        <v>1</v>
      </c>
    </row>
    <row r="2363" spans="1:31" x14ac:dyDescent="0.25">
      <c r="A2363" s="6">
        <v>0.49105374825417064</v>
      </c>
      <c r="B2363" s="6">
        <v>0.25731475020814149</v>
      </c>
      <c r="C2363" s="6">
        <v>0.23814380786769437</v>
      </c>
      <c r="D2363" s="3">
        <f t="shared" si="294"/>
        <v>2.0364369553338539</v>
      </c>
      <c r="E2363" s="4">
        <f t="shared" si="294"/>
        <v>3.8862910081567481</v>
      </c>
      <c r="F2363" s="4">
        <f t="shared" si="294"/>
        <v>4.1991434039535065</v>
      </c>
      <c r="G2363" s="141">
        <v>2.3223822171038577E-2</v>
      </c>
      <c r="H2363" s="5">
        <f t="shared" si="297"/>
        <v>1.0232238221710386</v>
      </c>
      <c r="I2363" s="5">
        <f t="shared" si="298"/>
        <v>1.990216520773546</v>
      </c>
      <c r="J2363" s="5">
        <f t="shared" si="299"/>
        <v>3.7980849584902736</v>
      </c>
      <c r="K2363" s="5">
        <f t="shared" si="300"/>
        <v>4.1038366317976438</v>
      </c>
      <c r="L2363">
        <v>1.93</v>
      </c>
      <c r="M2363">
        <v>3.82</v>
      </c>
      <c r="N2363">
        <v>4.1100000000000003</v>
      </c>
      <c r="O2363" s="5">
        <f t="shared" si="301"/>
        <v>1.9748219767901043</v>
      </c>
      <c r="P2363" s="5">
        <f t="shared" si="302"/>
        <v>3.9087150006933671</v>
      </c>
      <c r="Q2363" s="5">
        <f t="shared" si="303"/>
        <v>4.2054499091229687</v>
      </c>
      <c r="R2363" s="24">
        <f t="shared" si="295"/>
        <v>0.50637475770115248</v>
      </c>
      <c r="S2363" s="24">
        <f t="shared" si="295"/>
        <v>0.2558385555924671</v>
      </c>
      <c r="T2363" s="24">
        <f t="shared" si="295"/>
        <v>0.23778668670638056</v>
      </c>
      <c r="U2363">
        <f t="shared" si="296"/>
        <v>0.96974373383749146</v>
      </c>
      <c r="V2363">
        <f t="shared" si="296"/>
        <v>1.0057700240382295</v>
      </c>
      <c r="W2363">
        <f t="shared" si="296"/>
        <v>1.0015018551553931</v>
      </c>
      <c r="X2363" t="s">
        <v>96</v>
      </c>
      <c r="Y2363" t="s">
        <v>38</v>
      </c>
      <c r="Z2363" t="s">
        <v>140</v>
      </c>
      <c r="AA2363" s="78" t="s">
        <v>162</v>
      </c>
      <c r="AB2363" s="78" t="s">
        <v>160</v>
      </c>
      <c r="AC2363" t="s">
        <v>618</v>
      </c>
      <c r="AD2363" s="78" t="s">
        <v>176</v>
      </c>
      <c r="AE2363" s="142" t="str">
        <f>VLOOKUP(AD2363,cs_lookup!$A$2:$B$55,2,FALSE)</f>
        <v>1</v>
      </c>
    </row>
    <row r="2364" spans="1:31" x14ac:dyDescent="0.25">
      <c r="A2364" s="6">
        <v>0.52068603947289638</v>
      </c>
      <c r="B2364" s="6">
        <v>0.19656852127404226</v>
      </c>
      <c r="C2364" s="6">
        <v>0.26055667634826096</v>
      </c>
      <c r="D2364" s="3">
        <f t="shared" si="294"/>
        <v>1.920543137688741</v>
      </c>
      <c r="E2364" s="4">
        <f t="shared" si="294"/>
        <v>5.0872845434181651</v>
      </c>
      <c r="F2364" s="4">
        <f t="shared" si="294"/>
        <v>3.8379365826089851</v>
      </c>
      <c r="G2364" s="141">
        <v>3.4123204463625934E-2</v>
      </c>
      <c r="H2364" s="5">
        <f t="shared" si="297"/>
        <v>1.0341232044636259</v>
      </c>
      <c r="I2364" s="5">
        <f t="shared" si="298"/>
        <v>1.8571705280367237</v>
      </c>
      <c r="J2364" s="5">
        <f t="shared" si="299"/>
        <v>4.9194182293364292</v>
      </c>
      <c r="K2364" s="5">
        <f t="shared" si="300"/>
        <v>3.711295294451523</v>
      </c>
      <c r="L2364">
        <v>1.34</v>
      </c>
      <c r="M2364">
        <v>5.69</v>
      </c>
      <c r="N2364">
        <v>8.92</v>
      </c>
      <c r="O2364" s="5">
        <f t="shared" si="301"/>
        <v>1.3857250939812589</v>
      </c>
      <c r="P2364" s="5">
        <f t="shared" si="302"/>
        <v>5.8841610333980316</v>
      </c>
      <c r="Q2364" s="5">
        <f t="shared" si="303"/>
        <v>9.2243789838155426</v>
      </c>
      <c r="R2364" s="24">
        <f t="shared" si="295"/>
        <v>0.72164385587255908</v>
      </c>
      <c r="S2364" s="24">
        <f t="shared" si="295"/>
        <v>0.16994776219142871</v>
      </c>
      <c r="T2364" s="24">
        <f t="shared" si="295"/>
        <v>0.10840838193601227</v>
      </c>
      <c r="U2364">
        <f t="shared" si="296"/>
        <v>0.72152771098330881</v>
      </c>
      <c r="V2364">
        <f t="shared" si="296"/>
        <v>1.1566408332733917</v>
      </c>
      <c r="W2364">
        <f t="shared" si="296"/>
        <v>2.4034735293997267</v>
      </c>
      <c r="X2364" t="s">
        <v>431</v>
      </c>
      <c r="Y2364" t="s">
        <v>410</v>
      </c>
      <c r="Z2364" t="s">
        <v>409</v>
      </c>
      <c r="AA2364" s="78" t="s">
        <v>168</v>
      </c>
      <c r="AB2364" s="78" t="s">
        <v>160</v>
      </c>
      <c r="AC2364" t="s">
        <v>618</v>
      </c>
      <c r="AD2364" s="78" t="s">
        <v>360</v>
      </c>
      <c r="AE2364" s="142" t="str">
        <f>VLOOKUP(AD2364,cs_lookup!$A$2:$B$55,2,FALSE)</f>
        <v>1</v>
      </c>
    </row>
    <row r="2365" spans="1:31" x14ac:dyDescent="0.25">
      <c r="A2365" s="6">
        <v>2.9990194931574819E-2</v>
      </c>
      <c r="B2365" s="6">
        <v>0.16536583954953349</v>
      </c>
      <c r="C2365" s="6">
        <v>0.65558945566724169</v>
      </c>
      <c r="D2365" s="3">
        <f t="shared" si="294"/>
        <v>33.344231415687197</v>
      </c>
      <c r="E2365" s="4">
        <f t="shared" si="294"/>
        <v>6.0471981560645185</v>
      </c>
      <c r="F2365" s="4">
        <f t="shared" si="294"/>
        <v>1.525344850127625</v>
      </c>
      <c r="G2365" s="141">
        <v>3.7183863880432266E-2</v>
      </c>
      <c r="H2365" s="5">
        <f t="shared" si="297"/>
        <v>1.0371838638804323</v>
      </c>
      <c r="I2365" s="5">
        <f t="shared" si="298"/>
        <v>32.148814281525652</v>
      </c>
      <c r="J2365" s="5">
        <f t="shared" si="299"/>
        <v>5.8304013074789278</v>
      </c>
      <c r="K2365" s="5">
        <f t="shared" si="300"/>
        <v>1.4706600278381003</v>
      </c>
      <c r="L2365">
        <v>14.71</v>
      </c>
      <c r="M2365">
        <v>7.36</v>
      </c>
      <c r="N2365">
        <v>1.2</v>
      </c>
      <c r="O2365" s="5">
        <f t="shared" si="301"/>
        <v>15.256974637681159</v>
      </c>
      <c r="P2365" s="5">
        <f t="shared" si="302"/>
        <v>7.6336732381599814</v>
      </c>
      <c r="Q2365" s="5">
        <f t="shared" si="303"/>
        <v>1.2446206366565187</v>
      </c>
      <c r="R2365" s="24">
        <f t="shared" si="295"/>
        <v>6.5543793822022481E-2</v>
      </c>
      <c r="S2365" s="24">
        <f t="shared" si="295"/>
        <v>0.13099853357635199</v>
      </c>
      <c r="T2365" s="24">
        <f t="shared" si="295"/>
        <v>0.80345767260162559</v>
      </c>
      <c r="U2365">
        <f t="shared" si="296"/>
        <v>0.45755964345015104</v>
      </c>
      <c r="V2365">
        <f t="shared" si="296"/>
        <v>1.2623487838751313</v>
      </c>
      <c r="W2365">
        <f t="shared" si="296"/>
        <v>0.81596016569786289</v>
      </c>
      <c r="X2365" t="s">
        <v>411</v>
      </c>
      <c r="Y2365" t="s">
        <v>430</v>
      </c>
      <c r="Z2365" t="s">
        <v>409</v>
      </c>
      <c r="AA2365" s="78" t="s">
        <v>153</v>
      </c>
      <c r="AB2365" s="78" t="s">
        <v>161</v>
      </c>
      <c r="AC2365" t="s">
        <v>618</v>
      </c>
      <c r="AD2365" s="78" t="s">
        <v>149</v>
      </c>
      <c r="AE2365" s="142" t="str">
        <f>VLOOKUP(AD2365,cs_lookup!$A$2:$B$55,2,FALSE)</f>
        <v>X</v>
      </c>
    </row>
    <row r="2366" spans="1:31" x14ac:dyDescent="0.25">
      <c r="A2366" s="6">
        <v>0.30108123481767751</v>
      </c>
      <c r="B2366" s="6">
        <v>0.30236913626665224</v>
      </c>
      <c r="C2366" s="6">
        <v>0.36655133582207844</v>
      </c>
      <c r="D2366" s="3">
        <f t="shared" si="294"/>
        <v>3.3213627564851698</v>
      </c>
      <c r="E2366" s="4">
        <f t="shared" si="294"/>
        <v>3.3072158499607034</v>
      </c>
      <c r="F2366" s="4">
        <f t="shared" si="294"/>
        <v>2.7281308299075282</v>
      </c>
      <c r="G2366" s="141">
        <v>2.8344349377559697E-2</v>
      </c>
      <c r="H2366" s="5">
        <f t="shared" si="297"/>
        <v>1.0283443493775597</v>
      </c>
      <c r="I2366" s="5">
        <f t="shared" si="298"/>
        <v>3.2298157309811031</v>
      </c>
      <c r="J2366" s="5">
        <f t="shared" si="299"/>
        <v>3.2160587569353671</v>
      </c>
      <c r="K2366" s="5">
        <f t="shared" si="300"/>
        <v>2.6529351102661498</v>
      </c>
      <c r="L2366">
        <v>2.71</v>
      </c>
      <c r="M2366">
        <v>3.64</v>
      </c>
      <c r="N2366">
        <v>2.6</v>
      </c>
      <c r="O2366" s="5">
        <f t="shared" si="301"/>
        <v>2.7868131868131867</v>
      </c>
      <c r="P2366" s="5">
        <f t="shared" si="302"/>
        <v>3.7431734317343173</v>
      </c>
      <c r="Q2366" s="5">
        <f t="shared" si="303"/>
        <v>2.6736953083816553</v>
      </c>
      <c r="R2366" s="24">
        <f t="shared" si="295"/>
        <v>0.35883280757097791</v>
      </c>
      <c r="S2366" s="24">
        <f t="shared" si="295"/>
        <v>0.26715299684542587</v>
      </c>
      <c r="T2366" s="24">
        <f t="shared" si="295"/>
        <v>0.37401419558359622</v>
      </c>
      <c r="U2366">
        <f t="shared" si="296"/>
        <v>0.83905715549190119</v>
      </c>
      <c r="V2366">
        <f t="shared" si="296"/>
        <v>1.1318201174497859</v>
      </c>
      <c r="W2366">
        <f t="shared" si="296"/>
        <v>0.98004658686851975</v>
      </c>
      <c r="X2366" t="s">
        <v>427</v>
      </c>
      <c r="Y2366" t="s">
        <v>412</v>
      </c>
      <c r="Z2366" t="s">
        <v>409</v>
      </c>
      <c r="AA2366" s="78" t="s">
        <v>151</v>
      </c>
      <c r="AB2366" s="78" t="s">
        <v>166</v>
      </c>
      <c r="AC2366" t="s">
        <v>618</v>
      </c>
      <c r="AD2366" s="78" t="s">
        <v>155</v>
      </c>
      <c r="AE2366" s="142" t="str">
        <f>VLOOKUP(AD2366,cs_lookup!$A$2:$B$55,2,FALSE)</f>
        <v>2</v>
      </c>
    </row>
    <row r="2367" spans="1:31" x14ac:dyDescent="0.25">
      <c r="A2367" s="6">
        <v>0.80226775659191729</v>
      </c>
      <c r="B2367" s="6">
        <v>5.1301170900786702E-2</v>
      </c>
      <c r="C2367" s="6">
        <v>4.9502329488129203E-3</v>
      </c>
      <c r="D2367" s="3">
        <f t="shared" si="294"/>
        <v>1.246466646307788</v>
      </c>
      <c r="E2367" s="4">
        <f t="shared" si="294"/>
        <v>19.492732474546017</v>
      </c>
      <c r="F2367" s="4">
        <f t="shared" si="294"/>
        <v>202.01069532289441</v>
      </c>
      <c r="G2367" s="141">
        <v>3.768644454193204E-2</v>
      </c>
      <c r="H2367" s="5">
        <f t="shared" si="297"/>
        <v>1.037686444541932</v>
      </c>
      <c r="I2367" s="5">
        <f t="shared" si="298"/>
        <v>1.2011977730498524</v>
      </c>
      <c r="J2367" s="5">
        <f t="shared" si="299"/>
        <v>18.784800145626583</v>
      </c>
      <c r="K2367" s="5">
        <f t="shared" si="300"/>
        <v>194.67411989955056</v>
      </c>
      <c r="L2367">
        <v>1.26</v>
      </c>
      <c r="M2367">
        <v>6.22</v>
      </c>
      <c r="N2367">
        <v>12.01</v>
      </c>
      <c r="O2367" s="5">
        <f t="shared" si="301"/>
        <v>1.3074849201228345</v>
      </c>
      <c r="P2367" s="5">
        <f t="shared" si="302"/>
        <v>6.454409685050817</v>
      </c>
      <c r="Q2367" s="5">
        <f t="shared" si="303"/>
        <v>12.462614198948604</v>
      </c>
      <c r="R2367" s="24">
        <f t="shared" si="295"/>
        <v>0.7648271766729462</v>
      </c>
      <c r="S2367" s="24">
        <f t="shared" si="295"/>
        <v>0.15493283643214023</v>
      </c>
      <c r="T2367" s="24">
        <f t="shared" si="295"/>
        <v>8.0239986894913587E-2</v>
      </c>
      <c r="U2367">
        <f t="shared" si="296"/>
        <v>1.0489529936447086</v>
      </c>
      <c r="V2367">
        <f t="shared" si="296"/>
        <v>0.33111877431648479</v>
      </c>
      <c r="W2367">
        <f t="shared" si="296"/>
        <v>6.1692843435979118E-2</v>
      </c>
      <c r="X2367" t="s">
        <v>414</v>
      </c>
      <c r="Y2367" t="s">
        <v>413</v>
      </c>
      <c r="Z2367" t="s">
        <v>409</v>
      </c>
      <c r="AA2367" s="78" t="s">
        <v>359</v>
      </c>
      <c r="AB2367" s="78" t="s">
        <v>160</v>
      </c>
      <c r="AC2367" t="s">
        <v>618</v>
      </c>
      <c r="AD2367" s="78" t="s">
        <v>168</v>
      </c>
      <c r="AE2367" s="142" t="str">
        <f>VLOOKUP(AD2367,cs_lookup!$A$2:$B$55,2,FALSE)</f>
        <v>1</v>
      </c>
    </row>
    <row r="2368" spans="1:31" x14ac:dyDescent="0.25">
      <c r="A2368" s="6">
        <v>0.71886962493129458</v>
      </c>
      <c r="B2368" s="6">
        <v>3.4095715242744122E-2</v>
      </c>
      <c r="C2368" s="6">
        <v>1.4735488363302105E-3</v>
      </c>
      <c r="D2368" s="3">
        <f t="shared" si="294"/>
        <v>1.3910728250558289</v>
      </c>
      <c r="E2368" s="4">
        <f t="shared" si="294"/>
        <v>29.329198489619866</v>
      </c>
      <c r="F2368" s="4">
        <f t="shared" si="294"/>
        <v>678.63376858987795</v>
      </c>
      <c r="G2368" s="141">
        <v>3.6124874680616426E-2</v>
      </c>
      <c r="H2368" s="5">
        <f t="shared" si="297"/>
        <v>1.0361248746806164</v>
      </c>
      <c r="I2368" s="5">
        <f t="shared" si="298"/>
        <v>1.3425725595909705</v>
      </c>
      <c r="J2368" s="5">
        <f t="shared" si="299"/>
        <v>28.306625201581554</v>
      </c>
      <c r="K2368" s="5">
        <f t="shared" si="300"/>
        <v>654.97295275250053</v>
      </c>
      <c r="L2368">
        <v>1.2</v>
      </c>
      <c r="M2368">
        <v>7.13</v>
      </c>
      <c r="N2368">
        <v>15.99</v>
      </c>
      <c r="O2368" s="5">
        <f t="shared" si="301"/>
        <v>1.2433498496167397</v>
      </c>
      <c r="P2368" s="5">
        <f t="shared" si="302"/>
        <v>7.3875703564727946</v>
      </c>
      <c r="Q2368" s="5">
        <f t="shared" si="303"/>
        <v>16.567636746143055</v>
      </c>
      <c r="R2368" s="24">
        <f t="shared" si="295"/>
        <v>0.80427886029684093</v>
      </c>
      <c r="S2368" s="24">
        <f t="shared" si="295"/>
        <v>0.1353625010317264</v>
      </c>
      <c r="T2368" s="24">
        <f t="shared" si="295"/>
        <v>6.0358638671432721E-2</v>
      </c>
      <c r="U2368">
        <f t="shared" si="296"/>
        <v>0.8938064400523672</v>
      </c>
      <c r="V2368">
        <f t="shared" si="296"/>
        <v>0.25188449521003414</v>
      </c>
      <c r="W2368">
        <f t="shared" si="296"/>
        <v>2.4413221848020736E-2</v>
      </c>
      <c r="X2368" t="s">
        <v>303</v>
      </c>
      <c r="Y2368" t="s">
        <v>297</v>
      </c>
      <c r="Z2368" t="s">
        <v>142</v>
      </c>
      <c r="AA2368" s="78" t="s">
        <v>359</v>
      </c>
      <c r="AB2368" s="78" t="s">
        <v>160</v>
      </c>
      <c r="AC2368" t="s">
        <v>618</v>
      </c>
      <c r="AD2368" s="78" t="s">
        <v>175</v>
      </c>
      <c r="AE2368" s="142" t="str">
        <f>VLOOKUP(AD2368,cs_lookup!$A$2:$B$55,2,FALSE)</f>
        <v>1</v>
      </c>
    </row>
    <row r="2369" spans="1:31" x14ac:dyDescent="0.25">
      <c r="A2369" s="6">
        <v>4.7033353008589754E-2</v>
      </c>
      <c r="B2369" s="6">
        <v>0.16939624045530488</v>
      </c>
      <c r="C2369" s="6">
        <v>0.6455691466052812</v>
      </c>
      <c r="D2369" s="3">
        <f t="shared" si="294"/>
        <v>21.26150776061764</v>
      </c>
      <c r="E2369" s="4">
        <f t="shared" si="294"/>
        <v>5.9033187354819106</v>
      </c>
      <c r="F2369" s="4">
        <f t="shared" si="294"/>
        <v>1.5490207443439481</v>
      </c>
      <c r="G2369" s="141">
        <v>3.3813501646749344E-2</v>
      </c>
      <c r="H2369" s="5">
        <f t="shared" si="297"/>
        <v>1.0338135016467493</v>
      </c>
      <c r="I2369" s="5">
        <f t="shared" si="298"/>
        <v>20.566096038357436</v>
      </c>
      <c r="J2369" s="5">
        <f t="shared" si="299"/>
        <v>5.7102356721774123</v>
      </c>
      <c r="K2369" s="5">
        <f t="shared" si="300"/>
        <v>1.4983560786123717</v>
      </c>
      <c r="L2369">
        <v>8.0399999999999991</v>
      </c>
      <c r="M2369">
        <v>4.55</v>
      </c>
      <c r="N2369">
        <v>1.45</v>
      </c>
      <c r="O2369" s="5">
        <f t="shared" si="301"/>
        <v>8.3118605532398639</v>
      </c>
      <c r="P2369" s="5">
        <f t="shared" si="302"/>
        <v>4.7038514324927094</v>
      </c>
      <c r="Q2369" s="5">
        <f t="shared" si="303"/>
        <v>1.4990295773877864</v>
      </c>
      <c r="R2369" s="24">
        <f t="shared" si="295"/>
        <v>0.12031000683838614</v>
      </c>
      <c r="S2369" s="24">
        <f t="shared" si="295"/>
        <v>0.21259174834739</v>
      </c>
      <c r="T2369" s="24">
        <f t="shared" si="295"/>
        <v>0.66709824481422386</v>
      </c>
      <c r="U2369">
        <f t="shared" si="296"/>
        <v>0.3909346715587026</v>
      </c>
      <c r="V2369">
        <f t="shared" si="296"/>
        <v>0.79681474832456534</v>
      </c>
      <c r="W2369">
        <f t="shared" si="296"/>
        <v>0.9677272450103086</v>
      </c>
      <c r="X2369" t="s">
        <v>531</v>
      </c>
      <c r="Y2369" t="s">
        <v>298</v>
      </c>
      <c r="Z2369" t="s">
        <v>142</v>
      </c>
      <c r="AA2369" s="78" t="s">
        <v>153</v>
      </c>
      <c r="AB2369" s="78" t="s">
        <v>161</v>
      </c>
      <c r="AC2369" t="s">
        <v>618</v>
      </c>
      <c r="AD2369" s="78" t="s">
        <v>151</v>
      </c>
      <c r="AE2369" s="142" t="str">
        <f>VLOOKUP(AD2369,cs_lookup!$A$2:$B$55,2,FALSE)</f>
        <v>X</v>
      </c>
    </row>
    <row r="2370" spans="1:31" x14ac:dyDescent="0.25">
      <c r="A2370" s="6">
        <v>0.5505837102920057</v>
      </c>
      <c r="B2370" s="6">
        <v>0.38895641644280765</v>
      </c>
      <c r="C2370" s="6">
        <v>6.0247088478868754E-2</v>
      </c>
      <c r="D2370" s="3">
        <f t="shared" si="294"/>
        <v>1.8162542431007329</v>
      </c>
      <c r="E2370" s="4">
        <f t="shared" si="294"/>
        <v>2.5709821402240332</v>
      </c>
      <c r="F2370" s="4">
        <f t="shared" si="294"/>
        <v>16.598312470331958</v>
      </c>
      <c r="G2370" s="141">
        <v>3.1045454979790277E-2</v>
      </c>
      <c r="H2370" s="5">
        <f t="shared" si="297"/>
        <v>1.0310454549797903</v>
      </c>
      <c r="I2370" s="5">
        <f t="shared" si="298"/>
        <v>1.7615656364406684</v>
      </c>
      <c r="J2370" s="5">
        <f t="shared" si="299"/>
        <v>2.4935681815060495</v>
      </c>
      <c r="K2370" s="5">
        <f t="shared" si="300"/>
        <v>16.098526393928292</v>
      </c>
      <c r="L2370">
        <v>1.5</v>
      </c>
      <c r="M2370">
        <v>4.57</v>
      </c>
      <c r="N2370">
        <v>6.87</v>
      </c>
      <c r="O2370" s="5">
        <f t="shared" si="301"/>
        <v>1.5465681824696853</v>
      </c>
      <c r="P2370" s="5">
        <f t="shared" si="302"/>
        <v>4.7118777292576421</v>
      </c>
      <c r="Q2370" s="5">
        <f t="shared" si="303"/>
        <v>7.0832822757111593</v>
      </c>
      <c r="R2370" s="24">
        <f t="shared" si="295"/>
        <v>0.64659289602293446</v>
      </c>
      <c r="S2370" s="24">
        <f t="shared" si="295"/>
        <v>0.21222961576245111</v>
      </c>
      <c r="T2370" s="24">
        <f t="shared" si="295"/>
        <v>0.14117748821461451</v>
      </c>
      <c r="U2370">
        <f t="shared" si="296"/>
        <v>0.85151524812372315</v>
      </c>
      <c r="V2370">
        <f t="shared" si="296"/>
        <v>1.8327150762887263</v>
      </c>
      <c r="W2370">
        <f t="shared" si="296"/>
        <v>0.42674713398557301</v>
      </c>
      <c r="X2370" t="s">
        <v>295</v>
      </c>
      <c r="Y2370" t="s">
        <v>302</v>
      </c>
      <c r="Z2370" t="s">
        <v>142</v>
      </c>
      <c r="AA2370" s="78" t="s">
        <v>154</v>
      </c>
      <c r="AB2370" s="78" t="s">
        <v>160</v>
      </c>
      <c r="AC2370" t="s">
        <v>618</v>
      </c>
      <c r="AD2370" s="78" t="s">
        <v>154</v>
      </c>
      <c r="AE2370" s="142" t="str">
        <f>VLOOKUP(AD2370,cs_lookup!$A$2:$B$55,2,FALSE)</f>
        <v>1</v>
      </c>
    </row>
    <row r="2371" spans="1:31" x14ac:dyDescent="0.25">
      <c r="A2371" s="6">
        <v>0.25257858893289259</v>
      </c>
      <c r="B2371" s="6">
        <v>0.34150178834866707</v>
      </c>
      <c r="C2371" s="6">
        <v>0.3773981611407301</v>
      </c>
      <c r="D2371" s="3">
        <f t="shared" si="294"/>
        <v>3.9591637764105543</v>
      </c>
      <c r="E2371" s="4">
        <f t="shared" si="294"/>
        <v>2.9282423522157908</v>
      </c>
      <c r="F2371" s="4">
        <f t="shared" si="294"/>
        <v>2.6497214426731253</v>
      </c>
      <c r="G2371" s="141">
        <v>2.7217415793302058E-2</v>
      </c>
      <c r="H2371" s="5">
        <f t="shared" si="297"/>
        <v>1.0272174157933021</v>
      </c>
      <c r="I2371" s="5">
        <f t="shared" si="298"/>
        <v>3.854260758763481</v>
      </c>
      <c r="J2371" s="5">
        <f t="shared" si="299"/>
        <v>2.850654892717488</v>
      </c>
      <c r="K2371" s="5">
        <f t="shared" si="300"/>
        <v>2.5795137445433514</v>
      </c>
      <c r="L2371">
        <v>2.78</v>
      </c>
      <c r="M2371">
        <v>3.32</v>
      </c>
      <c r="N2371">
        <v>2.73</v>
      </c>
      <c r="O2371" s="5">
        <f t="shared" si="301"/>
        <v>2.8556644159053794</v>
      </c>
      <c r="P2371" s="5">
        <f t="shared" si="302"/>
        <v>3.4103618204337627</v>
      </c>
      <c r="Q2371" s="5">
        <f t="shared" si="303"/>
        <v>2.8043035451157148</v>
      </c>
      <c r="R2371" s="24">
        <f t="shared" si="295"/>
        <v>0.35018120281579135</v>
      </c>
      <c r="S2371" s="24">
        <f t="shared" si="295"/>
        <v>0.29322401922527103</v>
      </c>
      <c r="T2371" s="24">
        <f t="shared" si="295"/>
        <v>0.35659477795893763</v>
      </c>
      <c r="U2371">
        <f t="shared" si="296"/>
        <v>0.7212796886352536</v>
      </c>
      <c r="V2371">
        <f t="shared" si="296"/>
        <v>1.1646446605941458</v>
      </c>
      <c r="W2371">
        <f t="shared" si="296"/>
        <v>1.0583390012071012</v>
      </c>
      <c r="X2371" t="s">
        <v>111</v>
      </c>
      <c r="Y2371" t="s">
        <v>266</v>
      </c>
      <c r="Z2371" t="s">
        <v>143</v>
      </c>
      <c r="AA2371" s="78" t="s">
        <v>151</v>
      </c>
      <c r="AB2371" s="78" t="s">
        <v>166</v>
      </c>
      <c r="AC2371" t="s">
        <v>618</v>
      </c>
      <c r="AD2371" s="78" t="s">
        <v>162</v>
      </c>
      <c r="AE2371" s="142" t="str">
        <f>VLOOKUP(AD2371,cs_lookup!$A$2:$B$55,2,FALSE)</f>
        <v>1</v>
      </c>
    </row>
    <row r="2372" spans="1:31" x14ac:dyDescent="0.25">
      <c r="A2372" s="6">
        <v>0.84914846219163465</v>
      </c>
      <c r="B2372" s="6">
        <v>3.6108692389558793E-2</v>
      </c>
      <c r="C2372" s="6">
        <v>2.6293848433465018E-3</v>
      </c>
      <c r="D2372" s="3">
        <f t="shared" si="294"/>
        <v>1.1776503691934159</v>
      </c>
      <c r="E2372" s="4">
        <f t="shared" si="294"/>
        <v>27.694162646808017</v>
      </c>
      <c r="F2372" s="4">
        <f t="shared" si="294"/>
        <v>380.31709300007532</v>
      </c>
      <c r="G2372" s="141">
        <v>3.54199879144943E-2</v>
      </c>
      <c r="H2372" s="5">
        <f t="shared" si="297"/>
        <v>1.0354199879144943</v>
      </c>
      <c r="I2372" s="5">
        <f t="shared" si="298"/>
        <v>1.1373649175591027</v>
      </c>
      <c r="J2372" s="5">
        <f t="shared" si="299"/>
        <v>26.746791611188232</v>
      </c>
      <c r="K2372" s="5">
        <f t="shared" si="300"/>
        <v>367.30708064279918</v>
      </c>
      <c r="L2372">
        <v>1.17</v>
      </c>
      <c r="M2372">
        <v>7.97</v>
      </c>
      <c r="N2372">
        <v>18.100000000000001</v>
      </c>
      <c r="O2372" s="5">
        <f t="shared" si="301"/>
        <v>1.2114413858599582</v>
      </c>
      <c r="P2372" s="5">
        <f t="shared" si="302"/>
        <v>8.2522973036785192</v>
      </c>
      <c r="Q2372" s="5">
        <f t="shared" si="303"/>
        <v>18.741101781252347</v>
      </c>
      <c r="R2372" s="24">
        <f t="shared" si="295"/>
        <v>0.82546296640686112</v>
      </c>
      <c r="S2372" s="24">
        <f t="shared" si="295"/>
        <v>0.12117837775357936</v>
      </c>
      <c r="T2372" s="24">
        <f t="shared" si="295"/>
        <v>5.3358655839559531E-2</v>
      </c>
      <c r="U2372">
        <f t="shared" si="296"/>
        <v>1.0286935898382863</v>
      </c>
      <c r="V2372">
        <f t="shared" si="296"/>
        <v>0.29797966484571309</v>
      </c>
      <c r="W2372">
        <f t="shared" si="296"/>
        <v>4.9277568971239055E-2</v>
      </c>
      <c r="X2372" t="s">
        <v>131</v>
      </c>
      <c r="Y2372" t="s">
        <v>132</v>
      </c>
      <c r="Z2372" t="s">
        <v>143</v>
      </c>
      <c r="AA2372" s="78" t="s">
        <v>164</v>
      </c>
      <c r="AB2372" s="78" t="s">
        <v>160</v>
      </c>
      <c r="AC2372" t="s">
        <v>618</v>
      </c>
      <c r="AD2372" s="78" t="s">
        <v>149</v>
      </c>
      <c r="AE2372" s="142" t="str">
        <f>VLOOKUP(AD2372,cs_lookup!$A$2:$B$55,2,FALSE)</f>
        <v>X</v>
      </c>
    </row>
    <row r="2373" spans="1:31" x14ac:dyDescent="0.25">
      <c r="A2373" s="6">
        <v>0.31439336042903282</v>
      </c>
      <c r="B2373" s="6">
        <v>0.63129380294593873</v>
      </c>
      <c r="C2373" s="6">
        <v>5.4252835564901174E-2</v>
      </c>
      <c r="D2373" s="3">
        <f t="shared" si="294"/>
        <v>3.1807287489639187</v>
      </c>
      <c r="E2373" s="4">
        <f t="shared" si="294"/>
        <v>1.5840484974404789</v>
      </c>
      <c r="F2373" s="4">
        <f t="shared" si="294"/>
        <v>18.43221629962046</v>
      </c>
      <c r="G2373" s="141">
        <v>2.660388987374751E-2</v>
      </c>
      <c r="H2373" s="5">
        <f t="shared" si="297"/>
        <v>1.0266038898737475</v>
      </c>
      <c r="I2373" s="5">
        <f t="shared" si="298"/>
        <v>3.0983018672908855</v>
      </c>
      <c r="J2373" s="5">
        <f t="shared" si="299"/>
        <v>1.5429987291741962</v>
      </c>
      <c r="K2373" s="5">
        <f t="shared" si="300"/>
        <v>17.954555288006233</v>
      </c>
      <c r="L2373">
        <v>2.68</v>
      </c>
      <c r="M2373">
        <v>3.24</v>
      </c>
      <c r="N2373">
        <v>2.9</v>
      </c>
      <c r="O2373" s="5">
        <f t="shared" si="301"/>
        <v>2.7512984248616434</v>
      </c>
      <c r="P2373" s="5">
        <f t="shared" si="302"/>
        <v>3.326196603190942</v>
      </c>
      <c r="Q2373" s="5">
        <f t="shared" si="303"/>
        <v>2.9771512806338678</v>
      </c>
      <c r="R2373" s="24">
        <f t="shared" si="295"/>
        <v>0.36346475211982421</v>
      </c>
      <c r="S2373" s="24">
        <f t="shared" si="295"/>
        <v>0.30064368385220025</v>
      </c>
      <c r="T2373" s="24">
        <f t="shared" si="295"/>
        <v>0.33589156402797549</v>
      </c>
      <c r="U2373">
        <f t="shared" si="296"/>
        <v>0.86498995733535711</v>
      </c>
      <c r="V2373">
        <f t="shared" si="296"/>
        <v>2.0998073029742734</v>
      </c>
      <c r="W2373">
        <f t="shared" si="296"/>
        <v>0.16151889888006415</v>
      </c>
      <c r="X2373" t="s">
        <v>60</v>
      </c>
      <c r="Y2373" t="s">
        <v>58</v>
      </c>
      <c r="Z2373" t="s">
        <v>143</v>
      </c>
      <c r="AA2373" s="78" t="s">
        <v>149</v>
      </c>
      <c r="AB2373" s="78" t="s">
        <v>166</v>
      </c>
      <c r="AC2373" t="s">
        <v>618</v>
      </c>
      <c r="AD2373" s="78" t="s">
        <v>152</v>
      </c>
      <c r="AE2373" s="142" t="str">
        <f>VLOOKUP(AD2373,cs_lookup!$A$2:$B$55,2,FALSE)</f>
        <v>2</v>
      </c>
    </row>
    <row r="2374" spans="1:31" x14ac:dyDescent="0.25">
      <c r="A2374" s="6">
        <v>0.30097499598979427</v>
      </c>
      <c r="B2374" s="6">
        <v>0.21743085215490826</v>
      </c>
      <c r="C2374" s="6">
        <v>0.43892581713407286</v>
      </c>
      <c r="D2374" s="3">
        <f t="shared" si="294"/>
        <v>3.3225351385465554</v>
      </c>
      <c r="E2374" s="4">
        <f t="shared" si="294"/>
        <v>4.5991633206107823</v>
      </c>
      <c r="F2374" s="4">
        <f t="shared" si="294"/>
        <v>2.2782893166991434</v>
      </c>
      <c r="G2374" s="141">
        <v>2.8617776514582749E-2</v>
      </c>
      <c r="H2374" s="5">
        <f t="shared" si="297"/>
        <v>1.0286177765145827</v>
      </c>
      <c r="I2374" s="5">
        <f t="shared" si="298"/>
        <v>3.2300969460247817</v>
      </c>
      <c r="J2374" s="5">
        <f t="shared" si="299"/>
        <v>4.4712073090889071</v>
      </c>
      <c r="K2374" s="5">
        <f t="shared" si="300"/>
        <v>2.2149036976776806</v>
      </c>
      <c r="L2374">
        <v>3.43</v>
      </c>
      <c r="M2374">
        <v>3.62</v>
      </c>
      <c r="N2374">
        <v>2.17</v>
      </c>
      <c r="O2374" s="5">
        <f t="shared" si="301"/>
        <v>3.5281589734450192</v>
      </c>
      <c r="P2374" s="5">
        <f t="shared" si="302"/>
        <v>3.7235963509827896</v>
      </c>
      <c r="Q2374" s="5">
        <f t="shared" si="303"/>
        <v>2.2321005750366445</v>
      </c>
      <c r="R2374" s="24">
        <f t="shared" si="295"/>
        <v>0.28343394034298991</v>
      </c>
      <c r="S2374" s="24">
        <f t="shared" si="295"/>
        <v>0.26855757330841307</v>
      </c>
      <c r="T2374" s="24">
        <f t="shared" si="295"/>
        <v>0.44800848634859697</v>
      </c>
      <c r="U2374">
        <f t="shared" si="296"/>
        <v>1.0618876328839713</v>
      </c>
      <c r="V2374">
        <f t="shared" si="296"/>
        <v>0.80962472767509486</v>
      </c>
      <c r="W2374">
        <f t="shared" si="296"/>
        <v>0.97972656882339304</v>
      </c>
      <c r="X2374" t="s">
        <v>55</v>
      </c>
      <c r="Y2374" t="s">
        <v>59</v>
      </c>
      <c r="Z2374" t="s">
        <v>143</v>
      </c>
      <c r="AA2374" s="78" t="s">
        <v>150</v>
      </c>
      <c r="AB2374" s="78" t="s">
        <v>166</v>
      </c>
      <c r="AC2374" t="s">
        <v>618</v>
      </c>
      <c r="AD2374" s="78" t="s">
        <v>393</v>
      </c>
      <c r="AE2374" s="142" t="e">
        <f>VLOOKUP(AD2374,cs_lookup!$A$2:$B$55,2,FALSE)</f>
        <v>#N/A</v>
      </c>
    </row>
    <row r="2375" spans="1:31" x14ac:dyDescent="0.25">
      <c r="A2375" s="6">
        <v>0.70583872984923601</v>
      </c>
      <c r="B2375" s="6">
        <v>0.22407728863280785</v>
      </c>
      <c r="C2375" s="6">
        <v>6.8909998439848921E-2</v>
      </c>
      <c r="D2375" s="3">
        <f t="shared" si="294"/>
        <v>1.4167542211995019</v>
      </c>
      <c r="E2375" s="4">
        <f t="shared" si="294"/>
        <v>4.462745894960757</v>
      </c>
      <c r="F2375" s="4">
        <f t="shared" si="294"/>
        <v>14.51168223248319</v>
      </c>
      <c r="G2375" s="141">
        <v>2.8951274919350789E-2</v>
      </c>
      <c r="H2375" s="5">
        <f t="shared" si="297"/>
        <v>1.0289512749193508</v>
      </c>
      <c r="I2375" s="5">
        <f t="shared" si="298"/>
        <v>1.3768914580630138</v>
      </c>
      <c r="J2375" s="5">
        <f t="shared" si="299"/>
        <v>4.3371790324187574</v>
      </c>
      <c r="K2375" s="5">
        <f t="shared" si="300"/>
        <v>14.103371642763761</v>
      </c>
      <c r="L2375">
        <v>2.06</v>
      </c>
      <c r="M2375">
        <v>3.71</v>
      </c>
      <c r="N2375">
        <v>3.65</v>
      </c>
      <c r="O2375" s="5">
        <f t="shared" si="301"/>
        <v>2.1196396263338628</v>
      </c>
      <c r="P2375" s="5">
        <f t="shared" si="302"/>
        <v>3.8174092299507913</v>
      </c>
      <c r="Q2375" s="5">
        <f t="shared" si="303"/>
        <v>3.7556721534556301</v>
      </c>
      <c r="R2375" s="24">
        <f t="shared" si="295"/>
        <v>0.47177830965993217</v>
      </c>
      <c r="S2375" s="24">
        <f t="shared" si="295"/>
        <v>0.26195776762788686</v>
      </c>
      <c r="T2375" s="24">
        <f t="shared" si="295"/>
        <v>0.26626392271218091</v>
      </c>
      <c r="U2375">
        <f t="shared" si="296"/>
        <v>1.4961237415896029</v>
      </c>
      <c r="V2375">
        <f t="shared" si="296"/>
        <v>0.85539470984922839</v>
      </c>
      <c r="W2375">
        <f t="shared" si="296"/>
        <v>0.2588033622352115</v>
      </c>
      <c r="X2375" t="s">
        <v>57</v>
      </c>
      <c r="Y2375" t="s">
        <v>271</v>
      </c>
      <c r="Z2375" t="s">
        <v>143</v>
      </c>
      <c r="AA2375" s="78" t="s">
        <v>170</v>
      </c>
      <c r="AB2375" s="78" t="s">
        <v>160</v>
      </c>
      <c r="AC2375" t="s">
        <v>618</v>
      </c>
      <c r="AD2375" s="78" t="s">
        <v>152</v>
      </c>
      <c r="AE2375" s="142" t="str">
        <f>VLOOKUP(AD2375,cs_lookup!$A$2:$B$55,2,FALSE)</f>
        <v>2</v>
      </c>
    </row>
    <row r="2376" spans="1:31" x14ac:dyDescent="0.25">
      <c r="A2376" s="6">
        <v>0.71027117827086128</v>
      </c>
      <c r="B2376" s="6">
        <v>0.21476950323219862</v>
      </c>
      <c r="C2376" s="6">
        <v>7.3476459511400069E-2</v>
      </c>
      <c r="D2376" s="3">
        <f t="shared" si="294"/>
        <v>1.4079129642209005</v>
      </c>
      <c r="E2376" s="4">
        <f t="shared" si="294"/>
        <v>4.6561545515093332</v>
      </c>
      <c r="F2376" s="4">
        <f t="shared" si="294"/>
        <v>13.609801107045003</v>
      </c>
      <c r="G2376" s="141">
        <v>5.7193286322919201E-2</v>
      </c>
      <c r="H2376" s="5">
        <f t="shared" si="297"/>
        <v>1.0571932863229192</v>
      </c>
      <c r="I2376" s="5">
        <f t="shared" si="298"/>
        <v>1.3317460320977239</v>
      </c>
      <c r="J2376" s="5">
        <f t="shared" si="299"/>
        <v>4.4042604240367007</v>
      </c>
      <c r="K2376" s="5">
        <f t="shared" si="300"/>
        <v>12.873522073131948</v>
      </c>
      <c r="L2376">
        <v>1.9</v>
      </c>
      <c r="M2376">
        <v>3.67</v>
      </c>
      <c r="N2376">
        <v>3.87</v>
      </c>
      <c r="O2376" s="5">
        <f t="shared" si="301"/>
        <v>2.0086672440135462</v>
      </c>
      <c r="P2376" s="5">
        <f t="shared" si="302"/>
        <v>3.8798993608051133</v>
      </c>
      <c r="Q2376" s="5">
        <f t="shared" si="303"/>
        <v>4.0913380180696972</v>
      </c>
      <c r="R2376" s="24">
        <f t="shared" si="295"/>
        <v>0.49784253861873407</v>
      </c>
      <c r="S2376" s="24">
        <f t="shared" si="295"/>
        <v>0.25773864397155166</v>
      </c>
      <c r="T2376" s="24">
        <f t="shared" si="295"/>
        <v>0.24441881740971438</v>
      </c>
      <c r="U2376">
        <f t="shared" si="296"/>
        <v>1.4266984501595852</v>
      </c>
      <c r="V2376">
        <f t="shared" si="296"/>
        <v>0.83328405831103913</v>
      </c>
      <c r="W2376">
        <f t="shared" si="296"/>
        <v>0.30061703223214992</v>
      </c>
      <c r="X2376" t="s">
        <v>265</v>
      </c>
      <c r="Y2376" t="s">
        <v>264</v>
      </c>
      <c r="Z2376" t="s">
        <v>262</v>
      </c>
      <c r="AA2376" s="78" t="s">
        <v>170</v>
      </c>
      <c r="AB2376" s="78" t="s">
        <v>160</v>
      </c>
      <c r="AC2376" t="s">
        <v>618</v>
      </c>
      <c r="AD2376" s="78" t="s">
        <v>447</v>
      </c>
      <c r="AE2376" s="142" t="str">
        <f>VLOOKUP(AD2376,cs_lookup!$A$2:$B$55,2,FALSE)</f>
        <v>1</v>
      </c>
    </row>
    <row r="2377" spans="1:31" x14ac:dyDescent="0.25">
      <c r="A2377" s="6">
        <v>0.47820689631617513</v>
      </c>
      <c r="B2377" s="6">
        <v>0.24113221483203234</v>
      </c>
      <c r="C2377" s="6">
        <v>0.26370407787293815</v>
      </c>
      <c r="D2377" s="3">
        <f t="shared" ref="D2377:F2440" si="304">(100%/A2377)</f>
        <v>2.0911450832336635</v>
      </c>
      <c r="E2377" s="4">
        <f t="shared" si="304"/>
        <v>4.1471024545458564</v>
      </c>
      <c r="F2377" s="4">
        <f t="shared" si="304"/>
        <v>3.7921294508074879</v>
      </c>
      <c r="G2377" s="141">
        <v>5.9361839626392854E-2</v>
      </c>
      <c r="H2377" s="5">
        <f t="shared" si="297"/>
        <v>1.0593618396263929</v>
      </c>
      <c r="I2377" s="5">
        <f t="shared" si="298"/>
        <v>1.9739667835978985</v>
      </c>
      <c r="J2377" s="5">
        <f t="shared" si="299"/>
        <v>3.9147176152847103</v>
      </c>
      <c r="K2377" s="5">
        <f t="shared" si="300"/>
        <v>3.5796356909975775</v>
      </c>
      <c r="L2377">
        <v>1.61</v>
      </c>
      <c r="M2377">
        <v>3.99</v>
      </c>
      <c r="N2377">
        <v>5.33</v>
      </c>
      <c r="O2377" s="5">
        <f t="shared" si="301"/>
        <v>1.7055725617984927</v>
      </c>
      <c r="P2377" s="5">
        <f t="shared" si="302"/>
        <v>4.2268537401093074</v>
      </c>
      <c r="Q2377" s="5">
        <f t="shared" si="303"/>
        <v>5.6463986052086739</v>
      </c>
      <c r="R2377" s="24">
        <f t="shared" ref="R2377:T2440" si="305">(1/O2377)</f>
        <v>0.58631337205936263</v>
      </c>
      <c r="S2377" s="24">
        <f t="shared" si="305"/>
        <v>0.23658258872570778</v>
      </c>
      <c r="T2377" s="24">
        <f t="shared" si="305"/>
        <v>0.17710403921492945</v>
      </c>
      <c r="U2377">
        <f t="shared" ref="U2377:W2440" si="306">(L2377/I2377)</f>
        <v>0.81561656121968507</v>
      </c>
      <c r="V2377">
        <f t="shared" si="306"/>
        <v>1.019230604123617</v>
      </c>
      <c r="W2377">
        <f t="shared" si="306"/>
        <v>1.4889783374895977</v>
      </c>
      <c r="X2377" t="s">
        <v>110</v>
      </c>
      <c r="Y2377" t="s">
        <v>270</v>
      </c>
      <c r="Z2377" t="s">
        <v>262</v>
      </c>
      <c r="AA2377" s="78" t="s">
        <v>162</v>
      </c>
      <c r="AB2377" s="78" t="s">
        <v>160</v>
      </c>
      <c r="AC2377" t="s">
        <v>618</v>
      </c>
      <c r="AD2377" s="78" t="s">
        <v>164</v>
      </c>
      <c r="AE2377" s="142" t="str">
        <f>VLOOKUP(AD2377,cs_lookup!$A$2:$B$55,2,FALSE)</f>
        <v>1</v>
      </c>
    </row>
    <row r="2378" spans="1:31" x14ac:dyDescent="0.25">
      <c r="A2378" s="6">
        <v>0.46024149240946322</v>
      </c>
      <c r="B2378" s="6">
        <v>0.19275325594899312</v>
      </c>
      <c r="C2378" s="6">
        <v>0.31572498940406168</v>
      </c>
      <c r="D2378" s="3">
        <f t="shared" si="304"/>
        <v>2.1727723738352771</v>
      </c>
      <c r="E2378" s="4">
        <f t="shared" si="304"/>
        <v>5.1879798090913845</v>
      </c>
      <c r="F2378" s="4">
        <f t="shared" si="304"/>
        <v>3.1673134327679398</v>
      </c>
      <c r="G2378" s="141">
        <v>5.5170869136210499E-2</v>
      </c>
      <c r="H2378" s="5">
        <f t="shared" si="297"/>
        <v>1.0551708691362105</v>
      </c>
      <c r="I2378" s="5">
        <f t="shared" si="298"/>
        <v>2.0591663752184171</v>
      </c>
      <c r="J2378" s="5">
        <f t="shared" si="299"/>
        <v>4.9167200885088835</v>
      </c>
      <c r="K2378" s="5">
        <f t="shared" si="300"/>
        <v>3.0017066670545809</v>
      </c>
      <c r="L2378">
        <v>2.96</v>
      </c>
      <c r="M2378">
        <v>3.27</v>
      </c>
      <c r="N2378">
        <v>2.4300000000000002</v>
      </c>
      <c r="O2378" s="5">
        <f t="shared" si="301"/>
        <v>3.123305772643183</v>
      </c>
      <c r="P2378" s="5">
        <f t="shared" si="302"/>
        <v>3.4504087420754082</v>
      </c>
      <c r="Q2378" s="5">
        <f t="shared" si="303"/>
        <v>2.5640652120009917</v>
      </c>
      <c r="R2378" s="24">
        <f t="shared" si="305"/>
        <v>0.32017358298983406</v>
      </c>
      <c r="S2378" s="24">
        <f t="shared" si="305"/>
        <v>0.28982073567275501</v>
      </c>
      <c r="T2378" s="24">
        <f t="shared" si="305"/>
        <v>0.39000568133741104</v>
      </c>
      <c r="U2378">
        <f t="shared" si="306"/>
        <v>1.43747491005239</v>
      </c>
      <c r="V2378">
        <f t="shared" si="306"/>
        <v>0.66507751938990456</v>
      </c>
      <c r="W2378">
        <f t="shared" si="306"/>
        <v>0.80953946189033621</v>
      </c>
      <c r="X2378" t="s">
        <v>268</v>
      </c>
      <c r="Y2378" t="s">
        <v>56</v>
      </c>
      <c r="Z2378" t="s">
        <v>262</v>
      </c>
      <c r="AA2378" s="78" t="s">
        <v>168</v>
      </c>
      <c r="AB2378" s="78" t="s">
        <v>160</v>
      </c>
      <c r="AC2378" t="s">
        <v>618</v>
      </c>
      <c r="AD2378" s="78" t="s">
        <v>151</v>
      </c>
      <c r="AE2378" s="142" t="str">
        <f>VLOOKUP(AD2378,cs_lookup!$A$2:$B$55,2,FALSE)</f>
        <v>X</v>
      </c>
    </row>
    <row r="2379" spans="1:31" x14ac:dyDescent="0.25">
      <c r="A2379" s="6">
        <v>0.44789872691139954</v>
      </c>
      <c r="B2379" s="6">
        <v>0.36249788007765471</v>
      </c>
      <c r="C2379" s="6">
        <v>0.18471295177499714</v>
      </c>
      <c r="D2379" s="3">
        <f t="shared" si="304"/>
        <v>2.2326475605227913</v>
      </c>
      <c r="E2379" s="4">
        <f t="shared" si="304"/>
        <v>2.7586368223333579</v>
      </c>
      <c r="F2379" s="4">
        <f t="shared" si="304"/>
        <v>5.4138055311796531</v>
      </c>
      <c r="G2379" s="141">
        <v>5.4920628802333393E-2</v>
      </c>
      <c r="H2379" s="5">
        <f t="shared" si="297"/>
        <v>1.0549206288023334</v>
      </c>
      <c r="I2379" s="5">
        <f t="shared" si="298"/>
        <v>2.1164128367245492</v>
      </c>
      <c r="J2379" s="5">
        <f t="shared" si="299"/>
        <v>2.615018369168947</v>
      </c>
      <c r="K2379" s="5">
        <f t="shared" si="300"/>
        <v>5.1319553181228663</v>
      </c>
      <c r="L2379">
        <v>2.65</v>
      </c>
      <c r="M2379">
        <v>3.3</v>
      </c>
      <c r="N2379">
        <v>2.67</v>
      </c>
      <c r="O2379" s="5">
        <f t="shared" si="301"/>
        <v>2.7955396663261833</v>
      </c>
      <c r="P2379" s="5">
        <f t="shared" si="302"/>
        <v>3.4812380750476999</v>
      </c>
      <c r="Q2379" s="5">
        <f t="shared" si="303"/>
        <v>2.8166380789022303</v>
      </c>
      <c r="R2379" s="24">
        <f t="shared" si="305"/>
        <v>0.3577126849765544</v>
      </c>
      <c r="S2379" s="24">
        <f t="shared" si="305"/>
        <v>0.28725412581450582</v>
      </c>
      <c r="T2379" s="24">
        <f t="shared" si="305"/>
        <v>0.35503318920893973</v>
      </c>
      <c r="U2379">
        <f t="shared" si="306"/>
        <v>1.252118657577816</v>
      </c>
      <c r="V2379">
        <f t="shared" si="306"/>
        <v>1.2619414222504066</v>
      </c>
      <c r="W2379">
        <f t="shared" si="306"/>
        <v>0.52026953363588824</v>
      </c>
      <c r="X2379" t="s">
        <v>273</v>
      </c>
      <c r="Y2379" t="s">
        <v>269</v>
      </c>
      <c r="Z2379" t="s">
        <v>262</v>
      </c>
      <c r="AA2379" s="78" t="s">
        <v>151</v>
      </c>
      <c r="AB2379" s="78" t="s">
        <v>166</v>
      </c>
      <c r="AC2379" t="s">
        <v>618</v>
      </c>
      <c r="AD2379" s="78" t="s">
        <v>149</v>
      </c>
      <c r="AE2379" s="142" t="str">
        <f>VLOOKUP(AD2379,cs_lookup!$A$2:$B$55,2,FALSE)</f>
        <v>X</v>
      </c>
    </row>
    <row r="2380" spans="1:31" x14ac:dyDescent="0.25">
      <c r="A2380" s="6">
        <v>0.70433048347202087</v>
      </c>
      <c r="B2380" s="6">
        <v>0.18211647024231969</v>
      </c>
      <c r="C2380" s="6">
        <v>0.10795118571986738</v>
      </c>
      <c r="D2380" s="3">
        <f t="shared" si="304"/>
        <v>1.4197880447690781</v>
      </c>
      <c r="E2380" s="4">
        <f t="shared" si="304"/>
        <v>5.4909915543027195</v>
      </c>
      <c r="F2380" s="4">
        <f t="shared" si="304"/>
        <v>9.2634461894192945</v>
      </c>
      <c r="G2380" s="141">
        <v>5.9445256336448038E-2</v>
      </c>
      <c r="H2380" s="5">
        <f t="shared" si="297"/>
        <v>1.059445256336448</v>
      </c>
      <c r="I2380" s="5">
        <f t="shared" si="298"/>
        <v>1.3401240283794296</v>
      </c>
      <c r="J2380" s="5">
        <f t="shared" si="299"/>
        <v>5.1828931428609328</v>
      </c>
      <c r="K2380" s="5">
        <f t="shared" si="300"/>
        <v>8.7436761210788809</v>
      </c>
      <c r="L2380">
        <v>1.93</v>
      </c>
      <c r="M2380">
        <v>3.51</v>
      </c>
      <c r="N2380">
        <v>3.9</v>
      </c>
      <c r="O2380" s="5">
        <f t="shared" si="301"/>
        <v>2.0447293447293449</v>
      </c>
      <c r="P2380" s="5">
        <f t="shared" si="302"/>
        <v>3.7186528497409324</v>
      </c>
      <c r="Q2380" s="5">
        <f t="shared" si="303"/>
        <v>4.1318364997121471</v>
      </c>
      <c r="R2380" s="24">
        <f t="shared" si="305"/>
        <v>0.48906228229065063</v>
      </c>
      <c r="S2380" s="24">
        <f t="shared" si="305"/>
        <v>0.26891458826807862</v>
      </c>
      <c r="T2380" s="24">
        <f t="shared" si="305"/>
        <v>0.24202312944127075</v>
      </c>
      <c r="U2380">
        <f t="shared" si="306"/>
        <v>1.4401652079426477</v>
      </c>
      <c r="V2380">
        <f t="shared" si="306"/>
        <v>0.67722793105136181</v>
      </c>
      <c r="W2380">
        <f t="shared" si="306"/>
        <v>0.44603664934455273</v>
      </c>
      <c r="X2380" t="s">
        <v>261</v>
      </c>
      <c r="Y2380" t="s">
        <v>267</v>
      </c>
      <c r="Z2380" t="s">
        <v>262</v>
      </c>
      <c r="AA2380" s="78" t="s">
        <v>162</v>
      </c>
      <c r="AB2380" s="78" t="s">
        <v>160</v>
      </c>
      <c r="AC2380" t="s">
        <v>618</v>
      </c>
      <c r="AD2380" s="78" t="s">
        <v>162</v>
      </c>
      <c r="AE2380" s="142" t="str">
        <f>VLOOKUP(AD2380,cs_lookup!$A$2:$B$55,2,FALSE)</f>
        <v>1</v>
      </c>
    </row>
    <row r="2381" spans="1:31" x14ac:dyDescent="0.25">
      <c r="A2381" s="6">
        <v>0.23365924076569408</v>
      </c>
      <c r="B2381" s="6">
        <v>0.24431690988807367</v>
      </c>
      <c r="C2381" s="6">
        <v>0.46847192472373589</v>
      </c>
      <c r="D2381" s="3">
        <f t="shared" si="304"/>
        <v>4.2797365801713259</v>
      </c>
      <c r="E2381" s="4">
        <f t="shared" si="304"/>
        <v>4.0930445643656821</v>
      </c>
      <c r="F2381" s="4">
        <f t="shared" si="304"/>
        <v>2.1345996360181312</v>
      </c>
      <c r="G2381" s="141">
        <v>7.7839066958316661E-2</v>
      </c>
      <c r="H2381" s="5">
        <f t="shared" si="297"/>
        <v>1.0778390669583167</v>
      </c>
      <c r="I2381" s="5">
        <f t="shared" si="298"/>
        <v>3.9706638137072057</v>
      </c>
      <c r="J2381" s="5">
        <f t="shared" si="299"/>
        <v>3.7974542673762377</v>
      </c>
      <c r="K2381" s="5">
        <f t="shared" si="300"/>
        <v>1.9804437429068273</v>
      </c>
      <c r="L2381">
        <v>2.58</v>
      </c>
      <c r="M2381">
        <v>3.39</v>
      </c>
      <c r="N2381">
        <v>2.5299999999999998</v>
      </c>
      <c r="O2381" s="5">
        <f t="shared" si="301"/>
        <v>2.780824792752457</v>
      </c>
      <c r="P2381" s="5">
        <f t="shared" si="302"/>
        <v>3.6538744369886937</v>
      </c>
      <c r="Q2381" s="5">
        <f t="shared" si="303"/>
        <v>2.7269328394045411</v>
      </c>
      <c r="R2381" s="24">
        <f t="shared" si="305"/>
        <v>0.35960553955296165</v>
      </c>
      <c r="S2381" s="24">
        <f t="shared" si="305"/>
        <v>0.27368209204915661</v>
      </c>
      <c r="T2381" s="24">
        <f t="shared" si="305"/>
        <v>0.36671236839788185</v>
      </c>
      <c r="U2381">
        <f t="shared" si="306"/>
        <v>0.64976540977695774</v>
      </c>
      <c r="V2381">
        <f t="shared" si="306"/>
        <v>0.89270331156410254</v>
      </c>
      <c r="W2381">
        <f t="shared" si="306"/>
        <v>1.2774914758682074</v>
      </c>
      <c r="X2381" t="s">
        <v>260</v>
      </c>
      <c r="Y2381" t="s">
        <v>493</v>
      </c>
      <c r="Z2381" t="s">
        <v>144</v>
      </c>
      <c r="AA2381" s="78" t="s">
        <v>155</v>
      </c>
      <c r="AB2381" s="78" t="s">
        <v>161</v>
      </c>
      <c r="AC2381" t="s">
        <v>618</v>
      </c>
      <c r="AD2381" s="78" t="s">
        <v>162</v>
      </c>
      <c r="AE2381" s="142" t="str">
        <f>VLOOKUP(AD2381,cs_lookup!$A$2:$B$55,2,FALSE)</f>
        <v>1</v>
      </c>
    </row>
    <row r="2382" spans="1:31" x14ac:dyDescent="0.25">
      <c r="A2382" s="6">
        <v>0.22774438401321687</v>
      </c>
      <c r="B2382" s="6">
        <v>0.27776811082126057</v>
      </c>
      <c r="C2382" s="6">
        <v>0.4466612840609801</v>
      </c>
      <c r="D2382" s="3">
        <f t="shared" si="304"/>
        <v>4.3908876362982729</v>
      </c>
      <c r="E2382" s="4">
        <f t="shared" si="304"/>
        <v>3.6001252881166201</v>
      </c>
      <c r="F2382" s="4">
        <f t="shared" si="304"/>
        <v>2.2388329494514143</v>
      </c>
      <c r="G2382" s="141">
        <v>0.10364145658263313</v>
      </c>
      <c r="H2382" s="5">
        <f t="shared" si="297"/>
        <v>1.1036414565826331</v>
      </c>
      <c r="I2382" s="5">
        <f t="shared" si="298"/>
        <v>3.9785453963413282</v>
      </c>
      <c r="J2382" s="5">
        <f t="shared" si="299"/>
        <v>3.262042456491455</v>
      </c>
      <c r="K2382" s="5">
        <f t="shared" si="300"/>
        <v>2.0285872156196825</v>
      </c>
      <c r="L2382">
        <v>3</v>
      </c>
      <c r="M2382">
        <v>3.4</v>
      </c>
      <c r="N2382">
        <v>2.1</v>
      </c>
      <c r="O2382" s="5">
        <f t="shared" si="301"/>
        <v>3.3109243697478994</v>
      </c>
      <c r="P2382" s="5">
        <f t="shared" si="302"/>
        <v>3.7523809523809524</v>
      </c>
      <c r="Q2382" s="5">
        <f t="shared" si="303"/>
        <v>2.3176470588235296</v>
      </c>
      <c r="R2382" s="24">
        <f t="shared" si="305"/>
        <v>0.30203045685279184</v>
      </c>
      <c r="S2382" s="24">
        <f t="shared" si="305"/>
        <v>0.26649746192893403</v>
      </c>
      <c r="T2382" s="24">
        <f t="shared" si="305"/>
        <v>0.43147208121827407</v>
      </c>
      <c r="U2382">
        <f t="shared" si="306"/>
        <v>0.75404443110258368</v>
      </c>
      <c r="V2382">
        <f t="shared" si="306"/>
        <v>1.0422917682245398</v>
      </c>
      <c r="W2382">
        <f t="shared" si="306"/>
        <v>1.0352032112942715</v>
      </c>
      <c r="X2382" t="s">
        <v>274</v>
      </c>
      <c r="Y2382" t="s">
        <v>272</v>
      </c>
      <c r="Z2382" t="s">
        <v>144</v>
      </c>
      <c r="AA2382" s="78" t="s">
        <v>151</v>
      </c>
      <c r="AB2382" s="78" t="s">
        <v>166</v>
      </c>
      <c r="AC2382" t="s">
        <v>618</v>
      </c>
      <c r="AD2382" s="78" t="s">
        <v>178</v>
      </c>
      <c r="AE2382" s="142" t="str">
        <f>VLOOKUP(AD2382,cs_lookup!$A$2:$B$55,2,FALSE)</f>
        <v>2</v>
      </c>
    </row>
    <row r="2383" spans="1:31" x14ac:dyDescent="0.25">
      <c r="A2383" s="6">
        <v>0.41078048126936856</v>
      </c>
      <c r="B2383" s="6">
        <v>0.33029771812100339</v>
      </c>
      <c r="C2383" s="6">
        <v>0.24743708950284635</v>
      </c>
      <c r="D2383" s="3">
        <f t="shared" si="304"/>
        <v>2.4343902536699447</v>
      </c>
      <c r="E2383" s="4">
        <f t="shared" si="304"/>
        <v>3.0275716274662652</v>
      </c>
      <c r="F2383" s="4">
        <f t="shared" si="304"/>
        <v>4.0414313068797094</v>
      </c>
      <c r="G2383" s="141">
        <v>0.10553310080806155</v>
      </c>
      <c r="H2383" s="5">
        <f t="shared" si="297"/>
        <v>1.1055331008080616</v>
      </c>
      <c r="I2383" s="5">
        <f t="shared" si="298"/>
        <v>2.2020057580280397</v>
      </c>
      <c r="J2383" s="5">
        <f t="shared" si="299"/>
        <v>2.7385626221895465</v>
      </c>
      <c r="K2383" s="5">
        <f t="shared" si="300"/>
        <v>3.6556402552992102</v>
      </c>
      <c r="L2383">
        <v>2.29</v>
      </c>
      <c r="M2383">
        <v>3.32</v>
      </c>
      <c r="N2383">
        <v>2.72</v>
      </c>
      <c r="O2383" s="5">
        <f t="shared" si="301"/>
        <v>2.5316708008504611</v>
      </c>
      <c r="P2383" s="5">
        <f t="shared" si="302"/>
        <v>3.6703698946827643</v>
      </c>
      <c r="Q2383" s="5">
        <f t="shared" si="303"/>
        <v>3.0070500341979276</v>
      </c>
      <c r="R2383" s="24">
        <f t="shared" si="305"/>
        <v>0.39499606333654091</v>
      </c>
      <c r="S2383" s="24">
        <f t="shared" si="305"/>
        <v>0.2724521039279153</v>
      </c>
      <c r="T2383" s="24">
        <f t="shared" si="305"/>
        <v>0.33255183273554362</v>
      </c>
      <c r="U2383">
        <f t="shared" si="306"/>
        <v>1.0399609499889599</v>
      </c>
      <c r="V2383">
        <f t="shared" si="306"/>
        <v>1.2123148008737445</v>
      </c>
      <c r="W2383">
        <f t="shared" si="306"/>
        <v>0.74405570845136981</v>
      </c>
      <c r="X2383" t="s">
        <v>278</v>
      </c>
      <c r="Y2383" t="s">
        <v>340</v>
      </c>
      <c r="Z2383" t="s">
        <v>144</v>
      </c>
      <c r="AA2383" s="78" t="s">
        <v>151</v>
      </c>
      <c r="AB2383" s="78" t="s">
        <v>166</v>
      </c>
      <c r="AC2383" t="s">
        <v>618</v>
      </c>
      <c r="AD2383" s="78" t="s">
        <v>169</v>
      </c>
      <c r="AE2383" s="142" t="str">
        <f>VLOOKUP(AD2383,cs_lookup!$A$2:$B$55,2,FALSE)</f>
        <v>X</v>
      </c>
    </row>
    <row r="2384" spans="1:31" x14ac:dyDescent="0.25">
      <c r="A2384" s="6">
        <v>0.55258703531306952</v>
      </c>
      <c r="B2384" s="6">
        <v>0.22049176048269148</v>
      </c>
      <c r="C2384" s="6">
        <v>0.21463901466486149</v>
      </c>
      <c r="D2384" s="3">
        <f t="shared" si="304"/>
        <v>1.8096696739065685</v>
      </c>
      <c r="E2384" s="4">
        <f t="shared" si="304"/>
        <v>4.5353168654050435</v>
      </c>
      <c r="F2384" s="4">
        <f t="shared" si="304"/>
        <v>4.6589852341681937</v>
      </c>
      <c r="G2384" s="141">
        <v>0.10488932334246481</v>
      </c>
      <c r="H2384" s="5">
        <f t="shared" si="297"/>
        <v>1.1048893233424648</v>
      </c>
      <c r="I2384" s="5">
        <f t="shared" si="298"/>
        <v>1.6378741613974799</v>
      </c>
      <c r="J2384" s="5">
        <f t="shared" si="299"/>
        <v>4.1047702874754854</v>
      </c>
      <c r="K2384" s="5">
        <f t="shared" si="300"/>
        <v>4.2166985740019891</v>
      </c>
      <c r="L2384">
        <v>2.5099999999999998</v>
      </c>
      <c r="M2384">
        <v>3.43</v>
      </c>
      <c r="N2384">
        <v>2.41</v>
      </c>
      <c r="O2384" s="5">
        <f t="shared" si="301"/>
        <v>2.7732722015895863</v>
      </c>
      <c r="P2384" s="5">
        <f t="shared" si="302"/>
        <v>3.7897703790646546</v>
      </c>
      <c r="Q2384" s="5">
        <f t="shared" si="303"/>
        <v>2.6627832692553404</v>
      </c>
      <c r="R2384" s="24">
        <f t="shared" si="305"/>
        <v>0.36058487133964678</v>
      </c>
      <c r="S2384" s="24">
        <f t="shared" si="305"/>
        <v>0.26386822946428956</v>
      </c>
      <c r="T2384" s="24">
        <f t="shared" si="305"/>
        <v>0.3755468991960636</v>
      </c>
      <c r="U2384">
        <f t="shared" si="306"/>
        <v>1.5324742639925388</v>
      </c>
      <c r="V2384">
        <f t="shared" si="306"/>
        <v>0.83561314270512266</v>
      </c>
      <c r="W2384">
        <f t="shared" si="306"/>
        <v>0.57153717717904473</v>
      </c>
      <c r="X2384" t="s">
        <v>276</v>
      </c>
      <c r="Y2384" t="s">
        <v>494</v>
      </c>
      <c r="Z2384" t="s">
        <v>144</v>
      </c>
      <c r="AA2384" s="78" t="s">
        <v>162</v>
      </c>
      <c r="AB2384" s="78" t="s">
        <v>160</v>
      </c>
      <c r="AC2384" t="s">
        <v>618</v>
      </c>
      <c r="AD2384" s="78" t="s">
        <v>162</v>
      </c>
      <c r="AE2384" s="142" t="str">
        <f>VLOOKUP(AD2384,cs_lookup!$A$2:$B$55,2,FALSE)</f>
        <v>1</v>
      </c>
    </row>
    <row r="2385" spans="1:31" x14ac:dyDescent="0.25">
      <c r="A2385" s="6">
        <v>0.12283092987025275</v>
      </c>
      <c r="B2385" s="6">
        <v>0.27595399515242097</v>
      </c>
      <c r="C2385" s="6">
        <v>0.53077617165211</v>
      </c>
      <c r="D2385" s="3">
        <f t="shared" si="304"/>
        <v>8.14127191788182</v>
      </c>
      <c r="E2385" s="4">
        <f t="shared" si="304"/>
        <v>3.6237924348500843</v>
      </c>
      <c r="F2385" s="4">
        <f t="shared" si="304"/>
        <v>1.8840333334621442</v>
      </c>
      <c r="G2385" s="141">
        <v>0.10564337622483455</v>
      </c>
      <c r="H2385" s="5">
        <f t="shared" si="297"/>
        <v>1.1056433762248346</v>
      </c>
      <c r="I2385" s="5">
        <f t="shared" si="298"/>
        <v>7.3633796330239836</v>
      </c>
      <c r="J2385" s="5">
        <f t="shared" si="299"/>
        <v>3.2775418482796388</v>
      </c>
      <c r="K2385" s="5">
        <f t="shared" si="300"/>
        <v>1.7040153940912524</v>
      </c>
      <c r="L2385">
        <v>2.69</v>
      </c>
      <c r="M2385">
        <v>3.07</v>
      </c>
      <c r="N2385">
        <v>2.4500000000000002</v>
      </c>
      <c r="O2385" s="5">
        <f t="shared" si="301"/>
        <v>2.9741806820448047</v>
      </c>
      <c r="P2385" s="5">
        <f t="shared" si="302"/>
        <v>3.3943251650102417</v>
      </c>
      <c r="Q2385" s="5">
        <f t="shared" si="303"/>
        <v>2.7088262717508447</v>
      </c>
      <c r="R2385" s="24">
        <f t="shared" si="305"/>
        <v>0.33622705104535927</v>
      </c>
      <c r="S2385" s="24">
        <f t="shared" si="305"/>
        <v>0.29460937045994023</v>
      </c>
      <c r="T2385" s="24">
        <f t="shared" si="305"/>
        <v>0.36916357849470055</v>
      </c>
      <c r="U2385">
        <f t="shared" si="306"/>
        <v>0.36532137877770593</v>
      </c>
      <c r="V2385">
        <f t="shared" si="306"/>
        <v>0.93667759013097684</v>
      </c>
      <c r="W2385">
        <f t="shared" si="306"/>
        <v>1.4377804381905714</v>
      </c>
      <c r="X2385" t="s">
        <v>62</v>
      </c>
      <c r="Y2385" t="s">
        <v>61</v>
      </c>
      <c r="Z2385" t="s">
        <v>144</v>
      </c>
      <c r="AA2385" s="78" t="s">
        <v>152</v>
      </c>
      <c r="AB2385" s="78" t="s">
        <v>161</v>
      </c>
      <c r="AC2385" t="s">
        <v>618</v>
      </c>
      <c r="AD2385" s="78" t="s">
        <v>149</v>
      </c>
      <c r="AE2385" s="142" t="str">
        <f>VLOOKUP(AD2385,cs_lookup!$A$2:$B$55,2,FALSE)</f>
        <v>X</v>
      </c>
    </row>
    <row r="2386" spans="1:31" x14ac:dyDescent="0.25">
      <c r="A2386" s="6">
        <v>0.60425791202332868</v>
      </c>
      <c r="B2386" s="6">
        <v>0.22081323845949055</v>
      </c>
      <c r="C2386" s="6">
        <v>0.16737075214084254</v>
      </c>
      <c r="D2386" s="3">
        <f t="shared" si="304"/>
        <v>1.6549224761518602</v>
      </c>
      <c r="E2386" s="4">
        <f t="shared" si="304"/>
        <v>4.5287139800879999</v>
      </c>
      <c r="F2386" s="4">
        <f t="shared" si="304"/>
        <v>5.9747595515284511</v>
      </c>
      <c r="G2386" s="141">
        <v>0.10507246376811596</v>
      </c>
      <c r="H2386" s="5">
        <f t="shared" si="297"/>
        <v>1.105072463768116</v>
      </c>
      <c r="I2386" s="5">
        <f t="shared" si="298"/>
        <v>1.4975691915341423</v>
      </c>
      <c r="J2386" s="5">
        <f t="shared" si="299"/>
        <v>4.0981149459156985</v>
      </c>
      <c r="K2386" s="5">
        <f t="shared" si="300"/>
        <v>5.4066676597437784</v>
      </c>
      <c r="L2386">
        <v>1.7</v>
      </c>
      <c r="M2386">
        <v>3.68</v>
      </c>
      <c r="N2386">
        <v>4.08</v>
      </c>
      <c r="O2386" s="5">
        <f t="shared" si="301"/>
        <v>1.8786231884057971</v>
      </c>
      <c r="P2386" s="5">
        <f t="shared" si="302"/>
        <v>4.0666666666666673</v>
      </c>
      <c r="Q2386" s="5">
        <f t="shared" si="303"/>
        <v>4.5086956521739134</v>
      </c>
      <c r="R2386" s="24">
        <f t="shared" si="305"/>
        <v>0.53230472516875604</v>
      </c>
      <c r="S2386" s="24">
        <f t="shared" si="305"/>
        <v>0.24590163934426226</v>
      </c>
      <c r="T2386" s="24">
        <f t="shared" si="305"/>
        <v>0.22179363548698167</v>
      </c>
      <c r="U2386">
        <f t="shared" si="306"/>
        <v>1.1351729253046954</v>
      </c>
      <c r="V2386">
        <f t="shared" si="306"/>
        <v>0.89797383640192818</v>
      </c>
      <c r="W2386">
        <f t="shared" si="306"/>
        <v>0.75462378247849449</v>
      </c>
      <c r="X2386" t="s">
        <v>63</v>
      </c>
      <c r="Y2386" t="s">
        <v>342</v>
      </c>
      <c r="Z2386" t="s">
        <v>145</v>
      </c>
      <c r="AA2386" s="78" t="s">
        <v>162</v>
      </c>
      <c r="AB2386" s="78" t="s">
        <v>160</v>
      </c>
      <c r="AC2386" t="s">
        <v>618</v>
      </c>
      <c r="AD2386" s="78" t="s">
        <v>154</v>
      </c>
      <c r="AE2386" s="142" t="str">
        <f>VLOOKUP(AD2386,cs_lookup!$A$2:$B$55,2,FALSE)</f>
        <v>1</v>
      </c>
    </row>
    <row r="2387" spans="1:31" x14ac:dyDescent="0.25">
      <c r="A2387" s="6">
        <v>0.48136348451141969</v>
      </c>
      <c r="B2387" s="6">
        <v>0.33049606796200193</v>
      </c>
      <c r="C2387" s="6">
        <v>0.18266104184081922</v>
      </c>
      <c r="D2387" s="3">
        <f t="shared" si="304"/>
        <v>2.0774321945400418</v>
      </c>
      <c r="E2387" s="4">
        <f t="shared" si="304"/>
        <v>3.0257546062998029</v>
      </c>
      <c r="F2387" s="4">
        <f t="shared" si="304"/>
        <v>5.4746211338893733</v>
      </c>
      <c r="G2387" s="141">
        <v>0.10503186068693959</v>
      </c>
      <c r="H2387" s="5">
        <f t="shared" si="297"/>
        <v>1.1050318606869396</v>
      </c>
      <c r="I2387" s="5">
        <f t="shared" si="298"/>
        <v>1.8799749296356147</v>
      </c>
      <c r="J2387" s="5">
        <f t="shared" si="299"/>
        <v>2.7381605127827284</v>
      </c>
      <c r="K2387" s="5">
        <f t="shared" si="300"/>
        <v>4.9542654186333523</v>
      </c>
      <c r="L2387">
        <v>1.55</v>
      </c>
      <c r="M2387">
        <v>3.86</v>
      </c>
      <c r="N2387">
        <v>4.9800000000000004</v>
      </c>
      <c r="O2387" s="5">
        <f t="shared" si="301"/>
        <v>1.7127993840647564</v>
      </c>
      <c r="P2387" s="5">
        <f t="shared" si="302"/>
        <v>4.2654229822515868</v>
      </c>
      <c r="Q2387" s="5">
        <f t="shared" si="303"/>
        <v>5.5030586662209595</v>
      </c>
      <c r="R2387" s="24">
        <f t="shared" si="305"/>
        <v>0.58383953737000682</v>
      </c>
      <c r="S2387" s="24">
        <f t="shared" si="305"/>
        <v>0.23444333754495092</v>
      </c>
      <c r="T2387" s="24">
        <f t="shared" si="305"/>
        <v>0.18171712508504229</v>
      </c>
      <c r="U2387">
        <f t="shared" si="306"/>
        <v>0.82447907978242463</v>
      </c>
      <c r="V2387">
        <f t="shared" si="306"/>
        <v>1.4097055238289051</v>
      </c>
      <c r="W2387">
        <f t="shared" si="306"/>
        <v>1.0051944292830697</v>
      </c>
      <c r="X2387" t="s">
        <v>527</v>
      </c>
      <c r="Y2387" t="s">
        <v>345</v>
      </c>
      <c r="Z2387" t="s">
        <v>145</v>
      </c>
      <c r="AA2387" s="78" t="s">
        <v>151</v>
      </c>
      <c r="AB2387" s="78" t="s">
        <v>166</v>
      </c>
      <c r="AC2387" t="s">
        <v>618</v>
      </c>
      <c r="AD2387" s="78" t="s">
        <v>151</v>
      </c>
      <c r="AE2387" s="142" t="str">
        <f>VLOOKUP(AD2387,cs_lookup!$A$2:$B$55,2,FALSE)</f>
        <v>X</v>
      </c>
    </row>
    <row r="2388" spans="1:31" x14ac:dyDescent="0.25">
      <c r="A2388" s="6">
        <v>0.12661262961529249</v>
      </c>
      <c r="B2388" s="6">
        <v>0.33878905960852185</v>
      </c>
      <c r="C2388" s="6">
        <v>0.48552626881341826</v>
      </c>
      <c r="D2388" s="3">
        <f t="shared" si="304"/>
        <v>7.8981062397839841</v>
      </c>
      <c r="E2388" s="4">
        <f t="shared" si="304"/>
        <v>2.9516891754282795</v>
      </c>
      <c r="F2388" s="4">
        <f t="shared" si="304"/>
        <v>2.0596207954801464</v>
      </c>
      <c r="G2388" s="141">
        <v>7.7753881386843471E-2</v>
      </c>
      <c r="H2388" s="5">
        <f t="shared" ref="H2388:H2451" si="307">(G2388/100%) + 1</f>
        <v>1.0777538813868435</v>
      </c>
      <c r="I2388" s="5">
        <f t="shared" ref="I2388:I2451" si="308">D2388/H2388</f>
        <v>7.3283022925612444</v>
      </c>
      <c r="J2388" s="5">
        <f t="shared" ref="J2388:J2451" si="309">E2388/H2388</f>
        <v>2.7387414013578626</v>
      </c>
      <c r="K2388" s="5">
        <f t="shared" ref="K2388:K2451" si="310">F2388/H2388</f>
        <v>1.9110307381401828</v>
      </c>
      <c r="L2388">
        <v>2.9</v>
      </c>
      <c r="M2388">
        <v>3.42</v>
      </c>
      <c r="N2388">
        <v>2.27</v>
      </c>
      <c r="O2388" s="5">
        <f t="shared" ref="O2388:O2451" si="311">(L2388*H2388)</f>
        <v>3.1254862560218459</v>
      </c>
      <c r="P2388" s="5">
        <f t="shared" ref="P2388:P2451" si="312">(M2388*H2388)</f>
        <v>3.6859182743430048</v>
      </c>
      <c r="Q2388" s="5">
        <f t="shared" ref="Q2388:Q2451" si="313">(N2388*H2388)</f>
        <v>2.4465013107481348</v>
      </c>
      <c r="R2388" s="24">
        <f t="shared" si="305"/>
        <v>0.31995021512998467</v>
      </c>
      <c r="S2388" s="24">
        <f t="shared" si="305"/>
        <v>0.27130281399910983</v>
      </c>
      <c r="T2388" s="24">
        <f t="shared" si="305"/>
        <v>0.4087469708709055</v>
      </c>
      <c r="U2388">
        <f t="shared" si="306"/>
        <v>0.39572603370138115</v>
      </c>
      <c r="V2388">
        <f t="shared" si="306"/>
        <v>1.2487487859585322</v>
      </c>
      <c r="W2388">
        <f t="shared" si="306"/>
        <v>1.187840653054679</v>
      </c>
      <c r="X2388" t="s">
        <v>346</v>
      </c>
      <c r="Y2388" t="s">
        <v>277</v>
      </c>
      <c r="Z2388" t="s">
        <v>145</v>
      </c>
      <c r="AA2388" s="78" t="s">
        <v>152</v>
      </c>
      <c r="AB2388" s="78" t="s">
        <v>161</v>
      </c>
      <c r="AC2388" t="s">
        <v>618</v>
      </c>
      <c r="AD2388" s="78" t="s">
        <v>172</v>
      </c>
      <c r="AE2388" s="142" t="str">
        <f>VLOOKUP(AD2388,cs_lookup!$A$2:$B$55,2,FALSE)</f>
        <v>2</v>
      </c>
    </row>
    <row r="2389" spans="1:31" x14ac:dyDescent="0.25">
      <c r="A2389" s="6">
        <v>0.28460313547744748</v>
      </c>
      <c r="B2389" s="6">
        <v>0.2850628444944972</v>
      </c>
      <c r="C2389" s="6">
        <v>0.39413041039559488</v>
      </c>
      <c r="D2389" s="3">
        <f t="shared" si="304"/>
        <v>3.5136647329004638</v>
      </c>
      <c r="E2389" s="4">
        <f t="shared" si="304"/>
        <v>3.5079983916294073</v>
      </c>
      <c r="F2389" s="4">
        <f t="shared" si="304"/>
        <v>2.5372312656521081</v>
      </c>
      <c r="G2389" s="141">
        <v>2.7009864003049167E-2</v>
      </c>
      <c r="H2389" s="5">
        <f t="shared" si="307"/>
        <v>1.0270098640030492</v>
      </c>
      <c r="I2389" s="5">
        <f t="shared" si="308"/>
        <v>3.4212570453851372</v>
      </c>
      <c r="J2389" s="5">
        <f t="shared" si="309"/>
        <v>3.4157397261561182</v>
      </c>
      <c r="K2389" s="5">
        <f t="shared" si="310"/>
        <v>2.4705033073027769</v>
      </c>
      <c r="L2389">
        <v>7.96</v>
      </c>
      <c r="M2389">
        <v>4.62</v>
      </c>
      <c r="N2389">
        <v>1.46</v>
      </c>
      <c r="O2389" s="5">
        <f t="shared" si="311"/>
        <v>8.174998517464271</v>
      </c>
      <c r="P2389" s="5">
        <f t="shared" si="312"/>
        <v>4.744785571694087</v>
      </c>
      <c r="Q2389" s="5">
        <f t="shared" si="313"/>
        <v>1.4994344014444518</v>
      </c>
      <c r="R2389" s="24">
        <f t="shared" si="305"/>
        <v>0.12232418120488919</v>
      </c>
      <c r="S2389" s="24">
        <f t="shared" si="305"/>
        <v>0.21075768017119437</v>
      </c>
      <c r="T2389" s="24">
        <f t="shared" si="305"/>
        <v>0.66691813862391636</v>
      </c>
      <c r="U2389">
        <f t="shared" si="306"/>
        <v>2.3266302105938164</v>
      </c>
      <c r="V2389">
        <f t="shared" si="306"/>
        <v>1.3525620715835656</v>
      </c>
      <c r="W2389">
        <f t="shared" si="306"/>
        <v>0.59097269600257496</v>
      </c>
      <c r="X2389" t="s">
        <v>65</v>
      </c>
      <c r="Y2389" t="s">
        <v>119</v>
      </c>
      <c r="Z2389" t="s">
        <v>146</v>
      </c>
      <c r="AA2389" s="78" t="s">
        <v>151</v>
      </c>
      <c r="AB2389" s="78" t="s">
        <v>166</v>
      </c>
      <c r="AC2389" t="s">
        <v>618</v>
      </c>
      <c r="AD2389" s="78" t="s">
        <v>155</v>
      </c>
      <c r="AE2389" s="142" t="str">
        <f>VLOOKUP(AD2389,cs_lookup!$A$2:$B$55,2,FALSE)</f>
        <v>2</v>
      </c>
    </row>
    <row r="2390" spans="1:31" x14ac:dyDescent="0.25">
      <c r="A2390" s="6">
        <v>0.57891900268655561</v>
      </c>
      <c r="B2390" s="6">
        <v>0.18021457855366632</v>
      </c>
      <c r="C2390" s="6">
        <v>0.21181347958637659</v>
      </c>
      <c r="D2390" s="3">
        <f t="shared" si="304"/>
        <v>1.7273573597677023</v>
      </c>
      <c r="E2390" s="4">
        <f t="shared" si="304"/>
        <v>5.5489406463429303</v>
      </c>
      <c r="F2390" s="4">
        <f t="shared" si="304"/>
        <v>4.7211348491737724</v>
      </c>
      <c r="G2390" s="141">
        <v>2.6496078087823394E-2</v>
      </c>
      <c r="H2390" s="5">
        <f t="shared" si="307"/>
        <v>1.0264960780878234</v>
      </c>
      <c r="I2390" s="5">
        <f t="shared" si="308"/>
        <v>1.6827705401324637</v>
      </c>
      <c r="J2390" s="5">
        <f t="shared" si="309"/>
        <v>5.4057105183291139</v>
      </c>
      <c r="K2390" s="5">
        <f t="shared" si="310"/>
        <v>4.5992721744912979</v>
      </c>
      <c r="L2390">
        <v>1.52</v>
      </c>
      <c r="M2390">
        <v>4.41</v>
      </c>
      <c r="N2390">
        <v>7.05</v>
      </c>
      <c r="O2390" s="5">
        <f t="shared" si="311"/>
        <v>1.5602740386934917</v>
      </c>
      <c r="P2390" s="5">
        <f t="shared" si="312"/>
        <v>4.5268477043673014</v>
      </c>
      <c r="Q2390" s="5">
        <f t="shared" si="313"/>
        <v>7.2367973505191552</v>
      </c>
      <c r="R2390" s="24">
        <f t="shared" si="305"/>
        <v>0.64091305450250147</v>
      </c>
      <c r="S2390" s="24">
        <f t="shared" si="305"/>
        <v>0.22090427275369667</v>
      </c>
      <c r="T2390" s="24">
        <f t="shared" si="305"/>
        <v>0.13818267274380175</v>
      </c>
      <c r="U2390">
        <f t="shared" si="306"/>
        <v>0.90327229039816037</v>
      </c>
      <c r="V2390">
        <f t="shared" si="306"/>
        <v>0.81580395121918514</v>
      </c>
      <c r="W2390">
        <f t="shared" si="306"/>
        <v>1.5328512278749331</v>
      </c>
      <c r="X2390" t="s">
        <v>72</v>
      </c>
      <c r="Y2390" t="s">
        <v>70</v>
      </c>
      <c r="Z2390" t="s">
        <v>146</v>
      </c>
      <c r="AA2390" s="78" t="s">
        <v>168</v>
      </c>
      <c r="AB2390" s="78" t="s">
        <v>160</v>
      </c>
      <c r="AC2390" t="s">
        <v>618</v>
      </c>
      <c r="AD2390" s="78" t="s">
        <v>170</v>
      </c>
      <c r="AE2390" s="142" t="str">
        <f>VLOOKUP(AD2390,cs_lookup!$A$2:$B$55,2,FALSE)</f>
        <v>1</v>
      </c>
    </row>
    <row r="2391" spans="1:31" x14ac:dyDescent="0.25">
      <c r="A2391" s="6">
        <v>0.46127062078267544</v>
      </c>
      <c r="B2391" s="6">
        <v>0.36962933142321924</v>
      </c>
      <c r="C2391" s="6">
        <v>0.16553008218230075</v>
      </c>
      <c r="D2391" s="3">
        <f t="shared" si="304"/>
        <v>2.1679247603136278</v>
      </c>
      <c r="E2391" s="4">
        <f t="shared" si="304"/>
        <v>2.7054130042916351</v>
      </c>
      <c r="F2391" s="4">
        <f t="shared" si="304"/>
        <v>6.0411979914242115</v>
      </c>
      <c r="G2391" s="141">
        <v>2.3091917828759856E-2</v>
      </c>
      <c r="H2391" s="5">
        <f t="shared" si="307"/>
        <v>1.0230919178287599</v>
      </c>
      <c r="I2391" s="5">
        <f t="shared" si="308"/>
        <v>2.1189931447356858</v>
      </c>
      <c r="J2391" s="5">
        <f t="shared" si="309"/>
        <v>2.644349893832759</v>
      </c>
      <c r="K2391" s="5">
        <f t="shared" si="310"/>
        <v>5.9048438230702143</v>
      </c>
      <c r="L2391">
        <v>3</v>
      </c>
      <c r="M2391">
        <v>3.51</v>
      </c>
      <c r="N2391">
        <v>2.4700000000000002</v>
      </c>
      <c r="O2391" s="5">
        <f t="shared" si="311"/>
        <v>3.0692757534862798</v>
      </c>
      <c r="P2391" s="5">
        <f t="shared" si="312"/>
        <v>3.5910526315789468</v>
      </c>
      <c r="Q2391" s="5">
        <f t="shared" si="313"/>
        <v>2.527037037037037</v>
      </c>
      <c r="R2391" s="24">
        <f t="shared" si="305"/>
        <v>0.32580976110215448</v>
      </c>
      <c r="S2391" s="24">
        <f t="shared" si="305"/>
        <v>0.27846988128389277</v>
      </c>
      <c r="T2391" s="24">
        <f t="shared" si="305"/>
        <v>0.3957203576139528</v>
      </c>
      <c r="U2391">
        <f t="shared" si="306"/>
        <v>1.4157667321638303</v>
      </c>
      <c r="V2391">
        <f t="shared" si="306"/>
        <v>1.3273583833161182</v>
      </c>
      <c r="W2391">
        <f t="shared" si="306"/>
        <v>0.41830064841845854</v>
      </c>
      <c r="X2391" t="s">
        <v>67</v>
      </c>
      <c r="Y2391" t="s">
        <v>71</v>
      </c>
      <c r="Z2391" t="s">
        <v>146</v>
      </c>
      <c r="AA2391" s="78" t="s">
        <v>154</v>
      </c>
      <c r="AB2391" s="78" t="s">
        <v>160</v>
      </c>
      <c r="AC2391" t="s">
        <v>618</v>
      </c>
      <c r="AD2391" s="78" t="s">
        <v>170</v>
      </c>
      <c r="AE2391" s="142" t="str">
        <f>VLOOKUP(AD2391,cs_lookup!$A$2:$B$55,2,FALSE)</f>
        <v>1</v>
      </c>
    </row>
    <row r="2392" spans="1:31" x14ac:dyDescent="0.25">
      <c r="A2392" s="6">
        <v>0.76554167965863351</v>
      </c>
      <c r="B2392" s="6">
        <v>0.17044197678220291</v>
      </c>
      <c r="C2392" s="6">
        <v>6.099480735058814E-2</v>
      </c>
      <c r="D2392" s="3">
        <f t="shared" si="304"/>
        <v>1.3062646052738958</v>
      </c>
      <c r="E2392" s="4">
        <f t="shared" si="304"/>
        <v>5.8670992843379022</v>
      </c>
      <c r="F2392" s="4">
        <f t="shared" si="304"/>
        <v>16.394838240117132</v>
      </c>
      <c r="G2392" s="141">
        <v>2.5707176579304214E-2</v>
      </c>
      <c r="H2392" s="5">
        <f t="shared" si="307"/>
        <v>1.0257071765793042</v>
      </c>
      <c r="I2392" s="5">
        <f t="shared" si="308"/>
        <v>1.2735258513353103</v>
      </c>
      <c r="J2392" s="5">
        <f t="shared" si="309"/>
        <v>5.7200528750363855</v>
      </c>
      <c r="K2392" s="5">
        <f t="shared" si="310"/>
        <v>15.983936365535937</v>
      </c>
      <c r="L2392">
        <v>1.32</v>
      </c>
      <c r="M2392">
        <v>5.79</v>
      </c>
      <c r="N2392">
        <v>10.48</v>
      </c>
      <c r="O2392" s="5">
        <f t="shared" si="311"/>
        <v>1.3539334730846817</v>
      </c>
      <c r="P2392" s="5">
        <f t="shared" si="312"/>
        <v>5.9388445523941717</v>
      </c>
      <c r="Q2392" s="5">
        <f t="shared" si="313"/>
        <v>10.749411210551109</v>
      </c>
      <c r="R2392" s="24">
        <f t="shared" si="305"/>
        <v>0.73858872675751852</v>
      </c>
      <c r="S2392" s="24">
        <f t="shared" si="305"/>
        <v>0.16838292216233583</v>
      </c>
      <c r="T2392" s="24">
        <f t="shared" si="305"/>
        <v>9.3028351080145455E-2</v>
      </c>
      <c r="U2392">
        <f t="shared" si="306"/>
        <v>1.0364925051312943</v>
      </c>
      <c r="V2392">
        <f t="shared" si="306"/>
        <v>1.0122284053122794</v>
      </c>
      <c r="W2392">
        <f t="shared" si="306"/>
        <v>0.65565826591981735</v>
      </c>
      <c r="X2392" t="s">
        <v>66</v>
      </c>
      <c r="Y2392" t="s">
        <v>113</v>
      </c>
      <c r="Z2392" t="s">
        <v>146</v>
      </c>
      <c r="AA2392" s="78" t="s">
        <v>170</v>
      </c>
      <c r="AB2392" s="78" t="s">
        <v>160</v>
      </c>
      <c r="AC2392" t="s">
        <v>618</v>
      </c>
      <c r="AD2392" s="78" t="s">
        <v>151</v>
      </c>
      <c r="AE2392" s="142" t="str">
        <f>VLOOKUP(AD2392,cs_lookup!$A$2:$B$55,2,FALSE)</f>
        <v>X</v>
      </c>
    </row>
    <row r="2393" spans="1:31" x14ac:dyDescent="0.25">
      <c r="A2393" s="6">
        <v>0.58027913594432212</v>
      </c>
      <c r="B2393" s="6">
        <v>0.35775697529310496</v>
      </c>
      <c r="C2393" s="6">
        <v>6.1691684758437455E-2</v>
      </c>
      <c r="D2393" s="3">
        <f t="shared" si="304"/>
        <v>1.7233085562737691</v>
      </c>
      <c r="E2393" s="4">
        <f t="shared" si="304"/>
        <v>2.7951935784919772</v>
      </c>
      <c r="F2393" s="4">
        <f t="shared" si="304"/>
        <v>16.209639984961374</v>
      </c>
      <c r="G2393" s="141">
        <v>6.3914102432163444E-2</v>
      </c>
      <c r="H2393" s="5">
        <f t="shared" si="307"/>
        <v>1.0639141024321634</v>
      </c>
      <c r="I2393" s="5">
        <f t="shared" si="308"/>
        <v>1.6197816650180643</v>
      </c>
      <c r="J2393" s="5">
        <f t="shared" si="309"/>
        <v>2.6272737358232381</v>
      </c>
      <c r="K2393" s="5">
        <f t="shared" si="310"/>
        <v>15.235854048654197</v>
      </c>
      <c r="L2393">
        <v>1.58</v>
      </c>
      <c r="M2393">
        <v>3.69</v>
      </c>
      <c r="N2393">
        <v>6.25</v>
      </c>
      <c r="O2393" s="5">
        <f t="shared" si="311"/>
        <v>1.6809842818428182</v>
      </c>
      <c r="P2393" s="5">
        <f t="shared" si="312"/>
        <v>3.9258430379746829</v>
      </c>
      <c r="Q2393" s="5">
        <f t="shared" si="313"/>
        <v>6.6494631402010214</v>
      </c>
      <c r="R2393" s="24">
        <f t="shared" si="305"/>
        <v>0.59488956012350491</v>
      </c>
      <c r="S2393" s="24">
        <f t="shared" si="305"/>
        <v>0.25472235907727314</v>
      </c>
      <c r="T2393" s="24">
        <f t="shared" si="305"/>
        <v>0.15038808079922206</v>
      </c>
      <c r="U2393">
        <f t="shared" si="306"/>
        <v>0.97544010660373748</v>
      </c>
      <c r="V2393">
        <f t="shared" si="306"/>
        <v>1.4044977307413169</v>
      </c>
      <c r="W2393">
        <f t="shared" si="306"/>
        <v>0.41021658385813103</v>
      </c>
      <c r="X2393" t="s">
        <v>23</v>
      </c>
      <c r="Y2393" t="s">
        <v>543</v>
      </c>
      <c r="Z2393" t="s">
        <v>349</v>
      </c>
      <c r="AA2393" s="78" t="s">
        <v>154</v>
      </c>
      <c r="AB2393" s="78" t="s">
        <v>160</v>
      </c>
      <c r="AC2393" t="s">
        <v>618</v>
      </c>
      <c r="AD2393" s="78" t="s">
        <v>151</v>
      </c>
      <c r="AE2393" s="142" t="str">
        <f>VLOOKUP(AD2393,cs_lookup!$A$2:$B$55,2,FALSE)</f>
        <v>X</v>
      </c>
    </row>
    <row r="2394" spans="1:31" x14ac:dyDescent="0.25">
      <c r="A2394" s="6">
        <v>0.44306623628601777</v>
      </c>
      <c r="B2394" s="6">
        <v>0.33391662963914875</v>
      </c>
      <c r="C2394" s="6">
        <v>0.21493623176247137</v>
      </c>
      <c r="D2394" s="3">
        <f t="shared" si="304"/>
        <v>2.2569988821140012</v>
      </c>
      <c r="E2394" s="4">
        <f t="shared" si="304"/>
        <v>2.9947595035343482</v>
      </c>
      <c r="F2394" s="4">
        <f t="shared" si="304"/>
        <v>4.6525427183682648</v>
      </c>
      <c r="G2394" s="141">
        <v>3.7938715392066058E-2</v>
      </c>
      <c r="H2394" s="5">
        <f t="shared" si="307"/>
        <v>1.0379387153920661</v>
      </c>
      <c r="I2394" s="5">
        <f t="shared" si="308"/>
        <v>2.1745011036238813</v>
      </c>
      <c r="J2394" s="5">
        <f t="shared" si="309"/>
        <v>2.8852951134047657</v>
      </c>
      <c r="K2394" s="5">
        <f t="shared" si="310"/>
        <v>4.4824830689650454</v>
      </c>
      <c r="L2394">
        <v>3.24</v>
      </c>
      <c r="M2394">
        <v>2.83</v>
      </c>
      <c r="N2394">
        <v>2.66</v>
      </c>
      <c r="O2394" s="5">
        <f t="shared" si="311"/>
        <v>3.3629214378702943</v>
      </c>
      <c r="P2394" s="5">
        <f t="shared" si="312"/>
        <v>2.937366564559547</v>
      </c>
      <c r="Q2394" s="5">
        <f t="shared" si="313"/>
        <v>2.7609169829428959</v>
      </c>
      <c r="R2394" s="24">
        <f t="shared" si="305"/>
        <v>0.29736049993284719</v>
      </c>
      <c r="S2394" s="24">
        <f t="shared" si="305"/>
        <v>0.34044099638954944</v>
      </c>
      <c r="T2394" s="24">
        <f t="shared" si="305"/>
        <v>0.36219850367760337</v>
      </c>
      <c r="U2394">
        <f t="shared" si="306"/>
        <v>1.4899969444027543</v>
      </c>
      <c r="V2394">
        <f t="shared" si="306"/>
        <v>0.98083554325244904</v>
      </c>
      <c r="W2394">
        <f t="shared" si="306"/>
        <v>0.59342109252275743</v>
      </c>
      <c r="X2394" t="s">
        <v>389</v>
      </c>
      <c r="Y2394" t="s">
        <v>390</v>
      </c>
      <c r="Z2394" t="s">
        <v>349</v>
      </c>
      <c r="AA2394" s="78" t="s">
        <v>151</v>
      </c>
      <c r="AB2394" s="78" t="s">
        <v>166</v>
      </c>
      <c r="AC2394" t="s">
        <v>618</v>
      </c>
      <c r="AD2394" s="78" t="s">
        <v>151</v>
      </c>
      <c r="AE2394" s="142" t="str">
        <f>VLOOKUP(AD2394,cs_lookup!$A$2:$B$55,2,FALSE)</f>
        <v>X</v>
      </c>
    </row>
    <row r="2395" spans="1:31" x14ac:dyDescent="0.25">
      <c r="A2395" s="6">
        <v>0.66693416897906599</v>
      </c>
      <c r="B2395" s="6">
        <v>0.21700189711963405</v>
      </c>
      <c r="C2395" s="6">
        <v>0.11275557951990396</v>
      </c>
      <c r="D2395" s="3">
        <f t="shared" si="304"/>
        <v>1.4993983612067541</v>
      </c>
      <c r="E2395" s="4">
        <f t="shared" si="304"/>
        <v>4.6082546432702189</v>
      </c>
      <c r="F2395" s="4">
        <f t="shared" si="304"/>
        <v>8.8687407244754297</v>
      </c>
      <c r="G2395" s="141">
        <v>4.0021743791286646E-2</v>
      </c>
      <c r="H2395" s="5">
        <f t="shared" si="307"/>
        <v>1.0400217437912866</v>
      </c>
      <c r="I2395" s="5">
        <f t="shared" si="308"/>
        <v>1.4416990511571997</v>
      </c>
      <c r="J2395" s="5">
        <f t="shared" si="309"/>
        <v>4.4309214406146218</v>
      </c>
      <c r="K2395" s="5">
        <f t="shared" si="310"/>
        <v>8.5274570242593164</v>
      </c>
      <c r="L2395">
        <v>2.13</v>
      </c>
      <c r="M2395">
        <v>3.09</v>
      </c>
      <c r="N2395">
        <v>4.05</v>
      </c>
      <c r="O2395" s="5">
        <f t="shared" si="311"/>
        <v>2.2152463142754404</v>
      </c>
      <c r="P2395" s="5">
        <f t="shared" si="312"/>
        <v>3.2136671883150756</v>
      </c>
      <c r="Q2395" s="5">
        <f t="shared" si="313"/>
        <v>4.2120880623547103</v>
      </c>
      <c r="R2395" s="24">
        <f t="shared" si="305"/>
        <v>0.45141706976593193</v>
      </c>
      <c r="S2395" s="24">
        <f t="shared" si="305"/>
        <v>0.3111709898386521</v>
      </c>
      <c r="T2395" s="24">
        <f t="shared" si="305"/>
        <v>0.23741194039541605</v>
      </c>
      <c r="U2395">
        <f t="shared" si="306"/>
        <v>1.4774234596952298</v>
      </c>
      <c r="V2395">
        <f t="shared" si="306"/>
        <v>0.69737187657549171</v>
      </c>
      <c r="W2395">
        <f t="shared" si="306"/>
        <v>0.47493643045967476</v>
      </c>
      <c r="X2395" t="s">
        <v>353</v>
      </c>
      <c r="Y2395" t="s">
        <v>381</v>
      </c>
      <c r="Z2395" t="s">
        <v>349</v>
      </c>
      <c r="AA2395" s="78" t="s">
        <v>162</v>
      </c>
      <c r="AB2395" s="78" t="s">
        <v>160</v>
      </c>
      <c r="AC2395" t="s">
        <v>618</v>
      </c>
      <c r="AD2395" s="78" t="s">
        <v>152</v>
      </c>
      <c r="AE2395" s="142" t="str">
        <f>VLOOKUP(AD2395,cs_lookup!$A$2:$B$55,2,FALSE)</f>
        <v>2</v>
      </c>
    </row>
    <row r="2396" spans="1:31" x14ac:dyDescent="0.25">
      <c r="A2396" s="6">
        <v>0.38445884909479644</v>
      </c>
      <c r="B2396" s="6">
        <v>0.35848424236703219</v>
      </c>
      <c r="C2396" s="6">
        <v>0.24684805992862371</v>
      </c>
      <c r="D2396" s="3">
        <f t="shared" si="304"/>
        <v>2.6010586109657443</v>
      </c>
      <c r="E2396" s="4">
        <f t="shared" si="304"/>
        <v>2.7895228905937666</v>
      </c>
      <c r="F2396" s="4">
        <f t="shared" si="304"/>
        <v>4.0510749822751322</v>
      </c>
      <c r="G2396" s="141">
        <v>2.884783385001688E-2</v>
      </c>
      <c r="H2396" s="5">
        <f t="shared" si="307"/>
        <v>1.0288478338500169</v>
      </c>
      <c r="I2396" s="5">
        <f t="shared" si="308"/>
        <v>2.5281276058408078</v>
      </c>
      <c r="J2396" s="5">
        <f t="shared" si="309"/>
        <v>2.7113075411309238</v>
      </c>
      <c r="K2396" s="5">
        <f t="shared" si="310"/>
        <v>3.9374870111897313</v>
      </c>
      <c r="L2396">
        <v>2.11</v>
      </c>
      <c r="M2396">
        <v>3.55</v>
      </c>
      <c r="N2396">
        <v>3.66</v>
      </c>
      <c r="O2396" s="5">
        <f t="shared" si="311"/>
        <v>2.1708689294235355</v>
      </c>
      <c r="P2396" s="5">
        <f t="shared" si="312"/>
        <v>3.6524098101675597</v>
      </c>
      <c r="Q2396" s="5">
        <f t="shared" si="313"/>
        <v>3.7655830718910619</v>
      </c>
      <c r="R2396" s="24">
        <f t="shared" si="305"/>
        <v>0.46064503777551669</v>
      </c>
      <c r="S2396" s="24">
        <f t="shared" si="305"/>
        <v>0.27379183935389867</v>
      </c>
      <c r="T2396" s="24">
        <f t="shared" si="305"/>
        <v>0.26556312287058476</v>
      </c>
      <c r="U2396">
        <f t="shared" si="306"/>
        <v>0.83460977014182536</v>
      </c>
      <c r="V2396">
        <f t="shared" si="306"/>
        <v>1.3093313636118336</v>
      </c>
      <c r="W2396">
        <f t="shared" si="306"/>
        <v>0.92952687579637572</v>
      </c>
      <c r="X2396" t="s">
        <v>79</v>
      </c>
      <c r="Y2396" t="s">
        <v>78</v>
      </c>
      <c r="Z2396" t="s">
        <v>147</v>
      </c>
      <c r="AA2396" s="78" t="s">
        <v>151</v>
      </c>
      <c r="AB2396" s="78" t="s">
        <v>166</v>
      </c>
      <c r="AC2396" t="s">
        <v>618</v>
      </c>
      <c r="AD2396" s="78" t="s">
        <v>170</v>
      </c>
      <c r="AE2396" s="142" t="str">
        <f>VLOOKUP(AD2396,cs_lookup!$A$2:$B$55,2,FALSE)</f>
        <v>1</v>
      </c>
    </row>
    <row r="2397" spans="1:31" x14ac:dyDescent="0.25">
      <c r="A2397" s="6">
        <v>0.46882117862429534</v>
      </c>
      <c r="B2397" s="6">
        <v>0.3231435358107636</v>
      </c>
      <c r="C2397" s="6">
        <v>0.20086496034266543</v>
      </c>
      <c r="D2397" s="3">
        <f t="shared" si="304"/>
        <v>2.1330094406877929</v>
      </c>
      <c r="E2397" s="4">
        <f t="shared" si="304"/>
        <v>3.0946000435720027</v>
      </c>
      <c r="F2397" s="4">
        <f t="shared" si="304"/>
        <v>4.9784691082708044</v>
      </c>
      <c r="G2397" s="141">
        <v>2.7862452537569027E-2</v>
      </c>
      <c r="H2397" s="5">
        <f t="shared" si="307"/>
        <v>1.027862452537569</v>
      </c>
      <c r="I2397" s="5">
        <f t="shared" si="308"/>
        <v>2.0751895697929776</v>
      </c>
      <c r="J2397" s="5">
        <f t="shared" si="309"/>
        <v>3.0107141630984842</v>
      </c>
      <c r="K2397" s="5">
        <f t="shared" si="310"/>
        <v>4.8435168499248569</v>
      </c>
      <c r="L2397">
        <v>2.71</v>
      </c>
      <c r="M2397">
        <v>3.45</v>
      </c>
      <c r="N2397">
        <v>2.71</v>
      </c>
      <c r="O2397" s="5">
        <f t="shared" si="311"/>
        <v>2.7855072463768122</v>
      </c>
      <c r="P2397" s="5">
        <f t="shared" si="312"/>
        <v>3.5461254612546131</v>
      </c>
      <c r="Q2397" s="5">
        <f t="shared" si="313"/>
        <v>2.7855072463768122</v>
      </c>
      <c r="R2397" s="24">
        <f t="shared" si="305"/>
        <v>0.35900104058272625</v>
      </c>
      <c r="S2397" s="24">
        <f t="shared" si="305"/>
        <v>0.28199791883454728</v>
      </c>
      <c r="T2397" s="24">
        <f t="shared" si="305"/>
        <v>0.35900104058272625</v>
      </c>
      <c r="U2397">
        <f t="shared" si="306"/>
        <v>1.3059047903128924</v>
      </c>
      <c r="V2397">
        <f t="shared" si="306"/>
        <v>1.1459075199783908</v>
      </c>
      <c r="W2397">
        <f t="shared" si="306"/>
        <v>0.5595108025776856</v>
      </c>
      <c r="X2397" t="s">
        <v>544</v>
      </c>
      <c r="Y2397" t="s">
        <v>125</v>
      </c>
      <c r="Z2397" t="s">
        <v>147</v>
      </c>
      <c r="AA2397" s="78" t="s">
        <v>151</v>
      </c>
      <c r="AB2397" s="78" t="s">
        <v>166</v>
      </c>
      <c r="AC2397" t="s">
        <v>618</v>
      </c>
      <c r="AD2397" s="78" t="s">
        <v>151</v>
      </c>
      <c r="AE2397" s="142" t="str">
        <f>VLOOKUP(AD2397,cs_lookup!$A$2:$B$55,2,FALSE)</f>
        <v>X</v>
      </c>
    </row>
    <row r="2398" spans="1:31" x14ac:dyDescent="0.25">
      <c r="A2398" s="6">
        <v>0.68743907032484641</v>
      </c>
      <c r="B2398" s="6">
        <v>0.18087655644140715</v>
      </c>
      <c r="C2398" s="6">
        <v>0.12374479216759321</v>
      </c>
      <c r="D2398" s="3">
        <f t="shared" si="304"/>
        <v>1.4546743750358184</v>
      </c>
      <c r="E2398" s="4">
        <f t="shared" si="304"/>
        <v>5.5286324533933637</v>
      </c>
      <c r="F2398" s="4">
        <f t="shared" si="304"/>
        <v>8.0811481637599289</v>
      </c>
      <c r="G2398" s="141">
        <v>2.7200731020029068E-2</v>
      </c>
      <c r="H2398" s="5">
        <f t="shared" si="307"/>
        <v>1.0272007310200291</v>
      </c>
      <c r="I2398" s="5">
        <f t="shared" si="308"/>
        <v>1.4161539522964515</v>
      </c>
      <c r="J2398" s="5">
        <f t="shared" si="309"/>
        <v>5.3822318135456646</v>
      </c>
      <c r="K2398" s="5">
        <f t="shared" si="310"/>
        <v>7.8671557756147639</v>
      </c>
      <c r="L2398">
        <v>2.84</v>
      </c>
      <c r="M2398">
        <v>3.77</v>
      </c>
      <c r="N2398">
        <v>2.44</v>
      </c>
      <c r="O2398" s="5">
        <f t="shared" si="311"/>
        <v>2.9172500760968822</v>
      </c>
      <c r="P2398" s="5">
        <f t="shared" si="312"/>
        <v>3.8725467559455096</v>
      </c>
      <c r="Q2398" s="5">
        <f t="shared" si="313"/>
        <v>2.506369783688871</v>
      </c>
      <c r="R2398" s="24">
        <f t="shared" si="305"/>
        <v>0.34278857619842595</v>
      </c>
      <c r="S2398" s="24">
        <f t="shared" si="305"/>
        <v>0.25822799904602906</v>
      </c>
      <c r="T2398" s="24">
        <f t="shared" si="305"/>
        <v>0.39898342475554488</v>
      </c>
      <c r="U2398">
        <f t="shared" si="306"/>
        <v>2.0054316802171286</v>
      </c>
      <c r="V2398">
        <f t="shared" si="306"/>
        <v>0.70045292187376618</v>
      </c>
      <c r="W2398">
        <f t="shared" si="306"/>
        <v>0.31015020797771492</v>
      </c>
      <c r="X2398" t="s">
        <v>75</v>
      </c>
      <c r="Y2398" t="s">
        <v>121</v>
      </c>
      <c r="Z2398" t="s">
        <v>147</v>
      </c>
      <c r="AA2398" s="78" t="s">
        <v>162</v>
      </c>
      <c r="AB2398" s="78" t="s">
        <v>160</v>
      </c>
      <c r="AC2398" t="s">
        <v>618</v>
      </c>
      <c r="AD2398" s="78" t="s">
        <v>154</v>
      </c>
      <c r="AE2398" s="142" t="str">
        <f>VLOOKUP(AD2398,cs_lookup!$A$2:$B$55,2,FALSE)</f>
        <v>1</v>
      </c>
    </row>
    <row r="2399" spans="1:31" x14ac:dyDescent="0.25">
      <c r="A2399" s="6">
        <v>0.55341781396714351</v>
      </c>
      <c r="B2399" s="6">
        <v>0.26076138985497521</v>
      </c>
      <c r="C2399" s="6">
        <v>0.1787176106515618</v>
      </c>
      <c r="D2399" s="3">
        <f t="shared" si="304"/>
        <v>1.8069530375821443</v>
      </c>
      <c r="E2399" s="4">
        <f t="shared" si="304"/>
        <v>3.834923569613427</v>
      </c>
      <c r="F2399" s="4">
        <f t="shared" si="304"/>
        <v>5.5954194796709649</v>
      </c>
      <c r="G2399" s="141">
        <v>2.6991092973497555E-2</v>
      </c>
      <c r="H2399" s="5">
        <f t="shared" si="307"/>
        <v>1.0269910929734976</v>
      </c>
      <c r="I2399" s="5">
        <f t="shared" si="308"/>
        <v>1.7594632026947623</v>
      </c>
      <c r="J2399" s="5">
        <f t="shared" si="309"/>
        <v>3.7341351797998414</v>
      </c>
      <c r="K2399" s="5">
        <f t="shared" si="310"/>
        <v>5.4483622282158972</v>
      </c>
      <c r="L2399">
        <v>3.12</v>
      </c>
      <c r="M2399">
        <v>3.41</v>
      </c>
      <c r="N2399">
        <v>2.42</v>
      </c>
      <c r="O2399" s="5">
        <f t="shared" si="311"/>
        <v>3.2042122100773125</v>
      </c>
      <c r="P2399" s="5">
        <f t="shared" si="312"/>
        <v>3.5020396270396268</v>
      </c>
      <c r="Q2399" s="5">
        <f t="shared" si="313"/>
        <v>2.4853184449958641</v>
      </c>
      <c r="R2399" s="24">
        <f t="shared" si="305"/>
        <v>0.31208919211248859</v>
      </c>
      <c r="S2399" s="24">
        <f t="shared" si="305"/>
        <v>0.28554788251934438</v>
      </c>
      <c r="T2399" s="24">
        <f t="shared" si="305"/>
        <v>0.40236292536816709</v>
      </c>
      <c r="U2399">
        <f t="shared" si="306"/>
        <v>1.7732681167878157</v>
      </c>
      <c r="V2399">
        <f t="shared" si="306"/>
        <v>0.91319672047405209</v>
      </c>
      <c r="W2399">
        <f t="shared" si="306"/>
        <v>0.44417017419791582</v>
      </c>
      <c r="X2399" t="s">
        <v>124</v>
      </c>
      <c r="Y2399" t="s">
        <v>81</v>
      </c>
      <c r="Z2399" t="s">
        <v>147</v>
      </c>
      <c r="AA2399" s="78" t="s">
        <v>162</v>
      </c>
      <c r="AB2399" s="78" t="s">
        <v>160</v>
      </c>
      <c r="AC2399" t="s">
        <v>618</v>
      </c>
      <c r="AD2399" s="78" t="s">
        <v>162</v>
      </c>
      <c r="AE2399" s="142" t="str">
        <f>VLOOKUP(AD2399,cs_lookup!$A$2:$B$55,2,FALSE)</f>
        <v>1</v>
      </c>
    </row>
    <row r="2400" spans="1:31" x14ac:dyDescent="0.25">
      <c r="A2400" s="6">
        <v>0.30970938576018631</v>
      </c>
      <c r="B2400" s="6">
        <v>0.19928590126520784</v>
      </c>
      <c r="C2400" s="6">
        <v>0.44784606373936181</v>
      </c>
      <c r="D2400" s="3">
        <f t="shared" si="304"/>
        <v>3.2288333708243457</v>
      </c>
      <c r="E2400" s="4">
        <f t="shared" si="304"/>
        <v>5.0179164389015618</v>
      </c>
      <c r="F2400" s="4">
        <f t="shared" si="304"/>
        <v>2.2329101023024323</v>
      </c>
      <c r="G2400" s="141">
        <v>4.8955343165828946E-2</v>
      </c>
      <c r="H2400" s="5">
        <f t="shared" si="307"/>
        <v>1.0489553431658289</v>
      </c>
      <c r="I2400" s="5">
        <f t="shared" si="308"/>
        <v>3.0781418788329682</v>
      </c>
      <c r="J2400" s="5">
        <f t="shared" si="309"/>
        <v>4.783727421376299</v>
      </c>
      <c r="K2400" s="5">
        <f t="shared" si="310"/>
        <v>2.1286989163555194</v>
      </c>
      <c r="L2400">
        <v>4.6500000000000004</v>
      </c>
      <c r="M2400">
        <v>4.1900000000000004</v>
      </c>
      <c r="N2400">
        <v>1.68</v>
      </c>
      <c r="O2400" s="5">
        <f t="shared" si="311"/>
        <v>4.8776423457211049</v>
      </c>
      <c r="P2400" s="5">
        <f t="shared" si="312"/>
        <v>4.3951228878648241</v>
      </c>
      <c r="Q2400" s="5">
        <f t="shared" si="313"/>
        <v>1.7622449765185926</v>
      </c>
      <c r="R2400" s="24">
        <f t="shared" si="305"/>
        <v>0.20501708184431491</v>
      </c>
      <c r="S2400" s="24">
        <f t="shared" si="305"/>
        <v>0.22752492376517047</v>
      </c>
      <c r="T2400" s="24">
        <f t="shared" si="305"/>
        <v>0.56745799439051459</v>
      </c>
      <c r="U2400">
        <f t="shared" si="306"/>
        <v>1.5106516148511577</v>
      </c>
      <c r="V2400">
        <f t="shared" si="306"/>
        <v>0.87588602587948439</v>
      </c>
      <c r="W2400">
        <f t="shared" si="306"/>
        <v>0.78921447607831585</v>
      </c>
      <c r="X2400" t="s">
        <v>394</v>
      </c>
      <c r="Y2400" t="s">
        <v>280</v>
      </c>
      <c r="Z2400" t="s">
        <v>186</v>
      </c>
      <c r="AA2400" s="78" t="s">
        <v>150</v>
      </c>
      <c r="AB2400" s="78" t="s">
        <v>166</v>
      </c>
      <c r="AC2400" t="s">
        <v>619</v>
      </c>
      <c r="AD2400" s="78" t="s">
        <v>484</v>
      </c>
      <c r="AE2400" s="142" t="str">
        <f>VLOOKUP(AD2400,cs_lookup!$A$2:$B$55,2,FALSE)</f>
        <v>2</v>
      </c>
    </row>
    <row r="2401" spans="1:31" x14ac:dyDescent="0.25">
      <c r="A2401" s="6">
        <v>0.10005483594107138</v>
      </c>
      <c r="B2401" s="6">
        <v>0.18868602885064076</v>
      </c>
      <c r="C2401" s="6">
        <v>0.60607726942198425</v>
      </c>
      <c r="D2401" s="3">
        <f t="shared" si="304"/>
        <v>9.9945194112252924</v>
      </c>
      <c r="E2401" s="4">
        <f t="shared" si="304"/>
        <v>5.2998094564360967</v>
      </c>
      <c r="F2401" s="4">
        <f t="shared" si="304"/>
        <v>1.6499546352459311</v>
      </c>
      <c r="G2401" s="141">
        <v>4.3128788969923892E-2</v>
      </c>
      <c r="H2401" s="5">
        <f t="shared" si="307"/>
        <v>1.0431287889699239</v>
      </c>
      <c r="I2401" s="5">
        <f t="shared" si="308"/>
        <v>9.5812899777167022</v>
      </c>
      <c r="J2401" s="5">
        <f t="shared" si="309"/>
        <v>5.0806856377433407</v>
      </c>
      <c r="K2401" s="5">
        <f t="shared" si="310"/>
        <v>1.5817362656391065</v>
      </c>
      <c r="L2401">
        <v>2.62</v>
      </c>
      <c r="M2401">
        <v>3.52</v>
      </c>
      <c r="N2401">
        <v>2.65</v>
      </c>
      <c r="O2401" s="5">
        <f t="shared" si="311"/>
        <v>2.7329974271012007</v>
      </c>
      <c r="P2401" s="5">
        <f t="shared" si="312"/>
        <v>3.6718133371741319</v>
      </c>
      <c r="Q2401" s="5">
        <f t="shared" si="313"/>
        <v>2.7642912907702981</v>
      </c>
      <c r="R2401" s="24">
        <f t="shared" si="305"/>
        <v>0.36589862474209012</v>
      </c>
      <c r="S2401" s="24">
        <f t="shared" si="305"/>
        <v>0.27234499909780574</v>
      </c>
      <c r="T2401" s="24">
        <f t="shared" si="305"/>
        <v>0.3617563761601042</v>
      </c>
      <c r="U2401">
        <f t="shared" si="306"/>
        <v>0.27344960919598083</v>
      </c>
      <c r="V2401">
        <f t="shared" si="306"/>
        <v>0.69281987727220584</v>
      </c>
      <c r="W2401">
        <f t="shared" si="306"/>
        <v>1.6753741173970349</v>
      </c>
      <c r="X2401" t="s">
        <v>395</v>
      </c>
      <c r="Y2401" t="s">
        <v>418</v>
      </c>
      <c r="Z2401" t="s">
        <v>186</v>
      </c>
      <c r="AA2401" s="78" t="s">
        <v>155</v>
      </c>
      <c r="AB2401" s="78" t="s">
        <v>161</v>
      </c>
      <c r="AC2401" t="s">
        <v>619</v>
      </c>
      <c r="AD2401" s="78" t="s">
        <v>152</v>
      </c>
      <c r="AE2401" s="142" t="str">
        <f>VLOOKUP(AD2401,cs_lookup!$A$2:$B$55,2,FALSE)</f>
        <v>2</v>
      </c>
    </row>
    <row r="2402" spans="1:31" x14ac:dyDescent="0.25">
      <c r="A2402" s="6">
        <v>0.77856495447335272</v>
      </c>
      <c r="B2402" s="6">
        <v>0.12489270839390065</v>
      </c>
      <c r="C2402" s="6">
        <v>5.8541251686899803E-2</v>
      </c>
      <c r="D2402" s="3">
        <f t="shared" si="304"/>
        <v>1.2844143500864784</v>
      </c>
      <c r="E2402" s="4">
        <f t="shared" si="304"/>
        <v>8.006872561735852</v>
      </c>
      <c r="F2402" s="4">
        <f t="shared" si="304"/>
        <v>17.081971621453683</v>
      </c>
      <c r="G2402" s="141">
        <v>7.1523066537098057E-2</v>
      </c>
      <c r="H2402" s="5">
        <f t="shared" si="307"/>
        <v>1.0715230665370981</v>
      </c>
      <c r="I2402" s="5">
        <f t="shared" si="308"/>
        <v>1.1986810085548538</v>
      </c>
      <c r="J2402" s="5">
        <f t="shared" si="309"/>
        <v>7.4724220241120118</v>
      </c>
      <c r="K2402" s="5">
        <f t="shared" si="310"/>
        <v>15.941767522241458</v>
      </c>
      <c r="L2402">
        <v>1.27</v>
      </c>
      <c r="M2402">
        <v>5.78</v>
      </c>
      <c r="N2402">
        <v>9</v>
      </c>
      <c r="O2402" s="5">
        <f t="shared" si="311"/>
        <v>1.3608342945021146</v>
      </c>
      <c r="P2402" s="5">
        <f t="shared" si="312"/>
        <v>6.1934033245844269</v>
      </c>
      <c r="Q2402" s="5">
        <f t="shared" si="313"/>
        <v>9.643707598833883</v>
      </c>
      <c r="R2402" s="24">
        <f t="shared" si="305"/>
        <v>0.73484332665636398</v>
      </c>
      <c r="S2402" s="24">
        <f t="shared" si="305"/>
        <v>0.16146211502657132</v>
      </c>
      <c r="T2402" s="24">
        <f t="shared" si="305"/>
        <v>0.1036945583170647</v>
      </c>
      <c r="U2402">
        <f t="shared" si="306"/>
        <v>1.0594978905448158</v>
      </c>
      <c r="V2402">
        <f t="shared" si="306"/>
        <v>0.77351091538313765</v>
      </c>
      <c r="W2402">
        <f t="shared" si="306"/>
        <v>0.56455471373820254</v>
      </c>
      <c r="X2402" t="s">
        <v>422</v>
      </c>
      <c r="Y2402" t="s">
        <v>421</v>
      </c>
      <c r="Z2402" t="s">
        <v>186</v>
      </c>
      <c r="AA2402" s="78" t="s">
        <v>165</v>
      </c>
      <c r="AB2402" s="78" t="s">
        <v>160</v>
      </c>
      <c r="AC2402" t="s">
        <v>619</v>
      </c>
      <c r="AD2402" s="78" t="s">
        <v>150</v>
      </c>
      <c r="AE2402" s="142" t="str">
        <f>VLOOKUP(AD2402,cs_lookup!$A$2:$B$55,2,FALSE)</f>
        <v>X</v>
      </c>
    </row>
    <row r="2403" spans="1:31" x14ac:dyDescent="0.25">
      <c r="A2403" s="6">
        <v>0.43801363296779589</v>
      </c>
      <c r="B2403" s="6">
        <v>0.22091789202883222</v>
      </c>
      <c r="C2403" s="6">
        <v>0.31743333755336861</v>
      </c>
      <c r="D2403" s="3">
        <f t="shared" si="304"/>
        <v>2.2830339622637341</v>
      </c>
      <c r="E2403" s="4">
        <f t="shared" si="304"/>
        <v>4.5265686306181525</v>
      </c>
      <c r="F2403" s="4">
        <f t="shared" si="304"/>
        <v>3.150267730880266</v>
      </c>
      <c r="G2403" s="141">
        <v>4.590012546897615E-2</v>
      </c>
      <c r="H2403" s="5">
        <f t="shared" si="307"/>
        <v>1.0459001254689761</v>
      </c>
      <c r="I2403" s="5">
        <f t="shared" si="308"/>
        <v>2.1828412739122998</v>
      </c>
      <c r="J2403" s="5">
        <f t="shared" si="309"/>
        <v>4.3279167105831089</v>
      </c>
      <c r="K2403" s="5">
        <f t="shared" si="310"/>
        <v>3.012015826528085</v>
      </c>
      <c r="L2403">
        <v>2.31</v>
      </c>
      <c r="M2403">
        <v>3.59</v>
      </c>
      <c r="N2403">
        <v>2.99</v>
      </c>
      <c r="O2403" s="5">
        <f t="shared" si="311"/>
        <v>2.4160292898333351</v>
      </c>
      <c r="P2403" s="5">
        <f t="shared" si="312"/>
        <v>3.7547814504336241</v>
      </c>
      <c r="Q2403" s="5">
        <f t="shared" si="313"/>
        <v>3.1272413751522388</v>
      </c>
      <c r="R2403" s="24">
        <f t="shared" si="305"/>
        <v>0.41390226691704679</v>
      </c>
      <c r="S2403" s="24">
        <f t="shared" si="305"/>
        <v>0.26632708539787692</v>
      </c>
      <c r="T2403" s="24">
        <f t="shared" si="305"/>
        <v>0.31977064768507629</v>
      </c>
      <c r="U2403">
        <f t="shared" si="306"/>
        <v>1.0582537665965031</v>
      </c>
      <c r="V2403">
        <f t="shared" si="306"/>
        <v>0.82949840305875755</v>
      </c>
      <c r="W2403">
        <f t="shared" si="306"/>
        <v>0.99269066704956122</v>
      </c>
      <c r="X2403" t="s">
        <v>420</v>
      </c>
      <c r="Y2403" t="s">
        <v>523</v>
      </c>
      <c r="Z2403" t="s">
        <v>186</v>
      </c>
      <c r="AA2403" s="78" t="s">
        <v>150</v>
      </c>
      <c r="AB2403" s="78" t="s">
        <v>166</v>
      </c>
      <c r="AC2403" t="s">
        <v>619</v>
      </c>
      <c r="AD2403" s="78" t="s">
        <v>153</v>
      </c>
      <c r="AE2403" s="142" t="str">
        <f>VLOOKUP(AD2403,cs_lookup!$A$2:$B$55,2,FALSE)</f>
        <v>2</v>
      </c>
    </row>
    <row r="2404" spans="1:31" x14ac:dyDescent="0.25">
      <c r="A2404" s="6">
        <v>0.29623934219557169</v>
      </c>
      <c r="B2404" s="6">
        <v>0.41461495394407916</v>
      </c>
      <c r="C2404" s="6">
        <v>0.27819845078233291</v>
      </c>
      <c r="D2404" s="3">
        <f t="shared" si="304"/>
        <v>3.3756488675289411</v>
      </c>
      <c r="E2404" s="4">
        <f t="shared" si="304"/>
        <v>2.4118763457211778</v>
      </c>
      <c r="F2404" s="4">
        <f t="shared" si="304"/>
        <v>3.5945563218912984</v>
      </c>
      <c r="G2404" s="141">
        <v>2.2881855658384964E-2</v>
      </c>
      <c r="H2404" s="5">
        <f t="shared" si="307"/>
        <v>1.022881855658385</v>
      </c>
      <c r="I2404" s="5">
        <f t="shared" si="308"/>
        <v>3.3001356401577593</v>
      </c>
      <c r="J2404" s="5">
        <f t="shared" si="309"/>
        <v>2.3579226988719602</v>
      </c>
      <c r="K2404" s="5">
        <f t="shared" si="310"/>
        <v>3.5141461372170273</v>
      </c>
      <c r="L2404">
        <v>3.03</v>
      </c>
      <c r="M2404">
        <v>3.26</v>
      </c>
      <c r="N2404">
        <v>2.59</v>
      </c>
      <c r="O2404" s="5">
        <f t="shared" si="311"/>
        <v>3.0993320226449064</v>
      </c>
      <c r="P2404" s="5">
        <f t="shared" si="312"/>
        <v>3.3345948494463347</v>
      </c>
      <c r="Q2404" s="5">
        <f t="shared" si="313"/>
        <v>2.6492640061552168</v>
      </c>
      <c r="R2404" s="24">
        <f t="shared" si="305"/>
        <v>0.32265016871171504</v>
      </c>
      <c r="S2404" s="24">
        <f t="shared" si="305"/>
        <v>0.29988650650199283</v>
      </c>
      <c r="T2404" s="24">
        <f t="shared" si="305"/>
        <v>0.37746332478629213</v>
      </c>
      <c r="U2404">
        <f t="shared" si="306"/>
        <v>0.91814407963399769</v>
      </c>
      <c r="V2404">
        <f t="shared" si="306"/>
        <v>1.3825728899253555</v>
      </c>
      <c r="W2404">
        <f t="shared" si="306"/>
        <v>0.73702114222577819</v>
      </c>
      <c r="X2404" t="s">
        <v>309</v>
      </c>
      <c r="Y2404" t="s">
        <v>316</v>
      </c>
      <c r="Z2404" t="s">
        <v>305</v>
      </c>
      <c r="AA2404" s="78" t="s">
        <v>151</v>
      </c>
      <c r="AB2404" s="78" t="s">
        <v>166</v>
      </c>
      <c r="AC2404" t="s">
        <v>619</v>
      </c>
      <c r="AD2404" s="78" t="s">
        <v>175</v>
      </c>
      <c r="AE2404" s="142" t="str">
        <f>VLOOKUP(AD2404,cs_lookup!$A$2:$B$55,2,FALSE)</f>
        <v>1</v>
      </c>
    </row>
    <row r="2405" spans="1:31" x14ac:dyDescent="0.25">
      <c r="A2405" s="6">
        <v>0.83278600886037468</v>
      </c>
      <c r="B2405" s="6">
        <v>0.14180940041025461</v>
      </c>
      <c r="C2405" s="6">
        <v>2.1200113093478377E-2</v>
      </c>
      <c r="D2405" s="3">
        <f t="shared" si="304"/>
        <v>1.2007886652279967</v>
      </c>
      <c r="E2405" s="4">
        <f t="shared" si="304"/>
        <v>7.051718695001882</v>
      </c>
      <c r="F2405" s="4">
        <f t="shared" si="304"/>
        <v>47.169559690114205</v>
      </c>
      <c r="G2405" s="141">
        <v>2.521475593004352E-2</v>
      </c>
      <c r="H2405" s="5">
        <f t="shared" si="307"/>
        <v>1.0252147559300435</v>
      </c>
      <c r="I2405" s="5">
        <f t="shared" si="308"/>
        <v>1.1712557376709603</v>
      </c>
      <c r="J2405" s="5">
        <f t="shared" si="309"/>
        <v>6.8782844318357261</v>
      </c>
      <c r="K2405" s="5">
        <f t="shared" si="310"/>
        <v>46.009442818956913</v>
      </c>
      <c r="L2405">
        <v>1.38</v>
      </c>
      <c r="M2405">
        <v>5.18</v>
      </c>
      <c r="N2405">
        <v>9.3000000000000007</v>
      </c>
      <c r="O2405" s="5">
        <f t="shared" si="311"/>
        <v>1.4147963631834599</v>
      </c>
      <c r="P2405" s="5">
        <f t="shared" si="312"/>
        <v>5.3106124357176254</v>
      </c>
      <c r="Q2405" s="5">
        <f t="shared" si="313"/>
        <v>9.5344972301494053</v>
      </c>
      <c r="R2405" s="24">
        <f t="shared" si="305"/>
        <v>0.70681550081870526</v>
      </c>
      <c r="S2405" s="24">
        <f t="shared" si="305"/>
        <v>0.18830219905980949</v>
      </c>
      <c r="T2405" s="24">
        <f t="shared" si="305"/>
        <v>0.10488230012148528</v>
      </c>
      <c r="U2405">
        <f t="shared" si="306"/>
        <v>1.178222616645727</v>
      </c>
      <c r="V2405">
        <f t="shared" si="306"/>
        <v>0.75309476532035824</v>
      </c>
      <c r="W2405">
        <f t="shared" si="306"/>
        <v>0.20213241956862374</v>
      </c>
      <c r="X2405" t="s">
        <v>443</v>
      </c>
      <c r="Y2405" t="s">
        <v>318</v>
      </c>
      <c r="Z2405" t="s">
        <v>305</v>
      </c>
      <c r="AA2405" s="78" t="s">
        <v>170</v>
      </c>
      <c r="AB2405" s="78" t="s">
        <v>160</v>
      </c>
      <c r="AC2405" t="s">
        <v>619</v>
      </c>
      <c r="AD2405" s="78" t="s">
        <v>162</v>
      </c>
      <c r="AE2405" s="142" t="str">
        <f>VLOOKUP(AD2405,cs_lookup!$A$2:$B$55,2,FALSE)</f>
        <v>1</v>
      </c>
    </row>
    <row r="2406" spans="1:31" x14ac:dyDescent="0.25">
      <c r="A2406" s="6">
        <v>0.18814320660706951</v>
      </c>
      <c r="B2406" s="6">
        <v>0.25934542613730849</v>
      </c>
      <c r="C2406" s="6">
        <v>0.49197507478842878</v>
      </c>
      <c r="D2406" s="3">
        <f t="shared" si="304"/>
        <v>5.3151002262253613</v>
      </c>
      <c r="E2406" s="4">
        <f t="shared" si="304"/>
        <v>3.8558613309438412</v>
      </c>
      <c r="F2406" s="4">
        <f t="shared" si="304"/>
        <v>2.0326232999304783</v>
      </c>
      <c r="G2406" s="141">
        <v>2.8369446590393421E-2</v>
      </c>
      <c r="H2406" s="5">
        <f t="shared" si="307"/>
        <v>1.0283694465903934</v>
      </c>
      <c r="I2406" s="5">
        <f t="shared" si="308"/>
        <v>5.1684734934977135</v>
      </c>
      <c r="J2406" s="5">
        <f t="shared" si="309"/>
        <v>3.749490364312289</v>
      </c>
      <c r="K2406" s="5">
        <f t="shared" si="310"/>
        <v>1.9765496793683779</v>
      </c>
      <c r="L2406">
        <v>3.28</v>
      </c>
      <c r="M2406">
        <v>3.69</v>
      </c>
      <c r="N2406">
        <v>2.21</v>
      </c>
      <c r="O2406" s="5">
        <f t="shared" si="311"/>
        <v>3.3730517848164903</v>
      </c>
      <c r="P2406" s="5">
        <f t="shared" si="312"/>
        <v>3.7946832579185519</v>
      </c>
      <c r="Q2406" s="5">
        <f t="shared" si="313"/>
        <v>2.2726964769647693</v>
      </c>
      <c r="R2406" s="24">
        <f t="shared" si="305"/>
        <v>0.2964674318080191</v>
      </c>
      <c r="S2406" s="24">
        <f t="shared" si="305"/>
        <v>0.26352660605157252</v>
      </c>
      <c r="T2406" s="24">
        <f t="shared" si="305"/>
        <v>0.44000596214040849</v>
      </c>
      <c r="U2406">
        <f t="shared" si="306"/>
        <v>0.63461677884707346</v>
      </c>
      <c r="V2406">
        <f t="shared" si="306"/>
        <v>0.98413374658099695</v>
      </c>
      <c r="W2406">
        <f t="shared" si="306"/>
        <v>1.1181100192261411</v>
      </c>
      <c r="X2406" t="s">
        <v>519</v>
      </c>
      <c r="Y2406" t="s">
        <v>384</v>
      </c>
      <c r="Z2406" t="s">
        <v>320</v>
      </c>
      <c r="AA2406" s="78" t="s">
        <v>155</v>
      </c>
      <c r="AB2406" s="78" t="s">
        <v>161</v>
      </c>
      <c r="AC2406" t="s">
        <v>619</v>
      </c>
      <c r="AD2406" s="78" t="s">
        <v>162</v>
      </c>
      <c r="AE2406" s="142" t="str">
        <f>VLOOKUP(AD2406,cs_lookup!$A$2:$B$55,2,FALSE)</f>
        <v>1</v>
      </c>
    </row>
    <row r="2407" spans="1:31" x14ac:dyDescent="0.25">
      <c r="A2407" s="6">
        <v>7.5245328156272662E-2</v>
      </c>
      <c r="B2407" s="6">
        <v>0.25428211737410483</v>
      </c>
      <c r="C2407" s="6">
        <v>0.58011455381021515</v>
      </c>
      <c r="D2407" s="3">
        <f t="shared" si="304"/>
        <v>13.28986163663421</v>
      </c>
      <c r="E2407" s="4">
        <f t="shared" si="304"/>
        <v>3.9326398974756862</v>
      </c>
      <c r="F2407" s="4">
        <f t="shared" si="304"/>
        <v>1.7237974697100094</v>
      </c>
      <c r="G2407" s="141">
        <v>2.8096015937858265E-2</v>
      </c>
      <c r="H2407" s="5">
        <f t="shared" si="307"/>
        <v>1.0280960159378583</v>
      </c>
      <c r="I2407" s="5">
        <f t="shared" si="308"/>
        <v>12.926673608895198</v>
      </c>
      <c r="J2407" s="5">
        <f t="shared" si="309"/>
        <v>3.8251679186678111</v>
      </c>
      <c r="K2407" s="5">
        <f t="shared" si="310"/>
        <v>1.6766891836824331</v>
      </c>
      <c r="L2407">
        <v>3.17</v>
      </c>
      <c r="M2407">
        <v>3.44</v>
      </c>
      <c r="N2407">
        <v>2.37</v>
      </c>
      <c r="O2407" s="5">
        <f t="shared" si="311"/>
        <v>3.2590643705230105</v>
      </c>
      <c r="P2407" s="5">
        <f t="shared" si="312"/>
        <v>3.5366502948262322</v>
      </c>
      <c r="Q2407" s="5">
        <f t="shared" si="313"/>
        <v>2.4365875577727243</v>
      </c>
      <c r="R2407" s="24">
        <f t="shared" si="305"/>
        <v>0.30683652923354848</v>
      </c>
      <c r="S2407" s="24">
        <f t="shared" si="305"/>
        <v>0.28275342955533395</v>
      </c>
      <c r="T2407" s="24">
        <f t="shared" si="305"/>
        <v>0.41041004121111752</v>
      </c>
      <c r="U2407">
        <f t="shared" si="306"/>
        <v>0.24522936804242013</v>
      </c>
      <c r="V2407">
        <f t="shared" si="306"/>
        <v>0.89930692538016643</v>
      </c>
      <c r="W2407">
        <f t="shared" si="306"/>
        <v>1.4134999038968459</v>
      </c>
      <c r="X2407" t="s">
        <v>518</v>
      </c>
      <c r="Y2407" t="s">
        <v>365</v>
      </c>
      <c r="Z2407" t="s">
        <v>320</v>
      </c>
      <c r="AA2407" s="78" t="s">
        <v>152</v>
      </c>
      <c r="AB2407" s="78" t="s">
        <v>161</v>
      </c>
      <c r="AC2407" t="s">
        <v>619</v>
      </c>
      <c r="AD2407" s="78" t="s">
        <v>163</v>
      </c>
      <c r="AE2407" s="142" t="str">
        <f>VLOOKUP(AD2407,cs_lookup!$A$2:$B$55,2,FALSE)</f>
        <v>2</v>
      </c>
    </row>
    <row r="2408" spans="1:31" x14ac:dyDescent="0.25">
      <c r="A2408" s="6">
        <v>0.1276197835245968</v>
      </c>
      <c r="B2408" s="6">
        <v>0.18541117474936991</v>
      </c>
      <c r="C2408" s="6">
        <v>0.59363311286942044</v>
      </c>
      <c r="D2408" s="3">
        <f t="shared" si="304"/>
        <v>7.8357757111166473</v>
      </c>
      <c r="E2408" s="4">
        <f t="shared" si="304"/>
        <v>5.3934181763949924</v>
      </c>
      <c r="F2408" s="4">
        <f t="shared" si="304"/>
        <v>1.6845421495548663</v>
      </c>
      <c r="G2408" s="141">
        <v>2.7390636665003409E-2</v>
      </c>
      <c r="H2408" s="5">
        <f t="shared" si="307"/>
        <v>1.0273906366650034</v>
      </c>
      <c r="I2408" s="5">
        <f t="shared" si="308"/>
        <v>7.6268708624328481</v>
      </c>
      <c r="J2408" s="5">
        <f t="shared" si="309"/>
        <v>5.2496275359316904</v>
      </c>
      <c r="K2408" s="5">
        <f t="shared" si="310"/>
        <v>1.6396315962378556</v>
      </c>
      <c r="L2408">
        <v>2.74</v>
      </c>
      <c r="M2408">
        <v>3.7</v>
      </c>
      <c r="N2408">
        <v>2.5499999999999998</v>
      </c>
      <c r="O2408" s="5">
        <f t="shared" si="311"/>
        <v>2.8150503444621098</v>
      </c>
      <c r="P2408" s="5">
        <f t="shared" si="312"/>
        <v>3.801345355660513</v>
      </c>
      <c r="Q2408" s="5">
        <f t="shared" si="313"/>
        <v>2.6198461234957584</v>
      </c>
      <c r="R2408" s="24">
        <f t="shared" si="305"/>
        <v>0.35523343373493971</v>
      </c>
      <c r="S2408" s="24">
        <f t="shared" si="305"/>
        <v>0.26306475903614451</v>
      </c>
      <c r="T2408" s="24">
        <f t="shared" si="305"/>
        <v>0.38170180722891567</v>
      </c>
      <c r="U2408">
        <f t="shared" si="306"/>
        <v>0.35925611557109605</v>
      </c>
      <c r="V2408">
        <f t="shared" si="306"/>
        <v>0.70481190802107707</v>
      </c>
      <c r="W2408">
        <f t="shared" si="306"/>
        <v>1.5552274095296712</v>
      </c>
      <c r="X2408" t="s">
        <v>323</v>
      </c>
      <c r="Y2408" t="s">
        <v>385</v>
      </c>
      <c r="Z2408" t="s">
        <v>320</v>
      </c>
      <c r="AA2408" s="78" t="s">
        <v>155</v>
      </c>
      <c r="AB2408" s="78" t="s">
        <v>161</v>
      </c>
      <c r="AC2408" t="s">
        <v>619</v>
      </c>
      <c r="AD2408" s="78" t="s">
        <v>275</v>
      </c>
      <c r="AE2408" s="142" t="str">
        <f>VLOOKUP(AD2408,cs_lookup!$A$2:$B$55,2,FALSE)</f>
        <v>2</v>
      </c>
    </row>
    <row r="2409" spans="1:31" x14ac:dyDescent="0.25">
      <c r="A2409" s="6">
        <v>0.23797384385986084</v>
      </c>
      <c r="B2409" s="6">
        <v>0.34093310800440046</v>
      </c>
      <c r="C2409" s="6">
        <v>0.39035734680885636</v>
      </c>
      <c r="D2409" s="3">
        <f t="shared" si="304"/>
        <v>4.2021424866712858</v>
      </c>
      <c r="E2409" s="4">
        <f t="shared" si="304"/>
        <v>2.9331266941287875</v>
      </c>
      <c r="F2409" s="4">
        <f t="shared" si="304"/>
        <v>2.5617552946676398</v>
      </c>
      <c r="G2409" s="141">
        <v>2.3533528497917233E-2</v>
      </c>
      <c r="H2409" s="5">
        <f t="shared" si="307"/>
        <v>1.0235335284979172</v>
      </c>
      <c r="I2409" s="5">
        <f t="shared" si="308"/>
        <v>4.1055249971518997</v>
      </c>
      <c r="J2409" s="5">
        <f t="shared" si="309"/>
        <v>2.8656869681966222</v>
      </c>
      <c r="K2409" s="5">
        <f t="shared" si="310"/>
        <v>2.5028543016340015</v>
      </c>
      <c r="L2409">
        <v>3.58</v>
      </c>
      <c r="M2409">
        <v>3.7</v>
      </c>
      <c r="N2409">
        <v>2.11</v>
      </c>
      <c r="O2409" s="5">
        <f t="shared" si="311"/>
        <v>3.6642500320225437</v>
      </c>
      <c r="P2409" s="5">
        <f t="shared" si="312"/>
        <v>3.7870740554422939</v>
      </c>
      <c r="Q2409" s="5">
        <f t="shared" si="313"/>
        <v>2.1596557451306051</v>
      </c>
      <c r="R2409" s="24">
        <f t="shared" si="305"/>
        <v>0.27290714095949214</v>
      </c>
      <c r="S2409" s="24">
        <f t="shared" si="305"/>
        <v>0.26405609854999512</v>
      </c>
      <c r="T2409" s="24">
        <f t="shared" si="305"/>
        <v>0.46303676049051284</v>
      </c>
      <c r="U2409">
        <f t="shared" si="306"/>
        <v>0.87199566498402303</v>
      </c>
      <c r="V2409">
        <f t="shared" si="306"/>
        <v>1.2911389279647705</v>
      </c>
      <c r="W2409">
        <f t="shared" si="306"/>
        <v>0.84303748668968681</v>
      </c>
      <c r="X2409" t="s">
        <v>219</v>
      </c>
      <c r="Y2409" t="s">
        <v>281</v>
      </c>
      <c r="Z2409" t="s">
        <v>189</v>
      </c>
      <c r="AA2409" s="78" t="s">
        <v>151</v>
      </c>
      <c r="AB2409" s="78" t="s">
        <v>166</v>
      </c>
      <c r="AC2409" t="s">
        <v>619</v>
      </c>
      <c r="AD2409" s="78" t="s">
        <v>155</v>
      </c>
      <c r="AE2409" s="142" t="str">
        <f>VLOOKUP(AD2409,cs_lookup!$A$2:$B$55,2,FALSE)</f>
        <v>2</v>
      </c>
    </row>
    <row r="2410" spans="1:31" x14ac:dyDescent="0.25">
      <c r="A2410" s="6">
        <v>0.30872230166920811</v>
      </c>
      <c r="B2410" s="6">
        <v>0.29631548288129883</v>
      </c>
      <c r="C2410" s="6">
        <v>0.36484099218176913</v>
      </c>
      <c r="D2410" s="3">
        <f t="shared" si="304"/>
        <v>3.2391569853981164</v>
      </c>
      <c r="E2410" s="4">
        <f t="shared" si="304"/>
        <v>3.3747814669562524</v>
      </c>
      <c r="F2410" s="4">
        <f t="shared" si="304"/>
        <v>2.7409200759485528</v>
      </c>
      <c r="G2410" s="141">
        <v>2.2680745990471873E-2</v>
      </c>
      <c r="H2410" s="5">
        <f t="shared" si="307"/>
        <v>1.0226807459904719</v>
      </c>
      <c r="I2410" s="5">
        <f t="shared" si="308"/>
        <v>3.1673198093320658</v>
      </c>
      <c r="J2410" s="5">
        <f t="shared" si="309"/>
        <v>3.2999364466256358</v>
      </c>
      <c r="K2410" s="5">
        <f t="shared" si="310"/>
        <v>2.680132667691868</v>
      </c>
      <c r="L2410">
        <v>2.86</v>
      </c>
      <c r="M2410">
        <v>3.58</v>
      </c>
      <c r="N2410">
        <v>2.54</v>
      </c>
      <c r="O2410" s="5">
        <f t="shared" si="311"/>
        <v>2.9248669335327495</v>
      </c>
      <c r="P2410" s="5">
        <f t="shared" si="312"/>
        <v>3.6611970706458892</v>
      </c>
      <c r="Q2410" s="5">
        <f t="shared" si="313"/>
        <v>2.5976090948157986</v>
      </c>
      <c r="R2410" s="24">
        <f t="shared" si="305"/>
        <v>0.34189589568513035</v>
      </c>
      <c r="S2410" s="24">
        <f t="shared" si="305"/>
        <v>0.27313470996074657</v>
      </c>
      <c r="T2410" s="24">
        <f t="shared" si="305"/>
        <v>0.38496939435412314</v>
      </c>
      <c r="U2410">
        <f t="shared" si="306"/>
        <v>0.90297165179638916</v>
      </c>
      <c r="V2410">
        <f t="shared" si="306"/>
        <v>1.0848693779120335</v>
      </c>
      <c r="W2410">
        <f t="shared" si="306"/>
        <v>0.94771427945298314</v>
      </c>
      <c r="X2410" t="s">
        <v>190</v>
      </c>
      <c r="Y2410" t="s">
        <v>283</v>
      </c>
      <c r="Z2410" t="s">
        <v>189</v>
      </c>
      <c r="AA2410" s="78" t="s">
        <v>151</v>
      </c>
      <c r="AB2410" s="78" t="s">
        <v>166</v>
      </c>
      <c r="AC2410" t="s">
        <v>619</v>
      </c>
      <c r="AD2410" s="78" t="s">
        <v>167</v>
      </c>
      <c r="AE2410" s="142" t="str">
        <f>VLOOKUP(AD2410,cs_lookup!$A$2:$B$55,2,FALSE)</f>
        <v>2</v>
      </c>
    </row>
    <row r="2411" spans="1:31" x14ac:dyDescent="0.25">
      <c r="A2411" s="6">
        <v>0.12253145499757344</v>
      </c>
      <c r="B2411" s="6">
        <v>0.29049948844956791</v>
      </c>
      <c r="C2411" s="6">
        <v>0.52148694673200657</v>
      </c>
      <c r="D2411" s="3">
        <f t="shared" si="304"/>
        <v>8.1611697177659686</v>
      </c>
      <c r="E2411" s="4">
        <f t="shared" si="304"/>
        <v>3.4423468534733916</v>
      </c>
      <c r="F2411" s="4">
        <f t="shared" si="304"/>
        <v>1.9175935395251658</v>
      </c>
      <c r="G2411" s="141">
        <v>2.2296080875224833E-2</v>
      </c>
      <c r="H2411" s="5">
        <f t="shared" si="307"/>
        <v>1.0222960808752248</v>
      </c>
      <c r="I2411" s="5">
        <f t="shared" si="308"/>
        <v>7.9831761761024209</v>
      </c>
      <c r="J2411" s="5">
        <f t="shared" si="309"/>
        <v>3.3672699307682694</v>
      </c>
      <c r="K2411" s="5">
        <f t="shared" si="310"/>
        <v>1.8757711932960206</v>
      </c>
      <c r="L2411">
        <v>3</v>
      </c>
      <c r="M2411">
        <v>3.48</v>
      </c>
      <c r="N2411">
        <v>2.4900000000000002</v>
      </c>
      <c r="O2411" s="5">
        <f t="shared" si="311"/>
        <v>3.0668882426256747</v>
      </c>
      <c r="P2411" s="5">
        <f t="shared" si="312"/>
        <v>3.5575903614457824</v>
      </c>
      <c r="Q2411" s="5">
        <f t="shared" si="313"/>
        <v>2.5455172413793101</v>
      </c>
      <c r="R2411" s="24">
        <f t="shared" si="305"/>
        <v>0.32606339745326474</v>
      </c>
      <c r="S2411" s="24">
        <f t="shared" si="305"/>
        <v>0.28108913573557309</v>
      </c>
      <c r="T2411" s="24">
        <f t="shared" si="305"/>
        <v>0.39284746681116234</v>
      </c>
      <c r="U2411">
        <f t="shared" si="306"/>
        <v>0.37579027868387493</v>
      </c>
      <c r="V2411">
        <f t="shared" si="306"/>
        <v>1.0334781801131132</v>
      </c>
      <c r="W2411">
        <f t="shared" si="306"/>
        <v>1.3274540140605766</v>
      </c>
      <c r="X2411" t="s">
        <v>87</v>
      </c>
      <c r="Y2411" t="s">
        <v>30</v>
      </c>
      <c r="Z2411" t="s">
        <v>138</v>
      </c>
      <c r="AA2411" s="78" t="s">
        <v>152</v>
      </c>
      <c r="AB2411" s="78" t="s">
        <v>161</v>
      </c>
      <c r="AC2411" t="s">
        <v>619</v>
      </c>
      <c r="AD2411" s="78" t="s">
        <v>155</v>
      </c>
      <c r="AE2411" s="142" t="str">
        <f>VLOOKUP(AD2411,cs_lookup!$A$2:$B$55,2,FALSE)</f>
        <v>2</v>
      </c>
    </row>
    <row r="2412" spans="1:31" x14ac:dyDescent="0.25">
      <c r="A2412" s="6">
        <v>0.25563701528906529</v>
      </c>
      <c r="B2412" s="6">
        <v>0.37820545770964814</v>
      </c>
      <c r="C2412" s="6">
        <v>0.34545155729161436</v>
      </c>
      <c r="D2412" s="3">
        <f t="shared" si="304"/>
        <v>3.9117965716711072</v>
      </c>
      <c r="E2412" s="4">
        <f t="shared" si="304"/>
        <v>2.644065493014935</v>
      </c>
      <c r="F2412" s="4">
        <f t="shared" si="304"/>
        <v>2.8947618816372733</v>
      </c>
      <c r="G2412" s="141">
        <v>2.2302190526489518E-2</v>
      </c>
      <c r="H2412" s="5">
        <f t="shared" si="307"/>
        <v>1.0223021905264895</v>
      </c>
      <c r="I2412" s="5">
        <f t="shared" si="308"/>
        <v>3.826458172467103</v>
      </c>
      <c r="J2412" s="5">
        <f t="shared" si="309"/>
        <v>2.5863834759595217</v>
      </c>
      <c r="K2412" s="5">
        <f t="shared" si="310"/>
        <v>2.8316107589933459</v>
      </c>
      <c r="L2412">
        <v>2.59</v>
      </c>
      <c r="M2412">
        <v>3.21</v>
      </c>
      <c r="N2412">
        <v>3.08</v>
      </c>
      <c r="O2412" s="5">
        <f t="shared" si="311"/>
        <v>2.6477626734636077</v>
      </c>
      <c r="P2412" s="5">
        <f t="shared" si="312"/>
        <v>3.2815900315900315</v>
      </c>
      <c r="Q2412" s="5">
        <f t="shared" si="313"/>
        <v>3.1486907468215879</v>
      </c>
      <c r="R2412" s="24">
        <f t="shared" si="305"/>
        <v>0.37767735379843309</v>
      </c>
      <c r="S2412" s="24">
        <f t="shared" si="305"/>
        <v>0.30473032596197558</v>
      </c>
      <c r="T2412" s="24">
        <f t="shared" si="305"/>
        <v>0.31759232023959144</v>
      </c>
      <c r="U2412">
        <f t="shared" si="306"/>
        <v>0.67686614703803272</v>
      </c>
      <c r="V2412">
        <f t="shared" si="306"/>
        <v>1.2411152599129265</v>
      </c>
      <c r="W2412">
        <f t="shared" si="306"/>
        <v>1.0877201219192139</v>
      </c>
      <c r="X2412" t="s">
        <v>91</v>
      </c>
      <c r="Y2412" t="s">
        <v>29</v>
      </c>
      <c r="Z2412" t="s">
        <v>138</v>
      </c>
      <c r="AA2412" s="78" t="s">
        <v>151</v>
      </c>
      <c r="AB2412" s="78" t="s">
        <v>166</v>
      </c>
      <c r="AC2412" t="s">
        <v>619</v>
      </c>
      <c r="AD2412" s="78" t="s">
        <v>168</v>
      </c>
      <c r="AE2412" s="142" t="str">
        <f>VLOOKUP(AD2412,cs_lookup!$A$2:$B$55,2,FALSE)</f>
        <v>1</v>
      </c>
    </row>
    <row r="2413" spans="1:31" x14ac:dyDescent="0.25">
      <c r="A2413" s="6">
        <v>0.50464483688149187</v>
      </c>
      <c r="B2413" s="6">
        <v>0.24229816367164009</v>
      </c>
      <c r="C2413" s="6">
        <v>0.23901164002829212</v>
      </c>
      <c r="D2413" s="3">
        <f t="shared" si="304"/>
        <v>1.9815916599476371</v>
      </c>
      <c r="E2413" s="4">
        <f t="shared" si="304"/>
        <v>4.1271464250764582</v>
      </c>
      <c r="F2413" s="4">
        <f t="shared" si="304"/>
        <v>4.1838966498938239</v>
      </c>
      <c r="G2413" s="141">
        <v>2.3049999697228429E-2</v>
      </c>
      <c r="H2413" s="5">
        <f t="shared" si="307"/>
        <v>1.0230499996972284</v>
      </c>
      <c r="I2413" s="5">
        <f t="shared" si="308"/>
        <v>1.9369450765202962</v>
      </c>
      <c r="J2413" s="5">
        <f t="shared" si="309"/>
        <v>4.0341590599656785</v>
      </c>
      <c r="K2413" s="5">
        <f t="shared" si="310"/>
        <v>4.0896306643194835</v>
      </c>
      <c r="L2413">
        <v>2.36</v>
      </c>
      <c r="M2413">
        <v>3.6</v>
      </c>
      <c r="N2413">
        <v>3.11</v>
      </c>
      <c r="O2413" s="5">
        <f t="shared" si="311"/>
        <v>2.414397999285459</v>
      </c>
      <c r="P2413" s="5">
        <f t="shared" si="312"/>
        <v>3.6829799989100223</v>
      </c>
      <c r="Q2413" s="5">
        <f t="shared" si="313"/>
        <v>3.1816854990583803</v>
      </c>
      <c r="R2413" s="24">
        <f t="shared" si="305"/>
        <v>0.4141819204190651</v>
      </c>
      <c r="S2413" s="24">
        <f t="shared" si="305"/>
        <v>0.27151925894138712</v>
      </c>
      <c r="T2413" s="24">
        <f t="shared" si="305"/>
        <v>0.31429882063954778</v>
      </c>
      <c r="U2413">
        <f t="shared" si="306"/>
        <v>1.2184134845164107</v>
      </c>
      <c r="V2413">
        <f t="shared" si="306"/>
        <v>0.89237929057527743</v>
      </c>
      <c r="W2413">
        <f t="shared" si="306"/>
        <v>0.76045986918417863</v>
      </c>
      <c r="X2413" t="s">
        <v>83</v>
      </c>
      <c r="Y2413" t="s">
        <v>86</v>
      </c>
      <c r="Z2413" t="s">
        <v>138</v>
      </c>
      <c r="AA2413" s="78" t="s">
        <v>162</v>
      </c>
      <c r="AB2413" s="78" t="s">
        <v>160</v>
      </c>
      <c r="AC2413" t="s">
        <v>619</v>
      </c>
      <c r="AD2413" s="78" t="s">
        <v>170</v>
      </c>
      <c r="AE2413" s="142" t="str">
        <f>VLOOKUP(AD2413,cs_lookup!$A$2:$B$55,2,FALSE)</f>
        <v>1</v>
      </c>
    </row>
    <row r="2414" spans="1:31" x14ac:dyDescent="0.25">
      <c r="A2414" s="6">
        <v>0.73632365485161733</v>
      </c>
      <c r="B2414" s="6">
        <v>0.1684332806609796</v>
      </c>
      <c r="C2414" s="6">
        <v>8.9346509652561912E-2</v>
      </c>
      <c r="D2414" s="3">
        <f t="shared" si="304"/>
        <v>1.3580984305081416</v>
      </c>
      <c r="E2414" s="4">
        <f t="shared" si="304"/>
        <v>5.9370689454941363</v>
      </c>
      <c r="F2414" s="4">
        <f t="shared" si="304"/>
        <v>11.192379018370822</v>
      </c>
      <c r="G2414" s="141">
        <v>2.2685605879445792E-2</v>
      </c>
      <c r="H2414" s="5">
        <f t="shared" si="307"/>
        <v>1.0226856058794458</v>
      </c>
      <c r="I2414" s="5">
        <f t="shared" si="308"/>
        <v>1.3279725682070804</v>
      </c>
      <c r="J2414" s="5">
        <f t="shared" si="309"/>
        <v>5.805370596165405</v>
      </c>
      <c r="K2414" s="5">
        <f t="shared" si="310"/>
        <v>10.944105357526837</v>
      </c>
      <c r="L2414">
        <v>2.0299999999999998</v>
      </c>
      <c r="M2414">
        <v>3.48</v>
      </c>
      <c r="N2414">
        <v>4.12</v>
      </c>
      <c r="O2414" s="5">
        <f t="shared" si="311"/>
        <v>2.0760517799352747</v>
      </c>
      <c r="P2414" s="5">
        <f t="shared" si="312"/>
        <v>3.5589459084604713</v>
      </c>
      <c r="Q2414" s="5">
        <f t="shared" si="313"/>
        <v>4.2134646962233164</v>
      </c>
      <c r="R2414" s="24">
        <f t="shared" si="305"/>
        <v>0.48168355416991437</v>
      </c>
      <c r="S2414" s="24">
        <f t="shared" si="305"/>
        <v>0.28098207326578334</v>
      </c>
      <c r="T2414" s="24">
        <f t="shared" si="305"/>
        <v>0.23733437256430245</v>
      </c>
      <c r="U2414">
        <f t="shared" si="306"/>
        <v>1.5286460342631469</v>
      </c>
      <c r="V2414">
        <f t="shared" si="306"/>
        <v>0.5994449350569675</v>
      </c>
      <c r="W2414">
        <f t="shared" si="306"/>
        <v>0.37645836415184541</v>
      </c>
      <c r="X2414" t="s">
        <v>90</v>
      </c>
      <c r="Y2414" t="s">
        <v>92</v>
      </c>
      <c r="Z2414" t="s">
        <v>138</v>
      </c>
      <c r="AA2414" s="78" t="s">
        <v>162</v>
      </c>
      <c r="AB2414" s="78" t="s">
        <v>160</v>
      </c>
      <c r="AC2414" t="s">
        <v>619</v>
      </c>
      <c r="AD2414" s="78" t="s">
        <v>164</v>
      </c>
      <c r="AE2414" s="142" t="str">
        <f>VLOOKUP(AD2414,cs_lookup!$A$2:$B$55,2,FALSE)</f>
        <v>1</v>
      </c>
    </row>
    <row r="2415" spans="1:31" x14ac:dyDescent="0.25">
      <c r="A2415" s="6">
        <v>0.31536681792446775</v>
      </c>
      <c r="B2415" s="6">
        <v>0.3727889270040346</v>
      </c>
      <c r="C2415" s="6">
        <v>0.29690743675743925</v>
      </c>
      <c r="D2415" s="3">
        <f t="shared" si="304"/>
        <v>3.1709106448843518</v>
      </c>
      <c r="E2415" s="4">
        <f t="shared" si="304"/>
        <v>2.6824831092399299</v>
      </c>
      <c r="F2415" s="4">
        <f t="shared" si="304"/>
        <v>3.3680530569429874</v>
      </c>
      <c r="G2415" s="141">
        <v>2.3836788813886178E-2</v>
      </c>
      <c r="H2415" s="5">
        <f t="shared" si="307"/>
        <v>1.0238367888138862</v>
      </c>
      <c r="I2415" s="5">
        <f t="shared" si="308"/>
        <v>3.097086058567839</v>
      </c>
      <c r="J2415" s="5">
        <f t="shared" si="309"/>
        <v>2.6200300072705764</v>
      </c>
      <c r="K2415" s="5">
        <f t="shared" si="310"/>
        <v>3.2896386355142337</v>
      </c>
      <c r="L2415">
        <v>3.84</v>
      </c>
      <c r="M2415">
        <v>3.66</v>
      </c>
      <c r="N2415">
        <v>2.04</v>
      </c>
      <c r="O2415" s="5">
        <f t="shared" si="311"/>
        <v>3.9315332690453229</v>
      </c>
      <c r="P2415" s="5">
        <f t="shared" si="312"/>
        <v>3.7472426470588234</v>
      </c>
      <c r="Q2415" s="5">
        <f t="shared" si="313"/>
        <v>2.088627049180328</v>
      </c>
      <c r="R2415" s="24">
        <f t="shared" si="305"/>
        <v>0.25435369143978415</v>
      </c>
      <c r="S2415" s="24">
        <f t="shared" si="305"/>
        <v>0.26686288937944569</v>
      </c>
      <c r="T2415" s="24">
        <f t="shared" si="305"/>
        <v>0.47878341918077011</v>
      </c>
      <c r="U2415">
        <f t="shared" si="306"/>
        <v>1.2398751366230039</v>
      </c>
      <c r="V2415">
        <f t="shared" si="306"/>
        <v>1.3969305656208173</v>
      </c>
      <c r="W2415">
        <f t="shared" si="306"/>
        <v>0.62012890351438521</v>
      </c>
      <c r="X2415" t="s">
        <v>17</v>
      </c>
      <c r="Y2415" t="s">
        <v>93</v>
      </c>
      <c r="Z2415" t="s">
        <v>138</v>
      </c>
      <c r="AA2415" s="78" t="s">
        <v>151</v>
      </c>
      <c r="AB2415" s="78" t="s">
        <v>166</v>
      </c>
      <c r="AC2415" t="s">
        <v>619</v>
      </c>
      <c r="AD2415" s="78" t="s">
        <v>150</v>
      </c>
      <c r="AE2415" s="142" t="str">
        <f>VLOOKUP(AD2415,cs_lookup!$A$2:$B$55,2,FALSE)</f>
        <v>X</v>
      </c>
    </row>
    <row r="2416" spans="1:31" x14ac:dyDescent="0.25">
      <c r="A2416" s="6">
        <v>0.25285385605310112</v>
      </c>
      <c r="B2416" s="6">
        <v>0.25621104681724904</v>
      </c>
      <c r="C2416" s="6">
        <v>0.44335704123369185</v>
      </c>
      <c r="D2416" s="3">
        <f t="shared" si="304"/>
        <v>3.9548536676853874</v>
      </c>
      <c r="E2416" s="4">
        <f t="shared" si="304"/>
        <v>3.903032333782559</v>
      </c>
      <c r="F2416" s="4">
        <f t="shared" si="304"/>
        <v>2.2555184805848243</v>
      </c>
      <c r="G2416" s="141">
        <v>2.2992758985967754E-2</v>
      </c>
      <c r="H2416" s="5">
        <f t="shared" si="307"/>
        <v>1.0229927589859678</v>
      </c>
      <c r="I2416" s="5">
        <f t="shared" si="308"/>
        <v>3.8659644781900511</v>
      </c>
      <c r="J2416" s="5">
        <f t="shared" si="309"/>
        <v>3.815307879257527</v>
      </c>
      <c r="K2416" s="5">
        <f t="shared" si="310"/>
        <v>2.204823505124891</v>
      </c>
      <c r="L2416">
        <v>4.5599999999999996</v>
      </c>
      <c r="M2416">
        <v>4.03</v>
      </c>
      <c r="N2416">
        <v>1.8</v>
      </c>
      <c r="O2416" s="5">
        <f t="shared" si="311"/>
        <v>4.6648469809760122</v>
      </c>
      <c r="P2416" s="5">
        <f t="shared" si="312"/>
        <v>4.1226608187134506</v>
      </c>
      <c r="Q2416" s="5">
        <f t="shared" si="313"/>
        <v>1.841386966174742</v>
      </c>
      <c r="R2416" s="24">
        <f t="shared" si="305"/>
        <v>0.21436930387602401</v>
      </c>
      <c r="S2416" s="24">
        <f t="shared" si="305"/>
        <v>0.24256179297138195</v>
      </c>
      <c r="T2416" s="24">
        <f t="shared" si="305"/>
        <v>0.54306890315259415</v>
      </c>
      <c r="U2416">
        <f t="shared" si="306"/>
        <v>1.179524547037452</v>
      </c>
      <c r="V2416">
        <f t="shared" si="306"/>
        <v>1.0562712440350301</v>
      </c>
      <c r="W2416">
        <f t="shared" si="306"/>
        <v>0.81639187708951788</v>
      </c>
      <c r="X2416" t="s">
        <v>82</v>
      </c>
      <c r="Y2416" t="s">
        <v>85</v>
      </c>
      <c r="Z2416" t="s">
        <v>138</v>
      </c>
      <c r="AA2416" s="78" t="s">
        <v>155</v>
      </c>
      <c r="AB2416" s="78" t="s">
        <v>161</v>
      </c>
      <c r="AC2416" t="s">
        <v>619</v>
      </c>
      <c r="AD2416" s="78" t="s">
        <v>170</v>
      </c>
      <c r="AE2416" s="142" t="str">
        <f>VLOOKUP(AD2416,cs_lookup!$A$2:$B$55,2,FALSE)</f>
        <v>1</v>
      </c>
    </row>
    <row r="2417" spans="1:31" x14ac:dyDescent="0.25">
      <c r="A2417" s="6">
        <v>0.31916951532763421</v>
      </c>
      <c r="B2417" s="6">
        <v>0.33273596763132879</v>
      </c>
      <c r="C2417" s="6">
        <v>0.32668758525684699</v>
      </c>
      <c r="D2417" s="3">
        <f t="shared" si="304"/>
        <v>3.1331313047659926</v>
      </c>
      <c r="E2417" s="4">
        <f t="shared" si="304"/>
        <v>3.0053859434517141</v>
      </c>
      <c r="F2417" s="4">
        <f t="shared" si="304"/>
        <v>3.0610284722444656</v>
      </c>
      <c r="G2417" s="141">
        <v>2.2077026384970111E-2</v>
      </c>
      <c r="H2417" s="5">
        <f t="shared" si="307"/>
        <v>1.0220770263849701</v>
      </c>
      <c r="I2417" s="5">
        <f t="shared" si="308"/>
        <v>3.0654551700938866</v>
      </c>
      <c r="J2417" s="5">
        <f t="shared" si="309"/>
        <v>2.9404691289086085</v>
      </c>
      <c r="K2417" s="5">
        <f t="shared" si="310"/>
        <v>2.994909770226569</v>
      </c>
      <c r="L2417">
        <v>2.98</v>
      </c>
      <c r="M2417">
        <v>3.73</v>
      </c>
      <c r="N2417">
        <v>2.39</v>
      </c>
      <c r="O2417" s="5">
        <f t="shared" si="311"/>
        <v>3.0457895386272109</v>
      </c>
      <c r="P2417" s="5">
        <f t="shared" si="312"/>
        <v>3.8123473084159385</v>
      </c>
      <c r="Q2417" s="5">
        <f t="shared" si="313"/>
        <v>2.4427640930600787</v>
      </c>
      <c r="R2417" s="24">
        <f t="shared" si="305"/>
        <v>0.32832209426089137</v>
      </c>
      <c r="S2417" s="24">
        <f t="shared" si="305"/>
        <v>0.26230558737197218</v>
      </c>
      <c r="T2417" s="24">
        <f t="shared" si="305"/>
        <v>0.4093723183671365</v>
      </c>
      <c r="U2417">
        <f t="shared" si="306"/>
        <v>0.97212317083362554</v>
      </c>
      <c r="V2417">
        <f t="shared" si="306"/>
        <v>1.2685050706124692</v>
      </c>
      <c r="W2417">
        <f t="shared" si="306"/>
        <v>0.79802070291392901</v>
      </c>
      <c r="X2417" t="s">
        <v>32</v>
      </c>
      <c r="Y2417" t="s">
        <v>28</v>
      </c>
      <c r="Z2417" t="s">
        <v>138</v>
      </c>
      <c r="AA2417" s="78" t="s">
        <v>151</v>
      </c>
      <c r="AB2417" s="78" t="s">
        <v>166</v>
      </c>
      <c r="AC2417" t="s">
        <v>619</v>
      </c>
      <c r="AD2417" s="78" t="s">
        <v>152</v>
      </c>
      <c r="AE2417" s="142" t="str">
        <f>VLOOKUP(AD2417,cs_lookup!$A$2:$B$55,2,FALSE)</f>
        <v>2</v>
      </c>
    </row>
    <row r="2418" spans="1:31" x14ac:dyDescent="0.25">
      <c r="A2418" s="6">
        <v>0</v>
      </c>
      <c r="B2418" s="6">
        <v>1</v>
      </c>
      <c r="C2418" s="6">
        <v>0</v>
      </c>
      <c r="D2418" s="3" t="e">
        <f t="shared" si="304"/>
        <v>#DIV/0!</v>
      </c>
      <c r="E2418" s="4">
        <f t="shared" si="304"/>
        <v>1</v>
      </c>
      <c r="F2418" s="4" t="e">
        <f t="shared" si="304"/>
        <v>#DIV/0!</v>
      </c>
      <c r="G2418" s="141">
        <v>5.5260214855558987E-2</v>
      </c>
      <c r="H2418" s="5">
        <f t="shared" si="307"/>
        <v>1.055260214855559</v>
      </c>
      <c r="I2418" s="5" t="e">
        <f t="shared" si="308"/>
        <v>#DIV/0!</v>
      </c>
      <c r="J2418" s="5">
        <f t="shared" si="309"/>
        <v>0.94763356556266753</v>
      </c>
      <c r="K2418" s="5" t="e">
        <f t="shared" si="310"/>
        <v>#DIV/0!</v>
      </c>
      <c r="L2418">
        <v>2.4500000000000002</v>
      </c>
      <c r="M2418">
        <v>2.98</v>
      </c>
      <c r="N2418">
        <v>3.21</v>
      </c>
      <c r="O2418" s="5">
        <f t="shared" si="311"/>
        <v>2.5853875263961199</v>
      </c>
      <c r="P2418" s="5">
        <f t="shared" si="312"/>
        <v>3.1446754402695656</v>
      </c>
      <c r="Q2418" s="5">
        <f t="shared" si="313"/>
        <v>3.3873852896863443</v>
      </c>
      <c r="R2418" s="24">
        <f t="shared" si="305"/>
        <v>0.38678921043374181</v>
      </c>
      <c r="S2418" s="24">
        <f t="shared" si="305"/>
        <v>0.31799784079284149</v>
      </c>
      <c r="T2418" s="24">
        <f t="shared" si="305"/>
        <v>0.29521294877341669</v>
      </c>
      <c r="U2418" t="e">
        <f t="shared" si="306"/>
        <v>#DIV/0!</v>
      </c>
      <c r="V2418">
        <f t="shared" si="306"/>
        <v>3.144675440269566</v>
      </c>
      <c r="W2418" t="e">
        <f t="shared" si="306"/>
        <v>#DIV/0!</v>
      </c>
      <c r="X2418" t="s">
        <v>572</v>
      </c>
      <c r="Y2418" t="s">
        <v>575</v>
      </c>
      <c r="Z2418" t="s">
        <v>370</v>
      </c>
      <c r="AA2418" s="78" t="s">
        <v>149</v>
      </c>
      <c r="AB2418" s="78" t="s">
        <v>166</v>
      </c>
      <c r="AC2418" t="s">
        <v>619</v>
      </c>
      <c r="AD2418" s="78" t="s">
        <v>150</v>
      </c>
      <c r="AE2418" s="142" t="str">
        <f>VLOOKUP(AD2418,cs_lookup!$A$2:$B$55,2,FALSE)</f>
        <v>X</v>
      </c>
    </row>
    <row r="2419" spans="1:31" x14ac:dyDescent="0.25">
      <c r="A2419" s="6">
        <v>0</v>
      </c>
      <c r="B2419" s="6">
        <v>1</v>
      </c>
      <c r="C2419" s="6">
        <v>0</v>
      </c>
      <c r="D2419" s="3" t="e">
        <f t="shared" si="304"/>
        <v>#DIV/0!</v>
      </c>
      <c r="E2419" s="4">
        <f t="shared" si="304"/>
        <v>1</v>
      </c>
      <c r="F2419" s="4" t="e">
        <f t="shared" si="304"/>
        <v>#DIV/0!</v>
      </c>
      <c r="G2419" s="141">
        <v>5.9991554617387921E-2</v>
      </c>
      <c r="H2419" s="5">
        <f t="shared" si="307"/>
        <v>1.0599915546173879</v>
      </c>
      <c r="I2419" s="5" t="e">
        <f t="shared" si="308"/>
        <v>#DIV/0!</v>
      </c>
      <c r="J2419" s="5">
        <f t="shared" si="309"/>
        <v>0.94340374283543948</v>
      </c>
      <c r="K2419" s="5" t="e">
        <f t="shared" si="310"/>
        <v>#DIV/0!</v>
      </c>
      <c r="L2419">
        <v>1.61</v>
      </c>
      <c r="M2419">
        <v>3.98</v>
      </c>
      <c r="N2419">
        <v>5.33</v>
      </c>
      <c r="O2419" s="5">
        <f t="shared" si="311"/>
        <v>1.7065864029339946</v>
      </c>
      <c r="P2419" s="5">
        <f t="shared" si="312"/>
        <v>4.2187663873772037</v>
      </c>
      <c r="Q2419" s="5">
        <f t="shared" si="313"/>
        <v>5.6497549861106773</v>
      </c>
      <c r="R2419" s="24">
        <f t="shared" si="305"/>
        <v>0.58596505766176366</v>
      </c>
      <c r="S2419" s="24">
        <f t="shared" si="305"/>
        <v>0.23703611629031146</v>
      </c>
      <c r="T2419" s="24">
        <f t="shared" si="305"/>
        <v>0.17699882604792488</v>
      </c>
      <c r="U2419" t="e">
        <f t="shared" si="306"/>
        <v>#DIV/0!</v>
      </c>
      <c r="V2419">
        <f t="shared" si="306"/>
        <v>4.2187663873772046</v>
      </c>
      <c r="W2419" t="e">
        <f t="shared" si="306"/>
        <v>#DIV/0!</v>
      </c>
      <c r="X2419" t="s">
        <v>369</v>
      </c>
      <c r="Y2419" t="s">
        <v>577</v>
      </c>
      <c r="Z2419" t="s">
        <v>370</v>
      </c>
      <c r="AA2419" s="78" t="s">
        <v>149</v>
      </c>
      <c r="AB2419" s="78" t="s">
        <v>166</v>
      </c>
      <c r="AC2419" t="s">
        <v>619</v>
      </c>
      <c r="AD2419" s="78" t="s">
        <v>149</v>
      </c>
      <c r="AE2419" s="142" t="str">
        <f>VLOOKUP(AD2419,cs_lookup!$A$2:$B$55,2,FALSE)</f>
        <v>X</v>
      </c>
    </row>
    <row r="2420" spans="1:31" x14ac:dyDescent="0.25">
      <c r="A2420" s="6">
        <v>0.67325661685925742</v>
      </c>
      <c r="B2420" s="6">
        <v>0.32657824399132945</v>
      </c>
      <c r="C2420" s="6">
        <v>0</v>
      </c>
      <c r="D2420" s="3">
        <f t="shared" si="304"/>
        <v>1.4853177450598267</v>
      </c>
      <c r="E2420" s="4">
        <f t="shared" si="304"/>
        <v>3.0620533314722267</v>
      </c>
      <c r="F2420" s="4" t="e">
        <f t="shared" si="304"/>
        <v>#DIV/0!</v>
      </c>
      <c r="G2420" s="141">
        <v>5.7331763202518093E-2</v>
      </c>
      <c r="H2420" s="5">
        <f t="shared" si="307"/>
        <v>1.0573317632025181</v>
      </c>
      <c r="I2420" s="5">
        <f t="shared" si="308"/>
        <v>1.4047792724593799</v>
      </c>
      <c r="J2420" s="5">
        <f t="shared" si="309"/>
        <v>2.8960194312120842</v>
      </c>
      <c r="K2420" s="5" t="e">
        <f t="shared" si="310"/>
        <v>#DIV/0!</v>
      </c>
      <c r="L2420">
        <v>1.88</v>
      </c>
      <c r="M2420">
        <v>3.53</v>
      </c>
      <c r="N2420">
        <v>4.13</v>
      </c>
      <c r="O2420" s="5">
        <f t="shared" si="311"/>
        <v>1.9877837148207338</v>
      </c>
      <c r="P2420" s="5">
        <f t="shared" si="312"/>
        <v>3.7323811241048888</v>
      </c>
      <c r="Q2420" s="5">
        <f t="shared" si="313"/>
        <v>4.3667801820263996</v>
      </c>
      <c r="R2420" s="24">
        <f t="shared" si="305"/>
        <v>0.50307284064362301</v>
      </c>
      <c r="S2420" s="24">
        <f t="shared" si="305"/>
        <v>0.26792547886969154</v>
      </c>
      <c r="T2420" s="24">
        <f t="shared" si="305"/>
        <v>0.22900168048668551</v>
      </c>
      <c r="U2420">
        <f t="shared" si="306"/>
        <v>1.3382885388881343</v>
      </c>
      <c r="V2420">
        <f t="shared" si="306"/>
        <v>1.2189144734165589</v>
      </c>
      <c r="W2420" t="e">
        <f t="shared" si="306"/>
        <v>#DIV/0!</v>
      </c>
      <c r="X2420" t="s">
        <v>374</v>
      </c>
      <c r="Y2420" t="s">
        <v>387</v>
      </c>
      <c r="Z2420" t="s">
        <v>370</v>
      </c>
      <c r="AA2420" s="78" t="s">
        <v>154</v>
      </c>
      <c r="AB2420" s="78" t="s">
        <v>160</v>
      </c>
      <c r="AC2420" t="s">
        <v>619</v>
      </c>
      <c r="AD2420" s="78" t="s">
        <v>162</v>
      </c>
      <c r="AE2420" s="142" t="str">
        <f>VLOOKUP(AD2420,cs_lookup!$A$2:$B$55,2,FALSE)</f>
        <v>1</v>
      </c>
    </row>
    <row r="2421" spans="1:31" x14ac:dyDescent="0.25">
      <c r="A2421" s="6">
        <v>0</v>
      </c>
      <c r="B2421" s="6">
        <v>1</v>
      </c>
      <c r="C2421" s="6">
        <v>0</v>
      </c>
      <c r="D2421" s="3" t="e">
        <f t="shared" si="304"/>
        <v>#DIV/0!</v>
      </c>
      <c r="E2421" s="4">
        <f t="shared" si="304"/>
        <v>1</v>
      </c>
      <c r="F2421" s="4" t="e">
        <f t="shared" si="304"/>
        <v>#DIV/0!</v>
      </c>
      <c r="G2421" s="141">
        <v>5.4770564191111593E-2</v>
      </c>
      <c r="H2421" s="5">
        <f t="shared" si="307"/>
        <v>1.0547705641911116</v>
      </c>
      <c r="I2421" s="5" t="e">
        <f t="shared" si="308"/>
        <v>#DIV/0!</v>
      </c>
      <c r="J2421" s="5">
        <f t="shared" si="309"/>
        <v>0.94807348057431395</v>
      </c>
      <c r="K2421" s="5" t="e">
        <f t="shared" si="310"/>
        <v>#DIV/0!</v>
      </c>
      <c r="L2421">
        <v>2.73</v>
      </c>
      <c r="M2421">
        <v>2.91</v>
      </c>
      <c r="N2421">
        <v>2.9</v>
      </c>
      <c r="O2421" s="5">
        <f t="shared" si="311"/>
        <v>2.8795236402417346</v>
      </c>
      <c r="P2421" s="5">
        <f t="shared" si="312"/>
        <v>3.069382341796135</v>
      </c>
      <c r="Q2421" s="5">
        <f t="shared" si="313"/>
        <v>3.0588346361542236</v>
      </c>
      <c r="R2421" s="24">
        <f t="shared" si="305"/>
        <v>0.34727966321403442</v>
      </c>
      <c r="S2421" s="24">
        <f t="shared" si="305"/>
        <v>0.32579844693275389</v>
      </c>
      <c r="T2421" s="24">
        <f t="shared" si="305"/>
        <v>0.32692188985321169</v>
      </c>
      <c r="U2421" t="e">
        <f t="shared" si="306"/>
        <v>#DIV/0!</v>
      </c>
      <c r="V2421">
        <f t="shared" si="306"/>
        <v>3.069382341796135</v>
      </c>
      <c r="W2421" t="e">
        <f t="shared" si="306"/>
        <v>#DIV/0!</v>
      </c>
      <c r="X2421" t="s">
        <v>573</v>
      </c>
      <c r="Y2421" t="s">
        <v>569</v>
      </c>
      <c r="Z2421" t="s">
        <v>370</v>
      </c>
      <c r="AA2421" s="78" t="s">
        <v>149</v>
      </c>
      <c r="AB2421" s="78" t="s">
        <v>166</v>
      </c>
      <c r="AC2421" t="s">
        <v>619</v>
      </c>
      <c r="AD2421" s="78" t="s">
        <v>151</v>
      </c>
      <c r="AE2421" s="142" t="str">
        <f>VLOOKUP(AD2421,cs_lookup!$A$2:$B$55,2,FALSE)</f>
        <v>X</v>
      </c>
    </row>
    <row r="2422" spans="1:31" x14ac:dyDescent="0.25">
      <c r="A2422" s="6">
        <v>0.72429166886167673</v>
      </c>
      <c r="B2422" s="6">
        <v>0.17581895858519578</v>
      </c>
      <c r="C2422" s="6">
        <v>9.4747045783878395E-2</v>
      </c>
      <c r="D2422" s="3">
        <f t="shared" si="304"/>
        <v>1.3806592606147694</v>
      </c>
      <c r="E2422" s="4">
        <f t="shared" si="304"/>
        <v>5.687668770461034</v>
      </c>
      <c r="F2422" s="4">
        <f t="shared" si="304"/>
        <v>10.554418786639934</v>
      </c>
      <c r="G2422" s="141">
        <v>2.5378952020004286E-2</v>
      </c>
      <c r="H2422" s="5">
        <f t="shared" si="307"/>
        <v>1.0253789520200043</v>
      </c>
      <c r="I2422" s="5">
        <f t="shared" si="308"/>
        <v>1.3464868358131012</v>
      </c>
      <c r="J2422" s="5">
        <f t="shared" si="309"/>
        <v>5.5468944035337211</v>
      </c>
      <c r="K2422" s="5">
        <f t="shared" si="310"/>
        <v>10.293188450813867</v>
      </c>
      <c r="L2422">
        <v>1.35</v>
      </c>
      <c r="M2422">
        <v>5.29</v>
      </c>
      <c r="N2422">
        <v>10.46</v>
      </c>
      <c r="O2422" s="5">
        <f t="shared" si="311"/>
        <v>1.3842615852270059</v>
      </c>
      <c r="P2422" s="5">
        <f t="shared" si="312"/>
        <v>5.4242546561858225</v>
      </c>
      <c r="Q2422" s="5">
        <f t="shared" si="313"/>
        <v>10.725463838129246</v>
      </c>
      <c r="R2422" s="24">
        <f t="shared" si="305"/>
        <v>0.72240681289729602</v>
      </c>
      <c r="S2422" s="24">
        <f t="shared" si="305"/>
        <v>0.18435712616471639</v>
      </c>
      <c r="T2422" s="24">
        <f t="shared" si="305"/>
        <v>9.323606093798753E-2</v>
      </c>
      <c r="U2422">
        <f t="shared" si="306"/>
        <v>1.0026091337051783</v>
      </c>
      <c r="V2422">
        <f t="shared" si="306"/>
        <v>0.95368680475149059</v>
      </c>
      <c r="W2422">
        <f t="shared" si="306"/>
        <v>1.0162060133245636</v>
      </c>
      <c r="X2422" t="s">
        <v>102</v>
      </c>
      <c r="Y2422" t="s">
        <v>101</v>
      </c>
      <c r="Z2422" t="s">
        <v>140</v>
      </c>
      <c r="AA2422" s="78" t="s">
        <v>162</v>
      </c>
      <c r="AB2422" s="78" t="s">
        <v>160</v>
      </c>
      <c r="AC2422" t="s">
        <v>619</v>
      </c>
      <c r="AD2422" s="78" t="s">
        <v>170</v>
      </c>
      <c r="AE2422" s="142" t="str">
        <f>VLOOKUP(AD2422,cs_lookup!$A$2:$B$55,2,FALSE)</f>
        <v>1</v>
      </c>
    </row>
    <row r="2423" spans="1:31" x14ac:dyDescent="0.25">
      <c r="A2423" s="6">
        <v>0.7383768865294037</v>
      </c>
      <c r="B2423" s="6">
        <v>0.15055633054052089</v>
      </c>
      <c r="C2423" s="6">
        <v>9.2766567811775003E-2</v>
      </c>
      <c r="D2423" s="3">
        <f t="shared" si="304"/>
        <v>1.3543219164135873</v>
      </c>
      <c r="E2423" s="4">
        <f t="shared" si="304"/>
        <v>6.642032230792573</v>
      </c>
      <c r="F2423" s="4">
        <f t="shared" si="304"/>
        <v>10.779745587106527</v>
      </c>
      <c r="G2423" s="141">
        <v>2.6990553306342813E-2</v>
      </c>
      <c r="H2423" s="5">
        <f t="shared" si="307"/>
        <v>1.0269905533063428</v>
      </c>
      <c r="I2423" s="5">
        <f t="shared" si="308"/>
        <v>1.3187286991622447</v>
      </c>
      <c r="J2423" s="5">
        <f t="shared" si="309"/>
        <v>6.4674715939780505</v>
      </c>
      <c r="K2423" s="5">
        <f t="shared" si="310"/>
        <v>10.49644084105905</v>
      </c>
      <c r="L2423">
        <v>1.56</v>
      </c>
      <c r="M2423">
        <v>4.5599999999999996</v>
      </c>
      <c r="N2423">
        <v>6</v>
      </c>
      <c r="O2423" s="5">
        <f t="shared" si="311"/>
        <v>1.6021052631578949</v>
      </c>
      <c r="P2423" s="5">
        <f t="shared" si="312"/>
        <v>4.6830769230769231</v>
      </c>
      <c r="Q2423" s="5">
        <f t="shared" si="313"/>
        <v>6.1619433198380573</v>
      </c>
      <c r="R2423" s="24">
        <f t="shared" si="305"/>
        <v>0.62417871222076204</v>
      </c>
      <c r="S2423" s="24">
        <f t="shared" si="305"/>
        <v>0.21353482260183967</v>
      </c>
      <c r="T2423" s="24">
        <f t="shared" si="305"/>
        <v>0.16228646517739814</v>
      </c>
      <c r="U2423">
        <f t="shared" si="306"/>
        <v>1.1829574961028975</v>
      </c>
      <c r="V2423">
        <f t="shared" si="306"/>
        <v>0.70506687717745475</v>
      </c>
      <c r="W2423">
        <f t="shared" si="306"/>
        <v>0.57162233283207109</v>
      </c>
      <c r="X2423" t="s">
        <v>36</v>
      </c>
      <c r="Y2423" t="s">
        <v>103</v>
      </c>
      <c r="Z2423" t="s">
        <v>140</v>
      </c>
      <c r="AA2423" s="78" t="s">
        <v>165</v>
      </c>
      <c r="AB2423" s="78" t="s">
        <v>160</v>
      </c>
      <c r="AC2423" t="s">
        <v>619</v>
      </c>
      <c r="AD2423" s="78" t="s">
        <v>176</v>
      </c>
      <c r="AE2423" s="142" t="str">
        <f>VLOOKUP(AD2423,cs_lookup!$A$2:$B$55,2,FALSE)</f>
        <v>1</v>
      </c>
    </row>
    <row r="2424" spans="1:31" x14ac:dyDescent="0.25">
      <c r="A2424" s="6">
        <v>0</v>
      </c>
      <c r="B2424" s="6">
        <v>1</v>
      </c>
      <c r="C2424" s="6">
        <v>0</v>
      </c>
      <c r="D2424" s="3" t="e">
        <f t="shared" si="304"/>
        <v>#DIV/0!</v>
      </c>
      <c r="E2424" s="4">
        <f t="shared" si="304"/>
        <v>1</v>
      </c>
      <c r="F2424" s="4" t="e">
        <f t="shared" si="304"/>
        <v>#DIV/0!</v>
      </c>
      <c r="G2424" s="141">
        <v>2.3050497849999019E-2</v>
      </c>
      <c r="H2424" s="5">
        <f t="shared" si="307"/>
        <v>1.023050497849999</v>
      </c>
      <c r="I2424" s="5" t="e">
        <f t="shared" si="308"/>
        <v>#DIV/0!</v>
      </c>
      <c r="J2424" s="5">
        <f t="shared" si="309"/>
        <v>0.97746885623100621</v>
      </c>
      <c r="K2424" s="5" t="e">
        <f t="shared" si="310"/>
        <v>#DIV/0!</v>
      </c>
      <c r="L2424">
        <v>2.09</v>
      </c>
      <c r="M2424">
        <v>3.58</v>
      </c>
      <c r="N2424">
        <v>3.77</v>
      </c>
      <c r="O2424" s="5">
        <f t="shared" si="311"/>
        <v>2.1381755405064977</v>
      </c>
      <c r="P2424" s="5">
        <f t="shared" si="312"/>
        <v>3.6625207823029964</v>
      </c>
      <c r="Q2424" s="5">
        <f t="shared" si="313"/>
        <v>3.8569003768944965</v>
      </c>
      <c r="R2424" s="24">
        <f t="shared" si="305"/>
        <v>0.46768844795741926</v>
      </c>
      <c r="S2424" s="24">
        <f t="shared" si="305"/>
        <v>0.27303599336061624</v>
      </c>
      <c r="T2424" s="24">
        <f t="shared" si="305"/>
        <v>0.2592755586819645</v>
      </c>
      <c r="U2424" t="e">
        <f t="shared" si="306"/>
        <v>#DIV/0!</v>
      </c>
      <c r="V2424">
        <f t="shared" si="306"/>
        <v>3.6625207823029964</v>
      </c>
      <c r="W2424" t="e">
        <f t="shared" si="306"/>
        <v>#DIV/0!</v>
      </c>
      <c r="X2424" t="s">
        <v>99</v>
      </c>
      <c r="Y2424" t="s">
        <v>52</v>
      </c>
      <c r="Z2424" t="s">
        <v>140</v>
      </c>
      <c r="AA2424" s="78" t="s">
        <v>149</v>
      </c>
      <c r="AB2424" s="78" t="s">
        <v>166</v>
      </c>
      <c r="AC2424" t="s">
        <v>619</v>
      </c>
      <c r="AD2424" s="78" t="s">
        <v>149</v>
      </c>
      <c r="AE2424" s="142" t="str">
        <f>VLOOKUP(AD2424,cs_lookup!$A$2:$B$55,2,FALSE)</f>
        <v>X</v>
      </c>
    </row>
    <row r="2425" spans="1:31" x14ac:dyDescent="0.25">
      <c r="A2425" s="6">
        <v>0.23749184721341737</v>
      </c>
      <c r="B2425" s="6">
        <v>0.3824844223313274</v>
      </c>
      <c r="C2425" s="6">
        <v>0.35793490919079579</v>
      </c>
      <c r="D2425" s="3">
        <f t="shared" si="304"/>
        <v>4.2106708576878837</v>
      </c>
      <c r="E2425" s="4">
        <f t="shared" si="304"/>
        <v>2.6144855623263772</v>
      </c>
      <c r="F2425" s="4">
        <f t="shared" si="304"/>
        <v>2.7938040529792358</v>
      </c>
      <c r="G2425" s="141">
        <v>2.2877435415593839E-2</v>
      </c>
      <c r="H2425" s="5">
        <f t="shared" si="307"/>
        <v>1.0228774354155938</v>
      </c>
      <c r="I2425" s="5">
        <f t="shared" si="308"/>
        <v>4.1164959866155355</v>
      </c>
      <c r="J2425" s="5">
        <f t="shared" si="309"/>
        <v>2.5560105950172956</v>
      </c>
      <c r="K2425" s="5">
        <f t="shared" si="310"/>
        <v>2.7313184906108683</v>
      </c>
      <c r="L2425">
        <v>1.77</v>
      </c>
      <c r="M2425">
        <v>4.2699999999999996</v>
      </c>
      <c r="N2425">
        <v>4.47</v>
      </c>
      <c r="O2425" s="5">
        <f t="shared" si="311"/>
        <v>1.8104930606856011</v>
      </c>
      <c r="P2425" s="5">
        <f t="shared" si="312"/>
        <v>4.3676866492245852</v>
      </c>
      <c r="Q2425" s="5">
        <f t="shared" si="313"/>
        <v>4.5722621363077041</v>
      </c>
      <c r="R2425" s="24">
        <f t="shared" si="305"/>
        <v>0.55233572650166252</v>
      </c>
      <c r="S2425" s="24">
        <f t="shared" si="305"/>
        <v>0.2289541536084175</v>
      </c>
      <c r="T2425" s="24">
        <f t="shared" si="305"/>
        <v>0.21871011988992006</v>
      </c>
      <c r="U2425">
        <f t="shared" si="306"/>
        <v>0.42997734134929722</v>
      </c>
      <c r="V2425">
        <f t="shared" si="306"/>
        <v>1.6705721049529163</v>
      </c>
      <c r="W2425">
        <f t="shared" si="306"/>
        <v>1.6365722325558121</v>
      </c>
      <c r="X2425" t="s">
        <v>104</v>
      </c>
      <c r="Y2425" t="s">
        <v>43</v>
      </c>
      <c r="Z2425" t="s">
        <v>140</v>
      </c>
      <c r="AA2425" s="78" t="s">
        <v>151</v>
      </c>
      <c r="AB2425" s="78" t="s">
        <v>166</v>
      </c>
      <c r="AC2425" t="s">
        <v>619</v>
      </c>
      <c r="AD2425" s="78" t="s">
        <v>155</v>
      </c>
      <c r="AE2425" s="142" t="str">
        <f>VLOOKUP(AD2425,cs_lookup!$A$2:$B$55,2,FALSE)</f>
        <v>2</v>
      </c>
    </row>
    <row r="2426" spans="1:31" x14ac:dyDescent="0.25">
      <c r="A2426" s="6">
        <v>1.3864164347433774E-2</v>
      </c>
      <c r="B2426" s="6">
        <v>7.1125870209361397E-2</v>
      </c>
      <c r="C2426" s="6">
        <v>0.70281510517603774</v>
      </c>
      <c r="D2426" s="3">
        <f t="shared" si="304"/>
        <v>72.128400597407648</v>
      </c>
      <c r="E2426" s="4">
        <f t="shared" si="304"/>
        <v>14.059581936311869</v>
      </c>
      <c r="F2426" s="4">
        <f t="shared" si="304"/>
        <v>1.4228493278463683</v>
      </c>
      <c r="G2426" s="141">
        <v>2.7096332466218565E-2</v>
      </c>
      <c r="H2426" s="5">
        <f t="shared" si="307"/>
        <v>1.0270963324662186</v>
      </c>
      <c r="I2426" s="5">
        <f t="shared" si="308"/>
        <v>70.225545859185473</v>
      </c>
      <c r="J2426" s="5">
        <f t="shared" si="309"/>
        <v>13.688669204525945</v>
      </c>
      <c r="K2426" s="5">
        <f t="shared" si="310"/>
        <v>1.3853124413655387</v>
      </c>
      <c r="L2426">
        <v>9.81</v>
      </c>
      <c r="M2426">
        <v>5.59</v>
      </c>
      <c r="N2426">
        <v>1.34</v>
      </c>
      <c r="O2426" s="5">
        <f t="shared" si="311"/>
        <v>10.075815021493604</v>
      </c>
      <c r="P2426" s="5">
        <f t="shared" si="312"/>
        <v>5.7414684984861619</v>
      </c>
      <c r="Q2426" s="5">
        <f t="shared" si="313"/>
        <v>1.3763090855047329</v>
      </c>
      <c r="R2426" s="24">
        <f t="shared" si="305"/>
        <v>9.9247554452598863E-2</v>
      </c>
      <c r="S2426" s="24">
        <f t="shared" si="305"/>
        <v>0.17417146854740514</v>
      </c>
      <c r="T2426" s="24">
        <f t="shared" si="305"/>
        <v>0.72658097699999613</v>
      </c>
      <c r="U2426">
        <f t="shared" si="306"/>
        <v>0.13969275539232931</v>
      </c>
      <c r="V2426">
        <f t="shared" si="306"/>
        <v>0.40836694323446382</v>
      </c>
      <c r="W2426">
        <f t="shared" si="306"/>
        <v>0.96729081468374534</v>
      </c>
      <c r="X2426" t="s">
        <v>289</v>
      </c>
      <c r="Y2426" t="s">
        <v>109</v>
      </c>
      <c r="Z2426" t="s">
        <v>140</v>
      </c>
      <c r="AA2426" s="78" t="s">
        <v>163</v>
      </c>
      <c r="AB2426" s="78" t="s">
        <v>161</v>
      </c>
      <c r="AC2426" t="s">
        <v>619</v>
      </c>
      <c r="AD2426" s="78" t="s">
        <v>152</v>
      </c>
      <c r="AE2426" s="142" t="str">
        <f>VLOOKUP(AD2426,cs_lookup!$A$2:$B$55,2,FALSE)</f>
        <v>2</v>
      </c>
    </row>
    <row r="2427" spans="1:31" x14ac:dyDescent="0.25">
      <c r="A2427" s="6">
        <v>0.50058255287665243</v>
      </c>
      <c r="B2427" s="6">
        <v>0.33233363431323826</v>
      </c>
      <c r="C2427" s="6">
        <v>0.16301919256261646</v>
      </c>
      <c r="D2427" s="3">
        <f t="shared" si="304"/>
        <v>1.9976725002767086</v>
      </c>
      <c r="E2427" s="4">
        <f t="shared" si="304"/>
        <v>3.0090243561007082</v>
      </c>
      <c r="F2427" s="4">
        <f t="shared" si="304"/>
        <v>6.1342470434326017</v>
      </c>
      <c r="G2427" s="141">
        <v>2.277489561781687E-2</v>
      </c>
      <c r="H2427" s="5">
        <f t="shared" si="307"/>
        <v>1.0227748956178169</v>
      </c>
      <c r="I2427" s="5">
        <f t="shared" si="308"/>
        <v>1.9531888285838259</v>
      </c>
      <c r="J2427" s="5">
        <f t="shared" si="309"/>
        <v>2.9420201541836617</v>
      </c>
      <c r="K2427" s="5">
        <f t="shared" si="310"/>
        <v>5.9976511642155153</v>
      </c>
      <c r="L2427">
        <v>2.29</v>
      </c>
      <c r="M2427">
        <v>3.78</v>
      </c>
      <c r="N2427">
        <v>3.11</v>
      </c>
      <c r="O2427" s="5">
        <f t="shared" si="311"/>
        <v>2.3421545109648005</v>
      </c>
      <c r="P2427" s="5">
        <f t="shared" si="312"/>
        <v>3.8660891054353477</v>
      </c>
      <c r="Q2427" s="5">
        <f t="shared" si="313"/>
        <v>3.1808299253714103</v>
      </c>
      <c r="R2427" s="24">
        <f t="shared" si="305"/>
        <v>0.42695731443783841</v>
      </c>
      <c r="S2427" s="24">
        <f t="shared" si="305"/>
        <v>0.25865932541339948</v>
      </c>
      <c r="T2427" s="24">
        <f t="shared" si="305"/>
        <v>0.31438336014876206</v>
      </c>
      <c r="U2427">
        <f t="shared" si="306"/>
        <v>1.1724416843303274</v>
      </c>
      <c r="V2427">
        <f t="shared" si="306"/>
        <v>1.2848314429881453</v>
      </c>
      <c r="W2427">
        <f t="shared" si="306"/>
        <v>0.51853632611305489</v>
      </c>
      <c r="X2427" t="s">
        <v>107</v>
      </c>
      <c r="Y2427" t="s">
        <v>105</v>
      </c>
      <c r="Z2427" t="s">
        <v>140</v>
      </c>
      <c r="AA2427" s="78" t="s">
        <v>154</v>
      </c>
      <c r="AB2427" s="78" t="s">
        <v>160</v>
      </c>
      <c r="AC2427" t="s">
        <v>619</v>
      </c>
      <c r="AD2427" s="78" t="s">
        <v>155</v>
      </c>
      <c r="AE2427" s="142" t="str">
        <f>VLOOKUP(AD2427,cs_lookup!$A$2:$B$55,2,FALSE)</f>
        <v>2</v>
      </c>
    </row>
    <row r="2428" spans="1:31" x14ac:dyDescent="0.25">
      <c r="A2428" s="6">
        <v>0.13475653990565586</v>
      </c>
      <c r="B2428" s="6">
        <v>0.17933504339425935</v>
      </c>
      <c r="C2428" s="6">
        <v>0.59522168129111896</v>
      </c>
      <c r="D2428" s="3">
        <f t="shared" si="304"/>
        <v>7.4207901204654556</v>
      </c>
      <c r="E2428" s="4">
        <f t="shared" si="304"/>
        <v>5.5761550061442744</v>
      </c>
      <c r="F2428" s="4">
        <f t="shared" si="304"/>
        <v>1.6800463280014604</v>
      </c>
      <c r="G2428" s="141">
        <v>3.114846107602709E-2</v>
      </c>
      <c r="H2428" s="5">
        <f t="shared" si="307"/>
        <v>1.0311484610760271</v>
      </c>
      <c r="I2428" s="5">
        <f t="shared" si="308"/>
        <v>7.1966262866956043</v>
      </c>
      <c r="J2428" s="5">
        <f t="shared" si="309"/>
        <v>5.4077130661916799</v>
      </c>
      <c r="K2428" s="5">
        <f t="shared" si="310"/>
        <v>1.6292962569602183</v>
      </c>
      <c r="L2428">
        <v>6.35</v>
      </c>
      <c r="M2428">
        <v>4.7300000000000004</v>
      </c>
      <c r="N2428">
        <v>1.51</v>
      </c>
      <c r="O2428" s="5">
        <f t="shared" si="311"/>
        <v>6.5477927278327712</v>
      </c>
      <c r="P2428" s="5">
        <f t="shared" si="312"/>
        <v>4.8773322208896088</v>
      </c>
      <c r="Q2428" s="5">
        <f t="shared" si="313"/>
        <v>1.557034176224801</v>
      </c>
      <c r="R2428" s="24">
        <f t="shared" si="305"/>
        <v>0.15272322163609264</v>
      </c>
      <c r="S2428" s="24">
        <f t="shared" si="305"/>
        <v>0.20503011784126599</v>
      </c>
      <c r="T2428" s="24">
        <f t="shared" si="305"/>
        <v>0.64224666052264112</v>
      </c>
      <c r="U2428">
        <f t="shared" si="306"/>
        <v>0.8823578920221602</v>
      </c>
      <c r="V2428">
        <f t="shared" si="306"/>
        <v>0.87467658548145732</v>
      </c>
      <c r="W2428">
        <f t="shared" si="306"/>
        <v>0.92678050020025848</v>
      </c>
      <c r="X2428" t="s">
        <v>425</v>
      </c>
      <c r="Y2428" t="s">
        <v>426</v>
      </c>
      <c r="Z2428" t="s">
        <v>409</v>
      </c>
      <c r="AA2428" s="78" t="s">
        <v>155</v>
      </c>
      <c r="AB2428" s="78" t="s">
        <v>161</v>
      </c>
      <c r="AC2428" t="s">
        <v>619</v>
      </c>
      <c r="AD2428" s="78" t="s">
        <v>152</v>
      </c>
      <c r="AE2428" s="142" t="str">
        <f>VLOOKUP(AD2428,cs_lookup!$A$2:$B$55,2,FALSE)</f>
        <v>2</v>
      </c>
    </row>
    <row r="2429" spans="1:31" x14ac:dyDescent="0.25">
      <c r="A2429" s="6">
        <v>0.30550463909139686</v>
      </c>
      <c r="B2429" s="6">
        <v>0.39284083540372378</v>
      </c>
      <c r="C2429" s="6">
        <v>0.28868197561795128</v>
      </c>
      <c r="D2429" s="3">
        <f t="shared" si="304"/>
        <v>3.2732727168206215</v>
      </c>
      <c r="E2429" s="4">
        <f t="shared" si="304"/>
        <v>2.5455602113570928</v>
      </c>
      <c r="F2429" s="4">
        <f t="shared" si="304"/>
        <v>3.4640195248054706</v>
      </c>
      <c r="G2429" s="141">
        <v>2.7167655317825279E-2</v>
      </c>
      <c r="H2429" s="5">
        <f t="shared" si="307"/>
        <v>1.0271676553178253</v>
      </c>
      <c r="I2429" s="5">
        <f t="shared" si="308"/>
        <v>3.1866976144296606</v>
      </c>
      <c r="J2429" s="5">
        <f t="shared" si="309"/>
        <v>2.4782324464543697</v>
      </c>
      <c r="K2429" s="5">
        <f t="shared" si="310"/>
        <v>3.3723993418909175</v>
      </c>
      <c r="L2429">
        <v>2.63</v>
      </c>
      <c r="M2429">
        <v>3.35</v>
      </c>
      <c r="N2429">
        <v>2.87</v>
      </c>
      <c r="O2429" s="5">
        <f t="shared" si="311"/>
        <v>2.7014509334858805</v>
      </c>
      <c r="P2429" s="5">
        <f t="shared" si="312"/>
        <v>3.4410116453147146</v>
      </c>
      <c r="Q2429" s="5">
        <f t="shared" si="313"/>
        <v>2.9479711707621585</v>
      </c>
      <c r="R2429" s="24">
        <f t="shared" si="305"/>
        <v>0.37017144661207174</v>
      </c>
      <c r="S2429" s="24">
        <f t="shared" si="305"/>
        <v>0.2906122103252981</v>
      </c>
      <c r="T2429" s="24">
        <f t="shared" si="305"/>
        <v>0.33921634306263021</v>
      </c>
      <c r="U2429">
        <f t="shared" si="306"/>
        <v>0.82530579245772095</v>
      </c>
      <c r="V2429">
        <f t="shared" si="306"/>
        <v>1.3517698893793746</v>
      </c>
      <c r="W2429">
        <f t="shared" si="306"/>
        <v>0.8510261416403847</v>
      </c>
      <c r="X2429" t="s">
        <v>540</v>
      </c>
      <c r="Y2429" t="s">
        <v>416</v>
      </c>
      <c r="Z2429" t="s">
        <v>409</v>
      </c>
      <c r="AA2429" s="78" t="s">
        <v>151</v>
      </c>
      <c r="AB2429" s="78" t="s">
        <v>166</v>
      </c>
      <c r="AC2429" t="s">
        <v>619</v>
      </c>
      <c r="AD2429" s="78" t="s">
        <v>176</v>
      </c>
      <c r="AE2429" s="142" t="str">
        <f>VLOOKUP(AD2429,cs_lookup!$A$2:$B$55,2,FALSE)</f>
        <v>1</v>
      </c>
    </row>
    <row r="2430" spans="1:31" x14ac:dyDescent="0.25">
      <c r="A2430" s="6">
        <v>0.58156036099784947</v>
      </c>
      <c r="B2430" s="6">
        <v>0.23290916089443897</v>
      </c>
      <c r="C2430" s="6">
        <v>0.17757372138883923</v>
      </c>
      <c r="D2430" s="3">
        <f t="shared" si="304"/>
        <v>1.7195119665380665</v>
      </c>
      <c r="E2430" s="4">
        <f t="shared" si="304"/>
        <v>4.293519396831404</v>
      </c>
      <c r="F2430" s="4">
        <f t="shared" si="304"/>
        <v>5.6314638910465016</v>
      </c>
      <c r="G2430" s="141">
        <v>3.4035067562224963E-2</v>
      </c>
      <c r="H2430" s="5">
        <f t="shared" si="307"/>
        <v>1.034035067562225</v>
      </c>
      <c r="I2430" s="5">
        <f t="shared" si="308"/>
        <v>1.6629145572324526</v>
      </c>
      <c r="J2430" s="5">
        <f t="shared" si="309"/>
        <v>4.1521990225665473</v>
      </c>
      <c r="K2430" s="5">
        <f t="shared" si="310"/>
        <v>5.4461053282485681</v>
      </c>
      <c r="L2430">
        <v>1.39</v>
      </c>
      <c r="M2430">
        <v>4.92</v>
      </c>
      <c r="N2430">
        <v>8.98</v>
      </c>
      <c r="O2430" s="5">
        <f t="shared" si="311"/>
        <v>1.4373087439114927</v>
      </c>
      <c r="P2430" s="5">
        <f t="shared" si="312"/>
        <v>5.0874525324061466</v>
      </c>
      <c r="Q2430" s="5">
        <f t="shared" si="313"/>
        <v>9.2856349067087809</v>
      </c>
      <c r="R2430" s="24">
        <f t="shared" si="305"/>
        <v>0.69574474116020446</v>
      </c>
      <c r="S2430" s="24">
        <f t="shared" si="305"/>
        <v>0.19656203053103335</v>
      </c>
      <c r="T2430" s="24">
        <f t="shared" si="305"/>
        <v>0.10769322830876214</v>
      </c>
      <c r="U2430">
        <f t="shared" si="306"/>
        <v>0.83588179197453316</v>
      </c>
      <c r="V2430">
        <f t="shared" si="306"/>
        <v>1.1849143004130041</v>
      </c>
      <c r="W2430">
        <f t="shared" si="306"/>
        <v>1.6488847458423852</v>
      </c>
      <c r="X2430" t="s">
        <v>415</v>
      </c>
      <c r="Y2430" t="s">
        <v>429</v>
      </c>
      <c r="Z2430" t="s">
        <v>409</v>
      </c>
      <c r="AA2430" s="78" t="s">
        <v>162</v>
      </c>
      <c r="AB2430" s="78" t="s">
        <v>160</v>
      </c>
      <c r="AC2430" t="s">
        <v>619</v>
      </c>
      <c r="AD2430" s="78" t="s">
        <v>226</v>
      </c>
      <c r="AE2430" s="142" t="str">
        <f>VLOOKUP(AD2430,cs_lookup!$A$2:$B$55,2,FALSE)</f>
        <v>1</v>
      </c>
    </row>
    <row r="2431" spans="1:31" x14ac:dyDescent="0.25">
      <c r="A2431" s="6">
        <v>0.66753368480451269</v>
      </c>
      <c r="B2431" s="6">
        <v>0.20824488280941833</v>
      </c>
      <c r="C2431" s="6">
        <v>0.12001839614527075</v>
      </c>
      <c r="D2431" s="3">
        <f t="shared" si="304"/>
        <v>1.4980517429511442</v>
      </c>
      <c r="E2431" s="4">
        <f t="shared" si="304"/>
        <v>4.8020387656544754</v>
      </c>
      <c r="F2431" s="4">
        <f t="shared" si="304"/>
        <v>8.3320560190589106</v>
      </c>
      <c r="G2431" s="141">
        <v>2.6614393602979902E-2</v>
      </c>
      <c r="H2431" s="5">
        <f t="shared" si="307"/>
        <v>1.0266143936029799</v>
      </c>
      <c r="I2431" s="5">
        <f t="shared" si="308"/>
        <v>1.4592156045013354</v>
      </c>
      <c r="J2431" s="5">
        <f t="shared" si="309"/>
        <v>4.6775486449214503</v>
      </c>
      <c r="K2431" s="5">
        <f t="shared" si="310"/>
        <v>8.1160522110126845</v>
      </c>
      <c r="L2431">
        <v>2.59</v>
      </c>
      <c r="M2431">
        <v>3.74</v>
      </c>
      <c r="N2431">
        <v>2.68</v>
      </c>
      <c r="O2431" s="5">
        <f t="shared" si="311"/>
        <v>2.6589312794317177</v>
      </c>
      <c r="P2431" s="5">
        <f t="shared" si="312"/>
        <v>3.8395378320751452</v>
      </c>
      <c r="Q2431" s="5">
        <f t="shared" si="313"/>
        <v>2.7513265748559861</v>
      </c>
      <c r="R2431" s="24">
        <f t="shared" si="305"/>
        <v>0.37609095343514326</v>
      </c>
      <c r="S2431" s="24">
        <f t="shared" si="305"/>
        <v>0.26044801320775957</v>
      </c>
      <c r="T2431" s="24">
        <f t="shared" si="305"/>
        <v>0.36346103335709734</v>
      </c>
      <c r="U2431">
        <f t="shared" si="306"/>
        <v>1.7749261946010322</v>
      </c>
      <c r="V2431">
        <f t="shared" si="306"/>
        <v>0.79956410588281668</v>
      </c>
      <c r="W2431">
        <f t="shared" si="306"/>
        <v>0.3302098027860767</v>
      </c>
      <c r="X2431" t="s">
        <v>408</v>
      </c>
      <c r="Y2431" t="s">
        <v>546</v>
      </c>
      <c r="Z2431" t="s">
        <v>409</v>
      </c>
      <c r="AA2431" s="78" t="s">
        <v>162</v>
      </c>
      <c r="AB2431" s="78" t="s">
        <v>160</v>
      </c>
      <c r="AC2431" t="s">
        <v>619</v>
      </c>
      <c r="AD2431" s="78" t="s">
        <v>152</v>
      </c>
      <c r="AE2431" s="142" t="str">
        <f>VLOOKUP(AD2431,cs_lookup!$A$2:$B$55,2,FALSE)</f>
        <v>2</v>
      </c>
    </row>
    <row r="2432" spans="1:31" x14ac:dyDescent="0.25">
      <c r="A2432" s="6">
        <v>0.60342705504212479</v>
      </c>
      <c r="B2432" s="6">
        <v>0.28230007849674216</v>
      </c>
      <c r="C2432" s="6">
        <v>0.11227915613157118</v>
      </c>
      <c r="D2432" s="3">
        <f t="shared" si="304"/>
        <v>1.6572011341622572</v>
      </c>
      <c r="E2432" s="4">
        <f t="shared" si="304"/>
        <v>3.5423298687164211</v>
      </c>
      <c r="F2432" s="4">
        <f t="shared" si="304"/>
        <v>8.9063726024817829</v>
      </c>
      <c r="G2432" s="141">
        <v>2.9462450051049416E-2</v>
      </c>
      <c r="H2432" s="5">
        <f t="shared" si="307"/>
        <v>1.0294624500510494</v>
      </c>
      <c r="I2432" s="5">
        <f t="shared" si="308"/>
        <v>1.6097732696127762</v>
      </c>
      <c r="J2432" s="5">
        <f t="shared" si="309"/>
        <v>3.4409510211283205</v>
      </c>
      <c r="K2432" s="5">
        <f t="shared" si="310"/>
        <v>8.6514788393108759</v>
      </c>
      <c r="L2432">
        <v>1.86</v>
      </c>
      <c r="M2432">
        <v>3.95</v>
      </c>
      <c r="N2432">
        <v>4.1900000000000004</v>
      </c>
      <c r="O2432" s="5">
        <f t="shared" si="311"/>
        <v>1.914800157094952</v>
      </c>
      <c r="P2432" s="5">
        <f t="shared" si="312"/>
        <v>4.066376677701645</v>
      </c>
      <c r="Q2432" s="5">
        <f t="shared" si="313"/>
        <v>4.3134476657138974</v>
      </c>
      <c r="R2432" s="24">
        <f t="shared" si="305"/>
        <v>0.52224771148815585</v>
      </c>
      <c r="S2432" s="24">
        <f t="shared" si="305"/>
        <v>0.24591917553619494</v>
      </c>
      <c r="T2432" s="24">
        <f t="shared" si="305"/>
        <v>0.23183311297564912</v>
      </c>
      <c r="U2432">
        <f t="shared" si="306"/>
        <v>1.1554422197900049</v>
      </c>
      <c r="V2432">
        <f t="shared" si="306"/>
        <v>1.1479384553124961</v>
      </c>
      <c r="W2432">
        <f t="shared" si="306"/>
        <v>0.48431026392405191</v>
      </c>
      <c r="X2432" t="s">
        <v>535</v>
      </c>
      <c r="Y2432" t="s">
        <v>428</v>
      </c>
      <c r="Z2432" t="s">
        <v>409</v>
      </c>
      <c r="AA2432" s="78" t="s">
        <v>154</v>
      </c>
      <c r="AB2432" s="78" t="s">
        <v>160</v>
      </c>
      <c r="AC2432" t="s">
        <v>619</v>
      </c>
      <c r="AD2432" s="78" t="s">
        <v>391</v>
      </c>
      <c r="AE2432" s="142" t="str">
        <f>VLOOKUP(AD2432,cs_lookup!$A$2:$B$55,2,FALSE)</f>
        <v>1</v>
      </c>
    </row>
    <row r="2433" spans="1:31" x14ac:dyDescent="0.25">
      <c r="A2433" s="6">
        <v>0.21350034735773404</v>
      </c>
      <c r="B2433" s="6">
        <v>0.35155845279874659</v>
      </c>
      <c r="C2433" s="6">
        <v>0.40310853170516509</v>
      </c>
      <c r="D2433" s="3">
        <f t="shared" si="304"/>
        <v>4.6838331289664525</v>
      </c>
      <c r="E2433" s="4">
        <f t="shared" si="304"/>
        <v>2.8444771901771362</v>
      </c>
      <c r="F2433" s="4">
        <f t="shared" si="304"/>
        <v>2.4807214964415669</v>
      </c>
      <c r="G2433" s="141">
        <v>2.7229184655030991E-2</v>
      </c>
      <c r="H2433" s="5">
        <f t="shared" si="307"/>
        <v>1.027229184655031</v>
      </c>
      <c r="I2433" s="5">
        <f t="shared" si="308"/>
        <v>4.5596768461552228</v>
      </c>
      <c r="J2433" s="5">
        <f t="shared" si="309"/>
        <v>2.7690774684642379</v>
      </c>
      <c r="K2433" s="5">
        <f t="shared" si="310"/>
        <v>2.414963995862963</v>
      </c>
      <c r="L2433">
        <v>2.94</v>
      </c>
      <c r="M2433">
        <v>3.29</v>
      </c>
      <c r="N2433">
        <v>2.61</v>
      </c>
      <c r="O2433" s="5">
        <f t="shared" si="311"/>
        <v>3.0200538028857911</v>
      </c>
      <c r="P2433" s="5">
        <f t="shared" si="312"/>
        <v>3.379584017515052</v>
      </c>
      <c r="Q2433" s="5">
        <f t="shared" si="313"/>
        <v>2.6810681719496308</v>
      </c>
      <c r="R2433" s="24">
        <f t="shared" si="305"/>
        <v>0.33111992873916918</v>
      </c>
      <c r="S2433" s="24">
        <f t="shared" si="305"/>
        <v>0.29589440440521497</v>
      </c>
      <c r="T2433" s="24">
        <f t="shared" si="305"/>
        <v>0.37298566685561585</v>
      </c>
      <c r="U2433">
        <f t="shared" si="306"/>
        <v>0.64478253595516211</v>
      </c>
      <c r="V2433">
        <f t="shared" si="306"/>
        <v>1.1881213283009637</v>
      </c>
      <c r="W2433">
        <f t="shared" si="306"/>
        <v>1.0807614541960666</v>
      </c>
      <c r="X2433" t="s">
        <v>296</v>
      </c>
      <c r="Y2433" t="s">
        <v>291</v>
      </c>
      <c r="Z2433" t="s">
        <v>142</v>
      </c>
      <c r="AA2433" s="78" t="s">
        <v>151</v>
      </c>
      <c r="AB2433" s="78" t="s">
        <v>166</v>
      </c>
      <c r="AC2433" t="s">
        <v>619</v>
      </c>
      <c r="AD2433" s="78" t="s">
        <v>155</v>
      </c>
      <c r="AE2433" s="142" t="str">
        <f>VLOOKUP(AD2433,cs_lookup!$A$2:$B$55,2,FALSE)</f>
        <v>2</v>
      </c>
    </row>
    <row r="2434" spans="1:31" x14ac:dyDescent="0.25">
      <c r="A2434" s="6">
        <v>0.4995067380863531</v>
      </c>
      <c r="B2434" s="6">
        <v>0.31513317157730231</v>
      </c>
      <c r="C2434" s="6">
        <v>0.17972096188294007</v>
      </c>
      <c r="D2434" s="3">
        <f t="shared" si="304"/>
        <v>2.0019749960352353</v>
      </c>
      <c r="E2434" s="4">
        <f t="shared" si="304"/>
        <v>3.1732616245849559</v>
      </c>
      <c r="F2434" s="4">
        <f t="shared" si="304"/>
        <v>5.5641812147174168</v>
      </c>
      <c r="G2434" s="141">
        <v>2.641627800417945E-2</v>
      </c>
      <c r="H2434" s="5">
        <f t="shared" si="307"/>
        <v>1.0264162780041794</v>
      </c>
      <c r="I2434" s="5">
        <f t="shared" si="308"/>
        <v>1.9504513314305441</v>
      </c>
      <c r="J2434" s="5">
        <f t="shared" si="309"/>
        <v>3.0915932381306552</v>
      </c>
      <c r="K2434" s="5">
        <f t="shared" si="310"/>
        <v>5.4209791231455506</v>
      </c>
      <c r="L2434">
        <v>3.18</v>
      </c>
      <c r="M2434">
        <v>3.31</v>
      </c>
      <c r="N2434">
        <v>2.44</v>
      </c>
      <c r="O2434" s="5">
        <f t="shared" si="311"/>
        <v>3.2640037640532906</v>
      </c>
      <c r="P2434" s="5">
        <f t="shared" si="312"/>
        <v>3.3974378801938339</v>
      </c>
      <c r="Q2434" s="5">
        <f t="shared" si="313"/>
        <v>2.5044557183301976</v>
      </c>
      <c r="R2434" s="24">
        <f t="shared" si="305"/>
        <v>0.30637219571039481</v>
      </c>
      <c r="S2434" s="24">
        <f t="shared" si="305"/>
        <v>0.29433945086376295</v>
      </c>
      <c r="T2434" s="24">
        <f t="shared" si="305"/>
        <v>0.3992883534258424</v>
      </c>
      <c r="U2434">
        <f t="shared" si="306"/>
        <v>1.6303918732838378</v>
      </c>
      <c r="V2434">
        <f t="shared" si="306"/>
        <v>1.0706453744223496</v>
      </c>
      <c r="W2434">
        <f t="shared" si="306"/>
        <v>0.45010319069153276</v>
      </c>
      <c r="X2434" t="s">
        <v>294</v>
      </c>
      <c r="Y2434" t="s">
        <v>301</v>
      </c>
      <c r="Z2434" t="s">
        <v>142</v>
      </c>
      <c r="AA2434" s="78" t="s">
        <v>151</v>
      </c>
      <c r="AB2434" s="78" t="s">
        <v>166</v>
      </c>
      <c r="AC2434" t="s">
        <v>619</v>
      </c>
      <c r="AD2434" s="78" t="s">
        <v>162</v>
      </c>
      <c r="AE2434" s="142" t="str">
        <f>VLOOKUP(AD2434,cs_lookup!$A$2:$B$55,2,FALSE)</f>
        <v>1</v>
      </c>
    </row>
    <row r="2435" spans="1:31" x14ac:dyDescent="0.25">
      <c r="A2435" s="6">
        <v>0.57018335024370492</v>
      </c>
      <c r="B2435" s="6">
        <v>0.29149534934475679</v>
      </c>
      <c r="C2435" s="6">
        <v>0.13525549977567822</v>
      </c>
      <c r="D2435" s="3">
        <f t="shared" si="304"/>
        <v>1.75382181814426</v>
      </c>
      <c r="E2435" s="4">
        <f t="shared" si="304"/>
        <v>3.4305864647510447</v>
      </c>
      <c r="F2435" s="4">
        <f t="shared" si="304"/>
        <v>7.3934146978015978</v>
      </c>
      <c r="G2435" s="141">
        <v>2.7551153653994742E-2</v>
      </c>
      <c r="H2435" s="5">
        <f t="shared" si="307"/>
        <v>1.0275511536539947</v>
      </c>
      <c r="I2435" s="5">
        <f t="shared" si="308"/>
        <v>1.7067975758750604</v>
      </c>
      <c r="J2435" s="5">
        <f t="shared" si="309"/>
        <v>3.3386040710010425</v>
      </c>
      <c r="K2435" s="5">
        <f t="shared" si="310"/>
        <v>7.1951792098237162</v>
      </c>
      <c r="L2435">
        <v>2.0499999999999998</v>
      </c>
      <c r="M2435">
        <v>3.58</v>
      </c>
      <c r="N2435">
        <v>3.84</v>
      </c>
      <c r="O2435" s="5">
        <f t="shared" si="311"/>
        <v>2.1064798649906891</v>
      </c>
      <c r="P2435" s="5">
        <f t="shared" si="312"/>
        <v>3.6786331300813013</v>
      </c>
      <c r="Q2435" s="5">
        <f t="shared" si="313"/>
        <v>3.9457964300313395</v>
      </c>
      <c r="R2435" s="24">
        <f t="shared" si="305"/>
        <v>0.47472563902452497</v>
      </c>
      <c r="S2435" s="24">
        <f t="shared" si="305"/>
        <v>0.27184010055873636</v>
      </c>
      <c r="T2435" s="24">
        <f t="shared" si="305"/>
        <v>0.25343426041673861</v>
      </c>
      <c r="U2435">
        <f t="shared" si="306"/>
        <v>1.2010797466412984</v>
      </c>
      <c r="V2435">
        <f t="shared" si="306"/>
        <v>1.0723044493642451</v>
      </c>
      <c r="W2435">
        <f t="shared" si="306"/>
        <v>0.53369066815697574</v>
      </c>
      <c r="X2435" t="s">
        <v>290</v>
      </c>
      <c r="Y2435" t="s">
        <v>528</v>
      </c>
      <c r="Z2435" t="s">
        <v>142</v>
      </c>
      <c r="AA2435" s="78" t="s">
        <v>154</v>
      </c>
      <c r="AB2435" s="78" t="s">
        <v>160</v>
      </c>
      <c r="AC2435" t="s">
        <v>619</v>
      </c>
      <c r="AD2435" s="78" t="s">
        <v>151</v>
      </c>
      <c r="AE2435" s="142" t="str">
        <f>VLOOKUP(AD2435,cs_lookup!$A$2:$B$55,2,FALSE)</f>
        <v>X</v>
      </c>
    </row>
    <row r="2436" spans="1:31" x14ac:dyDescent="0.25">
      <c r="A2436" s="6">
        <v>0.24662894482638328</v>
      </c>
      <c r="B2436" s="6">
        <v>0.26189287544780865</v>
      </c>
      <c r="C2436" s="6">
        <v>0.44377140136584697</v>
      </c>
      <c r="D2436" s="3">
        <f t="shared" si="304"/>
        <v>4.0546741206874932</v>
      </c>
      <c r="E2436" s="4">
        <f t="shared" si="304"/>
        <v>3.8183551129067852</v>
      </c>
      <c r="F2436" s="4">
        <f t="shared" si="304"/>
        <v>2.2534124482158684</v>
      </c>
      <c r="G2436" s="141">
        <v>3.3871518410215851E-2</v>
      </c>
      <c r="H2436" s="5">
        <f t="shared" si="307"/>
        <v>1.0338715184102159</v>
      </c>
      <c r="I2436" s="5">
        <f t="shared" si="308"/>
        <v>3.9218355941581264</v>
      </c>
      <c r="J2436" s="5">
        <f t="shared" si="309"/>
        <v>3.6932588285034389</v>
      </c>
      <c r="K2436" s="5">
        <f t="shared" si="310"/>
        <v>2.1795865425144321</v>
      </c>
      <c r="L2436">
        <v>9.1300000000000008</v>
      </c>
      <c r="M2436">
        <v>4.88</v>
      </c>
      <c r="N2436">
        <v>1.39</v>
      </c>
      <c r="O2436" s="5">
        <f t="shared" si="311"/>
        <v>9.4392469630852709</v>
      </c>
      <c r="P2436" s="5">
        <f t="shared" si="312"/>
        <v>5.0452930098418536</v>
      </c>
      <c r="Q2436" s="5">
        <f t="shared" si="313"/>
        <v>1.4370814105901999</v>
      </c>
      <c r="R2436" s="24">
        <f t="shared" si="305"/>
        <v>0.10594065436689712</v>
      </c>
      <c r="S2436" s="24">
        <f t="shared" si="305"/>
        <v>0.1982045439282317</v>
      </c>
      <c r="T2436" s="24">
        <f t="shared" si="305"/>
        <v>0.69585480170487113</v>
      </c>
      <c r="U2436">
        <f t="shared" si="306"/>
        <v>2.3279915184613635</v>
      </c>
      <c r="V2436">
        <f t="shared" si="306"/>
        <v>1.3213262938242121</v>
      </c>
      <c r="W2436">
        <f t="shared" si="306"/>
        <v>0.63773563145442114</v>
      </c>
      <c r="X2436" t="s">
        <v>54</v>
      </c>
      <c r="Y2436" t="s">
        <v>53</v>
      </c>
      <c r="Z2436" t="s">
        <v>143</v>
      </c>
      <c r="AA2436" s="78" t="s">
        <v>151</v>
      </c>
      <c r="AB2436" s="78" t="s">
        <v>166</v>
      </c>
      <c r="AC2436" t="s">
        <v>619</v>
      </c>
      <c r="AD2436" s="78" t="s">
        <v>483</v>
      </c>
      <c r="AE2436" s="142" t="str">
        <f>VLOOKUP(AD2436,cs_lookup!$A$2:$B$55,2,FALSE)</f>
        <v>2</v>
      </c>
    </row>
    <row r="2437" spans="1:31" x14ac:dyDescent="0.25">
      <c r="A2437" s="6">
        <v>0.33453356996784628</v>
      </c>
      <c r="B2437" s="6">
        <v>0.35476927529523378</v>
      </c>
      <c r="C2437" s="6">
        <v>0.29496417760015425</v>
      </c>
      <c r="D2437" s="3">
        <f t="shared" si="304"/>
        <v>2.9892366260764653</v>
      </c>
      <c r="E2437" s="4">
        <f t="shared" si="304"/>
        <v>2.8187333843039668</v>
      </c>
      <c r="F2437" s="4">
        <f t="shared" si="304"/>
        <v>3.3902421919029568</v>
      </c>
      <c r="G2437" s="141">
        <v>2.2047897698357355E-2</v>
      </c>
      <c r="H2437" s="5">
        <f t="shared" si="307"/>
        <v>1.0220478976983574</v>
      </c>
      <c r="I2437" s="5">
        <f t="shared" si="308"/>
        <v>2.9247519933343624</v>
      </c>
      <c r="J2437" s="5">
        <f t="shared" si="309"/>
        <v>2.7579268942793473</v>
      </c>
      <c r="K2437" s="5">
        <f t="shared" si="310"/>
        <v>3.317106957059206</v>
      </c>
      <c r="L2437">
        <v>2.68</v>
      </c>
      <c r="M2437">
        <v>2.99</v>
      </c>
      <c r="N2437">
        <v>3.18</v>
      </c>
      <c r="O2437" s="5">
        <f t="shared" si="311"/>
        <v>2.7390883658315981</v>
      </c>
      <c r="P2437" s="5">
        <f t="shared" si="312"/>
        <v>3.0559232141180885</v>
      </c>
      <c r="Q2437" s="5">
        <f t="shared" si="313"/>
        <v>3.2501123146807767</v>
      </c>
      <c r="R2437" s="24">
        <f t="shared" si="305"/>
        <v>0.36508497223907416</v>
      </c>
      <c r="S2437" s="24">
        <f t="shared" si="305"/>
        <v>0.3272333530437187</v>
      </c>
      <c r="T2437" s="24">
        <f t="shared" si="305"/>
        <v>0.3076816747172072</v>
      </c>
      <c r="U2437">
        <f t="shared" si="306"/>
        <v>0.9163170094790386</v>
      </c>
      <c r="V2437">
        <f t="shared" si="306"/>
        <v>1.0841476640305558</v>
      </c>
      <c r="W2437">
        <f t="shared" si="306"/>
        <v>0.95866670600794901</v>
      </c>
      <c r="X2437" t="s">
        <v>116</v>
      </c>
      <c r="Y2437" t="s">
        <v>383</v>
      </c>
      <c r="Z2437" t="s">
        <v>146</v>
      </c>
      <c r="AA2437" s="78" t="s">
        <v>151</v>
      </c>
      <c r="AB2437" s="78" t="s">
        <v>166</v>
      </c>
      <c r="AC2437" t="s">
        <v>619</v>
      </c>
      <c r="AD2437" s="78" t="s">
        <v>151</v>
      </c>
      <c r="AE2437" s="142" t="str">
        <f>VLOOKUP(AD2437,cs_lookup!$A$2:$B$55,2,FALSE)</f>
        <v>X</v>
      </c>
    </row>
    <row r="2438" spans="1:31" x14ac:dyDescent="0.25">
      <c r="A2438" s="6">
        <v>0.39393052183991456</v>
      </c>
      <c r="B2438" s="6">
        <v>0.32296101895017798</v>
      </c>
      <c r="C2438" s="6">
        <v>0.26880547102444269</v>
      </c>
      <c r="D2438" s="3">
        <f t="shared" si="304"/>
        <v>2.5385187096682493</v>
      </c>
      <c r="E2438" s="4">
        <f t="shared" si="304"/>
        <v>3.0963489130998387</v>
      </c>
      <c r="F2438" s="4">
        <f t="shared" si="304"/>
        <v>3.7201623768627434</v>
      </c>
      <c r="G2438" s="141">
        <v>2.4672992937740057E-2</v>
      </c>
      <c r="H2438" s="5">
        <f t="shared" si="307"/>
        <v>1.0246729929377401</v>
      </c>
      <c r="I2438" s="5">
        <f t="shared" si="308"/>
        <v>2.4773939853633791</v>
      </c>
      <c r="J2438" s="5">
        <f t="shared" si="309"/>
        <v>3.0217922541537847</v>
      </c>
      <c r="K2438" s="5">
        <f t="shared" si="310"/>
        <v>3.6305849793084022</v>
      </c>
      <c r="L2438">
        <v>1.61</v>
      </c>
      <c r="M2438">
        <v>4.0199999999999996</v>
      </c>
      <c r="N2438">
        <v>6.46</v>
      </c>
      <c r="O2438" s="5">
        <f t="shared" si="311"/>
        <v>1.6497235186297616</v>
      </c>
      <c r="P2438" s="5">
        <f t="shared" si="312"/>
        <v>4.119185431609715</v>
      </c>
      <c r="Q2438" s="5">
        <f t="shared" si="313"/>
        <v>6.6193875343778004</v>
      </c>
      <c r="R2438" s="24">
        <f t="shared" si="305"/>
        <v>0.60616217730264688</v>
      </c>
      <c r="S2438" s="24">
        <f t="shared" si="305"/>
        <v>0.24276644414359741</v>
      </c>
      <c r="T2438" s="24">
        <f t="shared" si="305"/>
        <v>0.15107137855375566</v>
      </c>
      <c r="U2438">
        <f t="shared" si="306"/>
        <v>0.649876446585402</v>
      </c>
      <c r="V2438">
        <f t="shared" si="306"/>
        <v>1.3303363242374022</v>
      </c>
      <c r="W2438">
        <f t="shared" si="306"/>
        <v>1.7793275840717491</v>
      </c>
      <c r="X2438" t="s">
        <v>64</v>
      </c>
      <c r="Y2438" t="s">
        <v>115</v>
      </c>
      <c r="Z2438" t="s">
        <v>146</v>
      </c>
      <c r="AA2438" s="78" t="s">
        <v>151</v>
      </c>
      <c r="AB2438" s="78" t="s">
        <v>166</v>
      </c>
      <c r="AC2438" t="s">
        <v>619</v>
      </c>
      <c r="AD2438" s="78" t="s">
        <v>176</v>
      </c>
      <c r="AE2438" s="142" t="str">
        <f>VLOOKUP(AD2438,cs_lookup!$A$2:$B$55,2,FALSE)</f>
        <v>1</v>
      </c>
    </row>
    <row r="2439" spans="1:31" x14ac:dyDescent="0.25">
      <c r="A2439" s="6">
        <v>0.23053393315315451</v>
      </c>
      <c r="B2439" s="6">
        <v>0.40732208008624182</v>
      </c>
      <c r="C2439" s="6">
        <v>0.34368171720407398</v>
      </c>
      <c r="D2439" s="3">
        <f t="shared" si="304"/>
        <v>4.337756209345776</v>
      </c>
      <c r="E2439" s="4">
        <f t="shared" si="304"/>
        <v>2.455059641717118</v>
      </c>
      <c r="F2439" s="4">
        <f t="shared" si="304"/>
        <v>2.9096688882237292</v>
      </c>
      <c r="G2439" s="141">
        <v>2.2580015429953582E-2</v>
      </c>
      <c r="H2439" s="5">
        <f t="shared" si="307"/>
        <v>1.0225800154299536</v>
      </c>
      <c r="I2439" s="5">
        <f t="shared" si="308"/>
        <v>4.2419724069435532</v>
      </c>
      <c r="J2439" s="5">
        <f t="shared" si="309"/>
        <v>2.4008484467446438</v>
      </c>
      <c r="K2439" s="5">
        <f t="shared" si="310"/>
        <v>2.8454192770434017</v>
      </c>
      <c r="L2439">
        <v>2.44</v>
      </c>
      <c r="M2439">
        <v>3.13</v>
      </c>
      <c r="N2439">
        <v>3.41</v>
      </c>
      <c r="O2439" s="5">
        <f t="shared" si="311"/>
        <v>2.4950952376490867</v>
      </c>
      <c r="P2439" s="5">
        <f t="shared" si="312"/>
        <v>3.2006754482957547</v>
      </c>
      <c r="Q2439" s="5">
        <f t="shared" si="313"/>
        <v>3.4869978526161418</v>
      </c>
      <c r="R2439" s="24">
        <f t="shared" si="305"/>
        <v>0.4007863046310865</v>
      </c>
      <c r="S2439" s="24">
        <f t="shared" si="305"/>
        <v>0.31243405217247638</v>
      </c>
      <c r="T2439" s="24">
        <f t="shared" si="305"/>
        <v>0.28677964319643723</v>
      </c>
      <c r="U2439">
        <f t="shared" si="306"/>
        <v>0.57520411872694877</v>
      </c>
      <c r="V2439">
        <f t="shared" si="306"/>
        <v>1.3037057812807913</v>
      </c>
      <c r="W2439">
        <f t="shared" si="306"/>
        <v>1.1984174098740341</v>
      </c>
      <c r="X2439" t="s">
        <v>117</v>
      </c>
      <c r="Y2439" t="s">
        <v>378</v>
      </c>
      <c r="Z2439" t="s">
        <v>146</v>
      </c>
      <c r="AA2439" s="78" t="s">
        <v>151</v>
      </c>
      <c r="AB2439" s="78" t="s">
        <v>166</v>
      </c>
      <c r="AC2439" t="s">
        <v>619</v>
      </c>
      <c r="AD2439" s="78" t="s">
        <v>162</v>
      </c>
      <c r="AE2439" s="142" t="str">
        <f>VLOOKUP(AD2439,cs_lookup!$A$2:$B$55,2,FALSE)</f>
        <v>1</v>
      </c>
    </row>
    <row r="2440" spans="1:31" x14ac:dyDescent="0.25">
      <c r="A2440" s="6">
        <v>0.13312731432458841</v>
      </c>
      <c r="B2440" s="6">
        <v>0.86687268546270724</v>
      </c>
      <c r="C2440" s="6">
        <v>0</v>
      </c>
      <c r="D2440" s="3">
        <f t="shared" si="304"/>
        <v>7.5116065029436383</v>
      </c>
      <c r="E2440" s="4">
        <f t="shared" si="304"/>
        <v>1.1535719336527877</v>
      </c>
      <c r="F2440" s="4" t="e">
        <f t="shared" si="304"/>
        <v>#DIV/0!</v>
      </c>
      <c r="G2440" s="141">
        <v>2.27049842314615E-2</v>
      </c>
      <c r="H2440" s="5">
        <f t="shared" si="307"/>
        <v>1.0227049842314615</v>
      </c>
      <c r="I2440" s="5">
        <f t="shared" si="308"/>
        <v>7.3448419815695258</v>
      </c>
      <c r="J2440" s="5">
        <f t="shared" si="309"/>
        <v>1.1279615836816026</v>
      </c>
      <c r="K2440" s="5" t="e">
        <f t="shared" si="310"/>
        <v>#DIV/0!</v>
      </c>
      <c r="L2440">
        <v>2.19</v>
      </c>
      <c r="M2440">
        <v>3.17</v>
      </c>
      <c r="N2440">
        <v>3.99</v>
      </c>
      <c r="O2440" s="5">
        <f t="shared" si="311"/>
        <v>2.2397239154669006</v>
      </c>
      <c r="P2440" s="5">
        <f t="shared" si="312"/>
        <v>3.2419748000137329</v>
      </c>
      <c r="Q2440" s="5">
        <f t="shared" si="313"/>
        <v>4.0805928870835313</v>
      </c>
      <c r="R2440" s="24">
        <f t="shared" si="305"/>
        <v>0.44648360143599952</v>
      </c>
      <c r="S2440" s="24">
        <f t="shared" si="305"/>
        <v>0.30845397070815112</v>
      </c>
      <c r="T2440" s="24">
        <f t="shared" si="305"/>
        <v>0.24506242785584936</v>
      </c>
      <c r="U2440">
        <f t="shared" si="306"/>
        <v>0.29816842969465995</v>
      </c>
      <c r="V2440">
        <f t="shared" si="306"/>
        <v>2.8103794010903278</v>
      </c>
      <c r="W2440" t="e">
        <f t="shared" si="306"/>
        <v>#DIV/0!</v>
      </c>
      <c r="X2440" t="s">
        <v>69</v>
      </c>
      <c r="Y2440" t="s">
        <v>22</v>
      </c>
      <c r="Z2440" t="s">
        <v>146</v>
      </c>
      <c r="AA2440" s="78" t="s">
        <v>149</v>
      </c>
      <c r="AB2440" s="78" t="s">
        <v>166</v>
      </c>
      <c r="AC2440" t="s">
        <v>619</v>
      </c>
      <c r="AD2440" s="78" t="s">
        <v>151</v>
      </c>
      <c r="AE2440" s="142" t="str">
        <f>VLOOKUP(AD2440,cs_lookup!$A$2:$B$55,2,FALSE)</f>
        <v>X</v>
      </c>
    </row>
    <row r="2441" spans="1:31" x14ac:dyDescent="0.25">
      <c r="A2441" s="6">
        <v>0.50538252544234086</v>
      </c>
      <c r="B2441" s="6">
        <v>0.3374920084177902</v>
      </c>
      <c r="C2441" s="6">
        <v>0.15371898700440606</v>
      </c>
      <c r="D2441" s="3">
        <f t="shared" ref="D2441:F2456" si="314">(100%/A2441)</f>
        <v>1.9786992024006775</v>
      </c>
      <c r="E2441" s="4">
        <f t="shared" si="314"/>
        <v>2.9630331239194079</v>
      </c>
      <c r="F2441" s="4">
        <f t="shared" si="314"/>
        <v>6.5053772438100763</v>
      </c>
      <c r="G2441" s="141">
        <v>3.8164761498114208E-2</v>
      </c>
      <c r="H2441" s="5">
        <f t="shared" si="307"/>
        <v>1.0381647614981142</v>
      </c>
      <c r="I2441" s="5">
        <f t="shared" si="308"/>
        <v>1.9059587416021844</v>
      </c>
      <c r="J2441" s="5">
        <f t="shared" si="309"/>
        <v>2.8541068179232263</v>
      </c>
      <c r="K2441" s="5">
        <f t="shared" si="310"/>
        <v>6.2662281413044214</v>
      </c>
      <c r="L2441">
        <v>2.78</v>
      </c>
      <c r="M2441">
        <v>3.1</v>
      </c>
      <c r="N2441">
        <v>2.81</v>
      </c>
      <c r="O2441" s="5">
        <f t="shared" si="311"/>
        <v>2.8860980369647571</v>
      </c>
      <c r="P2441" s="5">
        <f t="shared" si="312"/>
        <v>3.2183107606441541</v>
      </c>
      <c r="Q2441" s="5">
        <f t="shared" si="313"/>
        <v>2.9172429798097008</v>
      </c>
      <c r="R2441" s="24">
        <f t="shared" ref="R2441:T2456" si="315">(1/O2441)</f>
        <v>0.34648857633806401</v>
      </c>
      <c r="S2441" s="24">
        <f t="shared" si="315"/>
        <v>0.31072201361929608</v>
      </c>
      <c r="T2441" s="24">
        <f t="shared" si="315"/>
        <v>0.34278941004263985</v>
      </c>
      <c r="U2441">
        <f t="shared" ref="U2441:W2456" si="316">(L2441/I2441)</f>
        <v>1.4585835145954313</v>
      </c>
      <c r="V2441">
        <f t="shared" si="316"/>
        <v>1.0861541623223816</v>
      </c>
      <c r="W2441">
        <f t="shared" si="316"/>
        <v>0.44843563570206224</v>
      </c>
      <c r="X2441" t="s">
        <v>347</v>
      </c>
      <c r="Y2441" t="s">
        <v>388</v>
      </c>
      <c r="Z2441" t="s">
        <v>349</v>
      </c>
      <c r="AA2441" s="78" t="s">
        <v>154</v>
      </c>
      <c r="AB2441" s="78" t="s">
        <v>160</v>
      </c>
      <c r="AC2441" t="s">
        <v>619</v>
      </c>
      <c r="AD2441" s="78" t="s">
        <v>155</v>
      </c>
      <c r="AE2441" s="142" t="str">
        <f>VLOOKUP(AD2441,cs_lookup!$A$2:$B$55,2,FALSE)</f>
        <v>2</v>
      </c>
    </row>
    <row r="2442" spans="1:31" x14ac:dyDescent="0.25">
      <c r="A2442" s="6">
        <v>0.59297465484498424</v>
      </c>
      <c r="B2442" s="6">
        <v>0.27382215450818154</v>
      </c>
      <c r="C2442" s="6">
        <v>0.13014486598792999</v>
      </c>
      <c r="D2442" s="3">
        <f t="shared" si="314"/>
        <v>1.6864127190417955</v>
      </c>
      <c r="E2442" s="4">
        <f t="shared" si="314"/>
        <v>3.6520054478284405</v>
      </c>
      <c r="F2442" s="4">
        <f t="shared" si="314"/>
        <v>7.6837452819133327</v>
      </c>
      <c r="G2442" s="141">
        <v>3.9485577099881652E-2</v>
      </c>
      <c r="H2442" s="5">
        <f t="shared" si="307"/>
        <v>1.0394855770998817</v>
      </c>
      <c r="I2442" s="5">
        <f t="shared" si="308"/>
        <v>1.6223531679456407</v>
      </c>
      <c r="J2442" s="5">
        <f t="shared" si="309"/>
        <v>3.5132815002757156</v>
      </c>
      <c r="K2442" s="5">
        <f t="shared" si="310"/>
        <v>7.3918729140529678</v>
      </c>
      <c r="L2442">
        <v>2.27</v>
      </c>
      <c r="M2442">
        <v>3.07</v>
      </c>
      <c r="N2442">
        <v>3.66</v>
      </c>
      <c r="O2442" s="5">
        <f t="shared" si="311"/>
        <v>2.3596322600167312</v>
      </c>
      <c r="P2442" s="5">
        <f t="shared" si="312"/>
        <v>3.1912207216966366</v>
      </c>
      <c r="Q2442" s="5">
        <f t="shared" si="313"/>
        <v>3.804517212185567</v>
      </c>
      <c r="R2442" s="24">
        <f t="shared" si="315"/>
        <v>0.42379485013182072</v>
      </c>
      <c r="S2442" s="24">
        <f t="shared" si="315"/>
        <v>0.31335971003232344</v>
      </c>
      <c r="T2442" s="24">
        <f t="shared" si="315"/>
        <v>0.26284543983585601</v>
      </c>
      <c r="U2442">
        <f t="shared" si="316"/>
        <v>1.3992021249445112</v>
      </c>
      <c r="V2442">
        <f t="shared" si="316"/>
        <v>0.87382693352612706</v>
      </c>
      <c r="W2442">
        <f t="shared" si="316"/>
        <v>0.49513838272866356</v>
      </c>
      <c r="X2442" t="s">
        <v>382</v>
      </c>
      <c r="Y2442" t="s">
        <v>379</v>
      </c>
      <c r="Z2442" t="s">
        <v>349</v>
      </c>
      <c r="AA2442" s="78" t="s">
        <v>151</v>
      </c>
      <c r="AB2442" s="78" t="s">
        <v>166</v>
      </c>
      <c r="AC2442" t="s">
        <v>619</v>
      </c>
      <c r="AD2442" s="78" t="s">
        <v>162</v>
      </c>
      <c r="AE2442" s="142" t="str">
        <f>VLOOKUP(AD2442,cs_lookup!$A$2:$B$55,2,FALSE)</f>
        <v>1</v>
      </c>
    </row>
    <row r="2443" spans="1:31" x14ac:dyDescent="0.25">
      <c r="A2443" s="6">
        <v>0.43152793747940049</v>
      </c>
      <c r="B2443" s="6">
        <v>0.2917219809354834</v>
      </c>
      <c r="C2443" s="6">
        <v>0.26175147004077137</v>
      </c>
      <c r="D2443" s="3">
        <f t="shared" si="314"/>
        <v>2.3173470664288942</v>
      </c>
      <c r="E2443" s="4">
        <f t="shared" si="314"/>
        <v>3.4279213269882387</v>
      </c>
      <c r="F2443" s="4">
        <f t="shared" si="314"/>
        <v>3.8204178942881821</v>
      </c>
      <c r="G2443" s="141">
        <v>3.8606700553861506E-2</v>
      </c>
      <c r="H2443" s="5">
        <f t="shared" si="307"/>
        <v>1.0386067005538615</v>
      </c>
      <c r="I2443" s="5">
        <f t="shared" si="308"/>
        <v>2.2312075063574253</v>
      </c>
      <c r="J2443" s="5">
        <f t="shared" si="309"/>
        <v>3.3004999150883765</v>
      </c>
      <c r="K2443" s="5">
        <f t="shared" si="310"/>
        <v>3.6784067465103529</v>
      </c>
      <c r="L2443">
        <v>2.38</v>
      </c>
      <c r="M2443">
        <v>3.38</v>
      </c>
      <c r="N2443">
        <v>3.1</v>
      </c>
      <c r="O2443" s="5">
        <f t="shared" si="311"/>
        <v>2.4718839473181902</v>
      </c>
      <c r="P2443" s="5">
        <f t="shared" si="312"/>
        <v>3.5104906478720519</v>
      </c>
      <c r="Q2443" s="5">
        <f t="shared" si="313"/>
        <v>3.2196807717169706</v>
      </c>
      <c r="R2443" s="24">
        <f t="shared" si="315"/>
        <v>0.40454973668360339</v>
      </c>
      <c r="S2443" s="24">
        <f t="shared" si="315"/>
        <v>0.2848604654754367</v>
      </c>
      <c r="T2443" s="24">
        <f t="shared" si="315"/>
        <v>0.31058979784096002</v>
      </c>
      <c r="U2443">
        <f t="shared" si="316"/>
        <v>1.0666869814746576</v>
      </c>
      <c r="V2443">
        <f t="shared" si="316"/>
        <v>1.0240872858527235</v>
      </c>
      <c r="W2443">
        <f t="shared" si="316"/>
        <v>0.84275617505892242</v>
      </c>
      <c r="X2443" t="s">
        <v>73</v>
      </c>
      <c r="Y2443" t="s">
        <v>118</v>
      </c>
      <c r="Z2443" t="s">
        <v>349</v>
      </c>
      <c r="AA2443" s="78" t="s">
        <v>151</v>
      </c>
      <c r="AB2443" s="78" t="s">
        <v>166</v>
      </c>
      <c r="AC2443" t="s">
        <v>619</v>
      </c>
      <c r="AD2443" s="78" t="s">
        <v>170</v>
      </c>
      <c r="AE2443" s="142" t="str">
        <f>VLOOKUP(AD2443,cs_lookup!$A$2:$B$55,2,FALSE)</f>
        <v>1</v>
      </c>
    </row>
    <row r="2444" spans="1:31" x14ac:dyDescent="0.25">
      <c r="A2444" s="6">
        <v>0.13236085703166872</v>
      </c>
      <c r="B2444" s="6">
        <v>0.59880425129065729</v>
      </c>
      <c r="C2444" s="6">
        <v>0.26361925211044102</v>
      </c>
      <c r="D2444" s="3">
        <f t="shared" si="314"/>
        <v>7.55510369474821</v>
      </c>
      <c r="E2444" s="4">
        <f t="shared" si="314"/>
        <v>1.669994823591531</v>
      </c>
      <c r="F2444" s="4">
        <f t="shared" si="314"/>
        <v>3.7933496586245479</v>
      </c>
      <c r="G2444" s="141">
        <v>4.2185230466994739E-2</v>
      </c>
      <c r="H2444" s="5">
        <f t="shared" si="307"/>
        <v>1.0421852304669947</v>
      </c>
      <c r="I2444" s="5">
        <f t="shared" si="308"/>
        <v>7.2492906960145937</v>
      </c>
      <c r="J2444" s="5">
        <f t="shared" si="309"/>
        <v>1.6023973232121318</v>
      </c>
      <c r="K2444" s="5">
        <f t="shared" si="310"/>
        <v>3.6398037006576831</v>
      </c>
      <c r="L2444">
        <v>1.75</v>
      </c>
      <c r="M2444">
        <v>3.43</v>
      </c>
      <c r="N2444">
        <v>5.58</v>
      </c>
      <c r="O2444" s="5">
        <f t="shared" si="311"/>
        <v>1.8238241533172408</v>
      </c>
      <c r="P2444" s="5">
        <f t="shared" si="312"/>
        <v>3.5746953405017923</v>
      </c>
      <c r="Q2444" s="5">
        <f t="shared" si="313"/>
        <v>5.8153935860058308</v>
      </c>
      <c r="R2444" s="24">
        <f t="shared" si="315"/>
        <v>0.54829847394068221</v>
      </c>
      <c r="S2444" s="24">
        <f t="shared" si="315"/>
        <v>0.27974411935749094</v>
      </c>
      <c r="T2444" s="24">
        <f t="shared" si="315"/>
        <v>0.17195740670182685</v>
      </c>
      <c r="U2444">
        <f t="shared" si="316"/>
        <v>0.24140292800812757</v>
      </c>
      <c r="V2444">
        <f t="shared" si="316"/>
        <v>2.1405427669613766</v>
      </c>
      <c r="W2444">
        <f t="shared" si="316"/>
        <v>1.5330497078707126</v>
      </c>
      <c r="X2444" t="s">
        <v>354</v>
      </c>
      <c r="Y2444" t="s">
        <v>352</v>
      </c>
      <c r="Z2444" t="s">
        <v>349</v>
      </c>
      <c r="AA2444" s="78" t="s">
        <v>149</v>
      </c>
      <c r="AB2444" s="78" t="s">
        <v>166</v>
      </c>
      <c r="AC2444" t="s">
        <v>619</v>
      </c>
      <c r="AD2444" s="78" t="s">
        <v>151</v>
      </c>
      <c r="AE2444" s="142" t="str">
        <f>VLOOKUP(AD2444,cs_lookup!$A$2:$B$55,2,FALSE)</f>
        <v>X</v>
      </c>
    </row>
    <row r="2445" spans="1:31" x14ac:dyDescent="0.25">
      <c r="A2445" s="6">
        <v>0.68876048450902094</v>
      </c>
      <c r="B2445" s="6">
        <v>0.2185046539724623</v>
      </c>
      <c r="C2445" s="6">
        <v>9.0684845713190909E-2</v>
      </c>
      <c r="D2445" s="3">
        <f t="shared" si="314"/>
        <v>1.4518835248117412</v>
      </c>
      <c r="E2445" s="4">
        <f t="shared" si="314"/>
        <v>4.5765615597644338</v>
      </c>
      <c r="F2445" s="4">
        <f t="shared" si="314"/>
        <v>11.027200764752926</v>
      </c>
      <c r="G2445" s="141">
        <v>2.8498397243918117E-2</v>
      </c>
      <c r="H2445" s="5">
        <f t="shared" si="307"/>
        <v>1.0284983972439181</v>
      </c>
      <c r="I2445" s="5">
        <f t="shared" si="308"/>
        <v>1.4116536580925885</v>
      </c>
      <c r="J2445" s="5">
        <f t="shared" si="309"/>
        <v>4.4497507940005656</v>
      </c>
      <c r="K2445" s="5">
        <f t="shared" si="310"/>
        <v>10.721650898341382</v>
      </c>
      <c r="L2445">
        <v>2.82</v>
      </c>
      <c r="M2445">
        <v>3.63</v>
      </c>
      <c r="N2445">
        <v>2.5099999999999998</v>
      </c>
      <c r="O2445" s="5">
        <f t="shared" si="311"/>
        <v>2.9003654802278489</v>
      </c>
      <c r="P2445" s="5">
        <f t="shared" si="312"/>
        <v>3.7334491819954225</v>
      </c>
      <c r="Q2445" s="5">
        <f t="shared" si="313"/>
        <v>2.5815309770822341</v>
      </c>
      <c r="R2445" s="24">
        <f t="shared" si="315"/>
        <v>0.34478413386765355</v>
      </c>
      <c r="S2445" s="24">
        <f t="shared" si="315"/>
        <v>0.26784883126908626</v>
      </c>
      <c r="T2445" s="24">
        <f t="shared" si="315"/>
        <v>0.38736703486326024</v>
      </c>
      <c r="U2445">
        <f t="shared" si="316"/>
        <v>1.9976571334149724</v>
      </c>
      <c r="V2445">
        <f t="shared" si="316"/>
        <v>0.8157760216356823</v>
      </c>
      <c r="W2445">
        <f t="shared" si="316"/>
        <v>0.23410573836052539</v>
      </c>
      <c r="X2445" t="s">
        <v>123</v>
      </c>
      <c r="Y2445" t="s">
        <v>279</v>
      </c>
      <c r="Z2445" t="s">
        <v>147</v>
      </c>
      <c r="AA2445" s="78" t="s">
        <v>170</v>
      </c>
      <c r="AB2445" s="78" t="s">
        <v>160</v>
      </c>
      <c r="AC2445" t="s">
        <v>619</v>
      </c>
      <c r="AD2445" s="78" t="s">
        <v>162</v>
      </c>
      <c r="AE2445" s="142" t="str">
        <f>VLOOKUP(AD2445,cs_lookup!$A$2:$B$55,2,FALSE)</f>
        <v>1</v>
      </c>
    </row>
    <row r="2446" spans="1:31" x14ac:dyDescent="0.25">
      <c r="A2446" s="6">
        <v>0.57587374897165766</v>
      </c>
      <c r="B2446" s="6">
        <v>0.19397214568606189</v>
      </c>
      <c r="C2446" s="6">
        <v>0.21306487642252719</v>
      </c>
      <c r="D2446" s="3">
        <f t="shared" si="314"/>
        <v>1.7364917254618881</v>
      </c>
      <c r="E2446" s="4">
        <f t="shared" si="314"/>
        <v>5.1553793791530778</v>
      </c>
      <c r="F2446" s="4">
        <f t="shared" si="314"/>
        <v>4.6934061436616528</v>
      </c>
      <c r="G2446" s="141">
        <v>3.0953740719588785E-2</v>
      </c>
      <c r="H2446" s="5">
        <f t="shared" si="307"/>
        <v>1.0309537407195888</v>
      </c>
      <c r="I2446" s="5">
        <f t="shared" si="308"/>
        <v>1.684354648395616</v>
      </c>
      <c r="J2446" s="5">
        <f t="shared" si="309"/>
        <v>5.0005923404038555</v>
      </c>
      <c r="K2446" s="5">
        <f t="shared" si="310"/>
        <v>4.552489562126941</v>
      </c>
      <c r="L2446">
        <v>1.7</v>
      </c>
      <c r="M2446">
        <v>4.12</v>
      </c>
      <c r="N2446">
        <v>5</v>
      </c>
      <c r="O2446" s="5">
        <f t="shared" si="311"/>
        <v>1.7526213592233009</v>
      </c>
      <c r="P2446" s="5">
        <f t="shared" si="312"/>
        <v>4.247529411764706</v>
      </c>
      <c r="Q2446" s="5">
        <f t="shared" si="313"/>
        <v>5.1547687035979441</v>
      </c>
      <c r="R2446" s="24">
        <f t="shared" si="315"/>
        <v>0.57057389762907162</v>
      </c>
      <c r="S2446" s="24">
        <f t="shared" si="315"/>
        <v>0.23543097717704409</v>
      </c>
      <c r="T2446" s="24">
        <f t="shared" si="315"/>
        <v>0.19399512519388434</v>
      </c>
      <c r="U2446">
        <f t="shared" si="316"/>
        <v>1.0092886326637247</v>
      </c>
      <c r="V2446">
        <f t="shared" si="316"/>
        <v>0.82390239386465614</v>
      </c>
      <c r="W2446">
        <f t="shared" si="316"/>
        <v>1.0983001568188067</v>
      </c>
      <c r="X2446" t="s">
        <v>120</v>
      </c>
      <c r="Y2446" t="s">
        <v>74</v>
      </c>
      <c r="Z2446" t="s">
        <v>147</v>
      </c>
      <c r="AA2446" s="78" t="s">
        <v>168</v>
      </c>
      <c r="AB2446" s="78" t="s">
        <v>160</v>
      </c>
      <c r="AC2446" t="s">
        <v>619</v>
      </c>
      <c r="AD2446" s="78" t="s">
        <v>150</v>
      </c>
      <c r="AE2446" s="142" t="str">
        <f>VLOOKUP(AD2446,cs_lookup!$A$2:$B$55,2,FALSE)</f>
        <v>X</v>
      </c>
    </row>
    <row r="2447" spans="1:31" x14ac:dyDescent="0.25">
      <c r="A2447" s="6">
        <v>0.74105567718876353</v>
      </c>
      <c r="B2447" s="6">
        <v>0.19361863028398302</v>
      </c>
      <c r="C2447" s="6">
        <v>6.3526213109888097E-2</v>
      </c>
      <c r="D2447" s="3">
        <f t="shared" si="314"/>
        <v>1.3494262722519803</v>
      </c>
      <c r="E2447" s="4">
        <f t="shared" si="314"/>
        <v>5.1647922440794396</v>
      </c>
      <c r="F2447" s="4">
        <f t="shared" si="314"/>
        <v>15.741533314290164</v>
      </c>
      <c r="G2447" s="141">
        <v>3.2660977569903382E-2</v>
      </c>
      <c r="H2447" s="5">
        <f t="shared" si="307"/>
        <v>1.0326609775699034</v>
      </c>
      <c r="I2447" s="5">
        <f t="shared" si="308"/>
        <v>1.3067466492512392</v>
      </c>
      <c r="J2447" s="5">
        <f t="shared" si="309"/>
        <v>5.0014403141614032</v>
      </c>
      <c r="K2447" s="5">
        <f t="shared" si="310"/>
        <v>15.243660461862063</v>
      </c>
      <c r="L2447">
        <v>1.47</v>
      </c>
      <c r="M2447">
        <v>4.58</v>
      </c>
      <c r="N2447">
        <v>7.46</v>
      </c>
      <c r="O2447" s="5">
        <f t="shared" si="311"/>
        <v>1.5180116370277579</v>
      </c>
      <c r="P2447" s="5">
        <f t="shared" si="312"/>
        <v>4.7295872772701575</v>
      </c>
      <c r="Q2447" s="5">
        <f t="shared" si="313"/>
        <v>7.7036508926714795</v>
      </c>
      <c r="R2447" s="24">
        <f t="shared" si="315"/>
        <v>0.65875647828232975</v>
      </c>
      <c r="S2447" s="24">
        <f t="shared" si="315"/>
        <v>0.2114349395360316</v>
      </c>
      <c r="T2447" s="24">
        <f t="shared" si="315"/>
        <v>0.12980858218163868</v>
      </c>
      <c r="U2447">
        <f t="shared" si="316"/>
        <v>1.1249311416580285</v>
      </c>
      <c r="V2447">
        <f t="shared" si="316"/>
        <v>0.91573621043360054</v>
      </c>
      <c r="W2447">
        <f t="shared" si="316"/>
        <v>0.48938376833202807</v>
      </c>
      <c r="X2447" t="s">
        <v>24</v>
      </c>
      <c r="Y2447" t="s">
        <v>80</v>
      </c>
      <c r="Z2447" t="s">
        <v>147</v>
      </c>
      <c r="AA2447" s="78" t="s">
        <v>170</v>
      </c>
      <c r="AB2447" s="78" t="s">
        <v>160</v>
      </c>
      <c r="AC2447" t="s">
        <v>619</v>
      </c>
      <c r="AD2447" s="78" t="s">
        <v>170</v>
      </c>
      <c r="AE2447" s="142" t="str">
        <f>VLOOKUP(AD2447,cs_lookup!$A$2:$B$55,2,FALSE)</f>
        <v>1</v>
      </c>
    </row>
    <row r="2448" spans="1:31" x14ac:dyDescent="0.25">
      <c r="A2448" s="6">
        <v>0.20261576291116962</v>
      </c>
      <c r="B2448" s="6">
        <v>0.25176605806636382</v>
      </c>
      <c r="C2448" s="6">
        <v>0.48658339523250688</v>
      </c>
      <c r="D2448" s="3">
        <f t="shared" si="314"/>
        <v>4.9354501625740639</v>
      </c>
      <c r="E2448" s="4">
        <f t="shared" si="314"/>
        <v>3.9719412842234947</v>
      </c>
      <c r="F2448" s="4">
        <f t="shared" si="314"/>
        <v>2.0551461677441014</v>
      </c>
      <c r="G2448" s="141">
        <v>3.1110633813371535E-2</v>
      </c>
      <c r="H2448" s="5">
        <f t="shared" si="307"/>
        <v>1.0311106338133715</v>
      </c>
      <c r="I2448" s="5">
        <f t="shared" si="308"/>
        <v>4.7865379336853664</v>
      </c>
      <c r="J2448" s="5">
        <f t="shared" si="309"/>
        <v>3.852100011357662</v>
      </c>
      <c r="K2448" s="5">
        <f t="shared" si="310"/>
        <v>1.9931383697824203</v>
      </c>
      <c r="L2448">
        <v>1.88</v>
      </c>
      <c r="M2448">
        <v>3.63</v>
      </c>
      <c r="N2448">
        <v>4.47</v>
      </c>
      <c r="O2448" s="5">
        <f t="shared" si="311"/>
        <v>1.9384879915691384</v>
      </c>
      <c r="P2448" s="5">
        <f t="shared" si="312"/>
        <v>3.7429316007425384</v>
      </c>
      <c r="Q2448" s="5">
        <f t="shared" si="313"/>
        <v>4.6090645331457702</v>
      </c>
      <c r="R2448" s="24">
        <f t="shared" si="315"/>
        <v>0.5158659761366563</v>
      </c>
      <c r="S2448" s="24">
        <f t="shared" si="315"/>
        <v>0.2671702576134749</v>
      </c>
      <c r="T2448" s="24">
        <f t="shared" si="315"/>
        <v>0.21696376624986891</v>
      </c>
      <c r="U2448">
        <f t="shared" si="316"/>
        <v>0.39276822330592187</v>
      </c>
      <c r="V2448">
        <f t="shared" si="316"/>
        <v>0.94234313473097409</v>
      </c>
      <c r="W2448">
        <f t="shared" si="316"/>
        <v>2.2426942693837981</v>
      </c>
      <c r="X2448" t="s">
        <v>213</v>
      </c>
      <c r="Y2448" t="s">
        <v>205</v>
      </c>
      <c r="Z2448" t="s">
        <v>202</v>
      </c>
      <c r="AA2448" s="78" t="s">
        <v>155</v>
      </c>
      <c r="AB2448" s="78" t="s">
        <v>161</v>
      </c>
      <c r="AC2448" s="128" t="s">
        <v>620</v>
      </c>
      <c r="AD2448" s="144" t="s">
        <v>176</v>
      </c>
      <c r="AE2448" s="142" t="str">
        <f>VLOOKUP(AD2448,cs_lookup!$A$2:$B$55,2,FALSE)</f>
        <v>1</v>
      </c>
    </row>
    <row r="2449" spans="1:31" x14ac:dyDescent="0.25">
      <c r="A2449" s="6">
        <v>0.83044972022458574</v>
      </c>
      <c r="B2449" s="6">
        <v>0.11803388803566886</v>
      </c>
      <c r="C2449" s="6">
        <v>3.8252983444202263E-2</v>
      </c>
      <c r="D2449" s="3">
        <f t="shared" si="314"/>
        <v>1.2041668214778389</v>
      </c>
      <c r="E2449" s="4">
        <f t="shared" si="314"/>
        <v>8.4721431839795738</v>
      </c>
      <c r="F2449" s="4">
        <f t="shared" si="314"/>
        <v>26.141751831165028</v>
      </c>
      <c r="G2449" s="141">
        <v>2.6571551020972528E-2</v>
      </c>
      <c r="H2449" s="5">
        <f t="shared" si="307"/>
        <v>1.0265715510209725</v>
      </c>
      <c r="I2449" s="5">
        <f t="shared" si="308"/>
        <v>1.1729984337479835</v>
      </c>
      <c r="J2449" s="5">
        <f t="shared" si="309"/>
        <v>8.2528521032495377</v>
      </c>
      <c r="K2449" s="5">
        <f t="shared" si="310"/>
        <v>25.465104507489862</v>
      </c>
      <c r="L2449">
        <v>2.35</v>
      </c>
      <c r="M2449">
        <v>3.24</v>
      </c>
      <c r="N2449">
        <v>3.42</v>
      </c>
      <c r="O2449" s="5">
        <f t="shared" si="311"/>
        <v>2.4124431448992856</v>
      </c>
      <c r="P2449" s="5">
        <f t="shared" si="312"/>
        <v>3.3260918253079512</v>
      </c>
      <c r="Q2449" s="5">
        <f t="shared" si="313"/>
        <v>3.5108747044917261</v>
      </c>
      <c r="R2449" s="24">
        <f t="shared" si="315"/>
        <v>0.41451754090633619</v>
      </c>
      <c r="S2449" s="24">
        <f t="shared" si="315"/>
        <v>0.30065315466971915</v>
      </c>
      <c r="T2449" s="24">
        <f t="shared" si="315"/>
        <v>0.2848293044239445</v>
      </c>
      <c r="U2449">
        <f t="shared" si="316"/>
        <v>2.0034127347393316</v>
      </c>
      <c r="V2449">
        <f t="shared" si="316"/>
        <v>0.39259155010475216</v>
      </c>
      <c r="W2449">
        <f t="shared" si="316"/>
        <v>0.13430143194559052</v>
      </c>
      <c r="X2449" t="s">
        <v>209</v>
      </c>
      <c r="Y2449" t="s">
        <v>215</v>
      </c>
      <c r="Z2449" t="s">
        <v>202</v>
      </c>
      <c r="AA2449" s="78" t="s">
        <v>176</v>
      </c>
      <c r="AB2449" s="78" t="s">
        <v>160</v>
      </c>
      <c r="AC2449" s="128" t="s">
        <v>620</v>
      </c>
      <c r="AD2449" s="144" t="s">
        <v>155</v>
      </c>
      <c r="AE2449" s="142" t="str">
        <f>VLOOKUP(AD2449,cs_lookup!$A$2:$B$55,2,FALSE)</f>
        <v>2</v>
      </c>
    </row>
    <row r="2450" spans="1:31" x14ac:dyDescent="0.25">
      <c r="A2450" s="6">
        <v>0.4659392914747289</v>
      </c>
      <c r="B2450" s="6">
        <v>0.33632998613991727</v>
      </c>
      <c r="C2450" s="6">
        <v>0.19170272054599313</v>
      </c>
      <c r="D2450" s="3">
        <f t="shared" si="314"/>
        <v>2.1462023450199559</v>
      </c>
      <c r="E2450" s="4">
        <f t="shared" si="314"/>
        <v>2.9732704225307707</v>
      </c>
      <c r="F2450" s="4">
        <f t="shared" si="314"/>
        <v>5.2164100600757042</v>
      </c>
      <c r="G2450" s="141">
        <v>2.7963935866733625E-2</v>
      </c>
      <c r="H2450" s="5">
        <f t="shared" si="307"/>
        <v>1.0279639358667336</v>
      </c>
      <c r="I2450" s="5">
        <f t="shared" si="308"/>
        <v>2.0878187163349979</v>
      </c>
      <c r="J2450" s="5">
        <f t="shared" si="309"/>
        <v>2.89238787353356</v>
      </c>
      <c r="K2450" s="5">
        <f t="shared" si="310"/>
        <v>5.0745068752606173</v>
      </c>
      <c r="L2450">
        <v>2.36</v>
      </c>
      <c r="M2450">
        <v>3.32</v>
      </c>
      <c r="N2450">
        <v>3.3</v>
      </c>
      <c r="O2450" s="5">
        <f t="shared" si="311"/>
        <v>2.4259948886454912</v>
      </c>
      <c r="P2450" s="5">
        <f t="shared" si="312"/>
        <v>3.4128402670775553</v>
      </c>
      <c r="Q2450" s="5">
        <f t="shared" si="313"/>
        <v>3.3922809883602207</v>
      </c>
      <c r="R2450" s="24">
        <f t="shared" si="315"/>
        <v>0.41220202263424027</v>
      </c>
      <c r="S2450" s="24">
        <f t="shared" si="315"/>
        <v>0.29301107633036361</v>
      </c>
      <c r="T2450" s="24">
        <f t="shared" si="315"/>
        <v>0.29478690103539607</v>
      </c>
      <c r="U2450">
        <f t="shared" si="316"/>
        <v>1.130366339536794</v>
      </c>
      <c r="V2450">
        <f t="shared" si="316"/>
        <v>1.1478405197239459</v>
      </c>
      <c r="W2450">
        <f t="shared" si="316"/>
        <v>0.65030949432510488</v>
      </c>
      <c r="X2450" t="s">
        <v>217</v>
      </c>
      <c r="Y2450" t="s">
        <v>326</v>
      </c>
      <c r="Z2450" t="s">
        <v>202</v>
      </c>
      <c r="AA2450" s="78" t="s">
        <v>151</v>
      </c>
      <c r="AB2450" s="78" t="s">
        <v>166</v>
      </c>
      <c r="AC2450" s="128" t="s">
        <v>620</v>
      </c>
      <c r="AD2450" s="144" t="s">
        <v>165</v>
      </c>
      <c r="AE2450" s="142" t="str">
        <f>VLOOKUP(AD2450,cs_lookup!$A$2:$B$55,2,FALSE)</f>
        <v>1</v>
      </c>
    </row>
    <row r="2451" spans="1:31" x14ac:dyDescent="0.25">
      <c r="A2451" s="6">
        <v>0.56601536990920331</v>
      </c>
      <c r="B2451" s="6">
        <v>0.26224432707986811</v>
      </c>
      <c r="C2451" s="6">
        <v>0.16582413579695998</v>
      </c>
      <c r="D2451" s="3">
        <f t="shared" si="314"/>
        <v>1.766736476008441</v>
      </c>
      <c r="E2451" s="4">
        <f t="shared" si="314"/>
        <v>3.8132378729986556</v>
      </c>
      <c r="F2451" s="4">
        <f t="shared" si="314"/>
        <v>6.0304852197416539</v>
      </c>
      <c r="G2451" s="141">
        <v>3.0722753562584915E-2</v>
      </c>
      <c r="H2451" s="5">
        <f t="shared" si="307"/>
        <v>1.0307227535625849</v>
      </c>
      <c r="I2451" s="5">
        <f t="shared" si="308"/>
        <v>1.7140753611016173</v>
      </c>
      <c r="J2451" s="5">
        <f t="shared" si="309"/>
        <v>3.6995766900639375</v>
      </c>
      <c r="K2451" s="5">
        <f t="shared" si="310"/>
        <v>5.8507345441806882</v>
      </c>
      <c r="L2451">
        <v>1.94</v>
      </c>
      <c r="M2451">
        <v>3.43</v>
      </c>
      <c r="N2451">
        <v>4.47</v>
      </c>
      <c r="O2451" s="5">
        <f t="shared" si="311"/>
        <v>1.9996021419114147</v>
      </c>
      <c r="P2451" s="5">
        <f t="shared" si="312"/>
        <v>3.5353790447196665</v>
      </c>
      <c r="Q2451" s="5">
        <f t="shared" si="313"/>
        <v>4.6073307084247546</v>
      </c>
      <c r="R2451" s="24">
        <f t="shared" si="315"/>
        <v>0.50009948431246554</v>
      </c>
      <c r="S2451" s="24">
        <f t="shared" si="315"/>
        <v>0.2828551019143391</v>
      </c>
      <c r="T2451" s="24">
        <f t="shared" si="315"/>
        <v>0.21704541377319533</v>
      </c>
      <c r="U2451">
        <f t="shared" si="316"/>
        <v>1.1318055460252245</v>
      </c>
      <c r="V2451">
        <f t="shared" si="316"/>
        <v>0.92713309855477588</v>
      </c>
      <c r="W2451">
        <f t="shared" si="316"/>
        <v>0.76400663305533023</v>
      </c>
      <c r="X2451" t="s">
        <v>324</v>
      </c>
      <c r="Y2451" t="s">
        <v>216</v>
      </c>
      <c r="Z2451" t="s">
        <v>202</v>
      </c>
      <c r="AA2451" s="78" t="s">
        <v>162</v>
      </c>
      <c r="AB2451" s="78" t="s">
        <v>160</v>
      </c>
      <c r="AC2451" s="128" t="s">
        <v>620</v>
      </c>
      <c r="AD2451" s="144" t="s">
        <v>154</v>
      </c>
      <c r="AE2451" s="142" t="str">
        <f>VLOOKUP(AD2451,cs_lookup!$A$2:$B$55,2,FALSE)</f>
        <v>1</v>
      </c>
    </row>
    <row r="2452" spans="1:31" x14ac:dyDescent="0.25">
      <c r="A2452" s="6">
        <v>0.2545374412400116</v>
      </c>
      <c r="B2452" s="6">
        <v>0.26905816966166318</v>
      </c>
      <c r="C2452" s="6">
        <v>0.431647872323833</v>
      </c>
      <c r="D2452" s="3">
        <f t="shared" si="314"/>
        <v>3.9286951072045531</v>
      </c>
      <c r="E2452" s="4">
        <f t="shared" si="314"/>
        <v>3.7166684113605832</v>
      </c>
      <c r="F2452" s="4">
        <f t="shared" si="314"/>
        <v>2.3167031835842691</v>
      </c>
      <c r="G2452" s="141">
        <v>2.7849094280416598E-2</v>
      </c>
      <c r="H2452" s="5">
        <f t="shared" ref="H2452:H2515" si="317">(G2452/100%) + 1</f>
        <v>1.0278490942804166</v>
      </c>
      <c r="I2452" s="5">
        <f t="shared" ref="I2452:I2515" si="318">D2452/H2452</f>
        <v>3.8222489362166341</v>
      </c>
      <c r="J2452" s="5">
        <f t="shared" ref="J2452:J2515" si="319">E2452/H2452</f>
        <v>3.6159670053146984</v>
      </c>
      <c r="K2452" s="5">
        <f t="shared" ref="K2452:K2515" si="320">F2452/H2452</f>
        <v>2.2539331857914044</v>
      </c>
      <c r="L2452">
        <v>3.04</v>
      </c>
      <c r="M2452">
        <v>3.42</v>
      </c>
      <c r="N2452">
        <v>2.46</v>
      </c>
      <c r="O2452" s="5">
        <f t="shared" ref="O2452:O2515" si="321">(L2452*H2452)</f>
        <v>3.1246612466124666</v>
      </c>
      <c r="P2452" s="5">
        <f t="shared" ref="P2452:P2515" si="322">(M2452*H2452)</f>
        <v>3.5152439024390247</v>
      </c>
      <c r="Q2452" s="5">
        <f t="shared" ref="Q2452:Q2515" si="323">(N2452*H2452)</f>
        <v>2.5285087719298249</v>
      </c>
      <c r="R2452" s="24">
        <f t="shared" si="315"/>
        <v>0.32003469210754548</v>
      </c>
      <c r="S2452" s="24">
        <f t="shared" si="315"/>
        <v>0.28447528187337379</v>
      </c>
      <c r="T2452" s="24">
        <f t="shared" si="315"/>
        <v>0.39549002601908062</v>
      </c>
      <c r="U2452">
        <f t="shared" si="316"/>
        <v>0.7953432784545621</v>
      </c>
      <c r="V2452">
        <f t="shared" si="316"/>
        <v>0.94580509030456617</v>
      </c>
      <c r="W2452">
        <f t="shared" si="316"/>
        <v>1.0914254315556569</v>
      </c>
      <c r="X2452" t="s">
        <v>445</v>
      </c>
      <c r="Y2452" t="s">
        <v>198</v>
      </c>
      <c r="Z2452" t="s">
        <v>202</v>
      </c>
      <c r="AA2452" s="78" t="s">
        <v>151</v>
      </c>
      <c r="AB2452" s="78" t="s">
        <v>166</v>
      </c>
      <c r="AC2452" s="128" t="s">
        <v>620</v>
      </c>
      <c r="AD2452" s="144" t="s">
        <v>151</v>
      </c>
      <c r="AE2452" s="142" t="str">
        <f>VLOOKUP(AD2452,cs_lookup!$A$2:$B$55,2,FALSE)</f>
        <v>X</v>
      </c>
    </row>
    <row r="2453" spans="1:31" x14ac:dyDescent="0.25">
      <c r="A2453" s="6">
        <v>0.47312730673038911</v>
      </c>
      <c r="B2453" s="6">
        <v>0.29069531057976494</v>
      </c>
      <c r="C2453" s="6">
        <v>0.22540950338510493</v>
      </c>
      <c r="D2453" s="3">
        <f t="shared" si="314"/>
        <v>2.113596035939326</v>
      </c>
      <c r="E2453" s="4">
        <f t="shared" si="314"/>
        <v>3.4400279729507588</v>
      </c>
      <c r="F2453" s="4">
        <f t="shared" si="314"/>
        <v>4.4363701839648346</v>
      </c>
      <c r="G2453" s="141">
        <v>2.8845356398885746E-2</v>
      </c>
      <c r="H2453" s="5">
        <f t="shared" si="317"/>
        <v>1.0288453563988857</v>
      </c>
      <c r="I2453" s="5">
        <f t="shared" si="318"/>
        <v>2.0543379262916943</v>
      </c>
      <c r="J2453" s="5">
        <f t="shared" si="319"/>
        <v>3.3435811821043511</v>
      </c>
      <c r="K2453" s="5">
        <f t="shared" si="320"/>
        <v>4.3119893153746647</v>
      </c>
      <c r="L2453">
        <v>3.36</v>
      </c>
      <c r="M2453">
        <v>3.44</v>
      </c>
      <c r="N2453">
        <v>2.27</v>
      </c>
      <c r="O2453" s="5">
        <f t="shared" si="321"/>
        <v>3.456920397500256</v>
      </c>
      <c r="P2453" s="5">
        <f t="shared" si="322"/>
        <v>3.5392280260121671</v>
      </c>
      <c r="Q2453" s="5">
        <f t="shared" si="323"/>
        <v>2.3354789590254708</v>
      </c>
      <c r="R2453" s="24">
        <f t="shared" si="315"/>
        <v>0.28927481255371484</v>
      </c>
      <c r="S2453" s="24">
        <f t="shared" si="315"/>
        <v>0.28254749133153539</v>
      </c>
      <c r="T2453" s="24">
        <f t="shared" si="315"/>
        <v>0.42817769611474971</v>
      </c>
      <c r="U2453">
        <f t="shared" si="316"/>
        <v>1.6355634372506422</v>
      </c>
      <c r="V2453">
        <f t="shared" si="316"/>
        <v>1.0288369902342152</v>
      </c>
      <c r="W2453">
        <f t="shared" si="316"/>
        <v>0.52643915232029326</v>
      </c>
      <c r="X2453" t="s">
        <v>399</v>
      </c>
      <c r="Y2453" t="s">
        <v>201</v>
      </c>
      <c r="Z2453" t="s">
        <v>202</v>
      </c>
      <c r="AA2453" s="78" t="s">
        <v>151</v>
      </c>
      <c r="AB2453" s="78" t="s">
        <v>166</v>
      </c>
      <c r="AC2453" s="128" t="s">
        <v>620</v>
      </c>
      <c r="AD2453" s="144" t="s">
        <v>151</v>
      </c>
      <c r="AE2453" s="142" t="str">
        <f>VLOOKUP(AD2453,cs_lookup!$A$2:$B$55,2,FALSE)</f>
        <v>X</v>
      </c>
    </row>
    <row r="2454" spans="1:31" x14ac:dyDescent="0.25">
      <c r="A2454" s="6">
        <v>7.2537741785085388E-2</v>
      </c>
      <c r="B2454" s="6">
        <v>0.23323440367765838</v>
      </c>
      <c r="C2454" s="6">
        <v>0.59422056778815813</v>
      </c>
      <c r="D2454" s="3">
        <f t="shared" si="314"/>
        <v>13.785926820865159</v>
      </c>
      <c r="E2454" s="4">
        <f t="shared" si="314"/>
        <v>4.2875321317606732</v>
      </c>
      <c r="F2454" s="4">
        <f t="shared" si="314"/>
        <v>1.6828767871873862</v>
      </c>
      <c r="G2454" s="141">
        <v>3.3880889039032525E-2</v>
      </c>
      <c r="H2454" s="5">
        <f t="shared" si="317"/>
        <v>1.0338808890390325</v>
      </c>
      <c r="I2454" s="5">
        <f t="shared" si="318"/>
        <v>13.334153834373366</v>
      </c>
      <c r="J2454" s="5">
        <f t="shared" si="319"/>
        <v>4.1470271645564809</v>
      </c>
      <c r="K2454" s="5">
        <f t="shared" si="320"/>
        <v>1.6277279182049489</v>
      </c>
      <c r="L2454">
        <v>3.98</v>
      </c>
      <c r="M2454">
        <v>3.57</v>
      </c>
      <c r="N2454">
        <v>1.99</v>
      </c>
      <c r="O2454" s="5">
        <f t="shared" si="321"/>
        <v>4.1148459383753497</v>
      </c>
      <c r="P2454" s="5">
        <f t="shared" si="322"/>
        <v>3.690954773869346</v>
      </c>
      <c r="Q2454" s="5">
        <f t="shared" si="323"/>
        <v>2.0574229691876749</v>
      </c>
      <c r="R2454" s="24">
        <f t="shared" si="315"/>
        <v>0.24302246426140234</v>
      </c>
      <c r="S2454" s="24">
        <f t="shared" si="315"/>
        <v>0.2709326072157931</v>
      </c>
      <c r="T2454" s="24">
        <f t="shared" si="315"/>
        <v>0.48604492852280468</v>
      </c>
      <c r="U2454">
        <f t="shared" si="316"/>
        <v>0.29848163216327844</v>
      </c>
      <c r="V2454">
        <f t="shared" si="316"/>
        <v>0.86085763568462337</v>
      </c>
      <c r="W2454">
        <f t="shared" si="316"/>
        <v>1.2225630449310982</v>
      </c>
      <c r="X2454" t="s">
        <v>221</v>
      </c>
      <c r="Y2454" t="s">
        <v>325</v>
      </c>
      <c r="Z2454" t="s">
        <v>135</v>
      </c>
      <c r="AA2454" s="78" t="s">
        <v>153</v>
      </c>
      <c r="AB2454" s="78" t="s">
        <v>161</v>
      </c>
      <c r="AC2454" s="128" t="s">
        <v>620</v>
      </c>
      <c r="AD2454" s="144" t="s">
        <v>151</v>
      </c>
      <c r="AE2454" s="142" t="str">
        <f>VLOOKUP(AD2454,cs_lookup!$A$2:$B$55,2,FALSE)</f>
        <v>X</v>
      </c>
    </row>
    <row r="2455" spans="1:31" x14ac:dyDescent="0.25">
      <c r="A2455" s="6">
        <v>0.69564248520114369</v>
      </c>
      <c r="B2455" s="6">
        <v>0.23051292157364001</v>
      </c>
      <c r="C2455" s="6">
        <v>7.2674807535690042E-2</v>
      </c>
      <c r="D2455" s="3">
        <f t="shared" si="314"/>
        <v>1.4375200210936685</v>
      </c>
      <c r="E2455" s="4">
        <f t="shared" si="314"/>
        <v>4.3381516019722932</v>
      </c>
      <c r="F2455" s="4">
        <f t="shared" si="314"/>
        <v>13.759926361124625</v>
      </c>
      <c r="G2455" s="141">
        <v>3.3246406530159422E-2</v>
      </c>
      <c r="H2455" s="5">
        <f t="shared" si="317"/>
        <v>1.0332464065301594</v>
      </c>
      <c r="I2455" s="5">
        <f t="shared" si="318"/>
        <v>1.3912654445333499</v>
      </c>
      <c r="J2455" s="5">
        <f t="shared" si="319"/>
        <v>4.1985644223439813</v>
      </c>
      <c r="K2455" s="5">
        <f t="shared" si="320"/>
        <v>13.317178045973671</v>
      </c>
      <c r="L2455">
        <v>2.2799999999999998</v>
      </c>
      <c r="M2455">
        <v>3.52</v>
      </c>
      <c r="N2455">
        <v>3.22</v>
      </c>
      <c r="O2455" s="5">
        <f t="shared" si="321"/>
        <v>2.3558018068887634</v>
      </c>
      <c r="P2455" s="5">
        <f t="shared" si="322"/>
        <v>3.6370273509861613</v>
      </c>
      <c r="Q2455" s="5">
        <f t="shared" si="323"/>
        <v>3.3270534290271137</v>
      </c>
      <c r="R2455" s="24">
        <f t="shared" si="315"/>
        <v>0.42448392605686552</v>
      </c>
      <c r="S2455" s="24">
        <f t="shared" si="315"/>
        <v>0.27494981574137878</v>
      </c>
      <c r="T2455" s="24">
        <f t="shared" si="315"/>
        <v>0.30056625820175564</v>
      </c>
      <c r="U2455">
        <f t="shared" si="316"/>
        <v>1.6387958235854438</v>
      </c>
      <c r="V2455">
        <f t="shared" si="316"/>
        <v>0.83838180051905664</v>
      </c>
      <c r="W2455">
        <f t="shared" si="316"/>
        <v>0.24179296761550306</v>
      </c>
      <c r="X2455" t="s">
        <v>401</v>
      </c>
      <c r="Y2455" t="s">
        <v>437</v>
      </c>
      <c r="Z2455" t="s">
        <v>135</v>
      </c>
      <c r="AA2455" s="78" t="s">
        <v>170</v>
      </c>
      <c r="AB2455" s="78" t="s">
        <v>160</v>
      </c>
      <c r="AC2455" s="128" t="s">
        <v>620</v>
      </c>
      <c r="AD2455" s="144" t="s">
        <v>151</v>
      </c>
      <c r="AE2455" s="142" t="str">
        <f>VLOOKUP(AD2455,cs_lookup!$A$2:$B$55,2,FALSE)</f>
        <v>X</v>
      </c>
    </row>
    <row r="2456" spans="1:31" x14ac:dyDescent="0.25">
      <c r="A2456" s="6">
        <v>6.1456504384678673E-2</v>
      </c>
      <c r="B2456" s="6">
        <v>0.13530269519518881</v>
      </c>
      <c r="C2456" s="6">
        <v>0.66503898358706381</v>
      </c>
      <c r="D2456" s="3">
        <f t="shared" si="314"/>
        <v>16.271670672003005</v>
      </c>
      <c r="E2456" s="4">
        <f t="shared" si="314"/>
        <v>7.3908357742422766</v>
      </c>
      <c r="F2456" s="4">
        <f t="shared" si="314"/>
        <v>1.5036712503772867</v>
      </c>
      <c r="G2456" s="141">
        <v>3.4669714553660302E-2</v>
      </c>
      <c r="H2456" s="5">
        <f t="shared" si="317"/>
        <v>1.0346697145536603</v>
      </c>
      <c r="I2456" s="5">
        <f t="shared" si="318"/>
        <v>15.726439503472216</v>
      </c>
      <c r="J2456" s="5">
        <f t="shared" si="319"/>
        <v>7.1431836365584189</v>
      </c>
      <c r="K2456" s="5">
        <f t="shared" si="320"/>
        <v>1.4532862315641915</v>
      </c>
      <c r="L2456">
        <v>4.4000000000000004</v>
      </c>
      <c r="M2456">
        <v>3.63</v>
      </c>
      <c r="N2456">
        <v>1.88</v>
      </c>
      <c r="O2456" s="5">
        <f t="shared" si="321"/>
        <v>4.552546744036106</v>
      </c>
      <c r="P2456" s="5">
        <f t="shared" si="322"/>
        <v>3.7558510638297866</v>
      </c>
      <c r="Q2456" s="5">
        <f t="shared" si="323"/>
        <v>1.9451790633608812</v>
      </c>
      <c r="R2456" s="24">
        <f t="shared" si="315"/>
        <v>0.21965727234102816</v>
      </c>
      <c r="S2456" s="24">
        <f t="shared" si="315"/>
        <v>0.26625123920124633</v>
      </c>
      <c r="T2456" s="24">
        <f t="shared" si="315"/>
        <v>0.51409148845772568</v>
      </c>
      <c r="U2456">
        <f t="shared" si="316"/>
        <v>0.27978360893630955</v>
      </c>
      <c r="V2456">
        <f t="shared" si="316"/>
        <v>0.50817677168788722</v>
      </c>
      <c r="W2456">
        <f t="shared" si="316"/>
        <v>1.2936199071923573</v>
      </c>
      <c r="X2456" t="s">
        <v>435</v>
      </c>
      <c r="Y2456" t="s">
        <v>230</v>
      </c>
      <c r="Z2456" t="s">
        <v>135</v>
      </c>
      <c r="AA2456" s="78" t="s">
        <v>178</v>
      </c>
      <c r="AB2456" s="78" t="s">
        <v>161</v>
      </c>
      <c r="AC2456" s="128" t="s">
        <v>620</v>
      </c>
      <c r="AD2456" s="144" t="s">
        <v>172</v>
      </c>
      <c r="AE2456" s="142" t="str">
        <f>VLOOKUP(AD2456,cs_lookup!$A$2:$B$55,2,FALSE)</f>
        <v>2</v>
      </c>
    </row>
    <row r="2457" spans="1:31" x14ac:dyDescent="0.25">
      <c r="A2457" s="6">
        <v>0.58435361863259738</v>
      </c>
      <c r="B2457" s="6">
        <v>0.21426998569471545</v>
      </c>
      <c r="C2457" s="6">
        <v>0.19106085106323034</v>
      </c>
      <c r="D2457" s="3">
        <f t="shared" ref="D2457:F2489" si="324">(100%/A2457)</f>
        <v>1.7112925600427116</v>
      </c>
      <c r="E2457" s="4">
        <f t="shared" si="324"/>
        <v>4.6670092255700517</v>
      </c>
      <c r="F2457" s="4">
        <f t="shared" si="324"/>
        <v>5.2339346047875424</v>
      </c>
      <c r="G2457" s="141">
        <v>3.2374676086912801E-2</v>
      </c>
      <c r="H2457" s="5">
        <f t="shared" si="317"/>
        <v>1.0323746760869128</v>
      </c>
      <c r="I2457" s="5">
        <f t="shared" si="318"/>
        <v>1.6576274095846211</v>
      </c>
      <c r="J2457" s="5">
        <f t="shared" si="319"/>
        <v>4.5206545004181686</v>
      </c>
      <c r="K2457" s="5">
        <f t="shared" si="320"/>
        <v>5.0698014258022264</v>
      </c>
      <c r="L2457">
        <v>2.5099999999999998</v>
      </c>
      <c r="M2457">
        <v>3.39</v>
      </c>
      <c r="N2457">
        <v>2.95</v>
      </c>
      <c r="O2457" s="5">
        <f t="shared" si="321"/>
        <v>2.5912604369781511</v>
      </c>
      <c r="P2457" s="5">
        <f t="shared" si="322"/>
        <v>3.4997501519346343</v>
      </c>
      <c r="Q2457" s="5">
        <f t="shared" si="323"/>
        <v>3.045505294456393</v>
      </c>
      <c r="R2457" s="24">
        <f t="shared" ref="R2457:T2489" si="325">(1/O2457)</f>
        <v>0.38591257973520005</v>
      </c>
      <c r="S2457" s="24">
        <f t="shared" si="325"/>
        <v>0.2857346829307823</v>
      </c>
      <c r="T2457" s="24">
        <f t="shared" si="325"/>
        <v>0.32835273733401765</v>
      </c>
      <c r="U2457">
        <f t="shared" ref="U2457:W2489" si="326">(L2457/I2457)</f>
        <v>1.5142124131676682</v>
      </c>
      <c r="V2457">
        <f t="shared" si="326"/>
        <v>0.74989141499011236</v>
      </c>
      <c r="W2457">
        <f t="shared" si="326"/>
        <v>0.58187683347641239</v>
      </c>
      <c r="X2457" t="s">
        <v>438</v>
      </c>
      <c r="Y2457" t="s">
        <v>231</v>
      </c>
      <c r="Z2457" t="s">
        <v>135</v>
      </c>
      <c r="AA2457" s="78" t="s">
        <v>162</v>
      </c>
      <c r="AB2457" s="78" t="s">
        <v>160</v>
      </c>
      <c r="AC2457" s="128" t="s">
        <v>620</v>
      </c>
      <c r="AD2457" s="144" t="s">
        <v>153</v>
      </c>
      <c r="AE2457" s="142" t="str">
        <f>VLOOKUP(AD2457,cs_lookup!$A$2:$B$55,2,FALSE)</f>
        <v>2</v>
      </c>
    </row>
    <row r="2458" spans="1:31" x14ac:dyDescent="0.25">
      <c r="A2458" s="6">
        <v>0.69723155622455246</v>
      </c>
      <c r="B2458" s="6">
        <v>0.1812727630131255</v>
      </c>
      <c r="C2458" s="6">
        <v>0.114896952722274</v>
      </c>
      <c r="D2458" s="3">
        <f t="shared" si="324"/>
        <v>1.4342437473927772</v>
      </c>
      <c r="E2458" s="4">
        <f t="shared" si="324"/>
        <v>5.5165485612838179</v>
      </c>
      <c r="F2458" s="4">
        <f t="shared" si="324"/>
        <v>8.7034510168183026</v>
      </c>
      <c r="G2458" s="141">
        <v>3.6592311426313362E-2</v>
      </c>
      <c r="H2458" s="5">
        <f t="shared" si="317"/>
        <v>1.0365923114263134</v>
      </c>
      <c r="I2458" s="5">
        <f t="shared" si="318"/>
        <v>1.383614109021617</v>
      </c>
      <c r="J2458" s="5">
        <f t="shared" si="319"/>
        <v>5.3218111889072839</v>
      </c>
      <c r="K2458" s="5">
        <f t="shared" si="320"/>
        <v>8.3962141344099592</v>
      </c>
      <c r="L2458">
        <v>1.7</v>
      </c>
      <c r="M2458">
        <v>4.0199999999999996</v>
      </c>
      <c r="N2458">
        <v>5.01</v>
      </c>
      <c r="O2458" s="5">
        <f t="shared" si="321"/>
        <v>1.7622069294247327</v>
      </c>
      <c r="P2458" s="5">
        <f t="shared" si="322"/>
        <v>4.1671010919337794</v>
      </c>
      <c r="Q2458" s="5">
        <f t="shared" si="323"/>
        <v>5.1933274802458298</v>
      </c>
      <c r="R2458" s="24">
        <f t="shared" si="325"/>
        <v>0.56747024614552333</v>
      </c>
      <c r="S2458" s="24">
        <f t="shared" si="325"/>
        <v>0.23997497971328105</v>
      </c>
      <c r="T2458" s="24">
        <f t="shared" si="325"/>
        <v>0.19255477414119557</v>
      </c>
      <c r="U2458">
        <f t="shared" si="326"/>
        <v>1.2286662797924965</v>
      </c>
      <c r="V2458">
        <f t="shared" si="326"/>
        <v>0.75538192868984844</v>
      </c>
      <c r="W2458">
        <f t="shared" si="326"/>
        <v>0.59669750196909144</v>
      </c>
      <c r="X2458" t="s">
        <v>328</v>
      </c>
      <c r="Y2458" t="s">
        <v>241</v>
      </c>
      <c r="Z2458" t="s">
        <v>135</v>
      </c>
      <c r="AA2458" s="78" t="s">
        <v>162</v>
      </c>
      <c r="AB2458" s="78" t="s">
        <v>160</v>
      </c>
      <c r="AC2458" s="128" t="s">
        <v>620</v>
      </c>
      <c r="AD2458" s="144" t="s">
        <v>151</v>
      </c>
      <c r="AE2458" s="142" t="str">
        <f>VLOOKUP(AD2458,cs_lookup!$A$2:$B$55,2,FALSE)</f>
        <v>X</v>
      </c>
    </row>
    <row r="2459" spans="1:31" x14ac:dyDescent="0.25">
      <c r="A2459" s="6">
        <v>0.5718851217827291</v>
      </c>
      <c r="B2459" s="6">
        <v>0.26061467305474528</v>
      </c>
      <c r="C2459" s="6">
        <v>0.16187040023113516</v>
      </c>
      <c r="D2459" s="3">
        <f t="shared" si="324"/>
        <v>1.7486029307472009</v>
      </c>
      <c r="E2459" s="4">
        <f t="shared" si="324"/>
        <v>3.837082495312679</v>
      </c>
      <c r="F2459" s="4">
        <f t="shared" si="324"/>
        <v>6.1777817227368157</v>
      </c>
      <c r="G2459" s="141">
        <v>3.2681352888826121E-2</v>
      </c>
      <c r="H2459" s="5">
        <f t="shared" si="317"/>
        <v>1.0326813528888261</v>
      </c>
      <c r="I2459" s="5">
        <f t="shared" si="318"/>
        <v>1.6932647479841225</v>
      </c>
      <c r="J2459" s="5">
        <f t="shared" si="319"/>
        <v>3.7156500256142051</v>
      </c>
      <c r="K2459" s="5">
        <f t="shared" si="320"/>
        <v>5.9822729494001896</v>
      </c>
      <c r="L2459">
        <v>2.35</v>
      </c>
      <c r="M2459">
        <v>3.35</v>
      </c>
      <c r="N2459">
        <v>3.24</v>
      </c>
      <c r="O2459" s="5">
        <f t="shared" si="321"/>
        <v>2.4268011792887414</v>
      </c>
      <c r="P2459" s="5">
        <f t="shared" si="322"/>
        <v>3.4594825321775677</v>
      </c>
      <c r="Q2459" s="5">
        <f t="shared" si="323"/>
        <v>3.3458875833597967</v>
      </c>
      <c r="R2459" s="24">
        <f t="shared" si="325"/>
        <v>0.41206507089842637</v>
      </c>
      <c r="S2459" s="24">
        <f t="shared" si="325"/>
        <v>0.28906057212277669</v>
      </c>
      <c r="T2459" s="24">
        <f t="shared" si="325"/>
        <v>0.29887435697879688</v>
      </c>
      <c r="U2459">
        <f t="shared" si="326"/>
        <v>1.3878514879600126</v>
      </c>
      <c r="V2459">
        <f t="shared" si="326"/>
        <v>0.9015919090620591</v>
      </c>
      <c r="W2459">
        <f t="shared" si="326"/>
        <v>0.54160016224683594</v>
      </c>
      <c r="X2459" t="s">
        <v>204</v>
      </c>
      <c r="Y2459" t="s">
        <v>332</v>
      </c>
      <c r="Z2459" t="s">
        <v>135</v>
      </c>
      <c r="AA2459" s="78" t="s">
        <v>162</v>
      </c>
      <c r="AB2459" s="78" t="s">
        <v>160</v>
      </c>
      <c r="AC2459" s="128" t="s">
        <v>620</v>
      </c>
      <c r="AD2459" s="144" t="s">
        <v>176</v>
      </c>
      <c r="AE2459" s="142" t="str">
        <f>VLOOKUP(AD2459,cs_lookup!$A$2:$B$55,2,FALSE)</f>
        <v>1</v>
      </c>
    </row>
    <row r="2460" spans="1:31" x14ac:dyDescent="0.25">
      <c r="A2460" s="6">
        <v>0.59553909735892085</v>
      </c>
      <c r="B2460" s="6">
        <v>0.21612105970086118</v>
      </c>
      <c r="C2460" s="6">
        <v>0.1793403171429587</v>
      </c>
      <c r="D2460" s="3">
        <f t="shared" si="324"/>
        <v>1.6791508809997033</v>
      </c>
      <c r="E2460" s="4">
        <f t="shared" si="324"/>
        <v>4.6270363535331827</v>
      </c>
      <c r="F2460" s="4">
        <f t="shared" si="324"/>
        <v>5.575991031636593</v>
      </c>
      <c r="G2460" s="141">
        <v>3.2441927938954285E-2</v>
      </c>
      <c r="H2460" s="5">
        <f t="shared" si="317"/>
        <v>1.0324419279389543</v>
      </c>
      <c r="I2460" s="5">
        <f t="shared" si="318"/>
        <v>1.6263877275419867</v>
      </c>
      <c r="J2460" s="5">
        <f t="shared" si="319"/>
        <v>4.4816432075458756</v>
      </c>
      <c r="K2460" s="5">
        <f t="shared" si="320"/>
        <v>5.4007793375534892</v>
      </c>
      <c r="L2460">
        <v>2.42</v>
      </c>
      <c r="M2460">
        <v>3.21</v>
      </c>
      <c r="N2460">
        <v>3.25</v>
      </c>
      <c r="O2460" s="5">
        <f t="shared" si="321"/>
        <v>2.4985094656122695</v>
      </c>
      <c r="P2460" s="5">
        <f t="shared" si="322"/>
        <v>3.3141385886840431</v>
      </c>
      <c r="Q2460" s="5">
        <f t="shared" si="323"/>
        <v>3.3554362658016013</v>
      </c>
      <c r="R2460" s="24">
        <f t="shared" si="325"/>
        <v>0.40023862777519881</v>
      </c>
      <c r="S2460" s="24">
        <f t="shared" si="325"/>
        <v>0.30173753246603774</v>
      </c>
      <c r="T2460" s="24">
        <f t="shared" si="325"/>
        <v>0.29802383975876345</v>
      </c>
      <c r="U2460">
        <f t="shared" si="326"/>
        <v>1.4879600718934505</v>
      </c>
      <c r="V2460">
        <f t="shared" si="326"/>
        <v>0.71625514378191191</v>
      </c>
      <c r="W2460">
        <f t="shared" si="326"/>
        <v>0.6017650040618443</v>
      </c>
      <c r="X2460" t="s">
        <v>206</v>
      </c>
      <c r="Y2460" t="s">
        <v>402</v>
      </c>
      <c r="Z2460" t="s">
        <v>135</v>
      </c>
      <c r="AA2460" s="78" t="s">
        <v>162</v>
      </c>
      <c r="AB2460" s="78" t="s">
        <v>160</v>
      </c>
      <c r="AC2460" s="128" t="s">
        <v>620</v>
      </c>
      <c r="AD2460" s="144" t="s">
        <v>167</v>
      </c>
      <c r="AE2460" s="142" t="str">
        <f>VLOOKUP(AD2460,cs_lookup!$A$2:$B$55,2,FALSE)</f>
        <v>2</v>
      </c>
    </row>
    <row r="2461" spans="1:31" x14ac:dyDescent="0.25">
      <c r="A2461" s="6">
        <v>0.60952016419587818</v>
      </c>
      <c r="B2461" s="6">
        <v>0.2087346418957472</v>
      </c>
      <c r="C2461" s="6">
        <v>0.17278603709944276</v>
      </c>
      <c r="D2461" s="3">
        <f t="shared" si="324"/>
        <v>1.6406348120070322</v>
      </c>
      <c r="E2461" s="4">
        <f t="shared" si="324"/>
        <v>4.7907716271621616</v>
      </c>
      <c r="F2461" s="4">
        <f t="shared" si="324"/>
        <v>5.7875046895396673</v>
      </c>
      <c r="G2461" s="141">
        <v>4.8395317634777779E-2</v>
      </c>
      <c r="H2461" s="5">
        <f t="shared" si="317"/>
        <v>1.0483953176347778</v>
      </c>
      <c r="I2461" s="5">
        <f t="shared" si="318"/>
        <v>1.5649009342281026</v>
      </c>
      <c r="J2461" s="5">
        <f t="shared" si="319"/>
        <v>4.5696232581144454</v>
      </c>
      <c r="K2461" s="5">
        <f t="shared" si="320"/>
        <v>5.520345801044316</v>
      </c>
      <c r="L2461">
        <v>1.58</v>
      </c>
      <c r="M2461">
        <v>4.1500000000000004</v>
      </c>
      <c r="N2461">
        <v>5.73</v>
      </c>
      <c r="O2461" s="5">
        <f t="shared" si="321"/>
        <v>1.656464601862949</v>
      </c>
      <c r="P2461" s="5">
        <f t="shared" si="322"/>
        <v>4.3508405681843279</v>
      </c>
      <c r="Q2461" s="5">
        <f t="shared" si="323"/>
        <v>6.0073051700472773</v>
      </c>
      <c r="R2461" s="24">
        <f t="shared" si="325"/>
        <v>0.60369536353227615</v>
      </c>
      <c r="S2461" s="24">
        <f t="shared" si="325"/>
        <v>0.22984064442915572</v>
      </c>
      <c r="T2461" s="24">
        <f t="shared" si="325"/>
        <v>0.16646399203856826</v>
      </c>
      <c r="U2461">
        <f t="shared" si="326"/>
        <v>1.0096485761121647</v>
      </c>
      <c r="V2461">
        <f t="shared" si="326"/>
        <v>0.90817114794544496</v>
      </c>
      <c r="W2461">
        <f t="shared" si="326"/>
        <v>1.0379784539794632</v>
      </c>
      <c r="X2461" t="s">
        <v>237</v>
      </c>
      <c r="Y2461" t="s">
        <v>258</v>
      </c>
      <c r="Z2461" t="s">
        <v>137</v>
      </c>
      <c r="AA2461" s="78" t="s">
        <v>162</v>
      </c>
      <c r="AB2461" s="78" t="s">
        <v>160</v>
      </c>
      <c r="AC2461" s="128" t="s">
        <v>620</v>
      </c>
      <c r="AD2461" s="144" t="s">
        <v>175</v>
      </c>
      <c r="AE2461" s="142" t="str">
        <f>VLOOKUP(AD2461,cs_lookup!$A$2:$B$55,2,FALSE)</f>
        <v>1</v>
      </c>
    </row>
    <row r="2462" spans="1:31" x14ac:dyDescent="0.25">
      <c r="A2462" s="6">
        <v>0.48272954437459192</v>
      </c>
      <c r="B2462" s="6">
        <v>0.21185892133847267</v>
      </c>
      <c r="C2462" s="6">
        <v>0.28491987929685486</v>
      </c>
      <c r="D2462" s="3">
        <f t="shared" si="324"/>
        <v>2.0715533400707145</v>
      </c>
      <c r="E2462" s="4">
        <f t="shared" si="324"/>
        <v>4.720122210017144</v>
      </c>
      <c r="F2462" s="4">
        <f t="shared" si="324"/>
        <v>3.509758611676622</v>
      </c>
      <c r="G2462" s="141">
        <v>4.3984493132885216E-2</v>
      </c>
      <c r="H2462" s="5">
        <f t="shared" si="317"/>
        <v>1.0439844931328852</v>
      </c>
      <c r="I2462" s="5">
        <f t="shared" si="318"/>
        <v>1.9842759674084867</v>
      </c>
      <c r="J2462" s="5">
        <f t="shared" si="319"/>
        <v>4.5212570120199436</v>
      </c>
      <c r="K2462" s="5">
        <f t="shared" si="320"/>
        <v>3.3618876858450393</v>
      </c>
      <c r="L2462">
        <v>2.5299999999999998</v>
      </c>
      <c r="M2462">
        <v>3.4</v>
      </c>
      <c r="N2462">
        <v>2.82</v>
      </c>
      <c r="O2462" s="5">
        <f t="shared" si="321"/>
        <v>2.6412807676261996</v>
      </c>
      <c r="P2462" s="5">
        <f t="shared" si="322"/>
        <v>3.5495472766518095</v>
      </c>
      <c r="Q2462" s="5">
        <f t="shared" si="323"/>
        <v>2.9440362706347361</v>
      </c>
      <c r="R2462" s="24">
        <f t="shared" si="325"/>
        <v>0.37860420302788589</v>
      </c>
      <c r="S2462" s="24">
        <f t="shared" si="325"/>
        <v>0.2817260687236916</v>
      </c>
      <c r="T2462" s="24">
        <f t="shared" si="325"/>
        <v>0.33966972824842251</v>
      </c>
      <c r="U2462">
        <f t="shared" si="326"/>
        <v>1.2750242615215677</v>
      </c>
      <c r="V2462">
        <f t="shared" si="326"/>
        <v>0.75200325727136574</v>
      </c>
      <c r="W2462">
        <f t="shared" si="326"/>
        <v>0.83881445887481176</v>
      </c>
      <c r="X2462" t="s">
        <v>253</v>
      </c>
      <c r="Y2462" t="s">
        <v>404</v>
      </c>
      <c r="Z2462" t="s">
        <v>137</v>
      </c>
      <c r="AA2462" s="78" t="s">
        <v>150</v>
      </c>
      <c r="AB2462" s="78" t="s">
        <v>166</v>
      </c>
      <c r="AC2462" s="128" t="s">
        <v>620</v>
      </c>
      <c r="AD2462" s="144" t="s">
        <v>153</v>
      </c>
      <c r="AE2462" s="142" t="str">
        <f>VLOOKUP(AD2462,cs_lookup!$A$2:$B$55,2,FALSE)</f>
        <v>2</v>
      </c>
    </row>
    <row r="2463" spans="1:31" x14ac:dyDescent="0.25">
      <c r="A2463" s="6">
        <v>0.6064113474931847</v>
      </c>
      <c r="B2463" s="6">
        <v>0.22830245210616354</v>
      </c>
      <c r="C2463" s="6">
        <v>0.15885799838452702</v>
      </c>
      <c r="D2463" s="3">
        <f t="shared" si="324"/>
        <v>1.6490456587493834</v>
      </c>
      <c r="E2463" s="4">
        <f t="shared" si="324"/>
        <v>4.3801544432601505</v>
      </c>
      <c r="F2463" s="4">
        <f t="shared" si="324"/>
        <v>6.2949301273419627</v>
      </c>
      <c r="G2463" s="141">
        <v>2.7176135736484364E-2</v>
      </c>
      <c r="H2463" s="5">
        <f t="shared" si="317"/>
        <v>1.0271761357364844</v>
      </c>
      <c r="I2463" s="5">
        <f t="shared" si="318"/>
        <v>1.6054166382740378</v>
      </c>
      <c r="J2463" s="5">
        <f t="shared" si="319"/>
        <v>4.2642681141726326</v>
      </c>
      <c r="K2463" s="5">
        <f t="shared" si="320"/>
        <v>6.1283843231312058</v>
      </c>
      <c r="L2463">
        <v>2.68</v>
      </c>
      <c r="M2463">
        <v>2.98</v>
      </c>
      <c r="N2463">
        <v>3.14</v>
      </c>
      <c r="O2463" s="5">
        <f t="shared" si="321"/>
        <v>2.7528320437737781</v>
      </c>
      <c r="P2463" s="5">
        <f t="shared" si="322"/>
        <v>3.0609848844947232</v>
      </c>
      <c r="Q2463" s="5">
        <f t="shared" si="323"/>
        <v>3.2253330662125612</v>
      </c>
      <c r="R2463" s="24">
        <f t="shared" si="325"/>
        <v>0.36326226377005144</v>
      </c>
      <c r="S2463" s="24">
        <f t="shared" si="325"/>
        <v>0.32669223721601948</v>
      </c>
      <c r="T2463" s="24">
        <f t="shared" si="325"/>
        <v>0.31004549901392925</v>
      </c>
      <c r="U2463">
        <f t="shared" si="326"/>
        <v>1.6693485890872743</v>
      </c>
      <c r="V2463">
        <f t="shared" si="326"/>
        <v>0.6988303549900472</v>
      </c>
      <c r="W2463">
        <f t="shared" si="326"/>
        <v>0.51236995502195659</v>
      </c>
      <c r="X2463" t="s">
        <v>381</v>
      </c>
      <c r="Y2463" t="s">
        <v>23</v>
      </c>
      <c r="Z2463" t="s">
        <v>349</v>
      </c>
      <c r="AA2463" s="78" t="s">
        <v>162</v>
      </c>
      <c r="AB2463" s="78" t="s">
        <v>160</v>
      </c>
      <c r="AC2463" s="128" t="s">
        <v>620</v>
      </c>
      <c r="AD2463" s="144" t="s">
        <v>151</v>
      </c>
      <c r="AE2463" s="142" t="str">
        <f>VLOOKUP(AD2463,cs_lookup!$A$2:$B$55,2,FALSE)</f>
        <v>X</v>
      </c>
    </row>
    <row r="2464" spans="1:31" x14ac:dyDescent="0.25">
      <c r="A2464" s="6">
        <v>0.330951962915494</v>
      </c>
      <c r="B2464" s="6">
        <v>0.27312303813129718</v>
      </c>
      <c r="C2464" s="6">
        <v>0.36466813889294902</v>
      </c>
      <c r="D2464" s="3">
        <f t="shared" si="324"/>
        <v>3.0215865504787538</v>
      </c>
      <c r="E2464" s="4">
        <f t="shared" si="324"/>
        <v>3.6613535307822498</v>
      </c>
      <c r="F2464" s="4">
        <f t="shared" si="324"/>
        <v>2.742219276506515</v>
      </c>
      <c r="G2464" s="141">
        <v>2.724319650389706E-2</v>
      </c>
      <c r="H2464" s="5">
        <f t="shared" si="317"/>
        <v>1.0272431965038971</v>
      </c>
      <c r="I2464" s="5">
        <f t="shared" si="318"/>
        <v>2.9414519957517098</v>
      </c>
      <c r="J2464" s="5">
        <f t="shared" si="319"/>
        <v>3.5642519154599821</v>
      </c>
      <c r="K2464" s="5">
        <f t="shared" si="320"/>
        <v>2.6694937341413794</v>
      </c>
      <c r="L2464">
        <v>2.57</v>
      </c>
      <c r="M2464">
        <v>3.33</v>
      </c>
      <c r="N2464">
        <v>2.96</v>
      </c>
      <c r="O2464" s="5">
        <f t="shared" si="321"/>
        <v>2.6400150150150155</v>
      </c>
      <c r="P2464" s="5">
        <f t="shared" si="322"/>
        <v>3.4207198443579774</v>
      </c>
      <c r="Q2464" s="5">
        <f t="shared" si="323"/>
        <v>3.0406398616515351</v>
      </c>
      <c r="R2464" s="24">
        <f t="shared" si="325"/>
        <v>0.3787857244419166</v>
      </c>
      <c r="S2464" s="24">
        <f t="shared" si="325"/>
        <v>0.2923361296743921</v>
      </c>
      <c r="T2464" s="24">
        <f t="shared" si="325"/>
        <v>0.32887814588369113</v>
      </c>
      <c r="U2464">
        <f t="shared" si="326"/>
        <v>0.87371815134559672</v>
      </c>
      <c r="V2464">
        <f t="shared" si="326"/>
        <v>0.93427739648706876</v>
      </c>
      <c r="W2464">
        <f t="shared" si="326"/>
        <v>1.1088244793921793</v>
      </c>
      <c r="X2464" t="s">
        <v>390</v>
      </c>
      <c r="Y2464" t="s">
        <v>380</v>
      </c>
      <c r="Z2464" t="s">
        <v>349</v>
      </c>
      <c r="AA2464" s="78" t="s">
        <v>151</v>
      </c>
      <c r="AB2464" s="78" t="s">
        <v>166</v>
      </c>
      <c r="AC2464" s="128" t="s">
        <v>620</v>
      </c>
      <c r="AD2464" s="144" t="s">
        <v>152</v>
      </c>
      <c r="AE2464" s="142" t="str">
        <f>VLOOKUP(AD2464,cs_lookup!$A$2:$B$55,2,FALSE)</f>
        <v>2</v>
      </c>
    </row>
    <row r="2465" spans="1:31" x14ac:dyDescent="0.25">
      <c r="A2465" s="6">
        <v>0.38254438183027134</v>
      </c>
      <c r="B2465" s="6">
        <v>0.3135313311247962</v>
      </c>
      <c r="C2465" s="6">
        <v>0.28681794282723116</v>
      </c>
      <c r="D2465" s="3">
        <f t="shared" si="324"/>
        <v>2.6140757713275828</v>
      </c>
      <c r="E2465" s="4">
        <f t="shared" si="324"/>
        <v>3.1894739081178645</v>
      </c>
      <c r="F2465" s="4">
        <f t="shared" si="324"/>
        <v>3.4865322236913334</v>
      </c>
      <c r="G2465" s="141">
        <v>3.036551426965084E-2</v>
      </c>
      <c r="H2465" s="5">
        <f t="shared" si="317"/>
        <v>1.0303655142696508</v>
      </c>
      <c r="I2465" s="5">
        <f t="shared" si="318"/>
        <v>2.5370373281373899</v>
      </c>
      <c r="J2465" s="5">
        <f t="shared" si="319"/>
        <v>3.095478123002442</v>
      </c>
      <c r="K2465" s="5">
        <f t="shared" si="320"/>
        <v>3.3837819447622679</v>
      </c>
      <c r="L2465">
        <v>1.85</v>
      </c>
      <c r="M2465">
        <v>3.29</v>
      </c>
      <c r="N2465">
        <v>5.38</v>
      </c>
      <c r="O2465" s="5">
        <f t="shared" si="321"/>
        <v>1.9061762013988541</v>
      </c>
      <c r="P2465" s="5">
        <f t="shared" si="322"/>
        <v>3.3899025419471513</v>
      </c>
      <c r="Q2465" s="5">
        <f t="shared" si="323"/>
        <v>5.5433664667707214</v>
      </c>
      <c r="R2465" s="24">
        <f t="shared" si="325"/>
        <v>0.52461047371494118</v>
      </c>
      <c r="S2465" s="24">
        <f t="shared" si="325"/>
        <v>0.2949937314202557</v>
      </c>
      <c r="T2465" s="24">
        <f t="shared" si="325"/>
        <v>0.1803957948648032</v>
      </c>
      <c r="U2465">
        <f t="shared" si="326"/>
        <v>0.72919699662369952</v>
      </c>
      <c r="V2465">
        <f t="shared" si="326"/>
        <v>1.0628406563600206</v>
      </c>
      <c r="W2465">
        <f t="shared" si="326"/>
        <v>1.5899369663366352</v>
      </c>
      <c r="X2465" t="s">
        <v>348</v>
      </c>
      <c r="Y2465" t="s">
        <v>353</v>
      </c>
      <c r="Z2465" t="s">
        <v>349</v>
      </c>
      <c r="AA2465" s="78" t="s">
        <v>151</v>
      </c>
      <c r="AB2465" s="78" t="s">
        <v>166</v>
      </c>
      <c r="AC2465" s="128" t="s">
        <v>620</v>
      </c>
      <c r="AD2465" s="144" t="s">
        <v>151</v>
      </c>
      <c r="AE2465" s="142" t="str">
        <f>VLOOKUP(AD2465,cs_lookup!$A$2:$B$55,2,FALSE)</f>
        <v>X</v>
      </c>
    </row>
    <row r="2466" spans="1:31" x14ac:dyDescent="0.25">
      <c r="A2466" s="6">
        <v>0.25761045864360765</v>
      </c>
      <c r="B2466" s="6">
        <v>0.51823560475659236</v>
      </c>
      <c r="C2466" s="6">
        <v>0.21994654859255044</v>
      </c>
      <c r="D2466" s="3">
        <f t="shared" si="324"/>
        <v>3.8818299740829021</v>
      </c>
      <c r="E2466" s="4">
        <f t="shared" si="324"/>
        <v>1.9296242690034493</v>
      </c>
      <c r="F2466" s="4">
        <f t="shared" si="324"/>
        <v>4.5465591817605358</v>
      </c>
      <c r="G2466" s="141">
        <v>2.6843865705327596E-2</v>
      </c>
      <c r="H2466" s="5">
        <f t="shared" si="317"/>
        <v>1.0268438657053276</v>
      </c>
      <c r="I2466" s="5">
        <f t="shared" si="318"/>
        <v>3.7803507463294008</v>
      </c>
      <c r="J2466" s="5">
        <f t="shared" si="319"/>
        <v>1.8791798183241928</v>
      </c>
      <c r="K2466" s="5">
        <f t="shared" si="320"/>
        <v>4.4277025296709107</v>
      </c>
      <c r="L2466">
        <v>2.33</v>
      </c>
      <c r="M2466">
        <v>3.24</v>
      </c>
      <c r="N2466">
        <v>3.46</v>
      </c>
      <c r="O2466" s="5">
        <f t="shared" si="321"/>
        <v>2.3925462070934134</v>
      </c>
      <c r="P2466" s="5">
        <f t="shared" si="322"/>
        <v>3.3269741248852616</v>
      </c>
      <c r="Q2466" s="5">
        <f t="shared" si="323"/>
        <v>3.5528797753404335</v>
      </c>
      <c r="R2466" s="24">
        <f t="shared" si="325"/>
        <v>0.4179647594830993</v>
      </c>
      <c r="S2466" s="24">
        <f t="shared" si="325"/>
        <v>0.30057342271469795</v>
      </c>
      <c r="T2466" s="24">
        <f t="shared" si="325"/>
        <v>0.2814618178022027</v>
      </c>
      <c r="U2466">
        <f t="shared" si="326"/>
        <v>0.61634492573535804</v>
      </c>
      <c r="V2466">
        <f t="shared" si="326"/>
        <v>1.7241564476194482</v>
      </c>
      <c r="W2466">
        <f t="shared" si="326"/>
        <v>0.78144364415040424</v>
      </c>
      <c r="X2466" t="s">
        <v>200</v>
      </c>
      <c r="Y2466" t="s">
        <v>211</v>
      </c>
      <c r="Z2466" t="s">
        <v>202</v>
      </c>
      <c r="AA2466" s="78" t="s">
        <v>149</v>
      </c>
      <c r="AB2466" s="78" t="s">
        <v>166</v>
      </c>
      <c r="AC2466" s="128" t="s">
        <v>621</v>
      </c>
      <c r="AD2466" s="144" t="s">
        <v>162</v>
      </c>
      <c r="AE2466" s="142" t="str">
        <f>VLOOKUP(AD2466,cs_lookup!$A$2:$B$55,2,FALSE)</f>
        <v>1</v>
      </c>
    </row>
    <row r="2467" spans="1:31" x14ac:dyDescent="0.25">
      <c r="A2467" s="6">
        <v>0.41609445821481073</v>
      </c>
      <c r="B2467" s="6">
        <v>0.20969229570736331</v>
      </c>
      <c r="C2467" s="6">
        <v>0.34646801498297247</v>
      </c>
      <c r="D2467" s="3">
        <f t="shared" si="324"/>
        <v>2.4033004531960032</v>
      </c>
      <c r="E2467" s="4">
        <f t="shared" si="324"/>
        <v>4.7688924222354494</v>
      </c>
      <c r="F2467" s="4">
        <f t="shared" si="324"/>
        <v>2.8862693142082567</v>
      </c>
      <c r="G2467" s="141">
        <v>2.838389136559627E-2</v>
      </c>
      <c r="H2467" s="5">
        <f t="shared" si="317"/>
        <v>1.0283838913655963</v>
      </c>
      <c r="I2467" s="5">
        <f t="shared" si="318"/>
        <v>2.3369682016359166</v>
      </c>
      <c r="J2467" s="5">
        <f t="shared" si="319"/>
        <v>4.6372686914638583</v>
      </c>
      <c r="K2467" s="5">
        <f t="shared" si="320"/>
        <v>2.8066068891603941</v>
      </c>
      <c r="L2467">
        <v>4.07</v>
      </c>
      <c r="M2467">
        <v>3.67</v>
      </c>
      <c r="N2467">
        <v>1.96</v>
      </c>
      <c r="O2467" s="5">
        <f t="shared" si="321"/>
        <v>4.1855224378579772</v>
      </c>
      <c r="P2467" s="5">
        <f t="shared" si="322"/>
        <v>3.7741688813117382</v>
      </c>
      <c r="Q2467" s="5">
        <f t="shared" si="323"/>
        <v>2.0156324270765689</v>
      </c>
      <c r="R2467" s="24">
        <f t="shared" si="325"/>
        <v>0.23891880042381747</v>
      </c>
      <c r="S2467" s="24">
        <f t="shared" si="325"/>
        <v>0.26495899665529626</v>
      </c>
      <c r="T2467" s="24">
        <f t="shared" si="325"/>
        <v>0.49612220292088627</v>
      </c>
      <c r="U2467">
        <f t="shared" si="326"/>
        <v>1.7415726911264486</v>
      </c>
      <c r="V2467">
        <f t="shared" si="326"/>
        <v>0.79141413710954966</v>
      </c>
      <c r="W2467">
        <f t="shared" si="326"/>
        <v>0.69835216594452976</v>
      </c>
      <c r="X2467" t="s">
        <v>203</v>
      </c>
      <c r="Y2467" t="s">
        <v>192</v>
      </c>
      <c r="Z2467" t="s">
        <v>202</v>
      </c>
      <c r="AA2467" s="78" t="s">
        <v>150</v>
      </c>
      <c r="AB2467" s="78" t="s">
        <v>166</v>
      </c>
      <c r="AC2467" s="128" t="s">
        <v>621</v>
      </c>
      <c r="AD2467" s="144" t="s">
        <v>513</v>
      </c>
      <c r="AE2467" s="142" t="str">
        <f>VLOOKUP(AD2467,cs_lookup!$A$2:$B$55,2,FALSE)</f>
        <v>2</v>
      </c>
    </row>
    <row r="2468" spans="1:31" x14ac:dyDescent="0.25">
      <c r="A2468" s="6">
        <v>0.39884827572004017</v>
      </c>
      <c r="B2468" s="6">
        <v>0.3400918144471024</v>
      </c>
      <c r="C2468" s="6">
        <v>0.24976335292648147</v>
      </c>
      <c r="D2468" s="3">
        <f t="shared" si="324"/>
        <v>2.50721906267415</v>
      </c>
      <c r="E2468" s="4">
        <f t="shared" si="324"/>
        <v>2.9403824423875959</v>
      </c>
      <c r="F2468" s="4">
        <f t="shared" si="324"/>
        <v>4.0037899406897886</v>
      </c>
      <c r="G2468" s="141">
        <v>2.7927993607749002E-2</v>
      </c>
      <c r="H2468" s="5">
        <f t="shared" si="317"/>
        <v>1.027927993607749</v>
      </c>
      <c r="I2468" s="5">
        <f t="shared" si="318"/>
        <v>2.4390998963599482</v>
      </c>
      <c r="J2468" s="5">
        <f t="shared" si="319"/>
        <v>2.8604945683672351</v>
      </c>
      <c r="K2468" s="5">
        <f t="shared" si="320"/>
        <v>3.8950101228759904</v>
      </c>
      <c r="L2468">
        <v>3.22</v>
      </c>
      <c r="M2468">
        <v>3.47</v>
      </c>
      <c r="N2468">
        <v>2.33</v>
      </c>
      <c r="O2468" s="5">
        <f t="shared" si="321"/>
        <v>3.309928139416952</v>
      </c>
      <c r="P2468" s="5">
        <f t="shared" si="322"/>
        <v>3.5669101378188892</v>
      </c>
      <c r="Q2468" s="5">
        <f t="shared" si="323"/>
        <v>2.3950722251060554</v>
      </c>
      <c r="R2468" s="24">
        <f t="shared" si="325"/>
        <v>0.30212136272425277</v>
      </c>
      <c r="S2468" s="24">
        <f t="shared" si="325"/>
        <v>0.28035469394008472</v>
      </c>
      <c r="T2468" s="24">
        <f t="shared" si="325"/>
        <v>0.41752394333566256</v>
      </c>
      <c r="U2468">
        <f t="shared" si="326"/>
        <v>1.320159131163692</v>
      </c>
      <c r="V2468">
        <f t="shared" si="326"/>
        <v>1.2130769407405901</v>
      </c>
      <c r="W2468">
        <f t="shared" si="326"/>
        <v>0.59820126944357699</v>
      </c>
      <c r="X2468" t="s">
        <v>220</v>
      </c>
      <c r="Y2468" t="s">
        <v>210</v>
      </c>
      <c r="Z2468" t="s">
        <v>202</v>
      </c>
      <c r="AA2468" s="78" t="s">
        <v>151</v>
      </c>
      <c r="AB2468" s="78" t="s">
        <v>166</v>
      </c>
      <c r="AC2468" s="128" t="s">
        <v>621</v>
      </c>
      <c r="AD2468" s="144" t="s">
        <v>152</v>
      </c>
      <c r="AE2468" s="142" t="str">
        <f>VLOOKUP(AD2468,cs_lookup!$A$2:$B$55,2,FALSE)</f>
        <v>2</v>
      </c>
    </row>
    <row r="2469" spans="1:31" x14ac:dyDescent="0.25">
      <c r="A2469" s="6">
        <v>0.77247790545238937</v>
      </c>
      <c r="B2469" s="6">
        <v>0.15975076372920283</v>
      </c>
      <c r="C2469" s="6">
        <v>6.3358484435415099E-2</v>
      </c>
      <c r="D2469" s="3">
        <f t="shared" si="324"/>
        <v>1.2945354073452313</v>
      </c>
      <c r="E2469" s="4">
        <f t="shared" si="324"/>
        <v>6.2597509811916945</v>
      </c>
      <c r="F2469" s="4">
        <f t="shared" si="324"/>
        <v>15.783205815463543</v>
      </c>
      <c r="G2469" s="141">
        <v>3.2121469740065578E-2</v>
      </c>
      <c r="H2469" s="5">
        <f t="shared" si="317"/>
        <v>1.0321214697400656</v>
      </c>
      <c r="I2469" s="5">
        <f t="shared" si="318"/>
        <v>1.2542471456109263</v>
      </c>
      <c r="J2469" s="5">
        <f t="shared" si="319"/>
        <v>6.0649363129401621</v>
      </c>
      <c r="K2469" s="5">
        <f t="shared" si="320"/>
        <v>15.292004166368578</v>
      </c>
      <c r="L2469">
        <v>1.6</v>
      </c>
      <c r="M2469">
        <v>4.03</v>
      </c>
      <c r="N2469">
        <v>6.29</v>
      </c>
      <c r="O2469" s="5">
        <f t="shared" si="321"/>
        <v>1.651394351584105</v>
      </c>
      <c r="P2469" s="5">
        <f t="shared" si="322"/>
        <v>4.1594495230524648</v>
      </c>
      <c r="Q2469" s="5">
        <f t="shared" si="323"/>
        <v>6.4920440446650129</v>
      </c>
      <c r="R2469" s="24">
        <f t="shared" si="325"/>
        <v>0.60554887997572904</v>
      </c>
      <c r="S2469" s="24">
        <f t="shared" si="325"/>
        <v>0.24041642877448297</v>
      </c>
      <c r="T2469" s="24">
        <f t="shared" si="325"/>
        <v>0.15403469124978797</v>
      </c>
      <c r="U2469">
        <f t="shared" si="326"/>
        <v>1.2756656497875962</v>
      </c>
      <c r="V2469">
        <f t="shared" si="326"/>
        <v>0.66447523800069963</v>
      </c>
      <c r="W2469">
        <f t="shared" si="326"/>
        <v>0.41132607155793749</v>
      </c>
      <c r="X2469" t="s">
        <v>327</v>
      </c>
      <c r="Y2469" t="s">
        <v>212</v>
      </c>
      <c r="Z2469" t="s">
        <v>202</v>
      </c>
      <c r="AA2469" s="78" t="s">
        <v>162</v>
      </c>
      <c r="AB2469" s="78" t="s">
        <v>160</v>
      </c>
      <c r="AC2469" s="128" t="s">
        <v>621</v>
      </c>
      <c r="AD2469" s="144" t="s">
        <v>155</v>
      </c>
      <c r="AE2469" s="142" t="str">
        <f>VLOOKUP(AD2469,cs_lookup!$A$2:$B$55,2,FALSE)</f>
        <v>2</v>
      </c>
    </row>
    <row r="2470" spans="1:31" x14ac:dyDescent="0.25">
      <c r="A2470" s="6">
        <v>0.16779590672682854</v>
      </c>
      <c r="B2470" s="6">
        <v>0.19182429948863619</v>
      </c>
      <c r="C2470" s="6">
        <v>0.56326036003373448</v>
      </c>
      <c r="D2470" s="3">
        <f t="shared" si="324"/>
        <v>5.9596209437218182</v>
      </c>
      <c r="E2470" s="4">
        <f t="shared" si="324"/>
        <v>5.2131038802997987</v>
      </c>
      <c r="F2470" s="4">
        <f t="shared" si="324"/>
        <v>1.7753779086106976</v>
      </c>
      <c r="G2470" s="141">
        <v>2.7499197386629204E-2</v>
      </c>
      <c r="H2470" s="5">
        <f t="shared" si="317"/>
        <v>1.0274991973866292</v>
      </c>
      <c r="I2470" s="5">
        <f t="shared" si="318"/>
        <v>5.8001222374476678</v>
      </c>
      <c r="J2470" s="5">
        <f t="shared" si="319"/>
        <v>5.0735843819235633</v>
      </c>
      <c r="K2470" s="5">
        <f t="shared" si="320"/>
        <v>1.7278630612327917</v>
      </c>
      <c r="L2470">
        <v>2.67</v>
      </c>
      <c r="M2470">
        <v>3.41</v>
      </c>
      <c r="N2470">
        <v>2.78</v>
      </c>
      <c r="O2470" s="5">
        <f t="shared" si="321"/>
        <v>2.7434228570223</v>
      </c>
      <c r="P2470" s="5">
        <f t="shared" si="322"/>
        <v>3.5037722630884058</v>
      </c>
      <c r="Q2470" s="5">
        <f t="shared" si="323"/>
        <v>2.8564477687348289</v>
      </c>
      <c r="R2470" s="24">
        <f t="shared" si="325"/>
        <v>0.3645081535426864</v>
      </c>
      <c r="S2470" s="24">
        <f t="shared" si="325"/>
        <v>0.28540667740732339</v>
      </c>
      <c r="T2470" s="24">
        <f t="shared" si="325"/>
        <v>0.35008516904999026</v>
      </c>
      <c r="U2470">
        <f t="shared" si="326"/>
        <v>0.46033512582916325</v>
      </c>
      <c r="V2470">
        <f t="shared" si="326"/>
        <v>0.67210865993464697</v>
      </c>
      <c r="W2470">
        <f t="shared" si="326"/>
        <v>1.6089237986351372</v>
      </c>
      <c r="X2470" t="s">
        <v>207</v>
      </c>
      <c r="Y2470" t="s">
        <v>214</v>
      </c>
      <c r="Z2470" t="s">
        <v>202</v>
      </c>
      <c r="AA2470" s="78" t="s">
        <v>155</v>
      </c>
      <c r="AB2470" s="78" t="s">
        <v>161</v>
      </c>
      <c r="AC2470" s="128" t="s">
        <v>621</v>
      </c>
      <c r="AD2470" s="144" t="s">
        <v>152</v>
      </c>
      <c r="AE2470" s="142" t="str">
        <f>VLOOKUP(AD2470,cs_lookup!$A$2:$B$55,2,FALSE)</f>
        <v>2</v>
      </c>
    </row>
    <row r="2471" spans="1:31" x14ac:dyDescent="0.25">
      <c r="A2471" s="6">
        <v>0.80125005491265855</v>
      </c>
      <c r="B2471" s="6">
        <v>0.1627122356415962</v>
      </c>
      <c r="C2471" s="6">
        <v>3.3340560658502438E-2</v>
      </c>
      <c r="D2471" s="3">
        <f t="shared" si="324"/>
        <v>1.2480498364633579</v>
      </c>
      <c r="E2471" s="4">
        <f t="shared" si="324"/>
        <v>6.1458193113558162</v>
      </c>
      <c r="F2471" s="4">
        <f t="shared" si="324"/>
        <v>29.993496817366271</v>
      </c>
      <c r="G2471" s="141">
        <v>3.4661434161100457E-2</v>
      </c>
      <c r="H2471" s="5">
        <f t="shared" si="317"/>
        <v>1.0346614341611005</v>
      </c>
      <c r="I2471" s="5">
        <f t="shared" si="318"/>
        <v>1.2062398338788687</v>
      </c>
      <c r="J2471" s="5">
        <f t="shared" si="319"/>
        <v>5.9399327243107534</v>
      </c>
      <c r="K2471" s="5">
        <f t="shared" si="320"/>
        <v>28.988706669718376</v>
      </c>
      <c r="L2471">
        <v>1.41</v>
      </c>
      <c r="M2471">
        <v>4.7300000000000004</v>
      </c>
      <c r="N2471">
        <v>8.77</v>
      </c>
      <c r="O2471" s="5">
        <f t="shared" si="321"/>
        <v>1.4588726221671515</v>
      </c>
      <c r="P2471" s="5">
        <f t="shared" si="322"/>
        <v>4.8939485835820058</v>
      </c>
      <c r="Q2471" s="5">
        <f t="shared" si="323"/>
        <v>9.0739807775928512</v>
      </c>
      <c r="R2471" s="24">
        <f t="shared" si="325"/>
        <v>0.68546080364062389</v>
      </c>
      <c r="S2471" s="24">
        <f t="shared" si="325"/>
        <v>0.20433398163494282</v>
      </c>
      <c r="T2471" s="24">
        <f t="shared" si="325"/>
        <v>0.11020521472443326</v>
      </c>
      <c r="U2471">
        <f t="shared" si="326"/>
        <v>1.1689217686220044</v>
      </c>
      <c r="V2471">
        <f t="shared" si="326"/>
        <v>0.79630531514965119</v>
      </c>
      <c r="W2471">
        <f t="shared" si="326"/>
        <v>0.30253160652941952</v>
      </c>
      <c r="X2471" t="s">
        <v>286</v>
      </c>
      <c r="Y2471" t="s">
        <v>330</v>
      </c>
      <c r="Z2471" t="s">
        <v>202</v>
      </c>
      <c r="AA2471" s="78" t="s">
        <v>170</v>
      </c>
      <c r="AB2471" s="78" t="s">
        <v>160</v>
      </c>
      <c r="AC2471" s="128" t="s">
        <v>621</v>
      </c>
      <c r="AD2471" s="144" t="s">
        <v>154</v>
      </c>
      <c r="AE2471" s="142" t="str">
        <f>VLOOKUP(AD2471,cs_lookup!$A$2:$B$55,2,FALSE)</f>
        <v>1</v>
      </c>
    </row>
    <row r="2472" spans="1:31" x14ac:dyDescent="0.25">
      <c r="A2472" s="6">
        <v>0.30695230758740621</v>
      </c>
      <c r="B2472" s="6">
        <v>0.24148493687830724</v>
      </c>
      <c r="C2472" s="6">
        <v>0.41180889768268819</v>
      </c>
      <c r="D2472" s="3">
        <f t="shared" si="324"/>
        <v>3.257835094512997</v>
      </c>
      <c r="E2472" s="4">
        <f t="shared" si="324"/>
        <v>4.1410450396081444</v>
      </c>
      <c r="F2472" s="4">
        <f t="shared" si="324"/>
        <v>2.4283108151066024</v>
      </c>
      <c r="G2472" s="141">
        <v>4.0698255352865864E-2</v>
      </c>
      <c r="H2472" s="5">
        <f t="shared" si="317"/>
        <v>1.0406982553528659</v>
      </c>
      <c r="I2472" s="5">
        <f t="shared" si="318"/>
        <v>3.1304319746441531</v>
      </c>
      <c r="J2472" s="5">
        <f t="shared" si="319"/>
        <v>3.9791025095973231</v>
      </c>
      <c r="K2472" s="5">
        <f t="shared" si="320"/>
        <v>2.3333476371431443</v>
      </c>
      <c r="L2472">
        <v>4.18</v>
      </c>
      <c r="M2472">
        <v>3.29</v>
      </c>
      <c r="N2472">
        <v>2.0099999999999998</v>
      </c>
      <c r="O2472" s="5">
        <f t="shared" si="321"/>
        <v>4.3501187073749792</v>
      </c>
      <c r="P2472" s="5">
        <f t="shared" si="322"/>
        <v>3.4238972601109285</v>
      </c>
      <c r="Q2472" s="5">
        <f t="shared" si="323"/>
        <v>2.0918034932592602</v>
      </c>
      <c r="R2472" s="24">
        <f t="shared" si="325"/>
        <v>0.22987878429723049</v>
      </c>
      <c r="S2472" s="24">
        <f t="shared" si="325"/>
        <v>0.29206483840803144</v>
      </c>
      <c r="T2472" s="24">
        <f t="shared" si="325"/>
        <v>0.4780563772947381</v>
      </c>
      <c r="U2472">
        <f t="shared" si="326"/>
        <v>1.3352789755078944</v>
      </c>
      <c r="V2472">
        <f t="shared" si="326"/>
        <v>0.82681961373569668</v>
      </c>
      <c r="W2472">
        <f t="shared" si="326"/>
        <v>0.86142329072789248</v>
      </c>
      <c r="X2472" t="s">
        <v>543</v>
      </c>
      <c r="Y2472" t="s">
        <v>73</v>
      </c>
      <c r="Z2472" t="s">
        <v>349</v>
      </c>
      <c r="AA2472" s="78" t="s">
        <v>155</v>
      </c>
      <c r="AB2472" s="78" t="s">
        <v>161</v>
      </c>
      <c r="AC2472" s="128" t="s">
        <v>621</v>
      </c>
      <c r="AD2472" s="144" t="s">
        <v>175</v>
      </c>
      <c r="AE2472" s="142" t="str">
        <f>VLOOKUP(AD2472,cs_lookup!$A$2:$B$55,2,FALSE)</f>
        <v>1</v>
      </c>
    </row>
    <row r="2473" spans="1:31" x14ac:dyDescent="0.25">
      <c r="A2473" s="6">
        <v>0.42066760660556624</v>
      </c>
      <c r="B2473" s="6">
        <v>0.21917940678365455</v>
      </c>
      <c r="C2473" s="6">
        <v>0.33438836349302581</v>
      </c>
      <c r="D2473" s="3">
        <f t="shared" si="324"/>
        <v>2.3771737692596751</v>
      </c>
      <c r="E2473" s="4">
        <f t="shared" si="324"/>
        <v>4.562472426924078</v>
      </c>
      <c r="F2473" s="4">
        <f t="shared" si="324"/>
        <v>2.9905346871344003</v>
      </c>
      <c r="G2473" s="141">
        <v>3.9288910218916007E-2</v>
      </c>
      <c r="H2473" s="5">
        <f t="shared" si="317"/>
        <v>1.039288910218916</v>
      </c>
      <c r="I2473" s="5">
        <f t="shared" si="318"/>
        <v>2.2873079332280635</v>
      </c>
      <c r="J2473" s="5">
        <f t="shared" si="319"/>
        <v>4.3899943336863263</v>
      </c>
      <c r="K2473" s="5">
        <f t="shared" si="320"/>
        <v>2.877481571995677</v>
      </c>
      <c r="L2473">
        <v>2.23</v>
      </c>
      <c r="M2473">
        <v>2.99</v>
      </c>
      <c r="N2473">
        <v>3.9</v>
      </c>
      <c r="O2473" s="5">
        <f t="shared" si="321"/>
        <v>2.3176142697881827</v>
      </c>
      <c r="P2473" s="5">
        <f t="shared" si="322"/>
        <v>3.1074738415545591</v>
      </c>
      <c r="Q2473" s="5">
        <f t="shared" si="323"/>
        <v>4.0532267498537724</v>
      </c>
      <c r="R2473" s="24">
        <f t="shared" si="325"/>
        <v>0.43147818557891193</v>
      </c>
      <c r="S2473" s="24">
        <f t="shared" si="325"/>
        <v>0.32180480061571021</v>
      </c>
      <c r="T2473" s="24">
        <f t="shared" si="325"/>
        <v>0.24671701380537786</v>
      </c>
      <c r="U2473">
        <f t="shared" si="326"/>
        <v>0.97494524790670178</v>
      </c>
      <c r="V2473">
        <f t="shared" si="326"/>
        <v>0.68109427318765225</v>
      </c>
      <c r="W2473">
        <f t="shared" si="326"/>
        <v>1.3553518597497587</v>
      </c>
      <c r="X2473" t="s">
        <v>352</v>
      </c>
      <c r="Y2473" t="s">
        <v>389</v>
      </c>
      <c r="Z2473" t="s">
        <v>349</v>
      </c>
      <c r="AA2473" s="78" t="s">
        <v>150</v>
      </c>
      <c r="AB2473" s="78" t="s">
        <v>166</v>
      </c>
      <c r="AC2473" s="128" t="s">
        <v>621</v>
      </c>
      <c r="AD2473" s="144" t="s">
        <v>168</v>
      </c>
      <c r="AE2473" s="142" t="str">
        <f>VLOOKUP(AD2473,cs_lookup!$A$2:$B$55,2,FALSE)</f>
        <v>1</v>
      </c>
    </row>
    <row r="2474" spans="1:31" x14ac:dyDescent="0.25">
      <c r="A2474" s="6">
        <v>0.45409761376598579</v>
      </c>
      <c r="B2474" s="6">
        <v>0.28609628405104376</v>
      </c>
      <c r="C2474" s="6">
        <v>0.24643557587139667</v>
      </c>
      <c r="D2474" s="3">
        <f t="shared" si="324"/>
        <v>2.2021696870561822</v>
      </c>
      <c r="E2474" s="4">
        <f t="shared" si="324"/>
        <v>3.4953267684580811</v>
      </c>
      <c r="F2474" s="4">
        <f t="shared" si="324"/>
        <v>4.0578556747092946</v>
      </c>
      <c r="G2474" s="141">
        <v>4.1258823038731851E-2</v>
      </c>
      <c r="H2474" s="5">
        <f t="shared" si="317"/>
        <v>1.0412588230387319</v>
      </c>
      <c r="I2474" s="5">
        <f t="shared" si="318"/>
        <v>2.1149109504105184</v>
      </c>
      <c r="J2474" s="5">
        <f t="shared" si="319"/>
        <v>3.3568279961917451</v>
      </c>
      <c r="K2474" s="5">
        <f t="shared" si="320"/>
        <v>3.8970672660109158</v>
      </c>
      <c r="L2474">
        <v>1.87</v>
      </c>
      <c r="M2474">
        <v>3.25</v>
      </c>
      <c r="N2474">
        <v>5.03</v>
      </c>
      <c r="O2474" s="5">
        <f t="shared" si="321"/>
        <v>1.9471539990824287</v>
      </c>
      <c r="P2474" s="5">
        <f t="shared" si="322"/>
        <v>3.3840911748758784</v>
      </c>
      <c r="Q2474" s="5">
        <f t="shared" si="323"/>
        <v>5.2375318798848216</v>
      </c>
      <c r="R2474" s="24">
        <f t="shared" si="325"/>
        <v>0.51357006198340616</v>
      </c>
      <c r="S2474" s="24">
        <f t="shared" si="325"/>
        <v>0.29550031258737525</v>
      </c>
      <c r="T2474" s="24">
        <f t="shared" si="325"/>
        <v>0.19092962542921857</v>
      </c>
      <c r="U2474">
        <f t="shared" si="326"/>
        <v>0.88419798461822741</v>
      </c>
      <c r="V2474">
        <f t="shared" si="326"/>
        <v>0.96817591002191972</v>
      </c>
      <c r="W2474">
        <f t="shared" si="326"/>
        <v>1.2907141849642148</v>
      </c>
      <c r="X2474" t="s">
        <v>118</v>
      </c>
      <c r="Y2474" t="s">
        <v>382</v>
      </c>
      <c r="Z2474" t="s">
        <v>349</v>
      </c>
      <c r="AA2474" s="78" t="s">
        <v>151</v>
      </c>
      <c r="AB2474" s="78" t="s">
        <v>166</v>
      </c>
      <c r="AC2474" s="128" t="s">
        <v>621</v>
      </c>
      <c r="AD2474" s="144" t="s">
        <v>154</v>
      </c>
      <c r="AE2474" s="142" t="str">
        <f>VLOOKUP(AD2474,cs_lookup!$A$2:$B$55,2,FALSE)</f>
        <v>1</v>
      </c>
    </row>
    <row r="2475" spans="1:31" x14ac:dyDescent="0.25">
      <c r="A2475" s="6">
        <v>0.55956125754638297</v>
      </c>
      <c r="B2475" s="6">
        <v>0.3305569832623888</v>
      </c>
      <c r="C2475" s="6">
        <v>0.10848782477905398</v>
      </c>
      <c r="D2475" s="3">
        <f t="shared" si="324"/>
        <v>1.7871144338778822</v>
      </c>
      <c r="E2475" s="4">
        <f t="shared" si="324"/>
        <v>3.0251970178655165</v>
      </c>
      <c r="F2475" s="4">
        <f t="shared" si="324"/>
        <v>9.217624208399398</v>
      </c>
      <c r="G2475" s="141">
        <v>4.3463073895344539E-2</v>
      </c>
      <c r="H2475" s="5">
        <f t="shared" si="317"/>
        <v>1.0434630738953445</v>
      </c>
      <c r="I2475" s="5">
        <f t="shared" si="318"/>
        <v>1.7126762590710738</v>
      </c>
      <c r="J2475" s="5">
        <f t="shared" si="319"/>
        <v>2.8991893374551103</v>
      </c>
      <c r="K2475" s="5">
        <f t="shared" si="320"/>
        <v>8.8336851001244838</v>
      </c>
      <c r="L2475">
        <v>1.83</v>
      </c>
      <c r="M2475">
        <v>3.27</v>
      </c>
      <c r="N2475">
        <v>5.23</v>
      </c>
      <c r="O2475" s="5">
        <f t="shared" si="321"/>
        <v>1.9095374252284807</v>
      </c>
      <c r="P2475" s="5">
        <f t="shared" si="322"/>
        <v>3.4121242516377768</v>
      </c>
      <c r="Q2475" s="5">
        <f t="shared" si="323"/>
        <v>5.4573118764726525</v>
      </c>
      <c r="R2475" s="24">
        <f t="shared" si="325"/>
        <v>0.52368703895936874</v>
      </c>
      <c r="S2475" s="24">
        <f t="shared" si="325"/>
        <v>0.29307256308735313</v>
      </c>
      <c r="T2475" s="24">
        <f t="shared" si="325"/>
        <v>0.18324039795327815</v>
      </c>
      <c r="U2475">
        <f t="shared" si="326"/>
        <v>1.0685031629927308</v>
      </c>
      <c r="V2475">
        <f t="shared" si="326"/>
        <v>1.1279014991378193</v>
      </c>
      <c r="W2475">
        <f t="shared" si="326"/>
        <v>0.59205189461941532</v>
      </c>
      <c r="X2475" t="s">
        <v>377</v>
      </c>
      <c r="Y2475" t="s">
        <v>347</v>
      </c>
      <c r="Z2475" t="s">
        <v>349</v>
      </c>
      <c r="AA2475" s="78" t="s">
        <v>154</v>
      </c>
      <c r="AB2475" s="78" t="s">
        <v>160</v>
      </c>
      <c r="AC2475" s="128" t="s">
        <v>621</v>
      </c>
      <c r="AD2475" s="144" t="s">
        <v>162</v>
      </c>
      <c r="AE2475" s="142" t="str">
        <f>VLOOKUP(AD2475,cs_lookup!$A$2:$B$55,2,FALSE)</f>
        <v>1</v>
      </c>
    </row>
    <row r="2476" spans="1:31" x14ac:dyDescent="0.25">
      <c r="A2476" s="6">
        <v>0.56883132261191816</v>
      </c>
      <c r="B2476" s="6">
        <v>0.31161967718586286</v>
      </c>
      <c r="C2476" s="6">
        <v>0.11763763924912748</v>
      </c>
      <c r="D2476" s="3">
        <f t="shared" si="324"/>
        <v>1.7579903923157272</v>
      </c>
      <c r="E2476" s="4">
        <f t="shared" si="324"/>
        <v>3.2090399715148883</v>
      </c>
      <c r="F2476" s="4">
        <f t="shared" si="324"/>
        <v>8.5006806187452195</v>
      </c>
      <c r="G2476" s="141">
        <v>3.9128458421565204E-2</v>
      </c>
      <c r="H2476" s="5">
        <f t="shared" si="317"/>
        <v>1.0391284584215652</v>
      </c>
      <c r="I2476" s="5">
        <f t="shared" si="318"/>
        <v>1.6917931349759319</v>
      </c>
      <c r="J2476" s="5">
        <f t="shared" si="319"/>
        <v>3.0882033356967393</v>
      </c>
      <c r="K2476" s="5">
        <f t="shared" si="320"/>
        <v>8.1805868657064238</v>
      </c>
      <c r="L2476">
        <v>2.74</v>
      </c>
      <c r="M2476">
        <v>3.07</v>
      </c>
      <c r="N2476">
        <v>2.87</v>
      </c>
      <c r="O2476" s="5">
        <f t="shared" si="321"/>
        <v>2.8472119760750889</v>
      </c>
      <c r="P2476" s="5">
        <f t="shared" si="322"/>
        <v>3.1901243673542048</v>
      </c>
      <c r="Q2476" s="5">
        <f t="shared" si="323"/>
        <v>2.9822986756698922</v>
      </c>
      <c r="R2476" s="24">
        <f t="shared" si="325"/>
        <v>0.35122077611464331</v>
      </c>
      <c r="S2476" s="24">
        <f t="shared" si="325"/>
        <v>0.31346740278635926</v>
      </c>
      <c r="T2476" s="24">
        <f t="shared" si="325"/>
        <v>0.33531182109899749</v>
      </c>
      <c r="U2476">
        <f t="shared" si="326"/>
        <v>1.6195833541072859</v>
      </c>
      <c r="V2476">
        <f t="shared" si="326"/>
        <v>0.9941055255376724</v>
      </c>
      <c r="W2476">
        <f t="shared" si="326"/>
        <v>0.35083057574160542</v>
      </c>
      <c r="X2476" t="s">
        <v>547</v>
      </c>
      <c r="Y2476" t="s">
        <v>354</v>
      </c>
      <c r="Z2476" t="s">
        <v>349</v>
      </c>
      <c r="AA2476" s="78" t="s">
        <v>154</v>
      </c>
      <c r="AB2476" s="78" t="s">
        <v>160</v>
      </c>
      <c r="AC2476" s="128" t="s">
        <v>622</v>
      </c>
      <c r="AD2476" s="144" t="s">
        <v>152</v>
      </c>
      <c r="AE2476" s="142" t="str">
        <f>VLOOKUP(AD2476,cs_lookup!$A$2:$B$55,2,FALSE)</f>
        <v>2</v>
      </c>
    </row>
    <row r="2477" spans="1:31" x14ac:dyDescent="0.25">
      <c r="A2477" s="6">
        <v>0.53777617877510786</v>
      </c>
      <c r="B2477" s="6">
        <v>0.31997294882029387</v>
      </c>
      <c r="C2477" s="6">
        <v>0.13938323187089011</v>
      </c>
      <c r="D2477" s="3">
        <f t="shared" si="324"/>
        <v>1.8595096612083093</v>
      </c>
      <c r="E2477" s="4">
        <f t="shared" si="324"/>
        <v>3.1252641940104415</v>
      </c>
      <c r="F2477" s="4">
        <f t="shared" si="324"/>
        <v>7.1744641487886742</v>
      </c>
      <c r="G2477" s="141">
        <v>4.3585901761811652E-2</v>
      </c>
      <c r="H2477" s="5">
        <f t="shared" si="317"/>
        <v>1.0435859017618117</v>
      </c>
      <c r="I2477" s="5">
        <f t="shared" si="318"/>
        <v>1.7818462841142562</v>
      </c>
      <c r="J2477" s="5">
        <f t="shared" si="319"/>
        <v>2.9947359280479748</v>
      </c>
      <c r="K2477" s="5">
        <f t="shared" si="320"/>
        <v>6.8748189647603883</v>
      </c>
      <c r="L2477">
        <v>1.59</v>
      </c>
      <c r="M2477">
        <v>3.74</v>
      </c>
      <c r="N2477">
        <v>6.79</v>
      </c>
      <c r="O2477" s="5">
        <f t="shared" si="321"/>
        <v>1.6593015838012806</v>
      </c>
      <c r="P2477" s="5">
        <f t="shared" si="322"/>
        <v>3.9030112725891759</v>
      </c>
      <c r="Q2477" s="5">
        <f t="shared" si="323"/>
        <v>7.0859482729627015</v>
      </c>
      <c r="R2477" s="24">
        <f t="shared" si="325"/>
        <v>0.60266319863873574</v>
      </c>
      <c r="S2477" s="24">
        <f t="shared" si="325"/>
        <v>0.25621242936780475</v>
      </c>
      <c r="T2477" s="24">
        <f t="shared" si="325"/>
        <v>0.14112437199345948</v>
      </c>
      <c r="U2477">
        <f t="shared" si="326"/>
        <v>0.89233286517213717</v>
      </c>
      <c r="V2477">
        <f t="shared" si="326"/>
        <v>1.2488580261692064</v>
      </c>
      <c r="W2477">
        <f t="shared" si="326"/>
        <v>0.98766237115549349</v>
      </c>
      <c r="X2477" t="s">
        <v>388</v>
      </c>
      <c r="Y2477" t="s">
        <v>351</v>
      </c>
      <c r="Z2477" t="s">
        <v>349</v>
      </c>
      <c r="AA2477" s="78" t="s">
        <v>154</v>
      </c>
      <c r="AB2477" s="78" t="s">
        <v>160</v>
      </c>
      <c r="AC2477" s="128" t="s">
        <v>622</v>
      </c>
      <c r="AD2477" s="144" t="s">
        <v>165</v>
      </c>
      <c r="AE2477" s="142" t="str">
        <f>VLOOKUP(AD2477,cs_lookup!$A$2:$B$55,2,FALSE)</f>
        <v>1</v>
      </c>
    </row>
    <row r="2478" spans="1:31" x14ac:dyDescent="0.25">
      <c r="A2478" s="6">
        <v>0.3776287975960681</v>
      </c>
      <c r="B2478" s="6">
        <v>0.26463439688593116</v>
      </c>
      <c r="C2478" s="6">
        <v>0.33176001247698539</v>
      </c>
      <c r="D2478" s="3">
        <f t="shared" si="324"/>
        <v>2.648103127637139</v>
      </c>
      <c r="E2478" s="4">
        <f t="shared" si="324"/>
        <v>3.7787982657108747</v>
      </c>
      <c r="F2478" s="4">
        <f t="shared" si="324"/>
        <v>3.014227038797725</v>
      </c>
      <c r="G2478" s="141">
        <v>3.8198765471492813E-2</v>
      </c>
      <c r="H2478" s="5">
        <f t="shared" si="317"/>
        <v>1.0381987654714928</v>
      </c>
      <c r="I2478" s="5">
        <f t="shared" si="318"/>
        <v>2.5506706574000946</v>
      </c>
      <c r="J2478" s="5">
        <f t="shared" si="319"/>
        <v>3.6397637826074205</v>
      </c>
      <c r="K2478" s="5">
        <f t="shared" si="320"/>
        <v>2.9033236592501908</v>
      </c>
      <c r="L2478">
        <v>2.42</v>
      </c>
      <c r="M2478">
        <v>3.08</v>
      </c>
      <c r="N2478">
        <v>3.33</v>
      </c>
      <c r="O2478" s="5">
        <f t="shared" si="321"/>
        <v>2.5124410124410126</v>
      </c>
      <c r="P2478" s="5">
        <f t="shared" si="322"/>
        <v>3.1976521976521979</v>
      </c>
      <c r="Q2478" s="5">
        <f t="shared" si="323"/>
        <v>3.4572018890200713</v>
      </c>
      <c r="R2478" s="24">
        <f t="shared" si="325"/>
        <v>0.39801929480064885</v>
      </c>
      <c r="S2478" s="24">
        <f t="shared" si="325"/>
        <v>0.31272944591479551</v>
      </c>
      <c r="T2478" s="24">
        <f t="shared" si="325"/>
        <v>0.28925125928455558</v>
      </c>
      <c r="U2478">
        <f t="shared" si="326"/>
        <v>0.94877007855914741</v>
      </c>
      <c r="V2478">
        <f t="shared" si="326"/>
        <v>0.84620876077666174</v>
      </c>
      <c r="W2478">
        <f t="shared" si="326"/>
        <v>1.1469613418367564</v>
      </c>
      <c r="X2478" t="s">
        <v>536</v>
      </c>
      <c r="Y2478" t="s">
        <v>376</v>
      </c>
      <c r="Z2478" t="s">
        <v>349</v>
      </c>
      <c r="AA2478" s="78" t="s">
        <v>151</v>
      </c>
      <c r="AB2478" s="78" t="s">
        <v>166</v>
      </c>
      <c r="AC2478" s="128" t="s">
        <v>622</v>
      </c>
      <c r="AD2478" s="144" t="s">
        <v>149</v>
      </c>
      <c r="AE2478" s="142" t="str">
        <f>VLOOKUP(AD2478,cs_lookup!$A$2:$B$55,2,FALSE)</f>
        <v>X</v>
      </c>
    </row>
    <row r="2479" spans="1:31" x14ac:dyDescent="0.25">
      <c r="A2479" s="6">
        <v>0.53283917320564544</v>
      </c>
      <c r="B2479" s="6">
        <v>0.39877169036275673</v>
      </c>
      <c r="C2479" s="6">
        <v>6.8109764368359166E-2</v>
      </c>
      <c r="D2479" s="3">
        <f t="shared" si="324"/>
        <v>1.8767388928705082</v>
      </c>
      <c r="E2479" s="4">
        <f t="shared" si="324"/>
        <v>2.5077005819804179</v>
      </c>
      <c r="F2479" s="4">
        <f t="shared" si="324"/>
        <v>14.682182639653302</v>
      </c>
      <c r="G2479" s="141">
        <v>4.2719518243993893E-2</v>
      </c>
      <c r="H2479" s="5">
        <f t="shared" si="317"/>
        <v>1.0427195182439939</v>
      </c>
      <c r="I2479" s="5">
        <f t="shared" si="318"/>
        <v>1.7998501610778861</v>
      </c>
      <c r="J2479" s="5">
        <f t="shared" si="319"/>
        <v>2.404961773616308</v>
      </c>
      <c r="K2479" s="5">
        <f t="shared" si="320"/>
        <v>14.080663479263372</v>
      </c>
      <c r="L2479">
        <v>1.69</v>
      </c>
      <c r="M2479">
        <v>3.5</v>
      </c>
      <c r="N2479">
        <v>6.05</v>
      </c>
      <c r="O2479" s="5">
        <f t="shared" si="321"/>
        <v>1.7621959858323497</v>
      </c>
      <c r="P2479" s="5">
        <f t="shared" si="322"/>
        <v>3.6495183138539788</v>
      </c>
      <c r="Q2479" s="5">
        <f t="shared" si="323"/>
        <v>6.3084530853761631</v>
      </c>
      <c r="R2479" s="24">
        <f t="shared" si="325"/>
        <v>0.56747377025017076</v>
      </c>
      <c r="S2479" s="24">
        <f t="shared" si="325"/>
        <v>0.27400876334936813</v>
      </c>
      <c r="T2479" s="24">
        <f t="shared" si="325"/>
        <v>0.15851746640046094</v>
      </c>
      <c r="U2479">
        <f t="shared" si="326"/>
        <v>0.93896705211721643</v>
      </c>
      <c r="V2479">
        <f t="shared" si="326"/>
        <v>1.4553245870253888</v>
      </c>
      <c r="W2479">
        <f t="shared" si="326"/>
        <v>0.42966725317381882</v>
      </c>
      <c r="X2479" t="s">
        <v>379</v>
      </c>
      <c r="Y2479" t="s">
        <v>542</v>
      </c>
      <c r="Z2479" t="s">
        <v>349</v>
      </c>
      <c r="AA2479" s="78" t="s">
        <v>154</v>
      </c>
      <c r="AB2479" s="78" t="s">
        <v>160</v>
      </c>
      <c r="AC2479" s="128" t="s">
        <v>622</v>
      </c>
      <c r="AD2479" s="144" t="s">
        <v>162</v>
      </c>
      <c r="AE2479" s="142" t="str">
        <f>VLOOKUP(AD2479,cs_lookup!$A$2:$B$55,2,FALSE)</f>
        <v>1</v>
      </c>
    </row>
    <row r="2480" spans="1:31" x14ac:dyDescent="0.25">
      <c r="A2480" s="118">
        <v>0.29971611466235004</v>
      </c>
      <c r="B2480" s="118">
        <v>0.21056750738906246</v>
      </c>
      <c r="C2480" s="118">
        <v>0.4463796830334526</v>
      </c>
      <c r="D2480" s="114">
        <f t="shared" si="324"/>
        <v>3.3364906025375576</v>
      </c>
      <c r="E2480" s="115">
        <f t="shared" si="324"/>
        <v>4.7490707963423571</v>
      </c>
      <c r="F2480" s="115">
        <f t="shared" si="324"/>
        <v>2.2402453292773585</v>
      </c>
      <c r="G2480" s="145">
        <v>2.8617776514582749E-2</v>
      </c>
      <c r="H2480" s="117">
        <f t="shared" si="317"/>
        <v>1.0286177765145827</v>
      </c>
      <c r="I2480" s="117">
        <f t="shared" si="318"/>
        <v>3.2436641468933978</v>
      </c>
      <c r="J2480" s="117">
        <f t="shared" si="319"/>
        <v>4.6169441212987135</v>
      </c>
      <c r="K2480" s="117">
        <f t="shared" si="320"/>
        <v>2.1779181542713681</v>
      </c>
      <c r="L2480" s="101">
        <v>3.43</v>
      </c>
      <c r="M2480" s="101">
        <v>3.62</v>
      </c>
      <c r="N2480" s="101">
        <v>2.17</v>
      </c>
      <c r="O2480" s="117">
        <f t="shared" si="321"/>
        <v>3.5281589734450192</v>
      </c>
      <c r="P2480" s="117">
        <f t="shared" si="322"/>
        <v>3.7235963509827896</v>
      </c>
      <c r="Q2480" s="117">
        <f t="shared" si="323"/>
        <v>2.2321005750366445</v>
      </c>
      <c r="R2480" s="118">
        <f t="shared" si="325"/>
        <v>0.28343394034298991</v>
      </c>
      <c r="S2480" s="118">
        <f t="shared" si="325"/>
        <v>0.26855757330841307</v>
      </c>
      <c r="T2480" s="118">
        <f t="shared" si="325"/>
        <v>0.44800848634859697</v>
      </c>
      <c r="U2480" s="101">
        <f t="shared" si="326"/>
        <v>1.0574460994320465</v>
      </c>
      <c r="V2480" s="101">
        <f t="shared" si="326"/>
        <v>0.78406840214945461</v>
      </c>
      <c r="W2480" s="101">
        <f t="shared" si="326"/>
        <v>0.99636434718364464</v>
      </c>
      <c r="X2480" s="101" t="s">
        <v>55</v>
      </c>
      <c r="Y2480" s="101" t="s">
        <v>59</v>
      </c>
      <c r="Z2480" s="101" t="s">
        <v>143</v>
      </c>
      <c r="AA2480" s="119" t="s">
        <v>150</v>
      </c>
      <c r="AB2480" s="119" t="s">
        <v>166</v>
      </c>
      <c r="AC2480" s="130" t="s">
        <v>618</v>
      </c>
      <c r="AD2480" s="144" t="e">
        <v>#N/A</v>
      </c>
      <c r="AE2480" s="142" t="e">
        <f>VLOOKUP(AD2480,cs_lookup!$A$2:$B$55,2,FALSE)</f>
        <v>#N/A</v>
      </c>
    </row>
    <row r="2481" spans="1:31" x14ac:dyDescent="0.25">
      <c r="A2481" s="6">
        <v>0.51043998685457403</v>
      </c>
      <c r="B2481" s="6">
        <v>0.24253248318243167</v>
      </c>
      <c r="C2481" s="6">
        <v>0.23360092129881727</v>
      </c>
      <c r="D2481" s="3">
        <f t="shared" si="324"/>
        <v>1.959094165334079</v>
      </c>
      <c r="E2481" s="4">
        <f t="shared" si="324"/>
        <v>4.1231590378258947</v>
      </c>
      <c r="F2481" s="4">
        <f t="shared" si="324"/>
        <v>4.2808050346720234</v>
      </c>
      <c r="G2481" s="141">
        <v>3.5287231466734292E-2</v>
      </c>
      <c r="H2481" s="5">
        <f t="shared" si="317"/>
        <v>1.0352872314667343</v>
      </c>
      <c r="I2481" s="5">
        <f t="shared" si="318"/>
        <v>1.8923194508624908</v>
      </c>
      <c r="J2481" s="5">
        <f t="shared" si="319"/>
        <v>3.9826232880168382</v>
      </c>
      <c r="K2481" s="5">
        <f t="shared" si="320"/>
        <v>4.1348960023463537</v>
      </c>
      <c r="L2481">
        <v>1.94</v>
      </c>
      <c r="M2481">
        <v>4.08</v>
      </c>
      <c r="N2481">
        <v>3.64</v>
      </c>
      <c r="O2481" s="5">
        <f t="shared" si="321"/>
        <v>2.0084572290454643</v>
      </c>
      <c r="P2481" s="5">
        <f t="shared" si="322"/>
        <v>4.2239719043842756</v>
      </c>
      <c r="Q2481" s="5">
        <f t="shared" si="323"/>
        <v>3.7684455225389129</v>
      </c>
      <c r="R2481" s="24">
        <f t="shared" si="325"/>
        <v>0.49789459568190964</v>
      </c>
      <c r="S2481" s="24">
        <f t="shared" si="325"/>
        <v>0.23674399892718251</v>
      </c>
      <c r="T2481" s="24">
        <f t="shared" si="325"/>
        <v>0.26536140539090786</v>
      </c>
      <c r="U2481">
        <f t="shared" si="326"/>
        <v>1.025196881591941</v>
      </c>
      <c r="V2481">
        <f t="shared" si="326"/>
        <v>1.0244503948631434</v>
      </c>
      <c r="W2481">
        <f t="shared" si="326"/>
        <v>0.88031234592949281</v>
      </c>
      <c r="X2481" t="s">
        <v>421</v>
      </c>
      <c r="Y2481" t="s">
        <v>397</v>
      </c>
      <c r="Z2481" t="s">
        <v>186</v>
      </c>
      <c r="AA2481" s="78" t="s">
        <v>162</v>
      </c>
      <c r="AB2481" s="78" t="s">
        <v>160</v>
      </c>
      <c r="AC2481" s="128" t="s">
        <v>623</v>
      </c>
      <c r="AD2481" s="144" t="s">
        <v>154</v>
      </c>
      <c r="AE2481" s="142" t="str">
        <f>VLOOKUP(AD2481,cs_lookup!$A$2:$B$55,2,FALSE)</f>
        <v>1</v>
      </c>
    </row>
    <row r="2482" spans="1:31" x14ac:dyDescent="0.25">
      <c r="A2482" s="6">
        <v>0.75149196415819175</v>
      </c>
      <c r="B2482" s="6">
        <v>0.20003854983371933</v>
      </c>
      <c r="C2482" s="6">
        <v>4.7194500696129862E-2</v>
      </c>
      <c r="D2482" s="3">
        <f t="shared" si="324"/>
        <v>1.3306862184749808</v>
      </c>
      <c r="E2482" s="4">
        <f t="shared" si="324"/>
        <v>4.9990364398824285</v>
      </c>
      <c r="F2482" s="4">
        <f t="shared" si="324"/>
        <v>21.188909412108771</v>
      </c>
      <c r="G2482" s="141">
        <v>2.2199950781071731E-2</v>
      </c>
      <c r="H2482" s="5">
        <f t="shared" si="317"/>
        <v>1.0221999507810717</v>
      </c>
      <c r="I2482" s="5">
        <f t="shared" si="318"/>
        <v>1.301786619592568</v>
      </c>
      <c r="J2482" s="5">
        <f t="shared" si="319"/>
        <v>4.8904682846664409</v>
      </c>
      <c r="K2482" s="5">
        <f t="shared" si="320"/>
        <v>20.728732569315959</v>
      </c>
      <c r="L2482">
        <v>2.74</v>
      </c>
      <c r="M2482">
        <v>3.61</v>
      </c>
      <c r="N2482">
        <v>2.63</v>
      </c>
      <c r="O2482" s="5">
        <f t="shared" si="321"/>
        <v>2.8008278651401368</v>
      </c>
      <c r="P2482" s="5">
        <f t="shared" si="322"/>
        <v>3.6901418223196689</v>
      </c>
      <c r="Q2482" s="5">
        <f t="shared" si="323"/>
        <v>2.6883858705542187</v>
      </c>
      <c r="R2482" s="24">
        <f t="shared" si="325"/>
        <v>0.35703729331112105</v>
      </c>
      <c r="S2482" s="24">
        <f t="shared" si="325"/>
        <v>0.27099229464611407</v>
      </c>
      <c r="T2482" s="24">
        <f t="shared" si="325"/>
        <v>0.37197041204276493</v>
      </c>
      <c r="U2482">
        <f t="shared" si="326"/>
        <v>2.1047996336431565</v>
      </c>
      <c r="V2482">
        <f t="shared" si="326"/>
        <v>0.73817061881758494</v>
      </c>
      <c r="W2482">
        <f t="shared" si="326"/>
        <v>0.12687702883933674</v>
      </c>
      <c r="X2482" t="s">
        <v>358</v>
      </c>
      <c r="Y2482" t="s">
        <v>443</v>
      </c>
      <c r="Z2482" t="s">
        <v>305</v>
      </c>
      <c r="AA2482" s="78" t="s">
        <v>170</v>
      </c>
      <c r="AB2482" s="78" t="s">
        <v>160</v>
      </c>
      <c r="AC2482" s="128" t="s">
        <v>623</v>
      </c>
      <c r="AD2482" s="144" t="s">
        <v>151</v>
      </c>
      <c r="AE2482" s="142" t="str">
        <f>VLOOKUP(AD2482,cs_lookup!$A$2:$B$55,2,FALSE)</f>
        <v>X</v>
      </c>
    </row>
    <row r="2483" spans="1:31" x14ac:dyDescent="0.25">
      <c r="A2483" s="6">
        <v>0.26773253671207531</v>
      </c>
      <c r="B2483" s="6">
        <v>0.30901055681533951</v>
      </c>
      <c r="C2483" s="6">
        <v>0.38965882088066106</v>
      </c>
      <c r="D2483" s="3">
        <f t="shared" si="324"/>
        <v>3.7350708743906575</v>
      </c>
      <c r="E2483" s="4">
        <f t="shared" si="324"/>
        <v>3.2361353939036666</v>
      </c>
      <c r="F2483" s="4">
        <f t="shared" si="324"/>
        <v>2.566347651876371</v>
      </c>
      <c r="G2483" s="141">
        <v>2.8692600316687855E-2</v>
      </c>
      <c r="H2483" s="5">
        <f t="shared" si="317"/>
        <v>1.0286926003166879</v>
      </c>
      <c r="I2483" s="5">
        <f t="shared" si="318"/>
        <v>3.6308911653887646</v>
      </c>
      <c r="J2483" s="5">
        <f t="shared" si="319"/>
        <v>3.1458721418890416</v>
      </c>
      <c r="K2483" s="5">
        <f t="shared" si="320"/>
        <v>2.49476631900172</v>
      </c>
      <c r="L2483">
        <v>1.92</v>
      </c>
      <c r="M2483">
        <v>3.78</v>
      </c>
      <c r="N2483">
        <v>4.1100000000000003</v>
      </c>
      <c r="O2483" s="5">
        <f t="shared" si="321"/>
        <v>1.9750897926080406</v>
      </c>
      <c r="P2483" s="5">
        <f t="shared" si="322"/>
        <v>3.8884580291970798</v>
      </c>
      <c r="Q2483" s="5">
        <f t="shared" si="323"/>
        <v>4.227926587301587</v>
      </c>
      <c r="R2483" s="24">
        <f t="shared" si="325"/>
        <v>0.5063060949140612</v>
      </c>
      <c r="S2483" s="24">
        <f t="shared" si="325"/>
        <v>0.25717134979761835</v>
      </c>
      <c r="T2483" s="24">
        <f t="shared" si="325"/>
        <v>0.23652255528832053</v>
      </c>
      <c r="U2483">
        <f t="shared" si="326"/>
        <v>0.52879580040907748</v>
      </c>
      <c r="V2483">
        <f t="shared" si="326"/>
        <v>1.2015745807552674</v>
      </c>
      <c r="W2483">
        <f t="shared" si="326"/>
        <v>1.6474488887779339</v>
      </c>
      <c r="X2483" t="s">
        <v>368</v>
      </c>
      <c r="Y2483" t="s">
        <v>517</v>
      </c>
      <c r="Z2483" t="s">
        <v>320</v>
      </c>
      <c r="AA2483" s="78" t="s">
        <v>151</v>
      </c>
      <c r="AB2483" s="78" t="s">
        <v>166</v>
      </c>
      <c r="AC2483" s="128" t="s">
        <v>623</v>
      </c>
      <c r="AD2483" s="144" t="s">
        <v>162</v>
      </c>
      <c r="AE2483" s="142" t="str">
        <f>VLOOKUP(AD2483,cs_lookup!$A$2:$B$55,2,FALSE)</f>
        <v>1</v>
      </c>
    </row>
    <row r="2484" spans="1:31" x14ac:dyDescent="0.25">
      <c r="A2484" s="6">
        <v>0.76545141746861156</v>
      </c>
      <c r="B2484" s="6">
        <v>0.20356057656587287</v>
      </c>
      <c r="C2484" s="6">
        <v>2.988015783772829E-2</v>
      </c>
      <c r="D2484" s="3">
        <f t="shared" si="324"/>
        <v>1.3064186402672726</v>
      </c>
      <c r="E2484" s="4">
        <f t="shared" si="324"/>
        <v>4.912542580053052</v>
      </c>
      <c r="F2484" s="4">
        <f t="shared" si="324"/>
        <v>33.467025356115968</v>
      </c>
      <c r="G2484" s="141">
        <v>2.8165887320816818E-2</v>
      </c>
      <c r="H2484" s="5">
        <f t="shared" si="317"/>
        <v>1.0281658873208168</v>
      </c>
      <c r="I2484" s="5">
        <f t="shared" si="318"/>
        <v>1.2706302128652835</v>
      </c>
      <c r="J2484" s="5">
        <f t="shared" si="319"/>
        <v>4.7779669026504088</v>
      </c>
      <c r="K2484" s="5">
        <f t="shared" si="320"/>
        <v>32.550219540276686</v>
      </c>
      <c r="L2484">
        <v>2.86</v>
      </c>
      <c r="M2484">
        <v>3.55</v>
      </c>
      <c r="N2484">
        <v>2.52</v>
      </c>
      <c r="O2484" s="5">
        <f t="shared" si="321"/>
        <v>2.9405544377375361</v>
      </c>
      <c r="P2484" s="5">
        <f t="shared" si="322"/>
        <v>3.6499888999888994</v>
      </c>
      <c r="Q2484" s="5">
        <f t="shared" si="323"/>
        <v>2.5909780360484582</v>
      </c>
      <c r="R2484" s="24">
        <f t="shared" si="325"/>
        <v>0.34007192220845278</v>
      </c>
      <c r="S2484" s="24">
        <f t="shared" si="325"/>
        <v>0.2739734359200493</v>
      </c>
      <c r="T2484" s="24">
        <f t="shared" si="325"/>
        <v>0.38595464187149803</v>
      </c>
      <c r="U2484">
        <f t="shared" si="326"/>
        <v>2.2508515625098129</v>
      </c>
      <c r="V2484">
        <f t="shared" si="326"/>
        <v>0.74299384494077647</v>
      </c>
      <c r="W2484">
        <f t="shared" si="326"/>
        <v>7.7418832671215201E-2</v>
      </c>
      <c r="X2484" t="s">
        <v>322</v>
      </c>
      <c r="Y2484" t="s">
        <v>312</v>
      </c>
      <c r="Z2484" t="s">
        <v>320</v>
      </c>
      <c r="AA2484" s="78" t="s">
        <v>170</v>
      </c>
      <c r="AB2484" s="78" t="s">
        <v>160</v>
      </c>
      <c r="AC2484" s="128" t="s">
        <v>623</v>
      </c>
      <c r="AD2484" s="144" t="s">
        <v>155</v>
      </c>
      <c r="AE2484" s="142" t="str">
        <f>VLOOKUP(AD2484,cs_lookup!$A$2:$B$55,2,FALSE)</f>
        <v>2</v>
      </c>
    </row>
    <row r="2485" spans="1:31" x14ac:dyDescent="0.25">
      <c r="A2485" s="6">
        <v>0.52614326401140121</v>
      </c>
      <c r="B2485" s="6">
        <v>0.30711625948901655</v>
      </c>
      <c r="C2485" s="6">
        <v>0.16222015475550877</v>
      </c>
      <c r="D2485" s="3">
        <f t="shared" si="324"/>
        <v>1.9006230211441624</v>
      </c>
      <c r="E2485" s="4">
        <f t="shared" si="324"/>
        <v>3.2560959216676157</v>
      </c>
      <c r="F2485" s="4">
        <f t="shared" si="324"/>
        <v>6.1644621256042873</v>
      </c>
      <c r="G2485" s="141">
        <v>2.3590100151177129E-2</v>
      </c>
      <c r="H2485" s="5">
        <f t="shared" si="317"/>
        <v>1.0235901001511771</v>
      </c>
      <c r="I2485" s="5">
        <f t="shared" si="318"/>
        <v>1.8568204409787215</v>
      </c>
      <c r="J2485" s="5">
        <f t="shared" si="319"/>
        <v>3.1810545267941857</v>
      </c>
      <c r="K2485" s="5">
        <f t="shared" si="320"/>
        <v>6.0223932653254844</v>
      </c>
      <c r="L2485">
        <v>2.04</v>
      </c>
      <c r="M2485">
        <v>3.71</v>
      </c>
      <c r="N2485">
        <v>3.79</v>
      </c>
      <c r="O2485" s="5">
        <f t="shared" si="321"/>
        <v>2.0881238043084012</v>
      </c>
      <c r="P2485" s="5">
        <f t="shared" si="322"/>
        <v>3.797519271560867</v>
      </c>
      <c r="Q2485" s="5">
        <f t="shared" si="323"/>
        <v>3.8794064795729613</v>
      </c>
      <c r="R2485" s="24">
        <f t="shared" si="325"/>
        <v>0.4788988075978598</v>
      </c>
      <c r="S2485" s="24">
        <f t="shared" si="325"/>
        <v>0.26332980256054822</v>
      </c>
      <c r="T2485" s="24">
        <f t="shared" si="325"/>
        <v>0.25777138984159204</v>
      </c>
      <c r="U2485">
        <f t="shared" si="326"/>
        <v>1.0986522740587268</v>
      </c>
      <c r="V2485">
        <f t="shared" si="326"/>
        <v>1.1662799140192284</v>
      </c>
      <c r="W2485">
        <f t="shared" si="326"/>
        <v>0.62931791947584925</v>
      </c>
      <c r="X2485" t="s">
        <v>193</v>
      </c>
      <c r="Y2485" t="s">
        <v>190</v>
      </c>
      <c r="Z2485" t="s">
        <v>189</v>
      </c>
      <c r="AA2485" s="78" t="s">
        <v>151</v>
      </c>
      <c r="AB2485" s="78" t="s">
        <v>166</v>
      </c>
      <c r="AC2485" s="128" t="s">
        <v>623</v>
      </c>
      <c r="AD2485" s="144" t="s">
        <v>154</v>
      </c>
      <c r="AE2485" s="142" t="str">
        <f>VLOOKUP(AD2485,cs_lookup!$A$2:$B$55,2,FALSE)</f>
        <v>1</v>
      </c>
    </row>
    <row r="2486" spans="1:31" x14ac:dyDescent="0.25">
      <c r="A2486" s="6">
        <v>0.62865087274248865</v>
      </c>
      <c r="B2486" s="6">
        <v>0.2402742469772611</v>
      </c>
      <c r="C2486" s="6">
        <v>0.12749532753220666</v>
      </c>
      <c r="D2486" s="3">
        <f t="shared" si="324"/>
        <v>1.5907080437787373</v>
      </c>
      <c r="E2486" s="4">
        <f t="shared" si="324"/>
        <v>4.1619108688524458</v>
      </c>
      <c r="F2486" s="4">
        <f t="shared" si="324"/>
        <v>7.843424691366744</v>
      </c>
      <c r="G2486" s="141">
        <v>2.5650476329502681E-2</v>
      </c>
      <c r="H2486" s="5">
        <f t="shared" si="317"/>
        <v>1.0256504763295027</v>
      </c>
      <c r="I2486" s="5">
        <f t="shared" si="318"/>
        <v>1.5509260517982766</v>
      </c>
      <c r="J2486" s="5">
        <f t="shared" si="319"/>
        <v>4.0578257066156533</v>
      </c>
      <c r="K2486" s="5">
        <f t="shared" si="320"/>
        <v>7.6472686089280852</v>
      </c>
      <c r="L2486">
        <v>1.63</v>
      </c>
      <c r="M2486">
        <v>4.2300000000000004</v>
      </c>
      <c r="N2486">
        <v>5.69</v>
      </c>
      <c r="O2486" s="5">
        <f t="shared" si="321"/>
        <v>1.6718102764170892</v>
      </c>
      <c r="P2486" s="5">
        <f t="shared" si="322"/>
        <v>4.3385015148737969</v>
      </c>
      <c r="Q2486" s="5">
        <f t="shared" si="323"/>
        <v>5.835951210314871</v>
      </c>
      <c r="R2486" s="24">
        <f t="shared" si="325"/>
        <v>0.59815399755953913</v>
      </c>
      <c r="S2486" s="24">
        <f t="shared" si="325"/>
        <v>0.23049433002885308</v>
      </c>
      <c r="T2486" s="24">
        <f t="shared" si="325"/>
        <v>0.17135167241160784</v>
      </c>
      <c r="U2486">
        <f t="shared" si="326"/>
        <v>1.0509849893294643</v>
      </c>
      <c r="V2486">
        <f t="shared" si="326"/>
        <v>1.0424301844960082</v>
      </c>
      <c r="W2486">
        <f t="shared" si="326"/>
        <v>0.74405651102107229</v>
      </c>
      <c r="X2486" t="s">
        <v>27</v>
      </c>
      <c r="Y2486" t="s">
        <v>17</v>
      </c>
      <c r="Z2486" t="s">
        <v>138</v>
      </c>
      <c r="AA2486" s="78" t="s">
        <v>162</v>
      </c>
      <c r="AB2486" s="78" t="s">
        <v>160</v>
      </c>
      <c r="AC2486" s="128" t="s">
        <v>623</v>
      </c>
      <c r="AD2486" s="144" t="s">
        <v>164</v>
      </c>
      <c r="AE2486" s="142" t="str">
        <f>VLOOKUP(AD2486,cs_lookup!$A$2:$B$55,2,FALSE)</f>
        <v>1</v>
      </c>
    </row>
    <row r="2487" spans="1:31" x14ac:dyDescent="0.25">
      <c r="A2487" s="6">
        <v>0.27190908433633298</v>
      </c>
      <c r="B2487" s="6">
        <v>0.21046132572882015</v>
      </c>
      <c r="C2487" s="6">
        <v>0.46908051052759786</v>
      </c>
      <c r="D2487" s="3">
        <f t="shared" si="324"/>
        <v>3.677699854864239</v>
      </c>
      <c r="E2487" s="4">
        <f t="shared" si="324"/>
        <v>4.7514667910459805</v>
      </c>
      <c r="F2487" s="4">
        <f t="shared" si="324"/>
        <v>2.1318302030396676</v>
      </c>
      <c r="G2487" s="141">
        <v>2.2115662682332671E-2</v>
      </c>
      <c r="H2487" s="5">
        <f t="shared" si="317"/>
        <v>1.0221156626823327</v>
      </c>
      <c r="I2487" s="5">
        <f t="shared" si="318"/>
        <v>3.5981249374585169</v>
      </c>
      <c r="J2487" s="5">
        <f t="shared" si="319"/>
        <v>4.6486586249708095</v>
      </c>
      <c r="K2487" s="5">
        <f t="shared" si="320"/>
        <v>2.0857034882384222</v>
      </c>
      <c r="L2487">
        <v>2.17</v>
      </c>
      <c r="M2487">
        <v>3.78</v>
      </c>
      <c r="N2487">
        <v>3.37</v>
      </c>
      <c r="O2487" s="5">
        <f t="shared" si="321"/>
        <v>2.2179909880206616</v>
      </c>
      <c r="P2487" s="5">
        <f t="shared" si="322"/>
        <v>3.8635972049392171</v>
      </c>
      <c r="Q2487" s="5">
        <f t="shared" si="323"/>
        <v>3.444529783239461</v>
      </c>
      <c r="R2487" s="24">
        <f t="shared" si="325"/>
        <v>0.45085845948021702</v>
      </c>
      <c r="S2487" s="24">
        <f t="shared" si="325"/>
        <v>0.25882615266456904</v>
      </c>
      <c r="T2487" s="24">
        <f t="shared" si="325"/>
        <v>0.29031538785521388</v>
      </c>
      <c r="U2487">
        <f t="shared" si="326"/>
        <v>0.60309189861893675</v>
      </c>
      <c r="V2487">
        <f t="shared" si="326"/>
        <v>0.8131377898336718</v>
      </c>
      <c r="W2487">
        <f t="shared" si="326"/>
        <v>1.6157617892494824</v>
      </c>
      <c r="X2487" t="s">
        <v>43</v>
      </c>
      <c r="Y2487" t="s">
        <v>99</v>
      </c>
      <c r="Z2487" t="s">
        <v>140</v>
      </c>
      <c r="AA2487" s="78" t="s">
        <v>155</v>
      </c>
      <c r="AB2487" s="78" t="s">
        <v>161</v>
      </c>
      <c r="AC2487" s="128" t="s">
        <v>623</v>
      </c>
      <c r="AD2487" s="144" t="s">
        <v>150</v>
      </c>
      <c r="AE2487" s="142" t="str">
        <f>VLOOKUP(AD2487,cs_lookup!$A$2:$B$55,2,FALSE)</f>
        <v>X</v>
      </c>
    </row>
    <row r="2488" spans="1:31" x14ac:dyDescent="0.25">
      <c r="A2488" s="6">
        <v>0.5090389629776334</v>
      </c>
      <c r="B2488" s="6">
        <v>0.33981580314904702</v>
      </c>
      <c r="C2488" s="6">
        <v>0.14808967598167677</v>
      </c>
      <c r="D2488" s="3">
        <f t="shared" si="324"/>
        <v>1.9644861645766374</v>
      </c>
      <c r="E2488" s="4">
        <f t="shared" si="324"/>
        <v>2.9427707326530332</v>
      </c>
      <c r="F2488" s="4">
        <f t="shared" si="324"/>
        <v>6.7526651900010277</v>
      </c>
      <c r="G2488" s="141">
        <v>2.7614504651199301E-2</v>
      </c>
      <c r="H2488" s="5">
        <f t="shared" si="317"/>
        <v>1.0276145046511993</v>
      </c>
      <c r="I2488" s="5">
        <f t="shared" si="318"/>
        <v>1.9116956365300022</v>
      </c>
      <c r="J2488" s="5">
        <f t="shared" si="319"/>
        <v>2.8636913155015176</v>
      </c>
      <c r="K2488" s="5">
        <f t="shared" si="320"/>
        <v>6.5712046292038941</v>
      </c>
      <c r="L2488">
        <v>4.2699999999999996</v>
      </c>
      <c r="M2488">
        <v>3.13</v>
      </c>
      <c r="N2488">
        <v>2.11</v>
      </c>
      <c r="O2488" s="5">
        <f t="shared" si="321"/>
        <v>4.3879139348606202</v>
      </c>
      <c r="P2488" s="5">
        <f t="shared" si="322"/>
        <v>3.2164333995582539</v>
      </c>
      <c r="Q2488" s="5">
        <f t="shared" si="323"/>
        <v>2.1682666048140304</v>
      </c>
      <c r="R2488" s="24">
        <f t="shared" si="325"/>
        <v>0.22789872701360642</v>
      </c>
      <c r="S2488" s="24">
        <f t="shared" si="325"/>
        <v>0.31090337519108596</v>
      </c>
      <c r="T2488" s="24">
        <f t="shared" si="325"/>
        <v>0.46119789779530768</v>
      </c>
      <c r="U2488">
        <f t="shared" si="326"/>
        <v>2.2336191590365573</v>
      </c>
      <c r="V2488">
        <f t="shared" si="326"/>
        <v>1.0929948989463076</v>
      </c>
      <c r="W2488">
        <f t="shared" si="326"/>
        <v>0.32109789894880014</v>
      </c>
      <c r="X2488" t="s">
        <v>45</v>
      </c>
      <c r="Y2488" t="s">
        <v>48</v>
      </c>
      <c r="Z2488" t="s">
        <v>141</v>
      </c>
      <c r="AA2488" s="78" t="s">
        <v>154</v>
      </c>
      <c r="AB2488" s="78" t="s">
        <v>160</v>
      </c>
      <c r="AC2488" s="128" t="s">
        <v>623</v>
      </c>
      <c r="AD2488" s="144" t="s">
        <v>152</v>
      </c>
      <c r="AE2488" s="142" t="str">
        <f>VLOOKUP(AD2488,cs_lookup!$A$2:$B$55,2,FALSE)</f>
        <v>2</v>
      </c>
    </row>
    <row r="2489" spans="1:31" x14ac:dyDescent="0.25">
      <c r="A2489" s="6">
        <v>0.61372960225677164</v>
      </c>
      <c r="B2489" s="6">
        <v>0.25670947030913399</v>
      </c>
      <c r="C2489" s="6">
        <v>0.1264147297859963</v>
      </c>
      <c r="D2489" s="3">
        <f t="shared" si="324"/>
        <v>1.6293820541209953</v>
      </c>
      <c r="E2489" s="4">
        <f t="shared" si="324"/>
        <v>3.8954542611761953</v>
      </c>
      <c r="F2489" s="4">
        <f t="shared" si="324"/>
        <v>7.9104705732699818</v>
      </c>
      <c r="G2489" s="141">
        <v>2.7777777777777679E-2</v>
      </c>
      <c r="H2489" s="5">
        <f t="shared" si="317"/>
        <v>1.0277777777777777</v>
      </c>
      <c r="I2489" s="5">
        <f t="shared" si="318"/>
        <v>1.5853447013069146</v>
      </c>
      <c r="J2489" s="5">
        <f t="shared" si="319"/>
        <v>3.7901717135768389</v>
      </c>
      <c r="K2489" s="5">
        <f t="shared" si="320"/>
        <v>7.6966740712897126</v>
      </c>
      <c r="L2489">
        <v>2.25</v>
      </c>
      <c r="M2489">
        <v>3.5</v>
      </c>
      <c r="N2489">
        <v>3.36</v>
      </c>
      <c r="O2489" s="5">
        <f t="shared" si="321"/>
        <v>2.3125</v>
      </c>
      <c r="P2489" s="5">
        <f t="shared" si="322"/>
        <v>3.5972222222222219</v>
      </c>
      <c r="Q2489" s="5">
        <f t="shared" si="323"/>
        <v>3.4533333333333327</v>
      </c>
      <c r="R2489" s="24">
        <f t="shared" si="325"/>
        <v>0.43243243243243246</v>
      </c>
      <c r="S2489" s="24">
        <f t="shared" si="325"/>
        <v>0.27799227799227799</v>
      </c>
      <c r="T2489" s="24">
        <f t="shared" si="325"/>
        <v>0.28957528957528961</v>
      </c>
      <c r="U2489">
        <f t="shared" si="326"/>
        <v>1.4192497052187842</v>
      </c>
      <c r="V2489">
        <f t="shared" si="326"/>
        <v>0.92344101125091249</v>
      </c>
      <c r="W2489">
        <f t="shared" si="326"/>
        <v>0.43655220019430718</v>
      </c>
      <c r="X2489" t="s">
        <v>410</v>
      </c>
      <c r="Y2489" t="s">
        <v>411</v>
      </c>
      <c r="Z2489" t="s">
        <v>409</v>
      </c>
      <c r="AA2489" s="78" t="s">
        <v>162</v>
      </c>
      <c r="AB2489" s="78" t="s">
        <v>160</v>
      </c>
      <c r="AC2489" s="128" t="s">
        <v>623</v>
      </c>
      <c r="AD2489" s="144" t="s">
        <v>154</v>
      </c>
      <c r="AE2489" s="142" t="str">
        <f>VLOOKUP(AD2489,cs_lookup!$A$2:$B$55,2,FALSE)</f>
        <v>1</v>
      </c>
    </row>
    <row r="2490" spans="1:31" x14ac:dyDescent="0.25">
      <c r="A2490" s="6">
        <v>0.61619154505575913</v>
      </c>
      <c r="B2490" s="6">
        <v>0.24164086596611459</v>
      </c>
      <c r="C2490" s="6">
        <v>0.13789512847757357</v>
      </c>
      <c r="D2490" s="3">
        <f t="shared" ref="D2490:F2553" si="327">(100%/A2490)</f>
        <v>1.6228719917108081</v>
      </c>
      <c r="E2490" s="4">
        <f t="shared" si="327"/>
        <v>4.1383728534569579</v>
      </c>
      <c r="F2490" s="4">
        <f t="shared" si="327"/>
        <v>7.2518878008270899</v>
      </c>
      <c r="G2490" s="141">
        <v>3.1147287259566614E-2</v>
      </c>
      <c r="H2490" s="5">
        <f t="shared" si="317"/>
        <v>1.0311472872595666</v>
      </c>
      <c r="I2490" s="5">
        <f t="shared" si="318"/>
        <v>1.5738508084755198</v>
      </c>
      <c r="J2490" s="5">
        <f t="shared" si="319"/>
        <v>4.0133673477969607</v>
      </c>
      <c r="K2490" s="5">
        <f t="shared" si="320"/>
        <v>7.0328340969601957</v>
      </c>
      <c r="L2490">
        <v>1.89</v>
      </c>
      <c r="M2490">
        <v>3.58</v>
      </c>
      <c r="N2490">
        <v>4.49</v>
      </c>
      <c r="O2490" s="5">
        <f t="shared" si="321"/>
        <v>1.9488683729205809</v>
      </c>
      <c r="P2490" s="5">
        <f t="shared" si="322"/>
        <v>3.6915072883892486</v>
      </c>
      <c r="Q2490" s="5">
        <f t="shared" si="323"/>
        <v>4.6298513197954545</v>
      </c>
      <c r="R2490" s="24">
        <f t="shared" ref="R2490:T2553" si="328">(1/O2490)</f>
        <v>0.51311828643480761</v>
      </c>
      <c r="S2490" s="24">
        <f t="shared" si="328"/>
        <v>0.27089205624630902</v>
      </c>
      <c r="T2490" s="24">
        <f t="shared" si="328"/>
        <v>0.21598965731888334</v>
      </c>
      <c r="U2490">
        <f t="shared" ref="U2490:W2553" si="329">(L2490/I2490)</f>
        <v>1.2008762138202362</v>
      </c>
      <c r="V2490">
        <f t="shared" si="329"/>
        <v>0.89201901788660165</v>
      </c>
      <c r="W2490">
        <f t="shared" si="329"/>
        <v>0.63843394257525776</v>
      </c>
      <c r="X2490" t="s">
        <v>291</v>
      </c>
      <c r="Y2490" t="s">
        <v>530</v>
      </c>
      <c r="Z2490" t="s">
        <v>142</v>
      </c>
      <c r="AA2490" s="78" t="s">
        <v>162</v>
      </c>
      <c r="AB2490" s="78" t="s">
        <v>160</v>
      </c>
      <c r="AC2490" s="128" t="s">
        <v>623</v>
      </c>
      <c r="AD2490" s="144" t="s">
        <v>151</v>
      </c>
      <c r="AE2490" s="142" t="str">
        <f>VLOOKUP(AD2490,cs_lookup!$A$2:$B$55,2,FALSE)</f>
        <v>X</v>
      </c>
    </row>
    <row r="2491" spans="1:31" x14ac:dyDescent="0.25">
      <c r="A2491" s="6">
        <v>0.73050438172587573</v>
      </c>
      <c r="B2491" s="6">
        <v>0.19472160496256455</v>
      </c>
      <c r="C2491" s="6">
        <v>7.2703013230533117E-2</v>
      </c>
      <c r="D2491" s="3">
        <f t="shared" si="327"/>
        <v>1.3689171824505955</v>
      </c>
      <c r="E2491" s="4">
        <f t="shared" si="327"/>
        <v>5.1355369641301545</v>
      </c>
      <c r="F2491" s="4">
        <f t="shared" si="327"/>
        <v>13.754588091543221</v>
      </c>
      <c r="G2491" s="141">
        <v>2.9525626219240486E-2</v>
      </c>
      <c r="H2491" s="5">
        <f t="shared" si="317"/>
        <v>1.0295256262192405</v>
      </c>
      <c r="I2491" s="5">
        <f t="shared" si="318"/>
        <v>1.3296581916835943</v>
      </c>
      <c r="J2491" s="5">
        <f t="shared" si="319"/>
        <v>4.9882555939763726</v>
      </c>
      <c r="K2491" s="5">
        <f t="shared" si="320"/>
        <v>13.360122119596605</v>
      </c>
      <c r="L2491">
        <v>4.04</v>
      </c>
      <c r="M2491">
        <v>3.27</v>
      </c>
      <c r="N2491">
        <v>2.1</v>
      </c>
      <c r="O2491" s="5">
        <f t="shared" si="321"/>
        <v>4.159283529925732</v>
      </c>
      <c r="P2491" s="5">
        <f t="shared" si="322"/>
        <v>3.3665487977369164</v>
      </c>
      <c r="Q2491" s="5">
        <f t="shared" si="323"/>
        <v>2.1620038150604053</v>
      </c>
      <c r="R2491" s="24">
        <f t="shared" si="328"/>
        <v>0.24042602356994305</v>
      </c>
      <c r="S2491" s="24">
        <f t="shared" si="328"/>
        <v>0.29704010251454743</v>
      </c>
      <c r="T2491" s="24">
        <f t="shared" si="328"/>
        <v>0.46253387391550949</v>
      </c>
      <c r="U2491">
        <f t="shared" si="329"/>
        <v>3.0383748434510145</v>
      </c>
      <c r="V2491">
        <f t="shared" si="329"/>
        <v>0.65553978508012445</v>
      </c>
      <c r="W2491">
        <f t="shared" si="329"/>
        <v>0.15718419197079969</v>
      </c>
      <c r="X2491" t="s">
        <v>297</v>
      </c>
      <c r="Y2491" t="s">
        <v>290</v>
      </c>
      <c r="Z2491" t="s">
        <v>142</v>
      </c>
      <c r="AA2491" s="78" t="s">
        <v>170</v>
      </c>
      <c r="AB2491" s="78" t="s">
        <v>160</v>
      </c>
      <c r="AC2491" s="128" t="s">
        <v>623</v>
      </c>
      <c r="AD2491" s="144" t="s">
        <v>263</v>
      </c>
      <c r="AE2491" s="142" t="str">
        <f>VLOOKUP(AD2491,cs_lookup!$A$2:$B$55,2,FALSE)</f>
        <v>2</v>
      </c>
    </row>
    <row r="2492" spans="1:31" x14ac:dyDescent="0.25">
      <c r="A2492" s="6">
        <v>0.82926123349550385</v>
      </c>
      <c r="B2492" s="6">
        <v>0.119512319061852</v>
      </c>
      <c r="C2492" s="6">
        <v>3.8746434450286228E-2</v>
      </c>
      <c r="D2492" s="3">
        <f t="shared" si="327"/>
        <v>1.2058926181618279</v>
      </c>
      <c r="E2492" s="4">
        <f t="shared" si="327"/>
        <v>8.3673382614428515</v>
      </c>
      <c r="F2492" s="4">
        <f t="shared" si="327"/>
        <v>25.808826391059391</v>
      </c>
      <c r="G2492" s="141">
        <v>6.556045580435832E-2</v>
      </c>
      <c r="H2492" s="5">
        <f t="shared" si="317"/>
        <v>1.0655604558043583</v>
      </c>
      <c r="I2492" s="5">
        <f t="shared" si="318"/>
        <v>1.1316979825903328</v>
      </c>
      <c r="J2492" s="5">
        <f t="shared" si="319"/>
        <v>7.8525232574688681</v>
      </c>
      <c r="K2492" s="5">
        <f t="shared" si="320"/>
        <v>24.220893568706163</v>
      </c>
      <c r="L2492">
        <v>2.0499999999999998</v>
      </c>
      <c r="M2492">
        <v>3.64</v>
      </c>
      <c r="N2492">
        <v>3.3</v>
      </c>
      <c r="O2492" s="5">
        <f t="shared" si="321"/>
        <v>2.1843989343989345</v>
      </c>
      <c r="P2492" s="5">
        <f t="shared" si="322"/>
        <v>3.8786400591278642</v>
      </c>
      <c r="Q2492" s="5">
        <f t="shared" si="323"/>
        <v>3.5163495041543822</v>
      </c>
      <c r="R2492" s="24">
        <f t="shared" si="328"/>
        <v>0.45779183657913791</v>
      </c>
      <c r="S2492" s="24">
        <f t="shared" si="328"/>
        <v>0.25782232554594303</v>
      </c>
      <c r="T2492" s="24">
        <f t="shared" si="328"/>
        <v>0.284385837874919</v>
      </c>
      <c r="U2492">
        <f t="shared" si="329"/>
        <v>1.8114373547859246</v>
      </c>
      <c r="V2492">
        <f t="shared" si="329"/>
        <v>0.46354526827256981</v>
      </c>
      <c r="W2492">
        <f t="shared" si="329"/>
        <v>0.13624600556701427</v>
      </c>
      <c r="X2492" t="s">
        <v>343</v>
      </c>
      <c r="Y2492" t="s">
        <v>339</v>
      </c>
      <c r="Z2492" t="s">
        <v>145</v>
      </c>
      <c r="AA2492" s="78" t="s">
        <v>176</v>
      </c>
      <c r="AB2492" s="78" t="s">
        <v>160</v>
      </c>
      <c r="AC2492" s="128" t="s">
        <v>623</v>
      </c>
      <c r="AD2492" s="144" t="s">
        <v>179</v>
      </c>
      <c r="AE2492" s="142" t="str">
        <f>VLOOKUP(AD2492,cs_lookup!$A$2:$B$55,2,FALSE)</f>
        <v>2</v>
      </c>
    </row>
    <row r="2493" spans="1:31" x14ac:dyDescent="0.25">
      <c r="A2493" s="6">
        <v>0.65588505756246573</v>
      </c>
      <c r="B2493" s="6">
        <v>0.20414935957696922</v>
      </c>
      <c r="C2493" s="6">
        <v>0.13431544011482796</v>
      </c>
      <c r="D2493" s="3">
        <f t="shared" si="327"/>
        <v>1.5246573899951381</v>
      </c>
      <c r="E2493" s="4">
        <f t="shared" si="327"/>
        <v>4.8983744160263996</v>
      </c>
      <c r="F2493" s="4">
        <f t="shared" si="327"/>
        <v>7.4451604308863333</v>
      </c>
      <c r="G2493" s="141">
        <v>2.5149790558615992E-2</v>
      </c>
      <c r="H2493" s="5">
        <f t="shared" si="317"/>
        <v>1.025149790558616</v>
      </c>
      <c r="I2493" s="5">
        <f t="shared" si="318"/>
        <v>1.4872532814588342</v>
      </c>
      <c r="J2493" s="5">
        <f t="shared" si="319"/>
        <v>4.7782035963322187</v>
      </c>
      <c r="K2493" s="5">
        <f t="shared" si="320"/>
        <v>7.2625098297385193</v>
      </c>
      <c r="L2493">
        <v>1.38</v>
      </c>
      <c r="M2493">
        <v>4.97</v>
      </c>
      <c r="N2493">
        <v>10.07</v>
      </c>
      <c r="O2493" s="5">
        <f t="shared" si="321"/>
        <v>1.41470671097089</v>
      </c>
      <c r="P2493" s="5">
        <f t="shared" si="322"/>
        <v>5.0949944590763216</v>
      </c>
      <c r="Q2493" s="5">
        <f t="shared" si="323"/>
        <v>10.323258390925263</v>
      </c>
      <c r="R2493" s="24">
        <f t="shared" si="328"/>
        <v>0.70686029284028518</v>
      </c>
      <c r="S2493" s="24">
        <f t="shared" si="328"/>
        <v>0.19627106722728238</v>
      </c>
      <c r="T2493" s="24">
        <f t="shared" si="328"/>
        <v>9.6868639932432332E-2</v>
      </c>
      <c r="U2493">
        <f t="shared" si="329"/>
        <v>0.92788499255914869</v>
      </c>
      <c r="V2493">
        <f t="shared" si="329"/>
        <v>1.0401398558686377</v>
      </c>
      <c r="W2493">
        <f t="shared" si="329"/>
        <v>1.3865729941962175</v>
      </c>
      <c r="X2493" t="s">
        <v>22</v>
      </c>
      <c r="Y2493" t="s">
        <v>116</v>
      </c>
      <c r="Z2493" t="s">
        <v>146</v>
      </c>
      <c r="AA2493" s="78" t="s">
        <v>162</v>
      </c>
      <c r="AB2493" s="78" t="s">
        <v>160</v>
      </c>
      <c r="AC2493" s="128" t="s">
        <v>623</v>
      </c>
      <c r="AD2493" s="144" t="s">
        <v>152</v>
      </c>
      <c r="AE2493" s="142" t="str">
        <f>VLOOKUP(AD2493,cs_lookup!$A$2:$B$55,2,FALSE)</f>
        <v>2</v>
      </c>
    </row>
    <row r="2494" spans="1:31" x14ac:dyDescent="0.25">
      <c r="A2494" s="6">
        <v>0.50187408342906747</v>
      </c>
      <c r="B2494" s="6">
        <v>0.30636208987541352</v>
      </c>
      <c r="C2494" s="6">
        <v>0.18542354811621733</v>
      </c>
      <c r="D2494" s="3">
        <f t="shared" si="327"/>
        <v>1.9925316588724298</v>
      </c>
      <c r="E2494" s="4">
        <f t="shared" si="327"/>
        <v>3.2641114323468159</v>
      </c>
      <c r="F2494" s="4">
        <f t="shared" si="327"/>
        <v>5.3930582720444606</v>
      </c>
      <c r="G2494" s="141">
        <v>2.7453248738202873E-2</v>
      </c>
      <c r="H2494" s="5">
        <f t="shared" si="317"/>
        <v>1.0274532487382029</v>
      </c>
      <c r="I2494" s="5">
        <f t="shared" si="318"/>
        <v>1.9392917987455123</v>
      </c>
      <c r="J2494" s="5">
        <f t="shared" si="319"/>
        <v>3.1768953345131892</v>
      </c>
      <c r="K2494" s="5">
        <f t="shared" si="320"/>
        <v>5.2489573405579089</v>
      </c>
      <c r="L2494">
        <v>2.95</v>
      </c>
      <c r="M2494">
        <v>2.91</v>
      </c>
      <c r="N2494">
        <v>2.9</v>
      </c>
      <c r="O2494" s="5">
        <f t="shared" si="321"/>
        <v>3.0309870837776987</v>
      </c>
      <c r="P2494" s="5">
        <f t="shared" si="322"/>
        <v>2.9898889538281703</v>
      </c>
      <c r="Q2494" s="5">
        <f t="shared" si="323"/>
        <v>2.9796144213407882</v>
      </c>
      <c r="R2494" s="24">
        <f t="shared" si="328"/>
        <v>0.32992552338878356</v>
      </c>
      <c r="S2494" s="24">
        <f t="shared" si="328"/>
        <v>0.3344605821295229</v>
      </c>
      <c r="T2494" s="24">
        <f t="shared" si="328"/>
        <v>0.33561389448169365</v>
      </c>
      <c r="U2494">
        <f t="shared" si="329"/>
        <v>1.5211738645562747</v>
      </c>
      <c r="V2494">
        <f t="shared" si="329"/>
        <v>0.91598862839021211</v>
      </c>
      <c r="W2494">
        <f t="shared" si="329"/>
        <v>0.55249067802325869</v>
      </c>
      <c r="X2494" t="s">
        <v>23</v>
      </c>
      <c r="Y2494" t="s">
        <v>348</v>
      </c>
      <c r="Z2494" t="s">
        <v>349</v>
      </c>
      <c r="AA2494" s="78" t="s">
        <v>151</v>
      </c>
      <c r="AB2494" s="78" t="s">
        <v>166</v>
      </c>
      <c r="AC2494" s="128" t="s">
        <v>623</v>
      </c>
      <c r="AD2494" s="144" t="s">
        <v>153</v>
      </c>
      <c r="AE2494" s="142" t="str">
        <f>VLOOKUP(AD2494,cs_lookup!$A$2:$B$55,2,FALSE)</f>
        <v>2</v>
      </c>
    </row>
    <row r="2495" spans="1:31" x14ac:dyDescent="0.25">
      <c r="A2495" s="6">
        <v>0.78993725446960017</v>
      </c>
      <c r="B2495" s="6">
        <v>0.18285790014106065</v>
      </c>
      <c r="C2495" s="6">
        <v>2.5510158874975288E-2</v>
      </c>
      <c r="D2495" s="3">
        <f t="shared" si="327"/>
        <v>1.2659233304187503</v>
      </c>
      <c r="E2495" s="4">
        <f t="shared" si="327"/>
        <v>5.4687273518320936</v>
      </c>
      <c r="F2495" s="4">
        <f t="shared" si="327"/>
        <v>39.200069466481075</v>
      </c>
      <c r="G2495" s="141">
        <v>2.717884211483268E-2</v>
      </c>
      <c r="H2495" s="5">
        <f t="shared" si="317"/>
        <v>1.0271788421148327</v>
      </c>
      <c r="I2495" s="5">
        <f t="shared" si="318"/>
        <v>1.2324273812069304</v>
      </c>
      <c r="J2495" s="5">
        <f t="shared" si="319"/>
        <v>5.3240264768038523</v>
      </c>
      <c r="K2495" s="5">
        <f t="shared" si="320"/>
        <v>38.162847460694415</v>
      </c>
      <c r="L2495">
        <v>2.41</v>
      </c>
      <c r="M2495">
        <v>3.44</v>
      </c>
      <c r="N2495">
        <v>3.11</v>
      </c>
      <c r="O2495" s="5">
        <f t="shared" si="321"/>
        <v>2.4755010094967469</v>
      </c>
      <c r="P2495" s="5">
        <f t="shared" si="322"/>
        <v>3.5334952168750244</v>
      </c>
      <c r="Q2495" s="5">
        <f t="shared" si="323"/>
        <v>3.1945261989771296</v>
      </c>
      <c r="R2495" s="24">
        <f t="shared" si="328"/>
        <v>0.40395863147044059</v>
      </c>
      <c r="S2495" s="24">
        <f t="shared" si="328"/>
        <v>0.28300590169876799</v>
      </c>
      <c r="T2495" s="24">
        <f t="shared" si="328"/>
        <v>0.31303546683079159</v>
      </c>
      <c r="U2495">
        <f t="shared" si="329"/>
        <v>1.9554904708785836</v>
      </c>
      <c r="V2495">
        <f t="shared" si="329"/>
        <v>0.6461275155162487</v>
      </c>
      <c r="W2495">
        <f t="shared" si="329"/>
        <v>8.14928708661775E-2</v>
      </c>
      <c r="X2495" t="s">
        <v>80</v>
      </c>
      <c r="Y2495" t="s">
        <v>79</v>
      </c>
      <c r="Z2495" t="s">
        <v>147</v>
      </c>
      <c r="AA2495" s="78" t="s">
        <v>170</v>
      </c>
      <c r="AB2495" s="78" t="s">
        <v>160</v>
      </c>
      <c r="AC2495" s="128" t="s">
        <v>623</v>
      </c>
      <c r="AD2495" s="144" t="s">
        <v>170</v>
      </c>
      <c r="AE2495" s="142" t="str">
        <f>VLOOKUP(AD2495,cs_lookup!$A$2:$B$55,2,FALSE)</f>
        <v>1</v>
      </c>
    </row>
    <row r="2496" spans="1:31" x14ac:dyDescent="0.25">
      <c r="A2496" s="6">
        <v>0.29288463320684605</v>
      </c>
      <c r="B2496" s="6">
        <v>0.32258945276594431</v>
      </c>
      <c r="C2496" s="6">
        <v>0.35760101905003761</v>
      </c>
      <c r="D2496" s="3">
        <f t="shared" si="327"/>
        <v>3.4143136464717245</v>
      </c>
      <c r="E2496" s="4">
        <f t="shared" si="327"/>
        <v>3.0999153612302162</v>
      </c>
      <c r="F2496" s="4">
        <f t="shared" si="327"/>
        <v>2.7964126127394344</v>
      </c>
      <c r="G2496" s="141">
        <v>2.7266011380105759E-2</v>
      </c>
      <c r="H2496" s="5">
        <f t="shared" si="317"/>
        <v>1.0272660113801058</v>
      </c>
      <c r="I2496" s="5">
        <f t="shared" si="318"/>
        <v>3.3236898803696242</v>
      </c>
      <c r="J2496" s="5">
        <f t="shared" si="319"/>
        <v>3.0176364514051803</v>
      </c>
      <c r="K2496" s="5">
        <f t="shared" si="320"/>
        <v>2.7221893664938115</v>
      </c>
      <c r="L2496">
        <v>3.23</v>
      </c>
      <c r="M2496">
        <v>3.66</v>
      </c>
      <c r="N2496">
        <v>2.25</v>
      </c>
      <c r="O2496" s="5">
        <f t="shared" si="321"/>
        <v>3.3180692167577415</v>
      </c>
      <c r="P2496" s="5">
        <f t="shared" si="322"/>
        <v>3.7597936016511873</v>
      </c>
      <c r="Q2496" s="5">
        <f t="shared" si="323"/>
        <v>2.3113485256052382</v>
      </c>
      <c r="R2496" s="24">
        <f t="shared" si="328"/>
        <v>0.30138009024933848</v>
      </c>
      <c r="S2496" s="24">
        <f t="shared" si="328"/>
        <v>0.26597204685938886</v>
      </c>
      <c r="T2496" s="24">
        <f t="shared" si="328"/>
        <v>0.43264786289127255</v>
      </c>
      <c r="U2496">
        <f t="shared" si="329"/>
        <v>0.97181148550501795</v>
      </c>
      <c r="V2496">
        <f t="shared" si="329"/>
        <v>1.2128697604695553</v>
      </c>
      <c r="W2496">
        <f t="shared" si="329"/>
        <v>0.82654058813623499</v>
      </c>
      <c r="X2496" t="s">
        <v>77</v>
      </c>
      <c r="Y2496" t="s">
        <v>120</v>
      </c>
      <c r="Z2496" t="s">
        <v>147</v>
      </c>
      <c r="AA2496" s="78" t="s">
        <v>151</v>
      </c>
      <c r="AB2496" s="78" t="s">
        <v>166</v>
      </c>
      <c r="AC2496" s="128" t="s">
        <v>623</v>
      </c>
      <c r="AD2496" s="144" t="s">
        <v>170</v>
      </c>
      <c r="AE2496" s="142" t="str">
        <f>VLOOKUP(AD2496,cs_lookup!$A$2:$B$55,2,FALSE)</f>
        <v>1</v>
      </c>
    </row>
    <row r="2497" spans="1:31" x14ac:dyDescent="0.25">
      <c r="A2497" s="6">
        <v>0.38248524506455256</v>
      </c>
      <c r="B2497" s="6">
        <v>0.22798428921547784</v>
      </c>
      <c r="C2497" s="6">
        <v>0.35997773243235415</v>
      </c>
      <c r="D2497" s="3">
        <f t="shared" si="327"/>
        <v>2.6144799385169186</v>
      </c>
      <c r="E2497" s="4">
        <f t="shared" si="327"/>
        <v>4.3862671565708489</v>
      </c>
      <c r="F2497" s="4">
        <f t="shared" si="327"/>
        <v>2.7779496060576934</v>
      </c>
      <c r="G2497" s="141">
        <v>4.6651094147717176E-2</v>
      </c>
      <c r="H2497" s="5">
        <f t="shared" si="317"/>
        <v>1.0466510941477172</v>
      </c>
      <c r="I2497" s="5">
        <f t="shared" si="318"/>
        <v>2.4979479342596749</v>
      </c>
      <c r="J2497" s="5">
        <f t="shared" si="319"/>
        <v>4.1907634560326565</v>
      </c>
      <c r="K2497" s="5">
        <f t="shared" si="320"/>
        <v>2.6541314690161997</v>
      </c>
      <c r="L2497">
        <v>1.65</v>
      </c>
      <c r="M2497">
        <v>4.33</v>
      </c>
      <c r="N2497">
        <v>4.7699999999999996</v>
      </c>
      <c r="O2497" s="5">
        <f t="shared" si="321"/>
        <v>1.7269743053437332</v>
      </c>
      <c r="P2497" s="5">
        <f t="shared" si="322"/>
        <v>4.5319992376596154</v>
      </c>
      <c r="Q2497" s="5">
        <f t="shared" si="323"/>
        <v>4.9925257190846102</v>
      </c>
      <c r="R2497" s="24">
        <f t="shared" si="328"/>
        <v>0.57904741078412403</v>
      </c>
      <c r="S2497" s="24">
        <f t="shared" si="328"/>
        <v>0.2206531703911789</v>
      </c>
      <c r="T2497" s="24">
        <f t="shared" si="328"/>
        <v>0.20029941882469701</v>
      </c>
      <c r="U2497">
        <f t="shared" si="329"/>
        <v>0.66054219039958328</v>
      </c>
      <c r="V2497">
        <f t="shared" si="329"/>
        <v>1.0332246249229149</v>
      </c>
      <c r="W2497">
        <f t="shared" si="329"/>
        <v>1.7971980874662865</v>
      </c>
      <c r="X2497" t="s">
        <v>185</v>
      </c>
      <c r="Y2497" t="s">
        <v>394</v>
      </c>
      <c r="Z2497" t="s">
        <v>186</v>
      </c>
      <c r="AA2497" s="78" t="s">
        <v>150</v>
      </c>
      <c r="AB2497" s="78" t="s">
        <v>166</v>
      </c>
      <c r="AC2497" s="128" t="s">
        <v>624</v>
      </c>
      <c r="AD2497" s="144" t="s">
        <v>151</v>
      </c>
      <c r="AE2497" s="142" t="str">
        <f>VLOOKUP(AD2497,cs_lookup!$A$2:$B$55,2,FALSE)</f>
        <v>X</v>
      </c>
    </row>
    <row r="2498" spans="1:31" x14ac:dyDescent="0.25">
      <c r="A2498" s="6">
        <v>0.71780314695085146</v>
      </c>
      <c r="B2498" s="6">
        <v>0.16636386762564062</v>
      </c>
      <c r="C2498" s="6">
        <v>0.10596497680868386</v>
      </c>
      <c r="D2498" s="3">
        <f t="shared" si="327"/>
        <v>1.3931396152940951</v>
      </c>
      <c r="E2498" s="4">
        <f t="shared" si="327"/>
        <v>6.0109206059710303</v>
      </c>
      <c r="F2498" s="4">
        <f t="shared" si="327"/>
        <v>9.4370803459473773</v>
      </c>
      <c r="G2498" s="141">
        <v>4.6340445966462918E-2</v>
      </c>
      <c r="H2498" s="5">
        <f t="shared" si="317"/>
        <v>1.0463404459664629</v>
      </c>
      <c r="I2498" s="5">
        <f t="shared" si="318"/>
        <v>1.3314400878456989</v>
      </c>
      <c r="J2498" s="5">
        <f t="shared" si="319"/>
        <v>5.7447082631112316</v>
      </c>
      <c r="K2498" s="5">
        <f t="shared" si="320"/>
        <v>9.019129846625324</v>
      </c>
      <c r="L2498">
        <v>1.81</v>
      </c>
      <c r="M2498">
        <v>4.0199999999999996</v>
      </c>
      <c r="N2498">
        <v>4.08</v>
      </c>
      <c r="O2498" s="5">
        <f t="shared" si="321"/>
        <v>1.8938762071992978</v>
      </c>
      <c r="P2498" s="5">
        <f t="shared" si="322"/>
        <v>4.2062885927851807</v>
      </c>
      <c r="Q2498" s="5">
        <f t="shared" si="323"/>
        <v>4.2690690195431689</v>
      </c>
      <c r="R2498" s="24">
        <f t="shared" si="328"/>
        <v>0.52801761603986785</v>
      </c>
      <c r="S2498" s="24">
        <f t="shared" si="328"/>
        <v>0.23773927488362209</v>
      </c>
      <c r="T2498" s="24">
        <f t="shared" si="328"/>
        <v>0.23424310907650997</v>
      </c>
      <c r="U2498">
        <f t="shared" si="329"/>
        <v>1.3594303014629987</v>
      </c>
      <c r="V2498">
        <f t="shared" si="329"/>
        <v>0.69977443864535593</v>
      </c>
      <c r="W2498">
        <f t="shared" si="329"/>
        <v>0.45237179965056257</v>
      </c>
      <c r="X2498" t="s">
        <v>396</v>
      </c>
      <c r="Y2498" t="s">
        <v>419</v>
      </c>
      <c r="Z2498" t="s">
        <v>186</v>
      </c>
      <c r="AA2498" s="78" t="s">
        <v>165</v>
      </c>
      <c r="AB2498" s="78" t="s">
        <v>160</v>
      </c>
      <c r="AC2498" s="128" t="s">
        <v>624</v>
      </c>
      <c r="AD2498" s="144" t="s">
        <v>151</v>
      </c>
      <c r="AE2498" s="142" t="str">
        <f>VLOOKUP(AD2498,cs_lookup!$A$2:$B$55,2,FALSE)</f>
        <v>X</v>
      </c>
    </row>
    <row r="2499" spans="1:31" x14ac:dyDescent="0.25">
      <c r="A2499" s="6">
        <v>0.54802182861961135</v>
      </c>
      <c r="B2499" s="6">
        <v>0.24452870121800083</v>
      </c>
      <c r="C2499" s="6">
        <v>0.19792561028178896</v>
      </c>
      <c r="D2499" s="3">
        <f t="shared" si="327"/>
        <v>1.8247448327356905</v>
      </c>
      <c r="E2499" s="4">
        <f t="shared" si="327"/>
        <v>4.0894994944110294</v>
      </c>
      <c r="F2499" s="4">
        <f t="shared" si="327"/>
        <v>5.0524032669460439</v>
      </c>
      <c r="G2499" s="141">
        <v>4.6193935999033542E-2</v>
      </c>
      <c r="H2499" s="5">
        <f t="shared" si="317"/>
        <v>1.0461939359990335</v>
      </c>
      <c r="I2499" s="5">
        <f t="shared" si="318"/>
        <v>1.7441745454137063</v>
      </c>
      <c r="J2499" s="5">
        <f t="shared" si="319"/>
        <v>3.9089306042534808</v>
      </c>
      <c r="K2499" s="5">
        <f t="shared" si="320"/>
        <v>4.8293180576710126</v>
      </c>
      <c r="L2499">
        <v>1.84</v>
      </c>
      <c r="M2499">
        <v>3.9</v>
      </c>
      <c r="N2499">
        <v>4.0599999999999996</v>
      </c>
      <c r="O2499" s="5">
        <f t="shared" si="321"/>
        <v>1.9249968422382218</v>
      </c>
      <c r="P2499" s="5">
        <f t="shared" si="322"/>
        <v>4.0801563503962308</v>
      </c>
      <c r="Q2499" s="5">
        <f t="shared" si="323"/>
        <v>4.2475473801560755</v>
      </c>
      <c r="R2499" s="24">
        <f t="shared" si="328"/>
        <v>0.51948137163554275</v>
      </c>
      <c r="S2499" s="24">
        <f t="shared" si="328"/>
        <v>0.24508864713061507</v>
      </c>
      <c r="T2499" s="24">
        <f t="shared" si="328"/>
        <v>0.23542998123384209</v>
      </c>
      <c r="U2499">
        <f t="shared" si="329"/>
        <v>1.0549402895703679</v>
      </c>
      <c r="V2499">
        <f t="shared" si="329"/>
        <v>0.99771533312876848</v>
      </c>
      <c r="W2499">
        <f t="shared" si="329"/>
        <v>0.84069840741820501</v>
      </c>
      <c r="X2499" t="s">
        <v>417</v>
      </c>
      <c r="Y2499" t="s">
        <v>423</v>
      </c>
      <c r="Z2499" t="s">
        <v>186</v>
      </c>
      <c r="AA2499" s="78" t="s">
        <v>162</v>
      </c>
      <c r="AB2499" s="78" t="s">
        <v>160</v>
      </c>
      <c r="AC2499" s="128" t="s">
        <v>624</v>
      </c>
      <c r="AD2499" s="144" t="s">
        <v>152</v>
      </c>
      <c r="AE2499" s="142" t="str">
        <f>VLOOKUP(AD2499,cs_lookup!$A$2:$B$55,2,FALSE)</f>
        <v>2</v>
      </c>
    </row>
    <row r="2500" spans="1:31" x14ac:dyDescent="0.25">
      <c r="A2500" s="6">
        <v>0.45773919357912274</v>
      </c>
      <c r="B2500" s="6">
        <v>0.2315759030970784</v>
      </c>
      <c r="C2500" s="6">
        <v>0.29039837976252725</v>
      </c>
      <c r="D2500" s="3">
        <f t="shared" si="327"/>
        <v>2.184650154558252</v>
      </c>
      <c r="E2500" s="4">
        <f t="shared" si="327"/>
        <v>4.3182385845248863</v>
      </c>
      <c r="F2500" s="4">
        <f t="shared" si="327"/>
        <v>3.4435453834754455</v>
      </c>
      <c r="G2500" s="141">
        <v>5.0840341058774108E-2</v>
      </c>
      <c r="H2500" s="5">
        <f t="shared" si="317"/>
        <v>1.0508403410587741</v>
      </c>
      <c r="I2500" s="5">
        <f t="shared" si="318"/>
        <v>2.0789553552513103</v>
      </c>
      <c r="J2500" s="5">
        <f t="shared" si="319"/>
        <v>4.1093193854492158</v>
      </c>
      <c r="K2500" s="5">
        <f t="shared" si="320"/>
        <v>3.2769444119416864</v>
      </c>
      <c r="L2500">
        <v>1.72</v>
      </c>
      <c r="M2500">
        <v>3.96</v>
      </c>
      <c r="N2500">
        <v>4.6100000000000003</v>
      </c>
      <c r="O2500" s="5">
        <f t="shared" si="321"/>
        <v>1.8074453866210913</v>
      </c>
      <c r="P2500" s="5">
        <f t="shared" si="322"/>
        <v>4.1613277505927453</v>
      </c>
      <c r="Q2500" s="5">
        <f t="shared" si="323"/>
        <v>4.8443739722809491</v>
      </c>
      <c r="R2500" s="24">
        <f t="shared" si="328"/>
        <v>0.55326706267426362</v>
      </c>
      <c r="S2500" s="24">
        <f t="shared" si="328"/>
        <v>0.2403079161110438</v>
      </c>
      <c r="T2500" s="24">
        <f t="shared" si="328"/>
        <v>0.20642502121469269</v>
      </c>
      <c r="U2500">
        <f t="shared" si="329"/>
        <v>0.8273385937102441</v>
      </c>
      <c r="V2500">
        <f t="shared" si="329"/>
        <v>0.96366323192644887</v>
      </c>
      <c r="W2500">
        <f t="shared" si="329"/>
        <v>1.4067983525141456</v>
      </c>
      <c r="X2500" t="s">
        <v>523</v>
      </c>
      <c r="Y2500" t="s">
        <v>398</v>
      </c>
      <c r="Z2500" t="s">
        <v>186</v>
      </c>
      <c r="AA2500" s="78" t="s">
        <v>162</v>
      </c>
      <c r="AB2500" s="78" t="s">
        <v>160</v>
      </c>
      <c r="AC2500" s="128" t="s">
        <v>624</v>
      </c>
      <c r="AD2500" s="144" t="s">
        <v>164</v>
      </c>
      <c r="AE2500" s="142" t="str">
        <f>VLOOKUP(AD2500,cs_lookup!$A$2:$B$55,2,FALSE)</f>
        <v>1</v>
      </c>
    </row>
    <row r="2501" spans="1:31" x14ac:dyDescent="0.25">
      <c r="A2501" s="6">
        <v>0.54121549168645822</v>
      </c>
      <c r="B2501" s="6">
        <v>0.28832048951888295</v>
      </c>
      <c r="C2501" s="6">
        <v>0.16528188991872123</v>
      </c>
      <c r="D2501" s="3">
        <f t="shared" si="327"/>
        <v>1.8476928605349843</v>
      </c>
      <c r="E2501" s="4">
        <f t="shared" si="327"/>
        <v>3.4683625907707372</v>
      </c>
      <c r="F2501" s="4">
        <f t="shared" si="327"/>
        <v>6.0502696362666137</v>
      </c>
      <c r="G2501" s="141">
        <v>2.9015379736800462E-2</v>
      </c>
      <c r="H2501" s="5">
        <f t="shared" si="317"/>
        <v>1.0290153797368005</v>
      </c>
      <c r="I2501" s="5">
        <f t="shared" si="318"/>
        <v>1.7955930464397758</v>
      </c>
      <c r="J2501" s="5">
        <f t="shared" si="319"/>
        <v>3.3705643852066314</v>
      </c>
      <c r="K2501" s="5">
        <f t="shared" si="320"/>
        <v>5.8796688129327475</v>
      </c>
      <c r="L2501">
        <v>1.19</v>
      </c>
      <c r="M2501">
        <v>7.95</v>
      </c>
      <c r="N2501">
        <v>15.9</v>
      </c>
      <c r="O2501" s="5">
        <f t="shared" si="321"/>
        <v>1.2245283018867925</v>
      </c>
      <c r="P2501" s="5">
        <f t="shared" si="322"/>
        <v>8.1806722689075642</v>
      </c>
      <c r="Q2501" s="5">
        <f t="shared" si="323"/>
        <v>16.361344537815128</v>
      </c>
      <c r="R2501" s="24">
        <f t="shared" si="328"/>
        <v>0.81664098613251157</v>
      </c>
      <c r="S2501" s="24">
        <f t="shared" si="328"/>
        <v>0.12223934257832561</v>
      </c>
      <c r="T2501" s="24">
        <f t="shared" si="328"/>
        <v>6.1119671289162805E-2</v>
      </c>
      <c r="U2501">
        <f t="shared" si="329"/>
        <v>0.66273368698964419</v>
      </c>
      <c r="V2501">
        <f t="shared" si="329"/>
        <v>2.3586554331649796</v>
      </c>
      <c r="W2501">
        <f t="shared" si="329"/>
        <v>2.7042339468214309</v>
      </c>
      <c r="X2501" t="s">
        <v>357</v>
      </c>
      <c r="Y2501" t="s">
        <v>311</v>
      </c>
      <c r="Z2501" t="s">
        <v>305</v>
      </c>
      <c r="AA2501" s="78" t="s">
        <v>151</v>
      </c>
      <c r="AB2501" s="78" t="s">
        <v>166</v>
      </c>
      <c r="AC2501" s="128" t="s">
        <v>624</v>
      </c>
      <c r="AD2501" s="144" t="s">
        <v>162</v>
      </c>
      <c r="AE2501" s="142" t="str">
        <f>VLOOKUP(AD2501,cs_lookup!$A$2:$B$55,2,FALSE)</f>
        <v>1</v>
      </c>
    </row>
    <row r="2502" spans="1:31" x14ac:dyDescent="0.25">
      <c r="A2502" s="6">
        <v>0.56145694864878848</v>
      </c>
      <c r="B2502" s="6">
        <v>0.28303537535463624</v>
      </c>
      <c r="C2502" s="6">
        <v>0.15124807716212516</v>
      </c>
      <c r="D2502" s="3">
        <f t="shared" si="327"/>
        <v>1.7810804593417473</v>
      </c>
      <c r="E2502" s="4">
        <f t="shared" si="327"/>
        <v>3.5331272592587588</v>
      </c>
      <c r="F2502" s="4">
        <f t="shared" si="327"/>
        <v>6.6116543017474827</v>
      </c>
      <c r="G2502" s="141">
        <v>2.3290049771867771E-2</v>
      </c>
      <c r="H2502" s="5">
        <f t="shared" si="317"/>
        <v>1.0232900497718678</v>
      </c>
      <c r="I2502" s="5">
        <f t="shared" si="318"/>
        <v>1.7405431233684148</v>
      </c>
      <c r="J2502" s="5">
        <f t="shared" si="319"/>
        <v>3.4527133924994522</v>
      </c>
      <c r="K2502" s="5">
        <f t="shared" si="320"/>
        <v>6.4611732550526453</v>
      </c>
      <c r="L2502">
        <v>3.74</v>
      </c>
      <c r="M2502">
        <v>3.87</v>
      </c>
      <c r="N2502">
        <v>2.0099999999999998</v>
      </c>
      <c r="O2502" s="5">
        <f t="shared" si="321"/>
        <v>3.8271047861467857</v>
      </c>
      <c r="P2502" s="5">
        <f t="shared" si="322"/>
        <v>3.9601324926171282</v>
      </c>
      <c r="Q2502" s="5">
        <f t="shared" si="323"/>
        <v>2.056813000041454</v>
      </c>
      <c r="R2502" s="24">
        <f t="shared" si="328"/>
        <v>0.26129412594600587</v>
      </c>
      <c r="S2502" s="24">
        <f t="shared" si="328"/>
        <v>0.25251680388580411</v>
      </c>
      <c r="T2502" s="24">
        <f t="shared" si="328"/>
        <v>0.48618907016819007</v>
      </c>
      <c r="U2502">
        <f t="shared" si="329"/>
        <v>2.1487545753891486</v>
      </c>
      <c r="V2502">
        <f t="shared" si="329"/>
        <v>1.1208575865019801</v>
      </c>
      <c r="W2502">
        <f t="shared" si="329"/>
        <v>0.311089011338332</v>
      </c>
      <c r="X2502" t="s">
        <v>318</v>
      </c>
      <c r="Y2502" t="s">
        <v>310</v>
      </c>
      <c r="Z2502" t="s">
        <v>305</v>
      </c>
      <c r="AA2502" s="78" t="s">
        <v>151</v>
      </c>
      <c r="AB2502" s="78" t="s">
        <v>166</v>
      </c>
      <c r="AC2502" s="128" t="s">
        <v>624</v>
      </c>
      <c r="AD2502" s="144" t="s">
        <v>170</v>
      </c>
      <c r="AE2502" s="142" t="str">
        <f>VLOOKUP(AD2502,cs_lookup!$A$2:$B$55,2,FALSE)</f>
        <v>1</v>
      </c>
    </row>
    <row r="2503" spans="1:31" x14ac:dyDescent="0.25">
      <c r="A2503" s="6">
        <v>0.65374726122016924</v>
      </c>
      <c r="B2503" s="6">
        <v>0.21200861095474072</v>
      </c>
      <c r="C2503" s="6">
        <v>0.12950850971203665</v>
      </c>
      <c r="D2503" s="3">
        <f t="shared" si="327"/>
        <v>1.5296431194733826</v>
      </c>
      <c r="E2503" s="4">
        <f t="shared" si="327"/>
        <v>4.7167895468806149</v>
      </c>
      <c r="F2503" s="4">
        <f t="shared" si="327"/>
        <v>7.7215003262990916</v>
      </c>
      <c r="G2503" s="141">
        <v>2.5324691165648838E-2</v>
      </c>
      <c r="H2503" s="5">
        <f t="shared" si="317"/>
        <v>1.0253246911656488</v>
      </c>
      <c r="I2503" s="5">
        <f t="shared" si="318"/>
        <v>1.4918621707377351</v>
      </c>
      <c r="J2503" s="5">
        <f t="shared" si="319"/>
        <v>4.6002886573601325</v>
      </c>
      <c r="K2503" s="5">
        <f t="shared" si="320"/>
        <v>7.5307855090477149</v>
      </c>
      <c r="L2503">
        <v>1.93</v>
      </c>
      <c r="M2503">
        <v>3.62</v>
      </c>
      <c r="N2503">
        <v>4.33</v>
      </c>
      <c r="O2503" s="5">
        <f t="shared" si="321"/>
        <v>1.9788766539497022</v>
      </c>
      <c r="P2503" s="5">
        <f t="shared" si="322"/>
        <v>3.7116753820196489</v>
      </c>
      <c r="Q2503" s="5">
        <f t="shared" si="323"/>
        <v>4.4396559127472592</v>
      </c>
      <c r="R2503" s="24">
        <f t="shared" si="328"/>
        <v>0.50533720634081392</v>
      </c>
      <c r="S2503" s="24">
        <f t="shared" si="328"/>
        <v>0.26942011277286482</v>
      </c>
      <c r="T2503" s="24">
        <f t="shared" si="328"/>
        <v>0.22524268088632121</v>
      </c>
      <c r="U2503">
        <f t="shared" si="329"/>
        <v>1.2936851928121502</v>
      </c>
      <c r="V2503">
        <f t="shared" si="329"/>
        <v>0.78690714205689227</v>
      </c>
      <c r="W2503">
        <f t="shared" si="329"/>
        <v>0.57497322089412939</v>
      </c>
      <c r="X2503" t="s">
        <v>316</v>
      </c>
      <c r="Y2503" t="s">
        <v>304</v>
      </c>
      <c r="Z2503" t="s">
        <v>305</v>
      </c>
      <c r="AA2503" s="78" t="s">
        <v>162</v>
      </c>
      <c r="AB2503" s="78" t="s">
        <v>160</v>
      </c>
      <c r="AC2503" s="128" t="s">
        <v>624</v>
      </c>
      <c r="AD2503" s="144" t="s">
        <v>152</v>
      </c>
      <c r="AE2503" s="142" t="str">
        <f>VLOOKUP(AD2503,cs_lookup!$A$2:$B$55,2,FALSE)</f>
        <v>2</v>
      </c>
    </row>
    <row r="2504" spans="1:31" x14ac:dyDescent="0.25">
      <c r="A2504" s="6">
        <v>0.45361493388440999</v>
      </c>
      <c r="B2504" s="6">
        <v>0.4294273003385019</v>
      </c>
      <c r="C2504" s="6">
        <v>0.11589946308942038</v>
      </c>
      <c r="D2504" s="3">
        <f t="shared" si="327"/>
        <v>2.2045129586823076</v>
      </c>
      <c r="E2504" s="4">
        <f t="shared" si="327"/>
        <v>2.3286828741715686</v>
      </c>
      <c r="F2504" s="4">
        <f t="shared" si="327"/>
        <v>8.6281676665617155</v>
      </c>
      <c r="G2504" s="141">
        <v>2.4688507845894492E-2</v>
      </c>
      <c r="H2504" s="5">
        <f t="shared" si="317"/>
        <v>1.0246885078458945</v>
      </c>
      <c r="I2504" s="5">
        <f t="shared" si="318"/>
        <v>2.1513981486106895</v>
      </c>
      <c r="J2504" s="5">
        <f t="shared" si="319"/>
        <v>2.2725763550007385</v>
      </c>
      <c r="K2504" s="5">
        <f t="shared" si="320"/>
        <v>8.4202834329623695</v>
      </c>
      <c r="L2504">
        <v>1.55</v>
      </c>
      <c r="M2504">
        <v>4.24</v>
      </c>
      <c r="N2504">
        <v>6.96</v>
      </c>
      <c r="O2504" s="5">
        <f t="shared" si="321"/>
        <v>1.5882671871611365</v>
      </c>
      <c r="P2504" s="5">
        <f t="shared" si="322"/>
        <v>4.3446792732665926</v>
      </c>
      <c r="Q2504" s="5">
        <f t="shared" si="323"/>
        <v>7.1318320146074257</v>
      </c>
      <c r="R2504" s="24">
        <f t="shared" si="328"/>
        <v>0.62961698641360009</v>
      </c>
      <c r="S2504" s="24">
        <f t="shared" si="328"/>
        <v>0.23016658701440568</v>
      </c>
      <c r="T2504" s="24">
        <f t="shared" si="328"/>
        <v>0.14021642657199426</v>
      </c>
      <c r="U2504">
        <f t="shared" si="329"/>
        <v>0.72046171509487689</v>
      </c>
      <c r="V2504">
        <f t="shared" si="329"/>
        <v>1.8657238911555174</v>
      </c>
      <c r="W2504">
        <f t="shared" si="329"/>
        <v>0.82657550133693991</v>
      </c>
      <c r="X2504" t="s">
        <v>356</v>
      </c>
      <c r="Y2504" t="s">
        <v>309</v>
      </c>
      <c r="Z2504" t="s">
        <v>305</v>
      </c>
      <c r="AA2504" s="78" t="s">
        <v>154</v>
      </c>
      <c r="AB2504" s="78" t="s">
        <v>160</v>
      </c>
      <c r="AC2504" s="128" t="s">
        <v>624</v>
      </c>
      <c r="AD2504" s="144" t="s">
        <v>154</v>
      </c>
      <c r="AE2504" s="142" t="str">
        <f>VLOOKUP(AD2504,cs_lookup!$A$2:$B$55,2,FALSE)</f>
        <v>1</v>
      </c>
    </row>
    <row r="2505" spans="1:31" x14ac:dyDescent="0.25">
      <c r="A2505" s="6">
        <v>0.7525340094261852</v>
      </c>
      <c r="B2505" s="6">
        <v>0.13621381922087752</v>
      </c>
      <c r="C2505" s="6">
        <v>7.6300333994706676E-2</v>
      </c>
      <c r="D2505" s="3">
        <f t="shared" si="327"/>
        <v>1.3288435970654804</v>
      </c>
      <c r="E2505" s="4">
        <f t="shared" si="327"/>
        <v>7.3413990277921064</v>
      </c>
      <c r="F2505" s="4">
        <f t="shared" si="327"/>
        <v>13.106102524654412</v>
      </c>
      <c r="G2505" s="141">
        <v>2.3624243438484793E-2</v>
      </c>
      <c r="H2505" s="5">
        <f t="shared" si="317"/>
        <v>1.0236242434384848</v>
      </c>
      <c r="I2505" s="5">
        <f t="shared" si="318"/>
        <v>1.2981751903430157</v>
      </c>
      <c r="J2505" s="5">
        <f t="shared" si="319"/>
        <v>7.1719667396030085</v>
      </c>
      <c r="K2505" s="5">
        <f t="shared" si="320"/>
        <v>12.803626534507758</v>
      </c>
      <c r="L2505">
        <v>2.04</v>
      </c>
      <c r="M2505">
        <v>3.8</v>
      </c>
      <c r="N2505">
        <v>3.7</v>
      </c>
      <c r="O2505" s="5">
        <f t="shared" si="321"/>
        <v>2.0881934566145088</v>
      </c>
      <c r="P2505" s="5">
        <f t="shared" si="322"/>
        <v>3.889772125066242</v>
      </c>
      <c r="Q2505" s="5">
        <f t="shared" si="323"/>
        <v>3.7874097007223941</v>
      </c>
      <c r="R2505" s="24">
        <f t="shared" si="328"/>
        <v>0.47888283378746604</v>
      </c>
      <c r="S2505" s="24">
        <f t="shared" si="328"/>
        <v>0.25708446866485019</v>
      </c>
      <c r="T2505" s="24">
        <f t="shared" si="328"/>
        <v>0.26403269754768394</v>
      </c>
      <c r="U2505">
        <f t="shared" si="329"/>
        <v>1.571436594363641</v>
      </c>
      <c r="V2505">
        <f t="shared" si="329"/>
        <v>0.52984071705418168</v>
      </c>
      <c r="W2505">
        <f t="shared" si="329"/>
        <v>0.28898062513991069</v>
      </c>
      <c r="X2505" t="s">
        <v>317</v>
      </c>
      <c r="Y2505" t="s">
        <v>355</v>
      </c>
      <c r="Z2505" t="s">
        <v>305</v>
      </c>
      <c r="AA2505" s="78" t="s">
        <v>165</v>
      </c>
      <c r="AB2505" s="78" t="s">
        <v>160</v>
      </c>
      <c r="AC2505" s="128" t="s">
        <v>624</v>
      </c>
      <c r="AD2505" s="144" t="s">
        <v>162</v>
      </c>
      <c r="AE2505" s="142" t="str">
        <f>VLOOKUP(AD2505,cs_lookup!$A$2:$B$55,2,FALSE)</f>
        <v>1</v>
      </c>
    </row>
    <row r="2506" spans="1:31" x14ac:dyDescent="0.25">
      <c r="A2506" s="6">
        <v>0.61786118328921269</v>
      </c>
      <c r="B2506" s="6">
        <v>0.2014148044363222</v>
      </c>
      <c r="C2506" s="6">
        <v>0.17104872457378728</v>
      </c>
      <c r="D2506" s="3">
        <f t="shared" si="327"/>
        <v>1.6184865258510877</v>
      </c>
      <c r="E2506" s="4">
        <f t="shared" si="327"/>
        <v>4.9648783404903707</v>
      </c>
      <c r="F2506" s="4">
        <f t="shared" si="327"/>
        <v>5.8462873809305629</v>
      </c>
      <c r="G2506" s="141">
        <v>2.9074915306436688E-2</v>
      </c>
      <c r="H2506" s="5">
        <f t="shared" si="317"/>
        <v>1.0290749153064367</v>
      </c>
      <c r="I2506" s="5">
        <f t="shared" si="318"/>
        <v>1.5727586998553325</v>
      </c>
      <c r="J2506" s="5">
        <f t="shared" si="319"/>
        <v>4.8246034050999436</v>
      </c>
      <c r="K2506" s="5">
        <f t="shared" si="320"/>
        <v>5.6811096004508697</v>
      </c>
      <c r="L2506">
        <v>1.91</v>
      </c>
      <c r="M2506">
        <v>3.84</v>
      </c>
      <c r="N2506">
        <v>4.08</v>
      </c>
      <c r="O2506" s="5">
        <f t="shared" si="321"/>
        <v>1.9655330882352939</v>
      </c>
      <c r="P2506" s="5">
        <f t="shared" si="322"/>
        <v>3.9516476747767166</v>
      </c>
      <c r="Q2506" s="5">
        <f t="shared" si="323"/>
        <v>4.1986256544502618</v>
      </c>
      <c r="R2506" s="24">
        <f t="shared" si="328"/>
        <v>0.50876782791676411</v>
      </c>
      <c r="S2506" s="24">
        <f t="shared" si="328"/>
        <v>0.2530589977398488</v>
      </c>
      <c r="T2506" s="24">
        <f t="shared" si="328"/>
        <v>0.23817317434338711</v>
      </c>
      <c r="U2506">
        <f t="shared" si="329"/>
        <v>1.2144265996911592</v>
      </c>
      <c r="V2506">
        <f t="shared" si="329"/>
        <v>0.79592034361639985</v>
      </c>
      <c r="W2506">
        <f t="shared" si="329"/>
        <v>0.71816956315650016</v>
      </c>
      <c r="X2506" t="s">
        <v>384</v>
      </c>
      <c r="Y2506" t="s">
        <v>366</v>
      </c>
      <c r="Z2506" t="s">
        <v>320</v>
      </c>
      <c r="AA2506" s="78" t="s">
        <v>162</v>
      </c>
      <c r="AB2506" s="78" t="s">
        <v>160</v>
      </c>
      <c r="AC2506" s="128" t="s">
        <v>624</v>
      </c>
      <c r="AD2506" s="144" t="s">
        <v>151</v>
      </c>
      <c r="AE2506" s="142" t="str">
        <f>VLOOKUP(AD2506,cs_lookup!$A$2:$B$55,2,FALSE)</f>
        <v>X</v>
      </c>
    </row>
    <row r="2507" spans="1:31" x14ac:dyDescent="0.25">
      <c r="A2507" s="6">
        <v>0.75968695388007323</v>
      </c>
      <c r="B2507" s="6">
        <v>0.15652716082212154</v>
      </c>
      <c r="C2507" s="6">
        <v>7.6742276489040195E-2</v>
      </c>
      <c r="D2507" s="3">
        <f t="shared" si="327"/>
        <v>1.3163316743726303</v>
      </c>
      <c r="E2507" s="4">
        <f t="shared" si="327"/>
        <v>6.3886675944784201</v>
      </c>
      <c r="F2507" s="4">
        <f t="shared" si="327"/>
        <v>13.030627259836541</v>
      </c>
      <c r="G2507" s="141">
        <v>3.083044951193914E-2</v>
      </c>
      <c r="H2507" s="5">
        <f t="shared" si="317"/>
        <v>1.0308304495119391</v>
      </c>
      <c r="I2507" s="5">
        <f t="shared" si="318"/>
        <v>1.2769623510790409</v>
      </c>
      <c r="J2507" s="5">
        <f t="shared" si="319"/>
        <v>6.1975930159059844</v>
      </c>
      <c r="K2507" s="5">
        <f t="shared" si="320"/>
        <v>12.640902551924102</v>
      </c>
      <c r="L2507">
        <v>1.52</v>
      </c>
      <c r="M2507">
        <v>4.4400000000000004</v>
      </c>
      <c r="N2507">
        <v>6.77</v>
      </c>
      <c r="O2507" s="5">
        <f t="shared" si="321"/>
        <v>1.5668622832581476</v>
      </c>
      <c r="P2507" s="5">
        <f t="shared" si="322"/>
        <v>4.5768871958330104</v>
      </c>
      <c r="Q2507" s="5">
        <f t="shared" si="323"/>
        <v>6.978722143195828</v>
      </c>
      <c r="R2507" s="24">
        <f t="shared" si="328"/>
        <v>0.6382181833623507</v>
      </c>
      <c r="S2507" s="24">
        <f t="shared" si="328"/>
        <v>0.2184891078177417</v>
      </c>
      <c r="T2507" s="24">
        <f t="shared" si="328"/>
        <v>0.14329270881990741</v>
      </c>
      <c r="U2507">
        <f t="shared" si="329"/>
        <v>1.1903248351179585</v>
      </c>
      <c r="V2507">
        <f t="shared" si="329"/>
        <v>0.7164071581668624</v>
      </c>
      <c r="W2507">
        <f t="shared" si="329"/>
        <v>0.53556302425332136</v>
      </c>
      <c r="X2507" t="s">
        <v>385</v>
      </c>
      <c r="Y2507" t="s">
        <v>518</v>
      </c>
      <c r="Z2507" t="s">
        <v>320</v>
      </c>
      <c r="AA2507" s="78" t="s">
        <v>165</v>
      </c>
      <c r="AB2507" s="78" t="s">
        <v>160</v>
      </c>
      <c r="AC2507" s="128" t="s">
        <v>624</v>
      </c>
      <c r="AD2507" s="144" t="s">
        <v>162</v>
      </c>
      <c r="AE2507" s="142" t="str">
        <f>VLOOKUP(AD2507,cs_lookup!$A$2:$B$55,2,FALSE)</f>
        <v>1</v>
      </c>
    </row>
    <row r="2508" spans="1:31" x14ac:dyDescent="0.25">
      <c r="A2508" s="6">
        <v>0.75028192893627321</v>
      </c>
      <c r="B2508" s="6">
        <v>0.15022265679176866</v>
      </c>
      <c r="C2508" s="6">
        <v>8.5618973533177239E-2</v>
      </c>
      <c r="D2508" s="3">
        <f t="shared" si="327"/>
        <v>1.332832314671059</v>
      </c>
      <c r="E2508" s="4">
        <f t="shared" si="327"/>
        <v>6.6567854766817991</v>
      </c>
      <c r="F2508" s="4">
        <f t="shared" si="327"/>
        <v>11.679654155308242</v>
      </c>
      <c r="G2508" s="141">
        <v>2.9010418079048916E-2</v>
      </c>
      <c r="H2508" s="5">
        <f t="shared" si="317"/>
        <v>1.0290104180790489</v>
      </c>
      <c r="I2508" s="5">
        <f t="shared" si="318"/>
        <v>1.2952563854107357</v>
      </c>
      <c r="J2508" s="5">
        <f t="shared" si="319"/>
        <v>6.4691137812857624</v>
      </c>
      <c r="K2508" s="5">
        <f t="shared" si="320"/>
        <v>11.35037503032453</v>
      </c>
      <c r="L2508">
        <v>1.99</v>
      </c>
      <c r="M2508">
        <v>3.65</v>
      </c>
      <c r="N2508">
        <v>3.96</v>
      </c>
      <c r="O2508" s="5">
        <f t="shared" si="321"/>
        <v>2.0477307319773073</v>
      </c>
      <c r="P2508" s="5">
        <f t="shared" si="322"/>
        <v>3.7558880259885283</v>
      </c>
      <c r="Q2508" s="5">
        <f t="shared" si="323"/>
        <v>4.0748812555930334</v>
      </c>
      <c r="R2508" s="24">
        <f t="shared" si="328"/>
        <v>0.48834545694120191</v>
      </c>
      <c r="S2508" s="24">
        <f t="shared" si="328"/>
        <v>0.2662486189898608</v>
      </c>
      <c r="T2508" s="24">
        <f t="shared" si="328"/>
        <v>0.24540592406893735</v>
      </c>
      <c r="U2508">
        <f t="shared" si="329"/>
        <v>1.536375363530021</v>
      </c>
      <c r="V2508">
        <f t="shared" si="329"/>
        <v>0.56421947787638815</v>
      </c>
      <c r="W2508">
        <f t="shared" si="329"/>
        <v>0.34888715037346002</v>
      </c>
      <c r="X2508" t="s">
        <v>365</v>
      </c>
      <c r="Y2508" t="s">
        <v>519</v>
      </c>
      <c r="Z2508" t="s">
        <v>320</v>
      </c>
      <c r="AA2508" s="78" t="s">
        <v>165</v>
      </c>
      <c r="AB2508" s="78" t="s">
        <v>160</v>
      </c>
      <c r="AC2508" s="128" t="s">
        <v>624</v>
      </c>
      <c r="AD2508" s="144" t="s">
        <v>172</v>
      </c>
      <c r="AE2508" s="142" t="str">
        <f>VLOOKUP(AD2508,cs_lookup!$A$2:$B$55,2,FALSE)</f>
        <v>2</v>
      </c>
    </row>
    <row r="2509" spans="1:31" x14ac:dyDescent="0.25">
      <c r="A2509" s="6">
        <v>0.22568450524214029</v>
      </c>
      <c r="B2509" s="6">
        <v>0.22594111051156165</v>
      </c>
      <c r="C2509" s="6">
        <v>0.49055697301282675</v>
      </c>
      <c r="D2509" s="3">
        <f t="shared" si="327"/>
        <v>4.4309643629591893</v>
      </c>
      <c r="E2509" s="4">
        <f t="shared" si="327"/>
        <v>4.4259320392639605</v>
      </c>
      <c r="F2509" s="4">
        <f t="shared" si="327"/>
        <v>2.0384992060317786</v>
      </c>
      <c r="G2509" s="141">
        <v>2.87296305822482E-2</v>
      </c>
      <c r="H2509" s="5">
        <f t="shared" si="317"/>
        <v>1.0287296305822482</v>
      </c>
      <c r="I2509" s="5">
        <f t="shared" si="318"/>
        <v>4.3072195368294377</v>
      </c>
      <c r="J2509" s="5">
        <f t="shared" si="319"/>
        <v>4.3023277522967218</v>
      </c>
      <c r="K2509" s="5">
        <f t="shared" si="320"/>
        <v>1.981569447822761</v>
      </c>
      <c r="L2509">
        <v>3.21</v>
      </c>
      <c r="M2509">
        <v>3.64</v>
      </c>
      <c r="N2509">
        <v>2.2599999999999998</v>
      </c>
      <c r="O2509" s="5">
        <f t="shared" si="321"/>
        <v>3.3022221141690169</v>
      </c>
      <c r="P2509" s="5">
        <f t="shared" si="322"/>
        <v>3.7445758553193835</v>
      </c>
      <c r="Q2509" s="5">
        <f t="shared" si="323"/>
        <v>2.3249289651158809</v>
      </c>
      <c r="R2509" s="24">
        <f t="shared" si="328"/>
        <v>0.30282638945128731</v>
      </c>
      <c r="S2509" s="24">
        <f t="shared" si="328"/>
        <v>0.26705294234577809</v>
      </c>
      <c r="T2509" s="24">
        <f t="shared" si="328"/>
        <v>0.43012066820293465</v>
      </c>
      <c r="U2509">
        <f t="shared" si="329"/>
        <v>0.74526036403588902</v>
      </c>
      <c r="V2509">
        <f t="shared" si="329"/>
        <v>0.84605362714564236</v>
      </c>
      <c r="W2509">
        <f t="shared" si="329"/>
        <v>1.1405101155970905</v>
      </c>
      <c r="X2509" t="s">
        <v>323</v>
      </c>
      <c r="Y2509" t="s">
        <v>364</v>
      </c>
      <c r="Z2509" t="s">
        <v>320</v>
      </c>
      <c r="AA2509" s="78" t="s">
        <v>155</v>
      </c>
      <c r="AB2509" s="78" t="s">
        <v>161</v>
      </c>
      <c r="AC2509" s="128" t="s">
        <v>624</v>
      </c>
      <c r="AD2509" s="144" t="s">
        <v>151</v>
      </c>
      <c r="AE2509" s="142" t="str">
        <f>VLOOKUP(AD2509,cs_lookup!$A$2:$B$55,2,FALSE)</f>
        <v>X</v>
      </c>
    </row>
    <row r="2510" spans="1:31" x14ac:dyDescent="0.25">
      <c r="A2510" s="6">
        <v>0.20701554201891509</v>
      </c>
      <c r="B2510" s="6">
        <v>0.21638564077909991</v>
      </c>
      <c r="C2510" s="6">
        <v>0.5131381658155475</v>
      </c>
      <c r="D2510" s="3">
        <f t="shared" si="327"/>
        <v>4.8305551856035507</v>
      </c>
      <c r="E2510" s="4">
        <f t="shared" si="327"/>
        <v>4.6213787402874065</v>
      </c>
      <c r="F2510" s="4">
        <f t="shared" si="327"/>
        <v>1.9487928722095089</v>
      </c>
      <c r="G2510" s="141">
        <v>2.1708829310710165E-2</v>
      </c>
      <c r="H2510" s="5">
        <f t="shared" si="317"/>
        <v>1.0217088293107102</v>
      </c>
      <c r="I2510" s="5">
        <f t="shared" si="318"/>
        <v>4.7279176288047315</v>
      </c>
      <c r="J2510" s="5">
        <f t="shared" si="319"/>
        <v>4.5231856745382073</v>
      </c>
      <c r="K2510" s="5">
        <f t="shared" si="320"/>
        <v>1.9073857603092756</v>
      </c>
      <c r="L2510">
        <v>4.84</v>
      </c>
      <c r="M2510">
        <v>4.16</v>
      </c>
      <c r="N2510">
        <v>1.74</v>
      </c>
      <c r="O2510" s="5">
        <f t="shared" si="321"/>
        <v>4.9450707338638367</v>
      </c>
      <c r="P2510" s="5">
        <f t="shared" si="322"/>
        <v>4.2503087299325548</v>
      </c>
      <c r="Q2510" s="5">
        <f t="shared" si="323"/>
        <v>1.7777733630006356</v>
      </c>
      <c r="R2510" s="24">
        <f t="shared" si="328"/>
        <v>0.20222157655946185</v>
      </c>
      <c r="S2510" s="24">
        <f t="shared" si="328"/>
        <v>0.23527702657398919</v>
      </c>
      <c r="T2510" s="24">
        <f t="shared" si="328"/>
        <v>0.56250139686654899</v>
      </c>
      <c r="U2510">
        <f t="shared" si="329"/>
        <v>1.0237064982926964</v>
      </c>
      <c r="V2510">
        <f t="shared" si="329"/>
        <v>0.91970577803545805</v>
      </c>
      <c r="W2510">
        <f t="shared" si="329"/>
        <v>0.91224336272588369</v>
      </c>
      <c r="X2510" t="s">
        <v>188</v>
      </c>
      <c r="Y2510" t="s">
        <v>196</v>
      </c>
      <c r="Z2510" t="s">
        <v>189</v>
      </c>
      <c r="AA2510" s="78" t="s">
        <v>155</v>
      </c>
      <c r="AB2510" s="78" t="s">
        <v>161</v>
      </c>
      <c r="AC2510" s="128" t="s">
        <v>624</v>
      </c>
      <c r="AD2510" s="144" t="s">
        <v>153</v>
      </c>
      <c r="AE2510" s="142" t="str">
        <f>VLOOKUP(AD2510,cs_lookup!$A$2:$B$55,2,FALSE)</f>
        <v>2</v>
      </c>
    </row>
    <row r="2511" spans="1:31" x14ac:dyDescent="0.25">
      <c r="A2511" s="6">
        <v>0.90111872884298394</v>
      </c>
      <c r="B2511" s="6">
        <v>8.5926757720936317E-2</v>
      </c>
      <c r="C2511" s="6">
        <v>0</v>
      </c>
      <c r="D2511" s="3">
        <f t="shared" si="327"/>
        <v>1.1097316790696132</v>
      </c>
      <c r="E2511" s="4">
        <f t="shared" si="327"/>
        <v>11.63781837606037</v>
      </c>
      <c r="F2511" s="4" t="e">
        <f t="shared" si="327"/>
        <v>#DIV/0!</v>
      </c>
      <c r="G2511" s="141">
        <v>2.5427014412416016E-2</v>
      </c>
      <c r="H2511" s="5">
        <f t="shared" si="317"/>
        <v>1.025427014412416</v>
      </c>
      <c r="I2511" s="5">
        <f t="shared" si="318"/>
        <v>1.0822142029342818</v>
      </c>
      <c r="J2511" s="5">
        <f t="shared" si="319"/>
        <v>11.349241060056334</v>
      </c>
      <c r="K2511" s="5" t="e">
        <f t="shared" si="320"/>
        <v>#DIV/0!</v>
      </c>
      <c r="L2511">
        <v>1.63</v>
      </c>
      <c r="M2511">
        <v>4.05</v>
      </c>
      <c r="N2511">
        <v>6.06</v>
      </c>
      <c r="O2511" s="5">
        <f t="shared" si="321"/>
        <v>1.6714460334922381</v>
      </c>
      <c r="P2511" s="5">
        <f t="shared" si="322"/>
        <v>4.1529794083702845</v>
      </c>
      <c r="Q2511" s="5">
        <f t="shared" si="323"/>
        <v>6.2140877073392407</v>
      </c>
      <c r="R2511" s="24">
        <f t="shared" si="328"/>
        <v>0.59828434778157247</v>
      </c>
      <c r="S2511" s="24">
        <f t="shared" si="328"/>
        <v>0.24079098441579339</v>
      </c>
      <c r="T2511" s="24">
        <f t="shared" si="328"/>
        <v>0.16092466780263417</v>
      </c>
      <c r="U2511">
        <f t="shared" si="329"/>
        <v>1.5061713250301731</v>
      </c>
      <c r="V2511">
        <f t="shared" si="329"/>
        <v>0.35685205544307091</v>
      </c>
      <c r="W2511" t="e">
        <f t="shared" si="329"/>
        <v>#DIV/0!</v>
      </c>
      <c r="X2511" t="s">
        <v>208</v>
      </c>
      <c r="Y2511" t="s">
        <v>219</v>
      </c>
      <c r="Z2511" t="s">
        <v>189</v>
      </c>
      <c r="AA2511" s="78" t="s">
        <v>170</v>
      </c>
      <c r="AB2511" s="78" t="s">
        <v>160</v>
      </c>
      <c r="AC2511" s="128" t="s">
        <v>624</v>
      </c>
      <c r="AD2511" s="144" t="s">
        <v>155</v>
      </c>
      <c r="AE2511" s="142" t="str">
        <f>VLOOKUP(AD2511,cs_lookup!$A$2:$B$55,2,FALSE)</f>
        <v>2</v>
      </c>
    </row>
    <row r="2512" spans="1:31" x14ac:dyDescent="0.25">
      <c r="A2512" s="6">
        <v>0.76653709831416805</v>
      </c>
      <c r="B2512" s="6">
        <v>4.588097413154342E-2</v>
      </c>
      <c r="C2512" s="6">
        <v>3.3003895225558852E-3</v>
      </c>
      <c r="D2512" s="3">
        <f t="shared" si="327"/>
        <v>1.3045683009984552</v>
      </c>
      <c r="E2512" s="4">
        <f t="shared" si="327"/>
        <v>21.795526771793071</v>
      </c>
      <c r="F2512" s="4">
        <f t="shared" si="327"/>
        <v>302.99453842211352</v>
      </c>
      <c r="G2512" s="141">
        <v>2.6059235274803472E-2</v>
      </c>
      <c r="H2512" s="5">
        <f t="shared" si="317"/>
        <v>1.0260592352748035</v>
      </c>
      <c r="I2512" s="5">
        <f t="shared" si="318"/>
        <v>1.2714356599977976</v>
      </c>
      <c r="J2512" s="5">
        <f t="shared" si="319"/>
        <v>21.241977093023973</v>
      </c>
      <c r="K2512" s="5">
        <f t="shared" si="320"/>
        <v>295.29926538886838</v>
      </c>
      <c r="L2512">
        <v>1.27</v>
      </c>
      <c r="M2512">
        <v>6.08</v>
      </c>
      <c r="N2512">
        <v>13.48</v>
      </c>
      <c r="O2512" s="5">
        <f t="shared" si="321"/>
        <v>1.3030952287990005</v>
      </c>
      <c r="P2512" s="5">
        <f t="shared" si="322"/>
        <v>6.2384401504708054</v>
      </c>
      <c r="Q2512" s="5">
        <f t="shared" si="323"/>
        <v>13.831278491504351</v>
      </c>
      <c r="R2512" s="24">
        <f t="shared" si="328"/>
        <v>0.76740362323454392</v>
      </c>
      <c r="S2512" s="24">
        <f t="shared" si="328"/>
        <v>0.16029648051116296</v>
      </c>
      <c r="T2512" s="24">
        <f t="shared" si="328"/>
        <v>7.2299896254293089E-2</v>
      </c>
      <c r="U2512">
        <f t="shared" si="329"/>
        <v>0.99887083551062261</v>
      </c>
      <c r="V2512">
        <f t="shared" si="329"/>
        <v>0.28622571116493289</v>
      </c>
      <c r="W2512">
        <f t="shared" si="329"/>
        <v>4.5648606616913528E-2</v>
      </c>
      <c r="X2512" t="s">
        <v>195</v>
      </c>
      <c r="Y2512" t="s">
        <v>282</v>
      </c>
      <c r="Z2512" t="s">
        <v>189</v>
      </c>
      <c r="AA2512" s="78" t="s">
        <v>359</v>
      </c>
      <c r="AB2512" s="78" t="s">
        <v>160</v>
      </c>
      <c r="AC2512" s="128" t="s">
        <v>624</v>
      </c>
      <c r="AD2512" s="144" t="s">
        <v>151</v>
      </c>
      <c r="AE2512" s="142" t="str">
        <f>VLOOKUP(AD2512,cs_lookup!$A$2:$B$55,2,FALSE)</f>
        <v>X</v>
      </c>
    </row>
    <row r="2513" spans="1:31" x14ac:dyDescent="0.25">
      <c r="A2513" s="6">
        <v>0.31942697539822984</v>
      </c>
      <c r="B2513" s="6">
        <v>0.3614956728917168</v>
      </c>
      <c r="C2513" s="6">
        <v>0.30278065146145694</v>
      </c>
      <c r="D2513" s="3">
        <f t="shared" si="327"/>
        <v>3.1306059820192056</v>
      </c>
      <c r="E2513" s="4">
        <f t="shared" si="327"/>
        <v>2.766284840979389</v>
      </c>
      <c r="F2513" s="4">
        <f t="shared" si="327"/>
        <v>3.3027209472375976</v>
      </c>
      <c r="G2513" s="141">
        <v>2.1539826498422787E-2</v>
      </c>
      <c r="H2513" s="5">
        <f t="shared" si="317"/>
        <v>1.0215398264984228</v>
      </c>
      <c r="I2513" s="5">
        <f t="shared" si="318"/>
        <v>3.0645951345334446</v>
      </c>
      <c r="J2513" s="5">
        <f t="shared" si="319"/>
        <v>2.7079559398692323</v>
      </c>
      <c r="K2513" s="5">
        <f t="shared" si="320"/>
        <v>3.233080944634807</v>
      </c>
      <c r="L2513">
        <v>2.56</v>
      </c>
      <c r="M2513">
        <v>3.17</v>
      </c>
      <c r="N2513">
        <v>3.17</v>
      </c>
      <c r="O2513" s="5">
        <f t="shared" si="321"/>
        <v>2.6151419558359623</v>
      </c>
      <c r="P2513" s="5">
        <f t="shared" si="322"/>
        <v>3.23828125</v>
      </c>
      <c r="Q2513" s="5">
        <f t="shared" si="323"/>
        <v>3.23828125</v>
      </c>
      <c r="R2513" s="24">
        <f t="shared" si="328"/>
        <v>0.38238841978287091</v>
      </c>
      <c r="S2513" s="24">
        <f t="shared" si="328"/>
        <v>0.30880579010856452</v>
      </c>
      <c r="T2513" s="24">
        <f t="shared" si="328"/>
        <v>0.30880579010856452</v>
      </c>
      <c r="U2513">
        <f t="shared" si="329"/>
        <v>0.83534688518969269</v>
      </c>
      <c r="V2513">
        <f t="shared" si="329"/>
        <v>1.1706246594813798</v>
      </c>
      <c r="W2513">
        <f t="shared" si="329"/>
        <v>0.9804889064904212</v>
      </c>
      <c r="X2513" t="s">
        <v>191</v>
      </c>
      <c r="Y2513" t="s">
        <v>287</v>
      </c>
      <c r="Z2513" t="s">
        <v>189</v>
      </c>
      <c r="AA2513" s="78" t="s">
        <v>151</v>
      </c>
      <c r="AB2513" s="78" t="s">
        <v>166</v>
      </c>
      <c r="AC2513" s="128" t="s">
        <v>624</v>
      </c>
      <c r="AD2513" s="144" t="s">
        <v>170</v>
      </c>
      <c r="AE2513" s="142" t="str">
        <f>VLOOKUP(AD2513,cs_lookup!$A$2:$B$55,2,FALSE)</f>
        <v>1</v>
      </c>
    </row>
    <row r="2514" spans="1:31" x14ac:dyDescent="0.25">
      <c r="A2514" s="6">
        <v>0.5075070664363337</v>
      </c>
      <c r="B2514" s="6">
        <v>0.28069221426934887</v>
      </c>
      <c r="C2514" s="6">
        <v>0.20301019203582829</v>
      </c>
      <c r="D2514" s="3">
        <f t="shared" si="327"/>
        <v>1.9704159136579216</v>
      </c>
      <c r="E2514" s="4">
        <f t="shared" si="327"/>
        <v>3.5626210816108066</v>
      </c>
      <c r="F2514" s="4">
        <f t="shared" si="327"/>
        <v>4.925861061318118</v>
      </c>
      <c r="G2514" s="141">
        <v>2.2368848855712109E-2</v>
      </c>
      <c r="H2514" s="5">
        <f t="shared" si="317"/>
        <v>1.0223688488557121</v>
      </c>
      <c r="I2514" s="5">
        <f t="shared" si="318"/>
        <v>1.9273043343048966</v>
      </c>
      <c r="J2514" s="5">
        <f t="shared" si="319"/>
        <v>3.4846729588819882</v>
      </c>
      <c r="K2514" s="5">
        <f t="shared" si="320"/>
        <v>4.8180860232893394</v>
      </c>
      <c r="L2514">
        <v>1.63</v>
      </c>
      <c r="M2514">
        <v>4.1100000000000003</v>
      </c>
      <c r="N2514">
        <v>6.04</v>
      </c>
      <c r="O2514" s="5">
        <f t="shared" si="321"/>
        <v>1.6664612236348106</v>
      </c>
      <c r="P2514" s="5">
        <f t="shared" si="322"/>
        <v>4.2019359687969775</v>
      </c>
      <c r="Q2514" s="5">
        <f t="shared" si="323"/>
        <v>6.1751078470885012</v>
      </c>
      <c r="R2514" s="24">
        <f t="shared" si="328"/>
        <v>0.60007396860926943</v>
      </c>
      <c r="S2514" s="24">
        <f t="shared" si="328"/>
        <v>0.23798553986207027</v>
      </c>
      <c r="T2514" s="24">
        <f t="shared" si="328"/>
        <v>0.16194049152866044</v>
      </c>
      <c r="U2514">
        <f t="shared" si="329"/>
        <v>0.84574084693680573</v>
      </c>
      <c r="V2514">
        <f t="shared" si="329"/>
        <v>1.1794507112996453</v>
      </c>
      <c r="W2514">
        <f t="shared" si="329"/>
        <v>1.2536098298793867</v>
      </c>
      <c r="X2514" t="s">
        <v>284</v>
      </c>
      <c r="Y2514" t="s">
        <v>197</v>
      </c>
      <c r="Z2514" t="s">
        <v>189</v>
      </c>
      <c r="AA2514" s="78" t="s">
        <v>151</v>
      </c>
      <c r="AB2514" s="78" t="s">
        <v>166</v>
      </c>
      <c r="AC2514" s="128" t="s">
        <v>624</v>
      </c>
      <c r="AD2514" s="144" t="s">
        <v>151</v>
      </c>
      <c r="AE2514" s="142" t="str">
        <f>VLOOKUP(AD2514,cs_lookup!$A$2:$B$55,2,FALSE)</f>
        <v>X</v>
      </c>
    </row>
    <row r="2515" spans="1:31" x14ac:dyDescent="0.25">
      <c r="A2515" s="6">
        <v>0.35819243695939418</v>
      </c>
      <c r="B2515" s="6">
        <v>0.4103904400548169</v>
      </c>
      <c r="C2515" s="6">
        <v>0.22482511026641572</v>
      </c>
      <c r="D2515" s="3">
        <f t="shared" si="327"/>
        <v>2.791795406091623</v>
      </c>
      <c r="E2515" s="4">
        <f t="shared" si="327"/>
        <v>2.4367039345907457</v>
      </c>
      <c r="F2515" s="4">
        <f t="shared" si="327"/>
        <v>4.4479017437821291</v>
      </c>
      <c r="G2515" s="141">
        <v>2.826640492774013E-2</v>
      </c>
      <c r="H2515" s="5">
        <f t="shared" si="317"/>
        <v>1.0282664049277401</v>
      </c>
      <c r="I2515" s="5">
        <f t="shared" si="318"/>
        <v>2.7150506840567377</v>
      </c>
      <c r="J2515" s="5">
        <f t="shared" si="319"/>
        <v>2.3697204565989702</v>
      </c>
      <c r="K2515" s="5">
        <f t="shared" si="320"/>
        <v>4.3256316869505218</v>
      </c>
      <c r="L2515">
        <v>2.27</v>
      </c>
      <c r="M2515">
        <v>3.32</v>
      </c>
      <c r="N2515">
        <v>3.49</v>
      </c>
      <c r="O2515" s="5">
        <f t="shared" si="321"/>
        <v>2.3341647391859701</v>
      </c>
      <c r="P2515" s="5">
        <f t="shared" si="322"/>
        <v>3.4138444643600971</v>
      </c>
      <c r="Q2515" s="5">
        <f t="shared" si="323"/>
        <v>3.5886497531978132</v>
      </c>
      <c r="R2515" s="24">
        <f t="shared" si="328"/>
        <v>0.42841877576676346</v>
      </c>
      <c r="S2515" s="24">
        <f t="shared" si="328"/>
        <v>0.292924885840528</v>
      </c>
      <c r="T2515" s="24">
        <f t="shared" si="328"/>
        <v>0.27865633839270859</v>
      </c>
      <c r="U2515">
        <f t="shared" si="329"/>
        <v>0.83608015619371134</v>
      </c>
      <c r="V2515">
        <f t="shared" si="329"/>
        <v>1.4010091320074409</v>
      </c>
      <c r="W2515">
        <f t="shared" si="329"/>
        <v>0.80681857647024402</v>
      </c>
      <c r="X2515" t="s">
        <v>200</v>
      </c>
      <c r="Y2515" t="s">
        <v>330</v>
      </c>
      <c r="Z2515" t="s">
        <v>202</v>
      </c>
      <c r="AA2515" s="78" t="s">
        <v>151</v>
      </c>
      <c r="AB2515" s="78" t="s">
        <v>166</v>
      </c>
      <c r="AC2515" s="128" t="s">
        <v>624</v>
      </c>
      <c r="AD2515" s="144" t="s">
        <v>153</v>
      </c>
      <c r="AE2515" s="142" t="str">
        <f>VLOOKUP(AD2515,cs_lookup!$A$2:$B$55,2,FALSE)</f>
        <v>2</v>
      </c>
    </row>
    <row r="2516" spans="1:31" x14ac:dyDescent="0.25">
      <c r="A2516" s="6">
        <v>0.35090519477374266</v>
      </c>
      <c r="B2516" s="6">
        <v>0.3288309696468249</v>
      </c>
      <c r="C2516" s="6">
        <v>0.30203966513151409</v>
      </c>
      <c r="D2516" s="3">
        <f t="shared" si="327"/>
        <v>2.8497725736000632</v>
      </c>
      <c r="E2516" s="4">
        <f t="shared" si="327"/>
        <v>3.0410760916893937</v>
      </c>
      <c r="F2516" s="4">
        <f t="shared" si="327"/>
        <v>3.3108234296465007</v>
      </c>
      <c r="G2516" s="141">
        <v>3.0004461058039888E-2</v>
      </c>
      <c r="H2516" s="5">
        <f t="shared" ref="H2516:H2579" si="330">(G2516/100%) + 1</f>
        <v>1.0300044610580399</v>
      </c>
      <c r="I2516" s="5">
        <f t="shared" ref="I2516:I2579" si="331">D2516/H2516</f>
        <v>2.7667575057614053</v>
      </c>
      <c r="J2516" s="5">
        <f t="shared" ref="J2516:J2579" si="332">E2516/H2516</f>
        <v>2.9524882722988823</v>
      </c>
      <c r="K2516" s="5">
        <f t="shared" ref="K2516:K2579" si="333">F2516/H2516</f>
        <v>3.2143777573987986</v>
      </c>
      <c r="L2516">
        <v>1.86</v>
      </c>
      <c r="M2516">
        <v>3.6</v>
      </c>
      <c r="N2516">
        <v>4.66</v>
      </c>
      <c r="O2516" s="5">
        <f t="shared" ref="O2516:O2579" si="334">(L2516*H2516)</f>
        <v>1.9158082975679542</v>
      </c>
      <c r="P2516" s="5">
        <f t="shared" ref="P2516:P2579" si="335">(M2516*H2516)</f>
        <v>3.7080160598089438</v>
      </c>
      <c r="Q2516" s="5">
        <f t="shared" ref="Q2516:Q2579" si="336">(N2516*H2516)</f>
        <v>4.7998207885304662</v>
      </c>
      <c r="R2516" s="24">
        <f t="shared" si="328"/>
        <v>0.52197289325318297</v>
      </c>
      <c r="S2516" s="24">
        <f t="shared" si="328"/>
        <v>0.26968599484747785</v>
      </c>
      <c r="T2516" s="24">
        <f t="shared" si="328"/>
        <v>0.20834111189933913</v>
      </c>
      <c r="U2516">
        <f t="shared" si="329"/>
        <v>0.67226708380723532</v>
      </c>
      <c r="V2516">
        <f t="shared" si="329"/>
        <v>1.2193105164129741</v>
      </c>
      <c r="W2516">
        <f t="shared" si="329"/>
        <v>1.4497362636590219</v>
      </c>
      <c r="X2516" t="s">
        <v>213</v>
      </c>
      <c r="Y2516" t="s">
        <v>216</v>
      </c>
      <c r="Z2516" t="s">
        <v>202</v>
      </c>
      <c r="AA2516" s="78" t="s">
        <v>151</v>
      </c>
      <c r="AB2516" s="78" t="s">
        <v>166</v>
      </c>
      <c r="AC2516" s="128" t="s">
        <v>624</v>
      </c>
      <c r="AD2516" s="144" t="s">
        <v>155</v>
      </c>
      <c r="AE2516" s="142" t="str">
        <f>VLOOKUP(AD2516,cs_lookup!$A$2:$B$55,2,FALSE)</f>
        <v>2</v>
      </c>
    </row>
    <row r="2517" spans="1:31" x14ac:dyDescent="0.25">
      <c r="A2517" s="6">
        <v>0.73235440960280174</v>
      </c>
      <c r="B2517" s="6">
        <v>0.16515573483477269</v>
      </c>
      <c r="C2517" s="6">
        <v>9.4727290206801179E-2</v>
      </c>
      <c r="D2517" s="3">
        <f t="shared" si="327"/>
        <v>1.3654591095346282</v>
      </c>
      <c r="E2517" s="4">
        <f t="shared" si="327"/>
        <v>6.0548911668155716</v>
      </c>
      <c r="F2517" s="4">
        <f t="shared" si="327"/>
        <v>10.556619933040189</v>
      </c>
      <c r="G2517" s="141">
        <v>2.6895632838785266E-2</v>
      </c>
      <c r="H2517" s="5">
        <f t="shared" si="330"/>
        <v>1.0268956328387853</v>
      </c>
      <c r="I2517" s="5">
        <f t="shared" si="331"/>
        <v>1.3296960916660114</v>
      </c>
      <c r="J2517" s="5">
        <f t="shared" si="332"/>
        <v>5.8963062780559543</v>
      </c>
      <c r="K2517" s="5">
        <f t="shared" si="333"/>
        <v>10.280129348546462</v>
      </c>
      <c r="L2517">
        <v>3.08</v>
      </c>
      <c r="M2517">
        <v>3.44</v>
      </c>
      <c r="N2517">
        <v>2.4300000000000002</v>
      </c>
      <c r="O2517" s="5">
        <f t="shared" si="334"/>
        <v>3.1628385491434585</v>
      </c>
      <c r="P2517" s="5">
        <f t="shared" si="335"/>
        <v>3.5325209769654213</v>
      </c>
      <c r="Q2517" s="5">
        <f t="shared" si="336"/>
        <v>2.4953563877982483</v>
      </c>
      <c r="R2517" s="24">
        <f t="shared" si="328"/>
        <v>0.31617168706597881</v>
      </c>
      <c r="S2517" s="24">
        <f t="shared" si="328"/>
        <v>0.28308395237302753</v>
      </c>
      <c r="T2517" s="24">
        <f t="shared" si="328"/>
        <v>0.40074436056099366</v>
      </c>
      <c r="U2517">
        <f t="shared" si="329"/>
        <v>2.3163187583269398</v>
      </c>
      <c r="V2517">
        <f t="shared" si="329"/>
        <v>0.58341609776997327</v>
      </c>
      <c r="W2517">
        <f t="shared" si="329"/>
        <v>0.23637834871635979</v>
      </c>
      <c r="X2517" t="s">
        <v>203</v>
      </c>
      <c r="Y2517" t="s">
        <v>198</v>
      </c>
      <c r="Z2517" t="s">
        <v>202</v>
      </c>
      <c r="AA2517" s="78" t="s">
        <v>165</v>
      </c>
      <c r="AB2517" s="78" t="s">
        <v>160</v>
      </c>
      <c r="AC2517" s="128" t="s">
        <v>624</v>
      </c>
      <c r="AD2517" s="144" t="s">
        <v>165</v>
      </c>
      <c r="AE2517" s="142" t="str">
        <f>VLOOKUP(AD2517,cs_lookup!$A$2:$B$55,2,FALSE)</f>
        <v>1</v>
      </c>
    </row>
    <row r="2518" spans="1:31" x14ac:dyDescent="0.25">
      <c r="A2518" s="6">
        <v>0.77584128349961801</v>
      </c>
      <c r="B2518" s="6">
        <v>0.13803135306187655</v>
      </c>
      <c r="C2518" s="6">
        <v>6.9148390768346571E-2</v>
      </c>
      <c r="D2518" s="3">
        <f t="shared" si="327"/>
        <v>1.2889234193484271</v>
      </c>
      <c r="E2518" s="4">
        <f t="shared" si="327"/>
        <v>7.2447308369984684</v>
      </c>
      <c r="F2518" s="4">
        <f t="shared" si="327"/>
        <v>14.461652525654449</v>
      </c>
      <c r="G2518" s="141">
        <v>2.9114563597322007E-2</v>
      </c>
      <c r="H2518" s="5">
        <f t="shared" si="330"/>
        <v>1.029114563597322</v>
      </c>
      <c r="I2518" s="5">
        <f t="shared" si="331"/>
        <v>1.2524586328298863</v>
      </c>
      <c r="J2518" s="5">
        <f t="shared" si="332"/>
        <v>7.0397709771729842</v>
      </c>
      <c r="K2518" s="5">
        <f t="shared" si="333"/>
        <v>14.052519551470549</v>
      </c>
      <c r="L2518">
        <v>1.82</v>
      </c>
      <c r="M2518">
        <v>3.48</v>
      </c>
      <c r="N2518">
        <v>5.2</v>
      </c>
      <c r="O2518" s="5">
        <f t="shared" si="334"/>
        <v>1.8729885057471261</v>
      </c>
      <c r="P2518" s="5">
        <f t="shared" si="335"/>
        <v>3.5813186813186806</v>
      </c>
      <c r="Q2518" s="5">
        <f t="shared" si="336"/>
        <v>5.3513957307060744</v>
      </c>
      <c r="R2518" s="24">
        <f t="shared" si="328"/>
        <v>0.5339061061675362</v>
      </c>
      <c r="S2518" s="24">
        <f t="shared" si="328"/>
        <v>0.2792267566738264</v>
      </c>
      <c r="T2518" s="24">
        <f t="shared" si="328"/>
        <v>0.18686713715863765</v>
      </c>
      <c r="U2518">
        <f t="shared" si="329"/>
        <v>1.4531418062788819</v>
      </c>
      <c r="V2518">
        <f t="shared" si="329"/>
        <v>0.49433426332819291</v>
      </c>
      <c r="W2518">
        <f t="shared" si="329"/>
        <v>0.37004040314292519</v>
      </c>
      <c r="X2518" t="s">
        <v>327</v>
      </c>
      <c r="Y2518" t="s">
        <v>215</v>
      </c>
      <c r="Z2518" t="s">
        <v>202</v>
      </c>
      <c r="AA2518" s="78" t="s">
        <v>165</v>
      </c>
      <c r="AB2518" s="78" t="s">
        <v>160</v>
      </c>
      <c r="AC2518" s="128" t="s">
        <v>624</v>
      </c>
      <c r="AD2518" s="144" t="s">
        <v>164</v>
      </c>
      <c r="AE2518" s="142" t="str">
        <f>VLOOKUP(AD2518,cs_lookup!$A$2:$B$55,2,FALSE)</f>
        <v>1</v>
      </c>
    </row>
    <row r="2519" spans="1:31" x14ac:dyDescent="0.25">
      <c r="A2519" s="6">
        <v>0.1743771757043984</v>
      </c>
      <c r="B2519" s="6">
        <v>0.30464082392212805</v>
      </c>
      <c r="C2519" s="6">
        <v>0.47030045804984483</v>
      </c>
      <c r="D2519" s="3">
        <f t="shared" si="327"/>
        <v>5.7346954723890313</v>
      </c>
      <c r="E2519" s="4">
        <f t="shared" si="327"/>
        <v>3.2825541472918904</v>
      </c>
      <c r="F2519" s="4">
        <f t="shared" si="327"/>
        <v>2.1263002892802092</v>
      </c>
      <c r="G2519" s="141">
        <v>2.7892037509552825E-2</v>
      </c>
      <c r="H2519" s="5">
        <f t="shared" si="330"/>
        <v>1.0278920375095528</v>
      </c>
      <c r="I2519" s="5">
        <f t="shared" si="331"/>
        <v>5.5790834670569529</v>
      </c>
      <c r="J2519" s="5">
        <f t="shared" si="332"/>
        <v>3.1934814430950231</v>
      </c>
      <c r="K2519" s="5">
        <f t="shared" si="333"/>
        <v>2.0686027439534946</v>
      </c>
      <c r="L2519">
        <v>2.4300000000000002</v>
      </c>
      <c r="M2519">
        <v>3.27</v>
      </c>
      <c r="N2519">
        <v>3.22</v>
      </c>
      <c r="O2519" s="5">
        <f t="shared" si="334"/>
        <v>2.4977776511482137</v>
      </c>
      <c r="P2519" s="5">
        <f t="shared" si="335"/>
        <v>3.361206962656238</v>
      </c>
      <c r="Q2519" s="5">
        <f t="shared" si="336"/>
        <v>3.3098123607807604</v>
      </c>
      <c r="R2519" s="24">
        <f t="shared" si="328"/>
        <v>0.40035589218291945</v>
      </c>
      <c r="S2519" s="24">
        <f t="shared" si="328"/>
        <v>0.2975121767597842</v>
      </c>
      <c r="T2519" s="24">
        <f t="shared" si="328"/>
        <v>0.30213193105729635</v>
      </c>
      <c r="U2519">
        <f t="shared" si="329"/>
        <v>0.4355554123447915</v>
      </c>
      <c r="V2519">
        <f t="shared" si="329"/>
        <v>1.0239608584763897</v>
      </c>
      <c r="W2519">
        <f t="shared" si="329"/>
        <v>1.5566062693342297</v>
      </c>
      <c r="X2519" t="s">
        <v>207</v>
      </c>
      <c r="Y2519" t="s">
        <v>201</v>
      </c>
      <c r="Z2519" t="s">
        <v>202</v>
      </c>
      <c r="AA2519" s="78" t="s">
        <v>151</v>
      </c>
      <c r="AB2519" s="78" t="s">
        <v>166</v>
      </c>
      <c r="AC2519" s="128" t="s">
        <v>624</v>
      </c>
      <c r="AD2519" s="144" t="s">
        <v>162</v>
      </c>
      <c r="AE2519" s="142" t="str">
        <f>VLOOKUP(AD2519,cs_lookup!$A$2:$B$55,2,FALSE)</f>
        <v>1</v>
      </c>
    </row>
    <row r="2520" spans="1:31" x14ac:dyDescent="0.25">
      <c r="A2520" s="6">
        <v>0.7772097032439037</v>
      </c>
      <c r="B2520" s="6">
        <v>0.14793564243949311</v>
      </c>
      <c r="C2520" s="6">
        <v>6.6908333035600592E-2</v>
      </c>
      <c r="D2520" s="3">
        <f t="shared" si="327"/>
        <v>1.2866540340737103</v>
      </c>
      <c r="E2520" s="4">
        <f t="shared" si="327"/>
        <v>6.7596961997106826</v>
      </c>
      <c r="F2520" s="4">
        <f t="shared" si="327"/>
        <v>14.945821463941119</v>
      </c>
      <c r="G2520" s="141">
        <v>3.1285813389315908E-2</v>
      </c>
      <c r="H2520" s="5">
        <f t="shared" si="330"/>
        <v>1.0312858133893159</v>
      </c>
      <c r="I2520" s="5">
        <f t="shared" si="331"/>
        <v>1.2476211903324141</v>
      </c>
      <c r="J2520" s="5">
        <f t="shared" si="332"/>
        <v>6.5546292908800652</v>
      </c>
      <c r="K2520" s="5">
        <f t="shared" si="333"/>
        <v>14.492414488687427</v>
      </c>
      <c r="L2520">
        <v>1.66</v>
      </c>
      <c r="M2520">
        <v>3.98</v>
      </c>
      <c r="N2520">
        <v>5.63</v>
      </c>
      <c r="O2520" s="5">
        <f t="shared" si="334"/>
        <v>1.7119344502262643</v>
      </c>
      <c r="P2520" s="5">
        <f t="shared" si="335"/>
        <v>4.1045175372894773</v>
      </c>
      <c r="Q2520" s="5">
        <f t="shared" si="336"/>
        <v>5.8061391293818483</v>
      </c>
      <c r="R2520" s="24">
        <f t="shared" si="328"/>
        <v>0.58413451511991665</v>
      </c>
      <c r="S2520" s="24">
        <f t="shared" si="328"/>
        <v>0.24363399374348282</v>
      </c>
      <c r="T2520" s="24">
        <f t="shared" si="328"/>
        <v>0.17223149113660063</v>
      </c>
      <c r="U2520">
        <f t="shared" si="329"/>
        <v>1.3305320660333704</v>
      </c>
      <c r="V2520">
        <f t="shared" si="329"/>
        <v>0.60720443878308494</v>
      </c>
      <c r="W2520">
        <f t="shared" si="329"/>
        <v>0.3884790905197128</v>
      </c>
      <c r="X2520" t="s">
        <v>209</v>
      </c>
      <c r="Y2520" t="s">
        <v>205</v>
      </c>
      <c r="Z2520" t="s">
        <v>202</v>
      </c>
      <c r="AA2520" s="78" t="s">
        <v>165</v>
      </c>
      <c r="AB2520" s="78" t="s">
        <v>160</v>
      </c>
      <c r="AC2520" s="128" t="s">
        <v>624</v>
      </c>
      <c r="AD2520" s="144" t="s">
        <v>168</v>
      </c>
      <c r="AE2520" s="142" t="str">
        <f>VLOOKUP(AD2520,cs_lookup!$A$2:$B$55,2,FALSE)</f>
        <v>1</v>
      </c>
    </row>
    <row r="2521" spans="1:31" x14ac:dyDescent="0.25">
      <c r="A2521" s="6">
        <v>0.62835055039261922</v>
      </c>
      <c r="B2521" s="6">
        <v>0.21895880039409069</v>
      </c>
      <c r="C2521" s="6">
        <v>0.14687863137945123</v>
      </c>
      <c r="D2521" s="3">
        <f t="shared" si="327"/>
        <v>1.5914683282686057</v>
      </c>
      <c r="E2521" s="4">
        <f t="shared" si="327"/>
        <v>4.567069230376493</v>
      </c>
      <c r="F2521" s="4">
        <f t="shared" si="327"/>
        <v>6.8083423068980409</v>
      </c>
      <c r="G2521" s="141">
        <v>2.8323477962786558E-2</v>
      </c>
      <c r="H2521" s="5">
        <f t="shared" si="330"/>
        <v>1.0283234779627866</v>
      </c>
      <c r="I2521" s="5">
        <f t="shared" si="331"/>
        <v>1.5476339521309641</v>
      </c>
      <c r="J2521" s="5">
        <f t="shared" si="332"/>
        <v>4.441276824121843</v>
      </c>
      <c r="K2521" s="5">
        <f t="shared" si="333"/>
        <v>6.6208177220518776</v>
      </c>
      <c r="L2521">
        <v>2.48</v>
      </c>
      <c r="M2521">
        <v>3.24</v>
      </c>
      <c r="N2521">
        <v>3.16</v>
      </c>
      <c r="O2521" s="5">
        <f t="shared" si="334"/>
        <v>2.5502422253477106</v>
      </c>
      <c r="P2521" s="5">
        <f t="shared" si="335"/>
        <v>3.3317680685994286</v>
      </c>
      <c r="Q2521" s="5">
        <f t="shared" si="336"/>
        <v>3.2495021903624055</v>
      </c>
      <c r="R2521" s="24">
        <f t="shared" si="328"/>
        <v>0.39211961517249833</v>
      </c>
      <c r="S2521" s="24">
        <f t="shared" si="328"/>
        <v>0.30014094000857894</v>
      </c>
      <c r="T2521" s="24">
        <f t="shared" si="328"/>
        <v>0.30773944481892274</v>
      </c>
      <c r="U2521">
        <f t="shared" si="329"/>
        <v>1.6024461059317321</v>
      </c>
      <c r="V2521">
        <f t="shared" si="329"/>
        <v>0.72951993949186744</v>
      </c>
      <c r="W2521">
        <f t="shared" si="329"/>
        <v>0.47728243438495915</v>
      </c>
      <c r="X2521" t="s">
        <v>217</v>
      </c>
      <c r="Y2521" t="s">
        <v>210</v>
      </c>
      <c r="Z2521" t="s">
        <v>202</v>
      </c>
      <c r="AA2521" s="78" t="s">
        <v>162</v>
      </c>
      <c r="AB2521" s="78" t="s">
        <v>160</v>
      </c>
      <c r="AC2521" s="128" t="s">
        <v>624</v>
      </c>
      <c r="AD2521" s="144" t="s">
        <v>152</v>
      </c>
      <c r="AE2521" s="142" t="str">
        <f>VLOOKUP(AD2521,cs_lookup!$A$2:$B$55,2,FALSE)</f>
        <v>2</v>
      </c>
    </row>
    <row r="2522" spans="1:31" x14ac:dyDescent="0.25">
      <c r="A2522" s="6">
        <v>0.39696011455772423</v>
      </c>
      <c r="B2522" s="6">
        <v>0.44246392906551157</v>
      </c>
      <c r="C2522" s="6">
        <v>0.15824035740429077</v>
      </c>
      <c r="D2522" s="3">
        <f t="shared" si="327"/>
        <v>2.5191447788505319</v>
      </c>
      <c r="E2522" s="4">
        <f t="shared" si="327"/>
        <v>2.260071238150442</v>
      </c>
      <c r="F2522" s="4">
        <f t="shared" si="327"/>
        <v>6.3195003879135863</v>
      </c>
      <c r="G2522" s="141">
        <v>2.8831443113078503E-2</v>
      </c>
      <c r="H2522" s="5">
        <f t="shared" si="330"/>
        <v>1.0288314431130785</v>
      </c>
      <c r="I2522" s="5">
        <f t="shared" si="331"/>
        <v>2.4485495614597519</v>
      </c>
      <c r="J2522" s="5">
        <f t="shared" si="332"/>
        <v>2.1967361643923224</v>
      </c>
      <c r="K2522" s="5">
        <f t="shared" si="333"/>
        <v>6.1424059599032024</v>
      </c>
      <c r="L2522">
        <v>1.9</v>
      </c>
      <c r="M2522">
        <v>3.43</v>
      </c>
      <c r="N2522">
        <v>4.74</v>
      </c>
      <c r="O2522" s="5">
        <f t="shared" si="334"/>
        <v>1.9547797419148492</v>
      </c>
      <c r="P2522" s="5">
        <f t="shared" si="335"/>
        <v>3.5288918498778594</v>
      </c>
      <c r="Q2522" s="5">
        <f t="shared" si="336"/>
        <v>4.8766610403559927</v>
      </c>
      <c r="R2522" s="24">
        <f t="shared" si="328"/>
        <v>0.51156658653543607</v>
      </c>
      <c r="S2522" s="24">
        <f t="shared" si="328"/>
        <v>0.28337507708960014</v>
      </c>
      <c r="T2522" s="24">
        <f t="shared" si="328"/>
        <v>0.20505833637496379</v>
      </c>
      <c r="U2522">
        <f t="shared" si="329"/>
        <v>0.77596959028563706</v>
      </c>
      <c r="V2522">
        <f t="shared" si="329"/>
        <v>1.561407353144219</v>
      </c>
      <c r="W2522">
        <f t="shared" si="329"/>
        <v>0.7716845859655127</v>
      </c>
      <c r="X2522" t="s">
        <v>324</v>
      </c>
      <c r="Y2522" t="s">
        <v>211</v>
      </c>
      <c r="Z2522" t="s">
        <v>202</v>
      </c>
      <c r="AA2522" s="78" t="s">
        <v>154</v>
      </c>
      <c r="AB2522" s="78" t="s">
        <v>160</v>
      </c>
      <c r="AC2522" s="128" t="s">
        <v>624</v>
      </c>
      <c r="AD2522" s="144" t="s">
        <v>151</v>
      </c>
      <c r="AE2522" s="142" t="str">
        <f>VLOOKUP(AD2522,cs_lookup!$A$2:$B$55,2,FALSE)</f>
        <v>X</v>
      </c>
    </row>
    <row r="2523" spans="1:31" x14ac:dyDescent="0.25">
      <c r="A2523" s="6">
        <v>0.30584472068121471</v>
      </c>
      <c r="B2523" s="6">
        <v>0.32026712786159212</v>
      </c>
      <c r="C2523" s="6">
        <v>0.34827824476037345</v>
      </c>
      <c r="D2523" s="3">
        <f t="shared" si="327"/>
        <v>3.2696330274156047</v>
      </c>
      <c r="E2523" s="4">
        <f t="shared" si="327"/>
        <v>3.122393505312115</v>
      </c>
      <c r="F2523" s="4">
        <f t="shared" si="327"/>
        <v>2.8712674852488473</v>
      </c>
      <c r="G2523" s="141">
        <v>2.6710702984463985E-2</v>
      </c>
      <c r="H2523" s="5">
        <f t="shared" si="330"/>
        <v>1.026710702984464</v>
      </c>
      <c r="I2523" s="5">
        <f t="shared" si="331"/>
        <v>3.1845708999734468</v>
      </c>
      <c r="J2523" s="5">
        <f t="shared" si="332"/>
        <v>3.0411619322131118</v>
      </c>
      <c r="K2523" s="5">
        <f t="shared" si="333"/>
        <v>2.7965691571175673</v>
      </c>
      <c r="L2523">
        <v>2.2999999999999998</v>
      </c>
      <c r="M2523">
        <v>3.24</v>
      </c>
      <c r="N2523">
        <v>3.53</v>
      </c>
      <c r="O2523" s="5">
        <f t="shared" si="334"/>
        <v>2.3614346168642668</v>
      </c>
      <c r="P2523" s="5">
        <f t="shared" si="335"/>
        <v>3.3265426776696634</v>
      </c>
      <c r="Q2523" s="5">
        <f t="shared" si="336"/>
        <v>3.6242887815351579</v>
      </c>
      <c r="R2523" s="24">
        <f t="shared" si="328"/>
        <v>0.42347139017039281</v>
      </c>
      <c r="S2523" s="24">
        <f t="shared" si="328"/>
        <v>0.30061240660243932</v>
      </c>
      <c r="T2523" s="24">
        <f t="shared" si="328"/>
        <v>0.27591620322716809</v>
      </c>
      <c r="U2523">
        <f t="shared" si="329"/>
        <v>0.72223231080180295</v>
      </c>
      <c r="V2523">
        <f t="shared" si="329"/>
        <v>1.0653822690862733</v>
      </c>
      <c r="W2523">
        <f t="shared" si="329"/>
        <v>1.2622609353377772</v>
      </c>
      <c r="X2523" t="s">
        <v>445</v>
      </c>
      <c r="Y2523" t="s">
        <v>212</v>
      </c>
      <c r="Z2523" t="s">
        <v>202</v>
      </c>
      <c r="AA2523" s="78" t="s">
        <v>151</v>
      </c>
      <c r="AB2523" s="78" t="s">
        <v>166</v>
      </c>
      <c r="AC2523" s="128" t="s">
        <v>624</v>
      </c>
      <c r="AD2523" s="144" t="s">
        <v>176</v>
      </c>
      <c r="AE2523" s="142" t="str">
        <f>VLOOKUP(AD2523,cs_lookup!$A$2:$B$55,2,FALSE)</f>
        <v>1</v>
      </c>
    </row>
    <row r="2524" spans="1:31" x14ac:dyDescent="0.25">
      <c r="A2524" s="6">
        <v>0.2827153919921071</v>
      </c>
      <c r="B2524" s="6">
        <v>0.22058538885186732</v>
      </c>
      <c r="C2524" s="6">
        <v>0.4508370144212232</v>
      </c>
      <c r="D2524" s="3">
        <f t="shared" si="327"/>
        <v>3.5371261286966584</v>
      </c>
      <c r="E2524" s="4">
        <f t="shared" si="327"/>
        <v>4.5333918316391459</v>
      </c>
      <c r="F2524" s="4">
        <f t="shared" si="327"/>
        <v>2.2180964916640282</v>
      </c>
      <c r="G2524" s="141">
        <v>3.0944364277697645E-2</v>
      </c>
      <c r="H2524" s="5">
        <f t="shared" si="330"/>
        <v>1.0309443642776976</v>
      </c>
      <c r="I2524" s="5">
        <f t="shared" si="331"/>
        <v>3.4309573350981428</v>
      </c>
      <c r="J2524" s="5">
        <f t="shared" si="332"/>
        <v>4.397319572928982</v>
      </c>
      <c r="K2524" s="5">
        <f t="shared" si="333"/>
        <v>2.1515191008566941</v>
      </c>
      <c r="L2524">
        <v>6.48</v>
      </c>
      <c r="M2524">
        <v>4.4000000000000004</v>
      </c>
      <c r="N2524">
        <v>1.54</v>
      </c>
      <c r="O2524" s="5">
        <f t="shared" si="334"/>
        <v>6.6805194805194814</v>
      </c>
      <c r="P2524" s="5">
        <f t="shared" si="335"/>
        <v>4.5361552028218703</v>
      </c>
      <c r="Q2524" s="5">
        <f t="shared" si="336"/>
        <v>1.5876543209876544</v>
      </c>
      <c r="R2524" s="24">
        <f t="shared" si="328"/>
        <v>0.14968895800933124</v>
      </c>
      <c r="S2524" s="24">
        <f t="shared" si="328"/>
        <v>0.22045101088646962</v>
      </c>
      <c r="T2524" s="24">
        <f t="shared" si="328"/>
        <v>0.62986003110419908</v>
      </c>
      <c r="U2524">
        <f t="shared" si="329"/>
        <v>1.8886856836459727</v>
      </c>
      <c r="V2524">
        <f t="shared" si="329"/>
        <v>1.0006095593068831</v>
      </c>
      <c r="W2524">
        <f t="shared" si="329"/>
        <v>0.71577333400702847</v>
      </c>
      <c r="X2524" t="s">
        <v>399</v>
      </c>
      <c r="Y2524" t="s">
        <v>192</v>
      </c>
      <c r="Z2524" t="s">
        <v>202</v>
      </c>
      <c r="AA2524" s="78" t="s">
        <v>155</v>
      </c>
      <c r="AB2524" s="78" t="s">
        <v>161</v>
      </c>
      <c r="AC2524" s="128" t="s">
        <v>624</v>
      </c>
      <c r="AD2524" s="144" t="s">
        <v>152</v>
      </c>
      <c r="AE2524" s="142" t="str">
        <f>VLOOKUP(AD2524,cs_lookup!$A$2:$B$55,2,FALSE)</f>
        <v>2</v>
      </c>
    </row>
    <row r="2525" spans="1:31" x14ac:dyDescent="0.25">
      <c r="A2525" s="6">
        <v>0.60710737858769592</v>
      </c>
      <c r="B2525" s="6">
        <v>0.30682502739124978</v>
      </c>
      <c r="C2525" s="6">
        <v>8.522452652080155E-2</v>
      </c>
      <c r="D2525" s="3">
        <f t="shared" si="327"/>
        <v>1.647155075476572</v>
      </c>
      <c r="E2525" s="4">
        <f t="shared" si="327"/>
        <v>3.259186541927181</v>
      </c>
      <c r="F2525" s="4">
        <f t="shared" si="327"/>
        <v>11.733711418812289</v>
      </c>
      <c r="G2525" s="141">
        <v>2.9345471737528994E-2</v>
      </c>
      <c r="H2525" s="5">
        <f t="shared" si="330"/>
        <v>1.029345471737529</v>
      </c>
      <c r="I2525" s="5">
        <f t="shared" si="331"/>
        <v>1.6001965527629749</v>
      </c>
      <c r="J2525" s="5">
        <f t="shared" si="332"/>
        <v>3.1662708307500433</v>
      </c>
      <c r="K2525" s="5">
        <f t="shared" si="333"/>
        <v>11.399196616667341</v>
      </c>
      <c r="L2525">
        <v>1.83</v>
      </c>
      <c r="M2525">
        <v>3.55</v>
      </c>
      <c r="N2525">
        <v>4.97</v>
      </c>
      <c r="O2525" s="5">
        <f t="shared" si="334"/>
        <v>1.8837022132796781</v>
      </c>
      <c r="P2525" s="5">
        <f t="shared" si="335"/>
        <v>3.6541764246682278</v>
      </c>
      <c r="Q2525" s="5">
        <f t="shared" si="336"/>
        <v>5.1158469945355192</v>
      </c>
      <c r="R2525" s="24">
        <f t="shared" si="328"/>
        <v>0.53086947233497117</v>
      </c>
      <c r="S2525" s="24">
        <f t="shared" si="328"/>
        <v>0.27365947447126682</v>
      </c>
      <c r="T2525" s="24">
        <f t="shared" si="328"/>
        <v>0.19547105319376201</v>
      </c>
      <c r="U2525">
        <f t="shared" si="329"/>
        <v>1.1436095127440662</v>
      </c>
      <c r="V2525">
        <f t="shared" si="329"/>
        <v>1.1211927815912881</v>
      </c>
      <c r="W2525">
        <f t="shared" si="329"/>
        <v>0.43599563786215528</v>
      </c>
      <c r="X2525" t="s">
        <v>286</v>
      </c>
      <c r="Y2525" t="s">
        <v>326</v>
      </c>
      <c r="Z2525" t="s">
        <v>202</v>
      </c>
      <c r="AA2525" s="78" t="s">
        <v>154</v>
      </c>
      <c r="AB2525" s="78" t="s">
        <v>160</v>
      </c>
      <c r="AC2525" s="128" t="s">
        <v>624</v>
      </c>
      <c r="AD2525" s="144" t="s">
        <v>151</v>
      </c>
      <c r="AE2525" s="142" t="str">
        <f>VLOOKUP(AD2525,cs_lookup!$A$2:$B$55,2,FALSE)</f>
        <v>X</v>
      </c>
    </row>
    <row r="2526" spans="1:31" x14ac:dyDescent="0.25">
      <c r="A2526" s="6">
        <v>0.36554245520585787</v>
      </c>
      <c r="B2526" s="6">
        <v>0.26329963594132411</v>
      </c>
      <c r="C2526" s="6">
        <v>0.34331417288244642</v>
      </c>
      <c r="D2526" s="3">
        <f t="shared" si="327"/>
        <v>2.7356603474057284</v>
      </c>
      <c r="E2526" s="4">
        <f t="shared" si="327"/>
        <v>3.7979543588235281</v>
      </c>
      <c r="F2526" s="4">
        <f t="shared" si="327"/>
        <v>2.9127839133585907</v>
      </c>
      <c r="G2526" s="141">
        <v>2.7289699168374204E-2</v>
      </c>
      <c r="H2526" s="5">
        <f t="shared" si="330"/>
        <v>1.0272896991683742</v>
      </c>
      <c r="I2526" s="5">
        <f t="shared" si="331"/>
        <v>2.6629882005244849</v>
      </c>
      <c r="J2526" s="5">
        <f t="shared" si="332"/>
        <v>3.6970626317951991</v>
      </c>
      <c r="K2526" s="5">
        <f t="shared" si="333"/>
        <v>2.8354065223437828</v>
      </c>
      <c r="L2526">
        <v>3.04</v>
      </c>
      <c r="M2526">
        <v>3.37</v>
      </c>
      <c r="N2526">
        <v>2.4900000000000002</v>
      </c>
      <c r="O2526" s="5">
        <f t="shared" si="334"/>
        <v>3.1229606854718575</v>
      </c>
      <c r="P2526" s="5">
        <f t="shared" si="335"/>
        <v>3.4619662861974212</v>
      </c>
      <c r="Q2526" s="5">
        <f t="shared" si="336"/>
        <v>2.557951350929252</v>
      </c>
      <c r="R2526" s="24">
        <f t="shared" si="328"/>
        <v>0.32020896217235184</v>
      </c>
      <c r="S2526" s="24">
        <f t="shared" si="328"/>
        <v>0.28885318842847169</v>
      </c>
      <c r="T2526" s="24">
        <f t="shared" si="328"/>
        <v>0.39093784939917653</v>
      </c>
      <c r="U2526">
        <f t="shared" si="329"/>
        <v>1.1415747164787517</v>
      </c>
      <c r="V2526">
        <f t="shared" si="329"/>
        <v>0.91153446279691897</v>
      </c>
      <c r="W2526">
        <f t="shared" si="329"/>
        <v>0.87818095231781257</v>
      </c>
      <c r="X2526" t="s">
        <v>220</v>
      </c>
      <c r="Y2526" t="s">
        <v>214</v>
      </c>
      <c r="Z2526" t="s">
        <v>202</v>
      </c>
      <c r="AA2526" s="78" t="s">
        <v>151</v>
      </c>
      <c r="AB2526" s="78" t="s">
        <v>166</v>
      </c>
      <c r="AC2526" s="128" t="s">
        <v>624</v>
      </c>
      <c r="AD2526" s="144" t="s">
        <v>151</v>
      </c>
      <c r="AE2526" s="142" t="str">
        <f>VLOOKUP(AD2526,cs_lookup!$A$2:$B$55,2,FALSE)</f>
        <v>X</v>
      </c>
    </row>
    <row r="2527" spans="1:31" x14ac:dyDescent="0.25">
      <c r="A2527" s="6">
        <v>0.31410865537987975</v>
      </c>
      <c r="B2527" s="6">
        <v>0.29841646616682499</v>
      </c>
      <c r="C2527" s="6">
        <v>0.35857297240066355</v>
      </c>
      <c r="D2527" s="3">
        <f t="shared" si="327"/>
        <v>3.1836117307579772</v>
      </c>
      <c r="E2527" s="4">
        <f t="shared" si="327"/>
        <v>3.3510215198412205</v>
      </c>
      <c r="F2527" s="4">
        <f t="shared" si="327"/>
        <v>2.7888326141955186</v>
      </c>
      <c r="G2527" s="141">
        <v>2.2168229402743211E-2</v>
      </c>
      <c r="H2527" s="5">
        <f t="shared" si="330"/>
        <v>1.0221682294027432</v>
      </c>
      <c r="I2527" s="5">
        <f t="shared" si="331"/>
        <v>3.1145672886137086</v>
      </c>
      <c r="J2527" s="5">
        <f t="shared" si="332"/>
        <v>3.2783463851143515</v>
      </c>
      <c r="K2527" s="5">
        <f t="shared" si="333"/>
        <v>2.7283499271201612</v>
      </c>
      <c r="L2527">
        <v>1.79</v>
      </c>
      <c r="M2527">
        <v>3.62</v>
      </c>
      <c r="N2527">
        <v>5.34</v>
      </c>
      <c r="O2527" s="5">
        <f t="shared" si="334"/>
        <v>1.8296811306309104</v>
      </c>
      <c r="P2527" s="5">
        <f t="shared" si="335"/>
        <v>3.7002489904379305</v>
      </c>
      <c r="Q2527" s="5">
        <f t="shared" si="336"/>
        <v>5.4583783450106482</v>
      </c>
      <c r="R2527" s="24">
        <f t="shared" si="328"/>
        <v>0.54654332017687701</v>
      </c>
      <c r="S2527" s="24">
        <f t="shared" si="328"/>
        <v>0.27025208373387011</v>
      </c>
      <c r="T2527" s="24">
        <f t="shared" si="328"/>
        <v>0.1832045960892528</v>
      </c>
      <c r="U2527">
        <f t="shared" si="329"/>
        <v>0.57471867971641344</v>
      </c>
      <c r="V2527">
        <f t="shared" si="329"/>
        <v>1.1042152276638491</v>
      </c>
      <c r="W2527">
        <f t="shared" si="329"/>
        <v>1.9572269476578827</v>
      </c>
      <c r="X2527" t="s">
        <v>94</v>
      </c>
      <c r="Y2527" t="s">
        <v>87</v>
      </c>
      <c r="Z2527" t="s">
        <v>138</v>
      </c>
      <c r="AA2527" s="78" t="s">
        <v>151</v>
      </c>
      <c r="AB2527" s="78" t="s">
        <v>166</v>
      </c>
      <c r="AC2527" s="128" t="s">
        <v>624</v>
      </c>
      <c r="AD2527" s="144" t="s">
        <v>151</v>
      </c>
      <c r="AE2527" s="142" t="str">
        <f>VLOOKUP(AD2527,cs_lookup!$A$2:$B$55,2,FALSE)</f>
        <v>X</v>
      </c>
    </row>
    <row r="2528" spans="1:31" x14ac:dyDescent="0.25">
      <c r="A2528" s="6">
        <v>0.17786570064024024</v>
      </c>
      <c r="B2528" s="6">
        <v>0.24171585979781351</v>
      </c>
      <c r="C2528" s="6">
        <v>0.51320755502340698</v>
      </c>
      <c r="D2528" s="3">
        <f t="shared" si="327"/>
        <v>5.6222194408501966</v>
      </c>
      <c r="E2528" s="4">
        <f t="shared" si="327"/>
        <v>4.137088897834273</v>
      </c>
      <c r="F2528" s="4">
        <f t="shared" si="327"/>
        <v>1.9485293819464344</v>
      </c>
      <c r="G2528" s="141">
        <v>2.7925148935938893E-2</v>
      </c>
      <c r="H2528" s="5">
        <f t="shared" si="330"/>
        <v>1.0279251489359389</v>
      </c>
      <c r="I2528" s="5">
        <f t="shared" si="331"/>
        <v>5.4694833049566505</v>
      </c>
      <c r="J2528" s="5">
        <f t="shared" si="332"/>
        <v>4.0246985902784829</v>
      </c>
      <c r="K2528" s="5">
        <f t="shared" si="333"/>
        <v>1.8955946198645524</v>
      </c>
      <c r="L2528">
        <v>9.31</v>
      </c>
      <c r="M2528">
        <v>5.93</v>
      </c>
      <c r="N2528">
        <v>1.33</v>
      </c>
      <c r="O2528" s="5">
        <f t="shared" si="334"/>
        <v>9.5699831365935921</v>
      </c>
      <c r="P2528" s="5">
        <f t="shared" si="335"/>
        <v>6.0955961331901172</v>
      </c>
      <c r="Q2528" s="5">
        <f t="shared" si="336"/>
        <v>1.3671404480847988</v>
      </c>
      <c r="R2528" s="24">
        <f t="shared" si="328"/>
        <v>0.10449339207048458</v>
      </c>
      <c r="S2528" s="24">
        <f t="shared" si="328"/>
        <v>0.16405286343612338</v>
      </c>
      <c r="T2528" s="24">
        <f t="shared" si="328"/>
        <v>0.73145374449339207</v>
      </c>
      <c r="U2528">
        <f t="shared" si="329"/>
        <v>1.7021717557055034</v>
      </c>
      <c r="V2528">
        <f t="shared" si="329"/>
        <v>1.4734022603142767</v>
      </c>
      <c r="W2528">
        <f t="shared" si="329"/>
        <v>0.70162680673520472</v>
      </c>
      <c r="X2528" t="s">
        <v>91</v>
      </c>
      <c r="Y2528" t="s">
        <v>95</v>
      </c>
      <c r="Z2528" t="s">
        <v>138</v>
      </c>
      <c r="AA2528" s="78" t="s">
        <v>155</v>
      </c>
      <c r="AB2528" s="78" t="s">
        <v>161</v>
      </c>
      <c r="AC2528" s="128" t="s">
        <v>624</v>
      </c>
      <c r="AD2528" s="144" t="s">
        <v>172</v>
      </c>
      <c r="AE2528" s="142" t="str">
        <f>VLOOKUP(AD2528,cs_lookup!$A$2:$B$55,2,FALSE)</f>
        <v>2</v>
      </c>
    </row>
    <row r="2529" spans="1:31" x14ac:dyDescent="0.25">
      <c r="A2529" s="6">
        <v>0.71940927020185275</v>
      </c>
      <c r="B2529" s="6">
        <v>0.21536825032468385</v>
      </c>
      <c r="C2529" s="6">
        <v>6.4006488133064504E-2</v>
      </c>
      <c r="D2529" s="3">
        <f t="shared" si="327"/>
        <v>1.3900293496627014</v>
      </c>
      <c r="E2529" s="4">
        <f t="shared" si="327"/>
        <v>4.643209936898427</v>
      </c>
      <c r="F2529" s="4">
        <f t="shared" si="327"/>
        <v>15.623416143705274</v>
      </c>
      <c r="G2529" s="141">
        <v>4.782561603587876E-2</v>
      </c>
      <c r="H2529" s="5">
        <f t="shared" si="330"/>
        <v>1.0478256160358788</v>
      </c>
      <c r="I2529" s="5">
        <f t="shared" si="331"/>
        <v>1.3265846228511227</v>
      </c>
      <c r="J2529" s="5">
        <f t="shared" si="332"/>
        <v>4.4312811844250986</v>
      </c>
      <c r="K2529" s="5">
        <f t="shared" si="333"/>
        <v>14.910320863133308</v>
      </c>
      <c r="L2529">
        <v>1.87</v>
      </c>
      <c r="M2529">
        <v>3.33</v>
      </c>
      <c r="N2529">
        <v>4.7</v>
      </c>
      <c r="O2529" s="5">
        <f t="shared" si="334"/>
        <v>1.9594339019870934</v>
      </c>
      <c r="P2529" s="5">
        <f t="shared" si="335"/>
        <v>3.4892593013994762</v>
      </c>
      <c r="Q2529" s="5">
        <f t="shared" si="336"/>
        <v>4.9247803953686304</v>
      </c>
      <c r="R2529" s="24">
        <f t="shared" si="328"/>
        <v>0.51035148416381071</v>
      </c>
      <c r="S2529" s="24">
        <f t="shared" si="328"/>
        <v>0.28659377639229017</v>
      </c>
      <c r="T2529" s="24">
        <f t="shared" si="328"/>
        <v>0.20305473944389918</v>
      </c>
      <c r="U2529">
        <f t="shared" si="329"/>
        <v>1.4096349134373034</v>
      </c>
      <c r="V2529">
        <f t="shared" si="329"/>
        <v>0.75147567067153387</v>
      </c>
      <c r="W2529">
        <f t="shared" si="329"/>
        <v>0.31521789793411098</v>
      </c>
      <c r="X2529" t="s">
        <v>9</v>
      </c>
      <c r="Y2529" t="s">
        <v>10</v>
      </c>
      <c r="Z2529" t="s">
        <v>139</v>
      </c>
      <c r="AA2529" s="78" t="s">
        <v>170</v>
      </c>
      <c r="AB2529" s="78" t="s">
        <v>160</v>
      </c>
      <c r="AC2529" s="128" t="s">
        <v>624</v>
      </c>
      <c r="AD2529" s="144" t="s">
        <v>175</v>
      </c>
      <c r="AE2529" s="142" t="str">
        <f>VLOOKUP(AD2529,cs_lookup!$A$2:$B$55,2,FALSE)</f>
        <v>1</v>
      </c>
    </row>
    <row r="2530" spans="1:31" x14ac:dyDescent="0.25">
      <c r="A2530" s="6">
        <v>0.48236621425334303</v>
      </c>
      <c r="B2530" s="6">
        <v>0.33600920911049925</v>
      </c>
      <c r="C2530" s="6">
        <v>0.17671017543217196</v>
      </c>
      <c r="D2530" s="3">
        <f t="shared" si="327"/>
        <v>2.0731136851031424</v>
      </c>
      <c r="E2530" s="4">
        <f t="shared" si="327"/>
        <v>2.9761089067982724</v>
      </c>
      <c r="F2530" s="4">
        <f t="shared" si="327"/>
        <v>5.6589836864478569</v>
      </c>
      <c r="G2530" s="141">
        <v>4.684663358134622E-2</v>
      </c>
      <c r="H2530" s="5">
        <f t="shared" si="330"/>
        <v>1.0468466335813462</v>
      </c>
      <c r="I2530" s="5">
        <f t="shared" si="331"/>
        <v>1.9803413590879635</v>
      </c>
      <c r="J2530" s="5">
        <f t="shared" si="332"/>
        <v>2.8429273317876236</v>
      </c>
      <c r="K2530" s="5">
        <f t="shared" si="333"/>
        <v>5.4057428327280572</v>
      </c>
      <c r="L2530">
        <v>1.87</v>
      </c>
      <c r="M2530">
        <v>3.26</v>
      </c>
      <c r="N2530">
        <v>4.87</v>
      </c>
      <c r="O2530" s="5">
        <f t="shared" si="334"/>
        <v>1.9576032047971175</v>
      </c>
      <c r="P2530" s="5">
        <f t="shared" si="335"/>
        <v>3.4127200254751884</v>
      </c>
      <c r="Q2530" s="5">
        <f t="shared" si="336"/>
        <v>5.0981431055411566</v>
      </c>
      <c r="R2530" s="24">
        <f t="shared" si="328"/>
        <v>0.5108287509692947</v>
      </c>
      <c r="S2530" s="24">
        <f t="shared" si="328"/>
        <v>0.29302140009588384</v>
      </c>
      <c r="T2530" s="24">
        <f t="shared" si="328"/>
        <v>0.19614984893482157</v>
      </c>
      <c r="U2530">
        <f t="shared" si="329"/>
        <v>0.94428164690819738</v>
      </c>
      <c r="V2530">
        <f t="shared" si="329"/>
        <v>1.1467053566754808</v>
      </c>
      <c r="W2530">
        <f t="shared" si="329"/>
        <v>0.90089376255849563</v>
      </c>
      <c r="X2530" t="s">
        <v>15</v>
      </c>
      <c r="Y2530" t="s">
        <v>89</v>
      </c>
      <c r="Z2530" t="s">
        <v>139</v>
      </c>
      <c r="AA2530" s="78" t="s">
        <v>151</v>
      </c>
      <c r="AB2530" s="78" t="s">
        <v>166</v>
      </c>
      <c r="AC2530" s="128" t="s">
        <v>624</v>
      </c>
      <c r="AD2530" s="144" t="s">
        <v>152</v>
      </c>
      <c r="AE2530" s="142" t="str">
        <f>VLOOKUP(AD2530,cs_lookup!$A$2:$B$55,2,FALSE)</f>
        <v>2</v>
      </c>
    </row>
    <row r="2531" spans="1:31" x14ac:dyDescent="0.25">
      <c r="A2531" s="6">
        <v>0.74281168703742784</v>
      </c>
      <c r="B2531" s="6">
        <v>0.21463686055845299</v>
      </c>
      <c r="C2531" s="6">
        <v>4.1632485409934264E-2</v>
      </c>
      <c r="D2531" s="3">
        <f t="shared" si="327"/>
        <v>1.3462362230571816</v>
      </c>
      <c r="E2531" s="4">
        <f t="shared" si="327"/>
        <v>4.65903199198008</v>
      </c>
      <c r="F2531" s="4">
        <f t="shared" si="327"/>
        <v>24.019704568523835</v>
      </c>
      <c r="G2531" s="141">
        <v>4.3917972329291954E-2</v>
      </c>
      <c r="H2531" s="5">
        <f t="shared" si="330"/>
        <v>1.043917972329292</v>
      </c>
      <c r="I2531" s="5">
        <f t="shared" si="331"/>
        <v>1.2895996225195046</v>
      </c>
      <c r="J2531" s="5">
        <f t="shared" si="332"/>
        <v>4.4630249842182446</v>
      </c>
      <c r="K2531" s="5">
        <f t="shared" si="333"/>
        <v>23.009187699804343</v>
      </c>
      <c r="L2531">
        <v>2.15</v>
      </c>
      <c r="M2531">
        <v>2.96</v>
      </c>
      <c r="N2531">
        <v>4.1500000000000004</v>
      </c>
      <c r="O2531" s="5">
        <f t="shared" si="334"/>
        <v>2.2444236405079776</v>
      </c>
      <c r="P2531" s="5">
        <f t="shared" si="335"/>
        <v>3.0899971980947041</v>
      </c>
      <c r="Q2531" s="5">
        <f t="shared" si="336"/>
        <v>4.332259585166562</v>
      </c>
      <c r="R2531" s="24">
        <f t="shared" si="328"/>
        <v>0.44554868428211319</v>
      </c>
      <c r="S2531" s="24">
        <f t="shared" si="328"/>
        <v>0.32362488892112951</v>
      </c>
      <c r="T2531" s="24">
        <f t="shared" si="328"/>
        <v>0.23082642679675741</v>
      </c>
      <c r="U2531">
        <f t="shared" si="329"/>
        <v>1.6671841108324164</v>
      </c>
      <c r="V2531">
        <f t="shared" si="329"/>
        <v>0.66322729773346356</v>
      </c>
      <c r="W2531">
        <f t="shared" si="329"/>
        <v>0.18036273397149477</v>
      </c>
      <c r="X2531" t="s">
        <v>7</v>
      </c>
      <c r="Y2531" t="s">
        <v>84</v>
      </c>
      <c r="Z2531" t="s">
        <v>139</v>
      </c>
      <c r="AA2531" s="78" t="s">
        <v>170</v>
      </c>
      <c r="AB2531" s="78" t="s">
        <v>160</v>
      </c>
      <c r="AC2531" s="128" t="s">
        <v>624</v>
      </c>
      <c r="AD2531" s="144" t="s">
        <v>154</v>
      </c>
      <c r="AE2531" s="142" t="str">
        <f>VLOOKUP(AD2531,cs_lookup!$A$2:$B$55,2,FALSE)</f>
        <v>1</v>
      </c>
    </row>
    <row r="2532" spans="1:31" x14ac:dyDescent="0.25">
      <c r="A2532" s="6">
        <v>0.30523326618767926</v>
      </c>
      <c r="B2532" s="6">
        <v>0.32317857110967058</v>
      </c>
      <c r="C2532" s="6">
        <v>0.3464852439963097</v>
      </c>
      <c r="D2532" s="3">
        <f t="shared" si="327"/>
        <v>3.2761828764271335</v>
      </c>
      <c r="E2532" s="4">
        <f t="shared" si="327"/>
        <v>3.0942645626731551</v>
      </c>
      <c r="F2532" s="4">
        <f t="shared" si="327"/>
        <v>2.8861257941785556</v>
      </c>
      <c r="G2532" s="141">
        <v>4.3599257884971987E-2</v>
      </c>
      <c r="H2532" s="5">
        <f t="shared" si="330"/>
        <v>1.043599257884972</v>
      </c>
      <c r="I2532" s="5">
        <f t="shared" si="331"/>
        <v>3.1393112362564004</v>
      </c>
      <c r="J2532" s="5">
        <f t="shared" si="332"/>
        <v>2.964993065388144</v>
      </c>
      <c r="K2532" s="5">
        <f t="shared" si="333"/>
        <v>2.7655498721106522</v>
      </c>
      <c r="L2532">
        <v>2.94</v>
      </c>
      <c r="M2532">
        <v>3.08</v>
      </c>
      <c r="N2532">
        <v>2.64</v>
      </c>
      <c r="O2532" s="5">
        <f t="shared" si="334"/>
        <v>3.0681818181818175</v>
      </c>
      <c r="P2532" s="5">
        <f t="shared" si="335"/>
        <v>3.214285714285714</v>
      </c>
      <c r="Q2532" s="5">
        <f t="shared" si="336"/>
        <v>2.7551020408163263</v>
      </c>
      <c r="R2532" s="24">
        <f t="shared" si="328"/>
        <v>0.32592592592592601</v>
      </c>
      <c r="S2532" s="24">
        <f t="shared" si="328"/>
        <v>0.31111111111111112</v>
      </c>
      <c r="T2532" s="24">
        <f t="shared" si="328"/>
        <v>0.36296296296296299</v>
      </c>
      <c r="U2532">
        <f t="shared" si="329"/>
        <v>0.93651115762128856</v>
      </c>
      <c r="V2532">
        <f t="shared" si="329"/>
        <v>1.0387882642810837</v>
      </c>
      <c r="W2532">
        <f t="shared" si="329"/>
        <v>0.95460220284697561</v>
      </c>
      <c r="X2532" t="s">
        <v>20</v>
      </c>
      <c r="Y2532" t="s">
        <v>13</v>
      </c>
      <c r="Z2532" t="s">
        <v>139</v>
      </c>
      <c r="AA2532" s="78" t="s">
        <v>151</v>
      </c>
      <c r="AB2532" s="78" t="s">
        <v>166</v>
      </c>
      <c r="AC2532" s="128" t="s">
        <v>624</v>
      </c>
      <c r="AD2532" s="144" t="s">
        <v>149</v>
      </c>
      <c r="AE2532" s="142" t="str">
        <f>VLOOKUP(AD2532,cs_lookup!$A$2:$B$55,2,FALSE)</f>
        <v>X</v>
      </c>
    </row>
    <row r="2533" spans="1:31" x14ac:dyDescent="0.25">
      <c r="A2533" s="6">
        <v>0.53429330599877922</v>
      </c>
      <c r="B2533" s="6">
        <v>0.21893314735257949</v>
      </c>
      <c r="C2533" s="6">
        <v>0.23252241467664325</v>
      </c>
      <c r="D2533" s="3">
        <f t="shared" si="327"/>
        <v>1.8716311598376731</v>
      </c>
      <c r="E2533" s="4">
        <f t="shared" si="327"/>
        <v>4.5676043673256856</v>
      </c>
      <c r="F2533" s="4">
        <f t="shared" si="327"/>
        <v>4.3006606541164976</v>
      </c>
      <c r="G2533" s="141">
        <v>4.5052925631135388E-2</v>
      </c>
      <c r="H2533" s="5">
        <f t="shared" si="330"/>
        <v>1.0450529256311354</v>
      </c>
      <c r="I2533" s="5">
        <f t="shared" si="331"/>
        <v>1.7909438976091523</v>
      </c>
      <c r="J2533" s="5">
        <f t="shared" si="332"/>
        <v>4.3706919097587207</v>
      </c>
      <c r="K2533" s="5">
        <f t="shared" si="333"/>
        <v>4.1152563173001155</v>
      </c>
      <c r="L2533">
        <v>2.1800000000000002</v>
      </c>
      <c r="M2533">
        <v>2.99</v>
      </c>
      <c r="N2533">
        <v>3.97</v>
      </c>
      <c r="O2533" s="5">
        <f t="shared" si="334"/>
        <v>2.2782153778758754</v>
      </c>
      <c r="P2533" s="5">
        <f t="shared" si="335"/>
        <v>3.1247082476370949</v>
      </c>
      <c r="Q2533" s="5">
        <f t="shared" si="336"/>
        <v>4.1488601147556077</v>
      </c>
      <c r="R2533" s="24">
        <f t="shared" si="328"/>
        <v>0.43894006234492344</v>
      </c>
      <c r="S2533" s="24">
        <f t="shared" si="328"/>
        <v>0.32002987823141577</v>
      </c>
      <c r="T2533" s="24">
        <f t="shared" si="328"/>
        <v>0.24103005942366074</v>
      </c>
      <c r="U2533">
        <f t="shared" si="329"/>
        <v>1.2172352260225594</v>
      </c>
      <c r="V2533">
        <f t="shared" si="329"/>
        <v>0.68410221121375259</v>
      </c>
      <c r="W2533">
        <f t="shared" si="329"/>
        <v>0.96470297203858901</v>
      </c>
      <c r="X2533" t="s">
        <v>16</v>
      </c>
      <c r="Y2533" t="s">
        <v>12</v>
      </c>
      <c r="Z2533" t="s">
        <v>139</v>
      </c>
      <c r="AA2533" s="78" t="s">
        <v>162</v>
      </c>
      <c r="AB2533" s="78" t="s">
        <v>160</v>
      </c>
      <c r="AC2533" s="128" t="s">
        <v>624</v>
      </c>
      <c r="AD2533" s="144" t="s">
        <v>154</v>
      </c>
      <c r="AE2533" s="142" t="str">
        <f>VLOOKUP(AD2533,cs_lookup!$A$2:$B$55,2,FALSE)</f>
        <v>1</v>
      </c>
    </row>
    <row r="2534" spans="1:31" x14ac:dyDescent="0.25">
      <c r="A2534" s="6">
        <v>0.64801595010835356</v>
      </c>
      <c r="B2534" s="6">
        <v>0.22293954335767568</v>
      </c>
      <c r="C2534" s="6">
        <v>0.12511352952225627</v>
      </c>
      <c r="D2534" s="3">
        <f t="shared" si="327"/>
        <v>1.5431718923473903</v>
      </c>
      <c r="E2534" s="4">
        <f t="shared" si="327"/>
        <v>4.4855209844744239</v>
      </c>
      <c r="F2534" s="4">
        <f t="shared" si="327"/>
        <v>7.9927407037310978</v>
      </c>
      <c r="G2534" s="141">
        <v>4.3633568802470268E-2</v>
      </c>
      <c r="H2534" s="5">
        <f t="shared" si="330"/>
        <v>1.0436335688024703</v>
      </c>
      <c r="I2534" s="5">
        <f t="shared" si="331"/>
        <v>1.4786529855666881</v>
      </c>
      <c r="J2534" s="5">
        <f t="shared" si="332"/>
        <v>4.2979845786499453</v>
      </c>
      <c r="K2534" s="5">
        <f t="shared" si="333"/>
        <v>7.6585699642667331</v>
      </c>
      <c r="L2534">
        <v>2.38</v>
      </c>
      <c r="M2534">
        <v>2.99</v>
      </c>
      <c r="N2534">
        <v>3.46</v>
      </c>
      <c r="O2534" s="5">
        <f t="shared" si="334"/>
        <v>2.4838478937498789</v>
      </c>
      <c r="P2534" s="5">
        <f t="shared" si="335"/>
        <v>3.1204643707193864</v>
      </c>
      <c r="Q2534" s="5">
        <f t="shared" si="336"/>
        <v>3.6109721480565469</v>
      </c>
      <c r="R2534" s="24">
        <f t="shared" si="328"/>
        <v>0.40260114257250046</v>
      </c>
      <c r="S2534" s="24">
        <f t="shared" si="328"/>
        <v>0.32046512351924777</v>
      </c>
      <c r="T2534" s="24">
        <f t="shared" si="328"/>
        <v>0.27693373390825177</v>
      </c>
      <c r="U2534">
        <f t="shared" si="329"/>
        <v>1.6095730527929608</v>
      </c>
      <c r="V2534">
        <f t="shared" si="329"/>
        <v>0.69567490187207681</v>
      </c>
      <c r="W2534">
        <f t="shared" si="329"/>
        <v>0.4517814704499179</v>
      </c>
      <c r="X2534" t="s">
        <v>11</v>
      </c>
      <c r="Y2534" t="s">
        <v>520</v>
      </c>
      <c r="Z2534" t="s">
        <v>139</v>
      </c>
      <c r="AA2534" s="78" t="s">
        <v>162</v>
      </c>
      <c r="AB2534" s="78" t="s">
        <v>160</v>
      </c>
      <c r="AC2534" s="128" t="s">
        <v>624</v>
      </c>
      <c r="AD2534" s="144" t="s">
        <v>172</v>
      </c>
      <c r="AE2534" s="142" t="str">
        <f>VLOOKUP(AD2534,cs_lookup!$A$2:$B$55,2,FALSE)</f>
        <v>2</v>
      </c>
    </row>
    <row r="2535" spans="1:31" x14ac:dyDescent="0.25">
      <c r="A2535" s="6">
        <v>0.48534054418161326</v>
      </c>
      <c r="B2535" s="6">
        <v>0.35865697751816811</v>
      </c>
      <c r="C2535" s="6">
        <v>0.15295410868060866</v>
      </c>
      <c r="D2535" s="3">
        <f t="shared" si="327"/>
        <v>2.0604089478784662</v>
      </c>
      <c r="E2535" s="4">
        <f t="shared" si="327"/>
        <v>2.7881794100864634</v>
      </c>
      <c r="F2535" s="4">
        <f t="shared" si="327"/>
        <v>6.5379087140977132</v>
      </c>
      <c r="G2535" s="141">
        <v>4.5594403698665298E-2</v>
      </c>
      <c r="H2535" s="5">
        <f t="shared" si="330"/>
        <v>1.0455944036986653</v>
      </c>
      <c r="I2535" s="5">
        <f t="shared" si="331"/>
        <v>1.9705623333388316</v>
      </c>
      <c r="J2535" s="5">
        <f t="shared" si="332"/>
        <v>2.6665974877290961</v>
      </c>
      <c r="K2535" s="5">
        <f t="shared" si="333"/>
        <v>6.2528153277892864</v>
      </c>
      <c r="L2535">
        <v>2.12</v>
      </c>
      <c r="M2535">
        <v>3.19</v>
      </c>
      <c r="N2535">
        <v>3.84</v>
      </c>
      <c r="O2535" s="5">
        <f t="shared" si="334"/>
        <v>2.2166601358411704</v>
      </c>
      <c r="P2535" s="5">
        <f t="shared" si="335"/>
        <v>3.3354461477987423</v>
      </c>
      <c r="Q2535" s="5">
        <f t="shared" si="336"/>
        <v>4.0150825102028742</v>
      </c>
      <c r="R2535" s="24">
        <f t="shared" si="328"/>
        <v>0.45112914868229159</v>
      </c>
      <c r="S2535" s="24">
        <f t="shared" si="328"/>
        <v>0.29980996714935992</v>
      </c>
      <c r="T2535" s="24">
        <f t="shared" si="328"/>
        <v>0.24906088416834851</v>
      </c>
      <c r="U2535">
        <f t="shared" si="329"/>
        <v>1.0758350365948426</v>
      </c>
      <c r="V2535">
        <f t="shared" si="329"/>
        <v>1.1962810340441141</v>
      </c>
      <c r="W2535">
        <f t="shared" si="329"/>
        <v>0.61412336662718148</v>
      </c>
      <c r="X2535" t="s">
        <v>35</v>
      </c>
      <c r="Y2535" t="s">
        <v>19</v>
      </c>
      <c r="Z2535" t="s">
        <v>139</v>
      </c>
      <c r="AA2535" s="78" t="s">
        <v>154</v>
      </c>
      <c r="AB2535" s="78" t="s">
        <v>160</v>
      </c>
      <c r="AC2535" s="128" t="s">
        <v>624</v>
      </c>
      <c r="AD2535" s="144" t="s">
        <v>149</v>
      </c>
      <c r="AE2535" s="142" t="str">
        <f>VLOOKUP(AD2535,cs_lookup!$A$2:$B$55,2,FALSE)</f>
        <v>X</v>
      </c>
    </row>
    <row r="2536" spans="1:31" x14ac:dyDescent="0.25">
      <c r="A2536" s="6">
        <v>0.68888306012015998</v>
      </c>
      <c r="B2536" s="6">
        <v>0.23810572128037319</v>
      </c>
      <c r="C2536" s="6">
        <v>7.1964258190992558E-2</v>
      </c>
      <c r="D2536" s="3">
        <f t="shared" si="327"/>
        <v>1.4516251855947404</v>
      </c>
      <c r="E2536" s="4">
        <f t="shared" si="327"/>
        <v>4.1998150847559197</v>
      </c>
      <c r="F2536" s="4">
        <f t="shared" si="327"/>
        <v>13.895786952267445</v>
      </c>
      <c r="G2536" s="141">
        <v>4.3579878317961285E-2</v>
      </c>
      <c r="H2536" s="5">
        <f t="shared" si="330"/>
        <v>1.0435798783179613</v>
      </c>
      <c r="I2536" s="5">
        <f t="shared" si="331"/>
        <v>1.391005342048627</v>
      </c>
      <c r="J2536" s="5">
        <f t="shared" si="332"/>
        <v>4.0244308768440114</v>
      </c>
      <c r="K2536" s="5">
        <f t="shared" si="333"/>
        <v>13.315499120838387</v>
      </c>
      <c r="L2536">
        <v>2.63</v>
      </c>
      <c r="M2536">
        <v>3.01</v>
      </c>
      <c r="N2536">
        <v>3.02</v>
      </c>
      <c r="O2536" s="5">
        <f t="shared" si="334"/>
        <v>2.7446150799762381</v>
      </c>
      <c r="P2536" s="5">
        <f t="shared" si="335"/>
        <v>3.1411754337370632</v>
      </c>
      <c r="Q2536" s="5">
        <f t="shared" si="336"/>
        <v>3.151611232520243</v>
      </c>
      <c r="R2536" s="24">
        <f t="shared" si="328"/>
        <v>0.36434981622583579</v>
      </c>
      <c r="S2536" s="24">
        <f t="shared" si="328"/>
        <v>0.31835216500795621</v>
      </c>
      <c r="T2536" s="24">
        <f t="shared" si="328"/>
        <v>0.317298018766208</v>
      </c>
      <c r="U2536">
        <f t="shared" si="329"/>
        <v>1.8907188351459687</v>
      </c>
      <c r="V2536">
        <f t="shared" si="329"/>
        <v>0.74793184231815257</v>
      </c>
      <c r="W2536">
        <f t="shared" si="329"/>
        <v>0.22680336445471908</v>
      </c>
      <c r="X2536" t="s">
        <v>18</v>
      </c>
      <c r="Y2536" t="s">
        <v>8</v>
      </c>
      <c r="Z2536" t="s">
        <v>139</v>
      </c>
      <c r="AA2536" s="78" t="s">
        <v>170</v>
      </c>
      <c r="AB2536" s="78" t="s">
        <v>160</v>
      </c>
      <c r="AC2536" s="128" t="s">
        <v>624</v>
      </c>
      <c r="AD2536" s="144" t="s">
        <v>178</v>
      </c>
      <c r="AE2536" s="142" t="str">
        <f>VLOOKUP(AD2536,cs_lookup!$A$2:$B$55,2,FALSE)</f>
        <v>2</v>
      </c>
    </row>
    <row r="2537" spans="1:31" x14ac:dyDescent="0.25">
      <c r="A2537" s="6">
        <v>0.45612041791246566</v>
      </c>
      <c r="B2537" s="6">
        <v>0.26119164421069202</v>
      </c>
      <c r="C2537" s="6">
        <v>0.26592931603152009</v>
      </c>
      <c r="D2537" s="3">
        <f t="shared" si="327"/>
        <v>2.1924034985689032</v>
      </c>
      <c r="E2537" s="4">
        <f t="shared" si="327"/>
        <v>3.8286063975053626</v>
      </c>
      <c r="F2537" s="4">
        <f t="shared" si="327"/>
        <v>3.7603977437428218</v>
      </c>
      <c r="G2537" s="141">
        <v>4.7233620523522868E-2</v>
      </c>
      <c r="H2537" s="5">
        <f t="shared" si="330"/>
        <v>1.0472336205235229</v>
      </c>
      <c r="I2537" s="5">
        <f t="shared" si="331"/>
        <v>2.0935190158170229</v>
      </c>
      <c r="J2537" s="5">
        <f t="shared" si="332"/>
        <v>3.6559238764616846</v>
      </c>
      <c r="K2537" s="5">
        <f t="shared" si="333"/>
        <v>3.590791653406773</v>
      </c>
      <c r="L2537">
        <v>1.98</v>
      </c>
      <c r="M2537">
        <v>3.07</v>
      </c>
      <c r="N2537">
        <v>4.62</v>
      </c>
      <c r="O2537" s="5">
        <f t="shared" si="334"/>
        <v>2.0735225686365752</v>
      </c>
      <c r="P2537" s="5">
        <f t="shared" si="335"/>
        <v>3.2150072150072151</v>
      </c>
      <c r="Q2537" s="5">
        <f t="shared" si="336"/>
        <v>4.8382193268186757</v>
      </c>
      <c r="R2537" s="24">
        <f t="shared" si="328"/>
        <v>0.48227109515260319</v>
      </c>
      <c r="S2537" s="24">
        <f t="shared" si="328"/>
        <v>0.31104129263913821</v>
      </c>
      <c r="T2537" s="24">
        <f t="shared" si="328"/>
        <v>0.20668761220825851</v>
      </c>
      <c r="U2537">
        <f t="shared" si="329"/>
        <v>0.94577598055744405</v>
      </c>
      <c r="V2537">
        <f t="shared" si="329"/>
        <v>0.83973302063697242</v>
      </c>
      <c r="W2537">
        <f t="shared" si="329"/>
        <v>1.2866243563913722</v>
      </c>
      <c r="X2537" t="s">
        <v>33</v>
      </c>
      <c r="Y2537" t="s">
        <v>14</v>
      </c>
      <c r="Z2537" t="s">
        <v>139</v>
      </c>
      <c r="AA2537" s="78" t="s">
        <v>151</v>
      </c>
      <c r="AB2537" s="78" t="s">
        <v>166</v>
      </c>
      <c r="AC2537" s="128" t="s">
        <v>624</v>
      </c>
      <c r="AD2537" s="144" t="s">
        <v>154</v>
      </c>
      <c r="AE2537" s="142" t="str">
        <f>VLOOKUP(AD2537,cs_lookup!$A$2:$B$55,2,FALSE)</f>
        <v>1</v>
      </c>
    </row>
    <row r="2538" spans="1:31" x14ac:dyDescent="0.25">
      <c r="A2538" s="6">
        <v>5.2823972103164175E-2</v>
      </c>
      <c r="B2538" s="6">
        <v>0.12809353849202065</v>
      </c>
      <c r="C2538" s="6">
        <v>0.67234627580083517</v>
      </c>
      <c r="D2538" s="3">
        <f t="shared" si="327"/>
        <v>18.930799032814491</v>
      </c>
      <c r="E2538" s="4">
        <f t="shared" si="327"/>
        <v>7.8067950325401707</v>
      </c>
      <c r="F2538" s="4">
        <f t="shared" si="327"/>
        <v>1.487328830384157</v>
      </c>
      <c r="G2538" s="141">
        <v>4.9085706499523152E-2</v>
      </c>
      <c r="H2538" s="5">
        <f t="shared" si="330"/>
        <v>1.0490857064995232</v>
      </c>
      <c r="I2538" s="5">
        <f t="shared" si="331"/>
        <v>18.045045238468411</v>
      </c>
      <c r="J2538" s="5">
        <f t="shared" si="332"/>
        <v>7.4415226364955904</v>
      </c>
      <c r="K2538" s="5">
        <f t="shared" si="333"/>
        <v>1.4177381515824066</v>
      </c>
      <c r="L2538">
        <v>6.25</v>
      </c>
      <c r="M2538">
        <v>3.58</v>
      </c>
      <c r="N2538">
        <v>1.64</v>
      </c>
      <c r="O2538" s="5">
        <f t="shared" si="334"/>
        <v>6.5567856656220194</v>
      </c>
      <c r="P2538" s="5">
        <f t="shared" si="335"/>
        <v>3.7557268292682928</v>
      </c>
      <c r="Q2538" s="5">
        <f t="shared" si="336"/>
        <v>1.7205005586592179</v>
      </c>
      <c r="R2538" s="24">
        <f t="shared" si="328"/>
        <v>0.15251375460435057</v>
      </c>
      <c r="S2538" s="24">
        <f t="shared" si="328"/>
        <v>0.26626004644614271</v>
      </c>
      <c r="T2538" s="24">
        <f t="shared" si="328"/>
        <v>0.58122619894950667</v>
      </c>
      <c r="U2538">
        <f t="shared" si="329"/>
        <v>0.34635546308724435</v>
      </c>
      <c r="V2538">
        <f t="shared" si="329"/>
        <v>0.48108433917039278</v>
      </c>
      <c r="W2538">
        <f t="shared" si="329"/>
        <v>1.1567721431277815</v>
      </c>
      <c r="X2538" t="s">
        <v>521</v>
      </c>
      <c r="Y2538" t="s">
        <v>34</v>
      </c>
      <c r="Z2538" t="s">
        <v>139</v>
      </c>
      <c r="AA2538" s="78" t="s">
        <v>178</v>
      </c>
      <c r="AB2538" s="78" t="s">
        <v>161</v>
      </c>
      <c r="AC2538" s="128" t="s">
        <v>624</v>
      </c>
      <c r="AD2538" s="144" t="s">
        <v>149</v>
      </c>
      <c r="AE2538" s="142" t="str">
        <f>VLOOKUP(AD2538,cs_lookup!$A$2:$B$55,2,FALSE)</f>
        <v>X</v>
      </c>
    </row>
    <row r="2539" spans="1:31" x14ac:dyDescent="0.25">
      <c r="A2539" s="6">
        <v>0</v>
      </c>
      <c r="B2539" s="6">
        <v>1</v>
      </c>
      <c r="C2539" s="6">
        <v>0</v>
      </c>
      <c r="D2539" s="3" t="e">
        <f t="shared" si="327"/>
        <v>#DIV/0!</v>
      </c>
      <c r="E2539" s="4">
        <f t="shared" si="327"/>
        <v>1</v>
      </c>
      <c r="F2539" s="4" t="e">
        <f t="shared" si="327"/>
        <v>#DIV/0!</v>
      </c>
      <c r="G2539" s="141">
        <v>5.943510041870681E-2</v>
      </c>
      <c r="H2539" s="5">
        <f t="shared" si="330"/>
        <v>1.0594351004187068</v>
      </c>
      <c r="I2539" s="5" t="e">
        <f t="shared" si="331"/>
        <v>#DIV/0!</v>
      </c>
      <c r="J2539" s="5">
        <f t="shared" si="332"/>
        <v>0.94389925310647438</v>
      </c>
      <c r="K2539" s="5" t="e">
        <f t="shared" si="333"/>
        <v>#DIV/0!</v>
      </c>
      <c r="L2539">
        <v>1.83</v>
      </c>
      <c r="M2539">
        <v>3.5</v>
      </c>
      <c r="N2539">
        <v>4.4000000000000004</v>
      </c>
      <c r="O2539" s="5">
        <f t="shared" si="334"/>
        <v>1.9387662337662335</v>
      </c>
      <c r="P2539" s="5">
        <f t="shared" si="335"/>
        <v>3.7080228514654738</v>
      </c>
      <c r="Q2539" s="5">
        <f t="shared" si="336"/>
        <v>4.6615144418423107</v>
      </c>
      <c r="R2539" s="24">
        <f t="shared" si="328"/>
        <v>0.51579194158823738</v>
      </c>
      <c r="S2539" s="24">
        <f t="shared" si="328"/>
        <v>0.2696855008875641</v>
      </c>
      <c r="T2539" s="24">
        <f t="shared" si="328"/>
        <v>0.21452255752419869</v>
      </c>
      <c r="U2539" t="e">
        <f t="shared" si="329"/>
        <v>#DIV/0!</v>
      </c>
      <c r="V2539">
        <f t="shared" si="329"/>
        <v>3.7080228514654738</v>
      </c>
      <c r="W2539" t="e">
        <f t="shared" si="329"/>
        <v>#DIV/0!</v>
      </c>
      <c r="X2539" t="s">
        <v>573</v>
      </c>
      <c r="Y2539" t="s">
        <v>371</v>
      </c>
      <c r="Z2539" t="s">
        <v>370</v>
      </c>
      <c r="AA2539" s="78" t="s">
        <v>149</v>
      </c>
      <c r="AB2539" s="78" t="s">
        <v>166</v>
      </c>
      <c r="AC2539" s="128" t="s">
        <v>624</v>
      </c>
      <c r="AD2539" s="144" t="s">
        <v>176</v>
      </c>
      <c r="AE2539" s="142" t="str">
        <f>VLOOKUP(AD2539,cs_lookup!$A$2:$B$55,2,FALSE)</f>
        <v>1</v>
      </c>
    </row>
    <row r="2540" spans="1:31" x14ac:dyDescent="0.25">
      <c r="A2540" s="6">
        <v>0</v>
      </c>
      <c r="B2540" s="6">
        <v>1</v>
      </c>
      <c r="C2540" s="6">
        <v>0</v>
      </c>
      <c r="D2540" s="3" t="e">
        <f t="shared" si="327"/>
        <v>#DIV/0!</v>
      </c>
      <c r="E2540" s="4">
        <f t="shared" si="327"/>
        <v>1</v>
      </c>
      <c r="F2540" s="4" t="e">
        <f t="shared" si="327"/>
        <v>#DIV/0!</v>
      </c>
      <c r="G2540" s="141">
        <v>5.4841848544551208E-2</v>
      </c>
      <c r="H2540" s="5">
        <f t="shared" si="330"/>
        <v>1.0548418485445512</v>
      </c>
      <c r="I2540" s="5" t="e">
        <f t="shared" si="331"/>
        <v>#DIV/0!</v>
      </c>
      <c r="J2540" s="5">
        <f t="shared" si="332"/>
        <v>0.94800941143905049</v>
      </c>
      <c r="K2540" s="5" t="e">
        <f t="shared" si="333"/>
        <v>#DIV/0!</v>
      </c>
      <c r="L2540">
        <v>2.17</v>
      </c>
      <c r="M2540">
        <v>3.21</v>
      </c>
      <c r="N2540">
        <v>3.54</v>
      </c>
      <c r="O2540" s="5">
        <f t="shared" si="334"/>
        <v>2.2890068113416762</v>
      </c>
      <c r="P2540" s="5">
        <f t="shared" si="335"/>
        <v>3.3860423338280095</v>
      </c>
      <c r="Q2540" s="5">
        <f t="shared" si="336"/>
        <v>3.7341401438477115</v>
      </c>
      <c r="R2540" s="24">
        <f t="shared" si="328"/>
        <v>0.43687069651569144</v>
      </c>
      <c r="S2540" s="24">
        <f t="shared" si="328"/>
        <v>0.29533003471621511</v>
      </c>
      <c r="T2540" s="24">
        <f t="shared" si="328"/>
        <v>0.26779926876809335</v>
      </c>
      <c r="U2540" t="e">
        <f t="shared" si="329"/>
        <v>#DIV/0!</v>
      </c>
      <c r="V2540">
        <f t="shared" si="329"/>
        <v>3.3860423338280095</v>
      </c>
      <c r="W2540" t="e">
        <f t="shared" si="329"/>
        <v>#DIV/0!</v>
      </c>
      <c r="X2540" t="s">
        <v>577</v>
      </c>
      <c r="Y2540" t="s">
        <v>575</v>
      </c>
      <c r="Z2540" t="s">
        <v>370</v>
      </c>
      <c r="AA2540" s="78" t="s">
        <v>149</v>
      </c>
      <c r="AB2540" s="78" t="s">
        <v>166</v>
      </c>
      <c r="AC2540" s="128" t="s">
        <v>624</v>
      </c>
      <c r="AD2540" s="144" t="s">
        <v>170</v>
      </c>
      <c r="AE2540" s="142" t="str">
        <f>VLOOKUP(AD2540,cs_lookup!$A$2:$B$55,2,FALSE)</f>
        <v>1</v>
      </c>
    </row>
    <row r="2541" spans="1:31" x14ac:dyDescent="0.25">
      <c r="A2541" s="6">
        <v>0</v>
      </c>
      <c r="B2541" s="6">
        <v>1</v>
      </c>
      <c r="C2541" s="6">
        <v>0</v>
      </c>
      <c r="D2541" s="3" t="e">
        <f t="shared" si="327"/>
        <v>#DIV/0!</v>
      </c>
      <c r="E2541" s="4">
        <f t="shared" si="327"/>
        <v>1</v>
      </c>
      <c r="F2541" s="4" t="e">
        <f t="shared" si="327"/>
        <v>#DIV/0!</v>
      </c>
      <c r="G2541" s="141">
        <v>6.4090180350983239E-2</v>
      </c>
      <c r="H2541" s="5">
        <f t="shared" si="330"/>
        <v>1.0640901803509832</v>
      </c>
      <c r="I2541" s="5" t="e">
        <f t="shared" si="331"/>
        <v>#DIV/0!</v>
      </c>
      <c r="J2541" s="5">
        <f t="shared" si="332"/>
        <v>0.93976997294548525</v>
      </c>
      <c r="K2541" s="5" t="e">
        <f t="shared" si="333"/>
        <v>#DIV/0!</v>
      </c>
      <c r="L2541">
        <v>8.8699999999999992</v>
      </c>
      <c r="M2541">
        <v>4.13</v>
      </c>
      <c r="N2541">
        <v>1.41</v>
      </c>
      <c r="O2541" s="5">
        <f t="shared" si="334"/>
        <v>9.4384798997132204</v>
      </c>
      <c r="P2541" s="5">
        <f t="shared" si="335"/>
        <v>4.3946924448495608</v>
      </c>
      <c r="Q2541" s="5">
        <f t="shared" si="336"/>
        <v>1.5003671542948862</v>
      </c>
      <c r="R2541" s="24">
        <f t="shared" si="328"/>
        <v>0.10594926414267027</v>
      </c>
      <c r="S2541" s="24">
        <f t="shared" si="328"/>
        <v>0.22754720894563807</v>
      </c>
      <c r="T2541" s="24">
        <f t="shared" si="328"/>
        <v>0.66650352691169168</v>
      </c>
      <c r="U2541" t="e">
        <f t="shared" si="329"/>
        <v>#DIV/0!</v>
      </c>
      <c r="V2541">
        <f t="shared" si="329"/>
        <v>4.3946924448495608</v>
      </c>
      <c r="W2541" t="e">
        <f t="shared" si="329"/>
        <v>#DIV/0!</v>
      </c>
      <c r="X2541" t="s">
        <v>570</v>
      </c>
      <c r="Y2541" t="s">
        <v>374</v>
      </c>
      <c r="Z2541" t="s">
        <v>370</v>
      </c>
      <c r="AA2541" s="78" t="s">
        <v>149</v>
      </c>
      <c r="AB2541" s="78" t="s">
        <v>166</v>
      </c>
      <c r="AC2541" s="128" t="s">
        <v>624</v>
      </c>
      <c r="AD2541" s="144" t="s">
        <v>150</v>
      </c>
      <c r="AE2541" s="142" t="str">
        <f>VLOOKUP(AD2541,cs_lookup!$A$2:$B$55,2,FALSE)</f>
        <v>X</v>
      </c>
    </row>
    <row r="2542" spans="1:31" x14ac:dyDescent="0.25">
      <c r="A2542" s="6">
        <v>0.33857755209165979</v>
      </c>
      <c r="B2542" s="6">
        <v>0.40268776041129262</v>
      </c>
      <c r="C2542" s="6">
        <v>0.24990510288036211</v>
      </c>
      <c r="D2542" s="3">
        <f t="shared" si="327"/>
        <v>2.9535330792671091</v>
      </c>
      <c r="E2542" s="4">
        <f t="shared" si="327"/>
        <v>2.4833136199089623</v>
      </c>
      <c r="F2542" s="4">
        <f t="shared" si="327"/>
        <v>4.0015189304827175</v>
      </c>
      <c r="G2542" s="141">
        <v>2.3591020239813743E-2</v>
      </c>
      <c r="H2542" s="5">
        <f t="shared" si="330"/>
        <v>1.0235910202398137</v>
      </c>
      <c r="I2542" s="5">
        <f t="shared" si="331"/>
        <v>2.8854620848228385</v>
      </c>
      <c r="J2542" s="5">
        <f t="shared" si="332"/>
        <v>2.4260799194263689</v>
      </c>
      <c r="K2542" s="5">
        <f t="shared" si="333"/>
        <v>3.9092946805504556</v>
      </c>
      <c r="L2542">
        <v>3.73</v>
      </c>
      <c r="M2542">
        <v>3.64</v>
      </c>
      <c r="N2542">
        <v>2.08</v>
      </c>
      <c r="O2542" s="5">
        <f t="shared" si="334"/>
        <v>3.817994505494505</v>
      </c>
      <c r="P2542" s="5">
        <f t="shared" si="335"/>
        <v>3.725871313672922</v>
      </c>
      <c r="Q2542" s="5">
        <f t="shared" si="336"/>
        <v>2.1290693220988128</v>
      </c>
      <c r="R2542" s="24">
        <f t="shared" si="328"/>
        <v>0.26191761108112971</v>
      </c>
      <c r="S2542" s="24">
        <f t="shared" si="328"/>
        <v>0.26839359597049833</v>
      </c>
      <c r="T2542" s="24">
        <f t="shared" si="328"/>
        <v>0.46968879294837196</v>
      </c>
      <c r="U2542">
        <f t="shared" si="329"/>
        <v>1.2926872335697366</v>
      </c>
      <c r="V2542">
        <f t="shared" si="329"/>
        <v>1.5003627748836299</v>
      </c>
      <c r="W2542">
        <f t="shared" si="329"/>
        <v>0.53206528797852659</v>
      </c>
      <c r="X2542" t="s">
        <v>103</v>
      </c>
      <c r="Y2542" t="s">
        <v>96</v>
      </c>
      <c r="Z2542" t="s">
        <v>140</v>
      </c>
      <c r="AA2542" s="78" t="s">
        <v>151</v>
      </c>
      <c r="AB2542" s="78" t="s">
        <v>166</v>
      </c>
      <c r="AC2542" s="128" t="s">
        <v>624</v>
      </c>
      <c r="AD2542" s="144" t="s">
        <v>154</v>
      </c>
      <c r="AE2542" s="142" t="str">
        <f>VLOOKUP(AD2542,cs_lookup!$A$2:$B$55,2,FALSE)</f>
        <v>1</v>
      </c>
    </row>
    <row r="2543" spans="1:31" x14ac:dyDescent="0.25">
      <c r="A2543" s="6">
        <v>0.35329980174247538</v>
      </c>
      <c r="B2543" s="6">
        <v>0.36216333399524414</v>
      </c>
      <c r="C2543" s="6">
        <v>0.27187871272621228</v>
      </c>
      <c r="D2543" s="3">
        <f t="shared" si="327"/>
        <v>2.8304572917052258</v>
      </c>
      <c r="E2543" s="4">
        <f t="shared" si="327"/>
        <v>2.7611850955986941</v>
      </c>
      <c r="F2543" s="4">
        <f t="shared" si="327"/>
        <v>3.6781106912442296</v>
      </c>
      <c r="G2543" s="141">
        <v>2.5266254012843881E-2</v>
      </c>
      <c r="H2543" s="5">
        <f t="shared" si="330"/>
        <v>1.0252662540128439</v>
      </c>
      <c r="I2543" s="5">
        <f t="shared" si="331"/>
        <v>2.7607046273365081</v>
      </c>
      <c r="J2543" s="5">
        <f t="shared" si="332"/>
        <v>2.6931395476946065</v>
      </c>
      <c r="K2543" s="5">
        <f t="shared" si="333"/>
        <v>3.5874687934458755</v>
      </c>
      <c r="L2543">
        <v>1.64</v>
      </c>
      <c r="M2543">
        <v>4.0599999999999996</v>
      </c>
      <c r="N2543">
        <v>5.91</v>
      </c>
      <c r="O2543" s="5">
        <f t="shared" si="334"/>
        <v>1.6814366565810639</v>
      </c>
      <c r="P2543" s="5">
        <f t="shared" si="335"/>
        <v>4.1625809912921454</v>
      </c>
      <c r="Q2543" s="5">
        <f t="shared" si="336"/>
        <v>6.0593235612159075</v>
      </c>
      <c r="R2543" s="24">
        <f t="shared" si="328"/>
        <v>0.59472951067531865</v>
      </c>
      <c r="S2543" s="24">
        <f t="shared" si="328"/>
        <v>0.24023556588855241</v>
      </c>
      <c r="T2543" s="24">
        <f t="shared" si="328"/>
        <v>0.16503492343612902</v>
      </c>
      <c r="U2543">
        <f t="shared" si="329"/>
        <v>0.59405123741262045</v>
      </c>
      <c r="V2543">
        <f t="shared" si="329"/>
        <v>1.507534209831592</v>
      </c>
      <c r="W2543">
        <f t="shared" si="329"/>
        <v>1.6474010898149893</v>
      </c>
      <c r="X2543" t="s">
        <v>41</v>
      </c>
      <c r="Y2543" t="s">
        <v>36</v>
      </c>
      <c r="Z2543" t="s">
        <v>140</v>
      </c>
      <c r="AA2543" s="78" t="s">
        <v>151</v>
      </c>
      <c r="AB2543" s="78" t="s">
        <v>166</v>
      </c>
      <c r="AC2543" s="128" t="s">
        <v>624</v>
      </c>
      <c r="AD2543" s="144" t="s">
        <v>154</v>
      </c>
      <c r="AE2543" s="142" t="str">
        <f>VLOOKUP(AD2543,cs_lookup!$A$2:$B$55,2,FALSE)</f>
        <v>1</v>
      </c>
    </row>
    <row r="2544" spans="1:31" x14ac:dyDescent="0.25">
      <c r="A2544" s="6">
        <v>0.10260119101318098</v>
      </c>
      <c r="B2544" s="6">
        <v>0.15165245135572133</v>
      </c>
      <c r="C2544" s="6">
        <v>0.6374513977207501</v>
      </c>
      <c r="D2544" s="3">
        <f t="shared" si="327"/>
        <v>9.7464755537928589</v>
      </c>
      <c r="E2544" s="4">
        <f t="shared" si="327"/>
        <v>6.5940246336959287</v>
      </c>
      <c r="F2544" s="4">
        <f t="shared" si="327"/>
        <v>1.5687470504819137</v>
      </c>
      <c r="G2544" s="141">
        <v>2.4149479992948919E-2</v>
      </c>
      <c r="H2544" s="5">
        <f t="shared" si="330"/>
        <v>1.0241494799929489</v>
      </c>
      <c r="I2544" s="5">
        <f t="shared" si="331"/>
        <v>9.5166533247275211</v>
      </c>
      <c r="J2544" s="5">
        <f t="shared" si="332"/>
        <v>6.4385373058445801</v>
      </c>
      <c r="K2544" s="5">
        <f t="shared" si="333"/>
        <v>1.5317559410299306</v>
      </c>
      <c r="L2544">
        <v>6.1</v>
      </c>
      <c r="M2544">
        <v>4.6500000000000004</v>
      </c>
      <c r="N2544">
        <v>1.55</v>
      </c>
      <c r="O2544" s="5">
        <f t="shared" si="334"/>
        <v>6.2473118279569881</v>
      </c>
      <c r="P2544" s="5">
        <f t="shared" si="335"/>
        <v>4.7622950819672125</v>
      </c>
      <c r="Q2544" s="5">
        <f t="shared" si="336"/>
        <v>1.5874316939890709</v>
      </c>
      <c r="R2544" s="24">
        <f t="shared" si="328"/>
        <v>0.1600688468158348</v>
      </c>
      <c r="S2544" s="24">
        <f t="shared" si="328"/>
        <v>0.20998278829604133</v>
      </c>
      <c r="T2544" s="24">
        <f t="shared" si="328"/>
        <v>0.629948364888124</v>
      </c>
      <c r="U2544">
        <f t="shared" si="329"/>
        <v>0.6409816341791198</v>
      </c>
      <c r="V2544">
        <f t="shared" si="329"/>
        <v>0.72221372325962363</v>
      </c>
      <c r="W2544">
        <f t="shared" si="329"/>
        <v>1.0119105521195513</v>
      </c>
      <c r="X2544" t="s">
        <v>100</v>
      </c>
      <c r="Y2544" t="s">
        <v>106</v>
      </c>
      <c r="Z2544" t="s">
        <v>140</v>
      </c>
      <c r="AA2544" s="78" t="s">
        <v>178</v>
      </c>
      <c r="AB2544" s="78" t="s">
        <v>161</v>
      </c>
      <c r="AC2544" s="128" t="s">
        <v>624</v>
      </c>
      <c r="AD2544" s="144" t="s">
        <v>155</v>
      </c>
      <c r="AE2544" s="142" t="str">
        <f>VLOOKUP(AD2544,cs_lookup!$A$2:$B$55,2,FALSE)</f>
        <v>2</v>
      </c>
    </row>
    <row r="2545" spans="1:31" x14ac:dyDescent="0.25">
      <c r="A2545" s="6">
        <v>0.38083144960278281</v>
      </c>
      <c r="B2545" s="6">
        <v>0.24869387359145961</v>
      </c>
      <c r="C2545" s="6">
        <v>0.34275042285022339</v>
      </c>
      <c r="D2545" s="3">
        <f t="shared" si="327"/>
        <v>2.625833557189214</v>
      </c>
      <c r="E2545" s="4">
        <f t="shared" si="327"/>
        <v>4.0210077777900715</v>
      </c>
      <c r="F2545" s="4">
        <f t="shared" si="327"/>
        <v>2.9175748105115669</v>
      </c>
      <c r="G2545" s="141">
        <v>2.7355113000671283E-2</v>
      </c>
      <c r="H2545" s="5">
        <f t="shared" si="330"/>
        <v>1.0273551130006713</v>
      </c>
      <c r="I2545" s="5">
        <f t="shared" si="331"/>
        <v>2.5559161812313853</v>
      </c>
      <c r="J2545" s="5">
        <f t="shared" si="332"/>
        <v>3.9139414666907335</v>
      </c>
      <c r="K2545" s="5">
        <f t="shared" si="333"/>
        <v>2.8398893173266959</v>
      </c>
      <c r="L2545">
        <v>3.27</v>
      </c>
      <c r="M2545">
        <v>3.28</v>
      </c>
      <c r="N2545">
        <v>2.4</v>
      </c>
      <c r="O2545" s="5">
        <f t="shared" si="334"/>
        <v>3.3594512195121951</v>
      </c>
      <c r="P2545" s="5">
        <f t="shared" si="335"/>
        <v>3.3697247706422018</v>
      </c>
      <c r="Q2545" s="5">
        <f t="shared" si="336"/>
        <v>2.4656522712016109</v>
      </c>
      <c r="R2545" s="24">
        <f t="shared" si="328"/>
        <v>0.29766766494237229</v>
      </c>
      <c r="S2545" s="24">
        <f t="shared" si="328"/>
        <v>0.29676014157364555</v>
      </c>
      <c r="T2545" s="24">
        <f t="shared" si="328"/>
        <v>0.40557219348398227</v>
      </c>
      <c r="U2545">
        <f t="shared" si="329"/>
        <v>1.2793846777966658</v>
      </c>
      <c r="V2545">
        <f t="shared" si="329"/>
        <v>0.83802990614810191</v>
      </c>
      <c r="W2545">
        <f t="shared" si="329"/>
        <v>0.84510335855596586</v>
      </c>
      <c r="X2545" t="s">
        <v>559</v>
      </c>
      <c r="Y2545" t="s">
        <v>558</v>
      </c>
      <c r="Z2545" t="s">
        <v>141</v>
      </c>
      <c r="AA2545" s="78" t="s">
        <v>151</v>
      </c>
      <c r="AB2545" s="78" t="s">
        <v>166</v>
      </c>
      <c r="AC2545" s="128" t="s">
        <v>624</v>
      </c>
      <c r="AD2545" s="144" t="s">
        <v>153</v>
      </c>
      <c r="AE2545" s="142" t="str">
        <f>VLOOKUP(AD2545,cs_lookup!$A$2:$B$55,2,FALSE)</f>
        <v>2</v>
      </c>
    </row>
    <row r="2546" spans="1:31" x14ac:dyDescent="0.25">
      <c r="A2546" s="6">
        <v>0.40835567159494951</v>
      </c>
      <c r="B2546" s="6">
        <v>0.26492496843499636</v>
      </c>
      <c r="C2546" s="6">
        <v>0.30479907148530327</v>
      </c>
      <c r="D2546" s="3">
        <f t="shared" si="327"/>
        <v>2.4488456254181923</v>
      </c>
      <c r="E2546" s="4">
        <f t="shared" si="327"/>
        <v>3.774653653475347</v>
      </c>
      <c r="F2546" s="4">
        <f t="shared" si="327"/>
        <v>3.2808498894925857</v>
      </c>
      <c r="G2546" s="141">
        <v>2.6626870482637344E-2</v>
      </c>
      <c r="H2546" s="5">
        <f t="shared" si="330"/>
        <v>1.0266268704826373</v>
      </c>
      <c r="I2546" s="5">
        <f t="shared" si="331"/>
        <v>2.3853317069978326</v>
      </c>
      <c r="J2546" s="5">
        <f t="shared" si="332"/>
        <v>3.6767532216459604</v>
      </c>
      <c r="K2546" s="5">
        <f t="shared" si="333"/>
        <v>3.1957568848263187</v>
      </c>
      <c r="L2546">
        <v>2.4</v>
      </c>
      <c r="M2546">
        <v>3.22</v>
      </c>
      <c r="N2546">
        <v>3.34</v>
      </c>
      <c r="O2546" s="5">
        <f t="shared" si="334"/>
        <v>2.4639044891583297</v>
      </c>
      <c r="P2546" s="5">
        <f t="shared" si="335"/>
        <v>3.3057385229540923</v>
      </c>
      <c r="Q2546" s="5">
        <f t="shared" si="336"/>
        <v>3.4289337474120085</v>
      </c>
      <c r="R2546" s="24">
        <f t="shared" si="328"/>
        <v>0.405859887994928</v>
      </c>
      <c r="S2546" s="24">
        <f t="shared" si="328"/>
        <v>0.3025042643440457</v>
      </c>
      <c r="T2546" s="24">
        <f t="shared" si="328"/>
        <v>0.29163584766102613</v>
      </c>
      <c r="U2546">
        <f t="shared" si="329"/>
        <v>1.0061493724160606</v>
      </c>
      <c r="V2546">
        <f t="shared" si="329"/>
        <v>0.87577267384796442</v>
      </c>
      <c r="W2546">
        <f t="shared" si="329"/>
        <v>1.0451358223958016</v>
      </c>
      <c r="X2546" t="s">
        <v>50</v>
      </c>
      <c r="Y2546" t="s">
        <v>49</v>
      </c>
      <c r="Z2546" t="s">
        <v>141</v>
      </c>
      <c r="AA2546" s="78" t="s">
        <v>151</v>
      </c>
      <c r="AB2546" s="78" t="s">
        <v>166</v>
      </c>
      <c r="AC2546" s="128" t="s">
        <v>624</v>
      </c>
      <c r="AD2546" s="144" t="s">
        <v>162</v>
      </c>
      <c r="AE2546" s="142" t="str">
        <f>VLOOKUP(AD2546,cs_lookup!$A$2:$B$55,2,FALSE)</f>
        <v>1</v>
      </c>
    </row>
    <row r="2547" spans="1:31" x14ac:dyDescent="0.25">
      <c r="A2547" s="6">
        <v>5.2883010944635427E-2</v>
      </c>
      <c r="B2547" s="6">
        <v>0.53648671340544163</v>
      </c>
      <c r="C2547" s="6">
        <v>0.39398936314440824</v>
      </c>
      <c r="D2547" s="3">
        <f t="shared" si="327"/>
        <v>18.909664599977589</v>
      </c>
      <c r="E2547" s="4">
        <f t="shared" si="327"/>
        <v>1.8639790604548772</v>
      </c>
      <c r="F2547" s="4">
        <f t="shared" si="327"/>
        <v>2.5381395883864806</v>
      </c>
      <c r="G2547" s="141">
        <v>2.7274769000216637E-2</v>
      </c>
      <c r="H2547" s="5">
        <f t="shared" si="330"/>
        <v>1.0272747690002166</v>
      </c>
      <c r="I2547" s="5">
        <f t="shared" si="331"/>
        <v>18.407601520653721</v>
      </c>
      <c r="J2547" s="5">
        <f t="shared" si="332"/>
        <v>1.8144892843703087</v>
      </c>
      <c r="K2547" s="5">
        <f t="shared" si="333"/>
        <v>2.4707504408549776</v>
      </c>
      <c r="L2547">
        <v>2.66</v>
      </c>
      <c r="M2547">
        <v>3.25</v>
      </c>
      <c r="N2547">
        <v>2.91</v>
      </c>
      <c r="O2547" s="5">
        <f t="shared" si="334"/>
        <v>2.7325508855405762</v>
      </c>
      <c r="P2547" s="5">
        <f t="shared" si="335"/>
        <v>3.3386429992507041</v>
      </c>
      <c r="Q2547" s="5">
        <f t="shared" si="336"/>
        <v>2.9893695777906304</v>
      </c>
      <c r="R2547" s="24">
        <f t="shared" si="328"/>
        <v>0.36595841830121001</v>
      </c>
      <c r="S2547" s="24">
        <f t="shared" si="328"/>
        <v>0.29952289005575955</v>
      </c>
      <c r="T2547" s="24">
        <f t="shared" si="328"/>
        <v>0.33451869164303044</v>
      </c>
      <c r="U2547">
        <f t="shared" si="329"/>
        <v>0.14450551838681555</v>
      </c>
      <c r="V2547">
        <f t="shared" si="329"/>
        <v>1.7911376099020964</v>
      </c>
      <c r="W2547">
        <f t="shared" si="329"/>
        <v>1.1777798161569992</v>
      </c>
      <c r="X2547" t="s">
        <v>560</v>
      </c>
      <c r="Y2547" t="s">
        <v>555</v>
      </c>
      <c r="Z2547" t="s">
        <v>141</v>
      </c>
      <c r="AA2547" s="78" t="s">
        <v>152</v>
      </c>
      <c r="AB2547" s="78" t="s">
        <v>161</v>
      </c>
      <c r="AC2547" s="128" t="s">
        <v>624</v>
      </c>
      <c r="AD2547" s="144" t="s">
        <v>175</v>
      </c>
      <c r="AE2547" s="142" t="str">
        <f>VLOOKUP(AD2547,cs_lookup!$A$2:$B$55,2,FALSE)</f>
        <v>1</v>
      </c>
    </row>
    <row r="2548" spans="1:31" x14ac:dyDescent="0.25">
      <c r="A2548" s="6">
        <v>0.50490524440633655</v>
      </c>
      <c r="B2548" s="6">
        <v>0.39732605920587083</v>
      </c>
      <c r="C2548" s="6">
        <v>9.7024542564621952E-2</v>
      </c>
      <c r="D2548" s="3">
        <f t="shared" si="327"/>
        <v>1.9805696436680744</v>
      </c>
      <c r="E2548" s="4">
        <f t="shared" si="327"/>
        <v>2.5168245999235084</v>
      </c>
      <c r="F2548" s="4">
        <f t="shared" si="327"/>
        <v>10.306670596606656</v>
      </c>
      <c r="G2548" s="141">
        <v>2.8657710879590681E-2</v>
      </c>
      <c r="H2548" s="5">
        <f t="shared" si="330"/>
        <v>1.0286577108795907</v>
      </c>
      <c r="I2548" s="5">
        <f t="shared" si="331"/>
        <v>1.9253923075874455</v>
      </c>
      <c r="J2548" s="5">
        <f t="shared" si="332"/>
        <v>2.4467075620046703</v>
      </c>
      <c r="K2548" s="5">
        <f t="shared" si="333"/>
        <v>10.019533696776129</v>
      </c>
      <c r="L2548">
        <v>2.13</v>
      </c>
      <c r="M2548">
        <v>3.16</v>
      </c>
      <c r="N2548">
        <v>4.12</v>
      </c>
      <c r="O2548" s="5">
        <f t="shared" si="334"/>
        <v>2.191040924173528</v>
      </c>
      <c r="P2548" s="5">
        <f t="shared" si="335"/>
        <v>3.2505583663795066</v>
      </c>
      <c r="Q2548" s="5">
        <f t="shared" si="336"/>
        <v>4.2380697688239133</v>
      </c>
      <c r="R2548" s="24">
        <f t="shared" si="328"/>
        <v>0.45640407213169931</v>
      </c>
      <c r="S2548" s="24">
        <f t="shared" si="328"/>
        <v>0.30763945368370871</v>
      </c>
      <c r="T2548" s="24">
        <f t="shared" si="328"/>
        <v>0.23595647418459212</v>
      </c>
      <c r="U2548">
        <f t="shared" si="329"/>
        <v>1.1062680533241207</v>
      </c>
      <c r="V2548">
        <f t="shared" si="329"/>
        <v>1.2915315459322425</v>
      </c>
      <c r="W2548">
        <f t="shared" si="329"/>
        <v>0.41119678067709331</v>
      </c>
      <c r="X2548" t="s">
        <v>44</v>
      </c>
      <c r="Y2548" t="s">
        <v>442</v>
      </c>
      <c r="Z2548" t="s">
        <v>141</v>
      </c>
      <c r="AA2548" s="78" t="s">
        <v>154</v>
      </c>
      <c r="AB2548" s="78" t="s">
        <v>160</v>
      </c>
      <c r="AC2548" s="128" t="s">
        <v>624</v>
      </c>
      <c r="AD2548" s="144" t="s">
        <v>151</v>
      </c>
      <c r="AE2548" s="142" t="str">
        <f>VLOOKUP(AD2548,cs_lookup!$A$2:$B$55,2,FALSE)</f>
        <v>X</v>
      </c>
    </row>
    <row r="2549" spans="1:31" x14ac:dyDescent="0.25">
      <c r="A2549" s="6">
        <v>0.84708510741958865</v>
      </c>
      <c r="B2549" s="6">
        <v>8.6432308189737989E-2</v>
      </c>
      <c r="C2549" s="6">
        <v>2.1266196694440596E-2</v>
      </c>
      <c r="D2549" s="3">
        <f t="shared" si="327"/>
        <v>1.1805189245343062</v>
      </c>
      <c r="E2549" s="4">
        <f t="shared" si="327"/>
        <v>11.569747712912854</v>
      </c>
      <c r="F2549" s="4">
        <f t="shared" si="327"/>
        <v>47.02298273491563</v>
      </c>
      <c r="G2549" s="141">
        <v>3.030970764509755E-2</v>
      </c>
      <c r="H2549" s="5">
        <f t="shared" si="330"/>
        <v>1.0303097076450975</v>
      </c>
      <c r="I2549" s="5">
        <f t="shared" si="331"/>
        <v>1.1457903538854648</v>
      </c>
      <c r="J2549" s="5">
        <f t="shared" si="332"/>
        <v>11.229388238374428</v>
      </c>
      <c r="K2549" s="5">
        <f t="shared" si="333"/>
        <v>45.639658042621548</v>
      </c>
      <c r="L2549">
        <v>1.61</v>
      </c>
      <c r="M2549">
        <v>4.0999999999999996</v>
      </c>
      <c r="N2549">
        <v>6.05</v>
      </c>
      <c r="O2549" s="5">
        <f t="shared" si="334"/>
        <v>1.6587986293086072</v>
      </c>
      <c r="P2549" s="5">
        <f t="shared" si="335"/>
        <v>4.2242698013448994</v>
      </c>
      <c r="Q2549" s="5">
        <f t="shared" si="336"/>
        <v>6.2333737312528399</v>
      </c>
      <c r="R2549" s="24">
        <f t="shared" si="328"/>
        <v>0.60284592857229657</v>
      </c>
      <c r="S2549" s="24">
        <f t="shared" si="328"/>
        <v>0.23672730365887748</v>
      </c>
      <c r="T2549" s="24">
        <f t="shared" si="328"/>
        <v>0.16042676776882603</v>
      </c>
      <c r="U2549">
        <f t="shared" si="329"/>
        <v>1.405143615095348</v>
      </c>
      <c r="V2549">
        <f t="shared" si="329"/>
        <v>0.3651133893464456</v>
      </c>
      <c r="W2549">
        <f t="shared" si="329"/>
        <v>0.13256015183878198</v>
      </c>
      <c r="X2549" t="s">
        <v>42</v>
      </c>
      <c r="Y2549" t="s">
        <v>21</v>
      </c>
      <c r="Z2549" t="s">
        <v>141</v>
      </c>
      <c r="AA2549" s="78" t="s">
        <v>164</v>
      </c>
      <c r="AB2549" s="78" t="s">
        <v>160</v>
      </c>
      <c r="AC2549" s="128" t="s">
        <v>624</v>
      </c>
      <c r="AD2549" s="144" t="s">
        <v>154</v>
      </c>
      <c r="AE2549" s="142" t="str">
        <f>VLOOKUP(AD2549,cs_lookup!$A$2:$B$55,2,FALSE)</f>
        <v>1</v>
      </c>
    </row>
    <row r="2550" spans="1:31" x14ac:dyDescent="0.25">
      <c r="A2550" s="6">
        <v>0.23514309735093805</v>
      </c>
      <c r="B2550" s="6">
        <v>0.4041637967080346</v>
      </c>
      <c r="C2550" s="6">
        <v>0.34220651102998867</v>
      </c>
      <c r="D2550" s="3">
        <f t="shared" si="327"/>
        <v>4.2527295560267087</v>
      </c>
      <c r="E2550" s="4">
        <f t="shared" si="327"/>
        <v>2.4742443735562829</v>
      </c>
      <c r="F2550" s="4">
        <f t="shared" si="327"/>
        <v>2.9222120788706056</v>
      </c>
      <c r="G2550" s="141">
        <v>2.6805846128824751E-2</v>
      </c>
      <c r="H2550" s="5">
        <f t="shared" si="330"/>
        <v>1.0268058461288248</v>
      </c>
      <c r="I2550" s="5">
        <f t="shared" si="331"/>
        <v>4.141707579928557</v>
      </c>
      <c r="J2550" s="5">
        <f t="shared" si="332"/>
        <v>2.4096516229280018</v>
      </c>
      <c r="K2550" s="5">
        <f t="shared" si="333"/>
        <v>2.8459246603315309</v>
      </c>
      <c r="L2550">
        <v>2.1800000000000002</v>
      </c>
      <c r="M2550">
        <v>3.4</v>
      </c>
      <c r="N2550">
        <v>3.65</v>
      </c>
      <c r="O2550" s="5">
        <f t="shared" si="334"/>
        <v>2.238436744560838</v>
      </c>
      <c r="P2550" s="5">
        <f t="shared" si="335"/>
        <v>3.491139876838004</v>
      </c>
      <c r="Q2550" s="5">
        <f t="shared" si="336"/>
        <v>3.7478413383702103</v>
      </c>
      <c r="R2550" s="24">
        <f t="shared" si="328"/>
        <v>0.44674034342488933</v>
      </c>
      <c r="S2550" s="24">
        <f t="shared" si="328"/>
        <v>0.28643939666654672</v>
      </c>
      <c r="T2550" s="24">
        <f t="shared" si="328"/>
        <v>0.26682025990856406</v>
      </c>
      <c r="U2550">
        <f t="shared" si="329"/>
        <v>0.52635294934018606</v>
      </c>
      <c r="V2550">
        <f t="shared" si="329"/>
        <v>1.4109923474616681</v>
      </c>
      <c r="W2550">
        <f t="shared" si="329"/>
        <v>1.2825357082976327</v>
      </c>
      <c r="X2550" t="s">
        <v>98</v>
      </c>
      <c r="Y2550" t="s">
        <v>434</v>
      </c>
      <c r="Z2550" t="s">
        <v>141</v>
      </c>
      <c r="AA2550" s="78" t="s">
        <v>151</v>
      </c>
      <c r="AB2550" s="78" t="s">
        <v>166</v>
      </c>
      <c r="AC2550" s="128" t="s">
        <v>624</v>
      </c>
      <c r="AD2550" s="144" t="s">
        <v>167</v>
      </c>
      <c r="AE2550" s="142" t="str">
        <f>VLOOKUP(AD2550,cs_lookup!$A$2:$B$55,2,FALSE)</f>
        <v>2</v>
      </c>
    </row>
    <row r="2551" spans="1:31" x14ac:dyDescent="0.25">
      <c r="A2551" s="6">
        <v>0.34859691634294582</v>
      </c>
      <c r="B2551" s="6">
        <v>0.44281752480876518</v>
      </c>
      <c r="C2551" s="6">
        <v>0.20404388731747911</v>
      </c>
      <c r="D2551" s="3">
        <f t="shared" si="327"/>
        <v>2.8686427019802179</v>
      </c>
      <c r="E2551" s="4">
        <f t="shared" si="327"/>
        <v>2.2582665409004741</v>
      </c>
      <c r="F2551" s="4">
        <f t="shared" si="327"/>
        <v>4.9009064331540824</v>
      </c>
      <c r="G2551" s="141">
        <v>2.7927993607749002E-2</v>
      </c>
      <c r="H2551" s="5">
        <f t="shared" si="330"/>
        <v>1.027927993607749</v>
      </c>
      <c r="I2551" s="5">
        <f t="shared" si="331"/>
        <v>2.7907039401778122</v>
      </c>
      <c r="J2551" s="5">
        <f t="shared" si="332"/>
        <v>2.1969112184352233</v>
      </c>
      <c r="K2551" s="5">
        <f t="shared" si="333"/>
        <v>4.7677526671427906</v>
      </c>
      <c r="L2551">
        <v>2.33</v>
      </c>
      <c r="M2551">
        <v>3.47</v>
      </c>
      <c r="N2551">
        <v>3.22</v>
      </c>
      <c r="O2551" s="5">
        <f t="shared" si="334"/>
        <v>2.3950722251060554</v>
      </c>
      <c r="P2551" s="5">
        <f t="shared" si="335"/>
        <v>3.5669101378188892</v>
      </c>
      <c r="Q2551" s="5">
        <f t="shared" si="336"/>
        <v>3.309928139416952</v>
      </c>
      <c r="R2551" s="24">
        <f t="shared" si="328"/>
        <v>0.41752394333566256</v>
      </c>
      <c r="S2551" s="24">
        <f t="shared" si="328"/>
        <v>0.28035469394008472</v>
      </c>
      <c r="T2551" s="24">
        <f t="shared" si="328"/>
        <v>0.30212136272425277</v>
      </c>
      <c r="U2551">
        <f t="shared" si="329"/>
        <v>0.83491479209060848</v>
      </c>
      <c r="V2551">
        <f t="shared" si="329"/>
        <v>1.5794903184442519</v>
      </c>
      <c r="W2551">
        <f t="shared" si="329"/>
        <v>0.67537060430814577</v>
      </c>
      <c r="X2551" t="s">
        <v>540</v>
      </c>
      <c r="Y2551" t="s">
        <v>427</v>
      </c>
      <c r="Z2551" t="s">
        <v>409</v>
      </c>
      <c r="AA2551" s="78" t="s">
        <v>154</v>
      </c>
      <c r="AB2551" s="78" t="s">
        <v>160</v>
      </c>
      <c r="AC2551" s="128" t="s">
        <v>624</v>
      </c>
      <c r="AD2551" s="144" t="s">
        <v>151</v>
      </c>
      <c r="AE2551" s="142" t="str">
        <f>VLOOKUP(AD2551,cs_lookup!$A$2:$B$55,2,FALSE)</f>
        <v>X</v>
      </c>
    </row>
    <row r="2552" spans="1:31" x14ac:dyDescent="0.25">
      <c r="A2552" s="6">
        <v>0.62412147741985202</v>
      </c>
      <c r="B2552" s="6">
        <v>0.28923944302778282</v>
      </c>
      <c r="C2552" s="6">
        <v>8.5679776208400629E-2</v>
      </c>
      <c r="D2552" s="3">
        <f t="shared" si="327"/>
        <v>1.6022521835557522</v>
      </c>
      <c r="E2552" s="4">
        <f t="shared" si="327"/>
        <v>3.4573431255845186</v>
      </c>
      <c r="F2552" s="4">
        <f t="shared" si="327"/>
        <v>11.671365685732885</v>
      </c>
      <c r="G2552" s="141">
        <v>2.7746961874341114E-2</v>
      </c>
      <c r="H2552" s="5">
        <f t="shared" si="330"/>
        <v>1.0277469618743411</v>
      </c>
      <c r="I2552" s="5">
        <f t="shared" si="331"/>
        <v>1.5589948138923846</v>
      </c>
      <c r="J2552" s="5">
        <f t="shared" si="332"/>
        <v>3.3640022825066112</v>
      </c>
      <c r="K2552" s="5">
        <f t="shared" si="333"/>
        <v>11.356263865229407</v>
      </c>
      <c r="L2552">
        <v>2.19</v>
      </c>
      <c r="M2552">
        <v>3.61</v>
      </c>
      <c r="N2552">
        <v>3.4</v>
      </c>
      <c r="O2552" s="5">
        <f t="shared" si="334"/>
        <v>2.250765846504807</v>
      </c>
      <c r="P2552" s="5">
        <f t="shared" si="335"/>
        <v>3.7101665323663715</v>
      </c>
      <c r="Q2552" s="5">
        <f t="shared" si="336"/>
        <v>3.4943396703727596</v>
      </c>
      <c r="R2552" s="24">
        <f t="shared" si="328"/>
        <v>0.44429321759653079</v>
      </c>
      <c r="S2552" s="24">
        <f t="shared" si="328"/>
        <v>0.2695296804809979</v>
      </c>
      <c r="T2552" s="24">
        <f t="shared" si="328"/>
        <v>0.28617710192247131</v>
      </c>
      <c r="U2552">
        <f t="shared" si="329"/>
        <v>1.404751305446724</v>
      </c>
      <c r="V2552">
        <f t="shared" si="329"/>
        <v>1.0731265013619697</v>
      </c>
      <c r="W2552">
        <f t="shared" si="329"/>
        <v>0.29939424095367451</v>
      </c>
      <c r="X2552" t="s">
        <v>429</v>
      </c>
      <c r="Y2552" t="s">
        <v>425</v>
      </c>
      <c r="Z2552" t="s">
        <v>409</v>
      </c>
      <c r="AA2552" s="78" t="s">
        <v>154</v>
      </c>
      <c r="AB2552" s="78" t="s">
        <v>160</v>
      </c>
      <c r="AC2552" s="128" t="s">
        <v>624</v>
      </c>
      <c r="AD2552" s="144" t="s">
        <v>163</v>
      </c>
      <c r="AE2552" s="142" t="str">
        <f>VLOOKUP(AD2552,cs_lookup!$A$2:$B$55,2,FALSE)</f>
        <v>2</v>
      </c>
    </row>
    <row r="2553" spans="1:31" x14ac:dyDescent="0.25">
      <c r="A2553" s="6">
        <v>0.28709934359374872</v>
      </c>
      <c r="B2553" s="6">
        <v>0.40670132644143164</v>
      </c>
      <c r="C2553" s="6">
        <v>0.29339817338723345</v>
      </c>
      <c r="D2553" s="3">
        <f t="shared" si="327"/>
        <v>3.4831148949438906</v>
      </c>
      <c r="E2553" s="4">
        <f t="shared" si="327"/>
        <v>2.458806831907415</v>
      </c>
      <c r="F2553" s="4">
        <f t="shared" si="327"/>
        <v>3.4083375109502732</v>
      </c>
      <c r="G2553" s="141">
        <v>2.7849349226325204E-2</v>
      </c>
      <c r="H2553" s="5">
        <f t="shared" si="330"/>
        <v>1.0278493492263252</v>
      </c>
      <c r="I2553" s="5">
        <f t="shared" si="331"/>
        <v>3.3887406725174984</v>
      </c>
      <c r="J2553" s="5">
        <f t="shared" si="332"/>
        <v>2.3921860083466404</v>
      </c>
      <c r="K2553" s="5">
        <f t="shared" si="333"/>
        <v>3.3159893650910717</v>
      </c>
      <c r="L2553">
        <v>2.19</v>
      </c>
      <c r="M2553">
        <v>3.62</v>
      </c>
      <c r="N2553">
        <v>3.39</v>
      </c>
      <c r="O2553" s="5">
        <f t="shared" si="334"/>
        <v>2.2509900748056522</v>
      </c>
      <c r="P2553" s="5">
        <f t="shared" si="335"/>
        <v>3.7208146441992973</v>
      </c>
      <c r="Q2553" s="5">
        <f t="shared" si="336"/>
        <v>3.4844092938772424</v>
      </c>
      <c r="R2553" s="24">
        <f t="shared" si="328"/>
        <v>0.4442489601320605</v>
      </c>
      <c r="S2553" s="24">
        <f t="shared" si="328"/>
        <v>0.26875834880917471</v>
      </c>
      <c r="T2553" s="24">
        <f t="shared" si="328"/>
        <v>0.28699269105876474</v>
      </c>
      <c r="U2553">
        <f t="shared" si="329"/>
        <v>0.64625777291274611</v>
      </c>
      <c r="V2553">
        <f t="shared" si="329"/>
        <v>1.513260251238558</v>
      </c>
      <c r="W2553">
        <f t="shared" si="329"/>
        <v>1.022319322157083</v>
      </c>
      <c r="X2553" t="s">
        <v>413</v>
      </c>
      <c r="Y2553" t="s">
        <v>546</v>
      </c>
      <c r="Z2553" t="s">
        <v>409</v>
      </c>
      <c r="AA2553" s="78" t="s">
        <v>151</v>
      </c>
      <c r="AB2553" s="78" t="s">
        <v>166</v>
      </c>
      <c r="AC2553" s="128" t="s">
        <v>624</v>
      </c>
      <c r="AD2553" s="144" t="s">
        <v>155</v>
      </c>
      <c r="AE2553" s="142" t="str">
        <f>VLOOKUP(AD2553,cs_lookup!$A$2:$B$55,2,FALSE)</f>
        <v>2</v>
      </c>
    </row>
    <row r="2554" spans="1:31" x14ac:dyDescent="0.25">
      <c r="A2554" s="6">
        <v>0.10863898679698739</v>
      </c>
      <c r="B2554" s="6">
        <v>0.25145492562835747</v>
      </c>
      <c r="C2554" s="6">
        <v>0.55729442370711391</v>
      </c>
      <c r="D2554" s="3">
        <f t="shared" ref="D2554:F2617" si="337">(100%/A2554)</f>
        <v>9.2047986591470181</v>
      </c>
      <c r="E2554" s="4">
        <f t="shared" si="337"/>
        <v>3.9768558818289717</v>
      </c>
      <c r="F2554" s="4">
        <f t="shared" si="337"/>
        <v>1.7943836461668061</v>
      </c>
      <c r="G2554" s="141">
        <v>2.805649899620577E-2</v>
      </c>
      <c r="H2554" s="5">
        <f t="shared" si="330"/>
        <v>1.0280564989962058</v>
      </c>
      <c r="I2554" s="5">
        <f t="shared" si="331"/>
        <v>8.9535922083412558</v>
      </c>
      <c r="J2554" s="5">
        <f t="shared" si="332"/>
        <v>3.8683242464903178</v>
      </c>
      <c r="K2554" s="5">
        <f t="shared" si="333"/>
        <v>1.7454134553099387</v>
      </c>
      <c r="L2554">
        <v>2.63</v>
      </c>
      <c r="M2554">
        <v>3.25</v>
      </c>
      <c r="N2554">
        <v>2.94</v>
      </c>
      <c r="O2554" s="5">
        <f t="shared" si="334"/>
        <v>2.7037885923600209</v>
      </c>
      <c r="P2554" s="5">
        <f t="shared" si="335"/>
        <v>3.3411836217376689</v>
      </c>
      <c r="Q2554" s="5">
        <f t="shared" si="336"/>
        <v>3.0224861070488451</v>
      </c>
      <c r="R2554" s="24">
        <f t="shared" ref="R2554:T2617" si="338">(1/O2554)</f>
        <v>0.36985140140973188</v>
      </c>
      <c r="S2554" s="24">
        <f t="shared" si="338"/>
        <v>0.29929513406387531</v>
      </c>
      <c r="T2554" s="24">
        <f t="shared" si="338"/>
        <v>0.33085346452639275</v>
      </c>
      <c r="U2554">
        <f t="shared" ref="U2554:W2617" si="339">(L2554/I2554)</f>
        <v>0.29373685318724541</v>
      </c>
      <c r="V2554">
        <f t="shared" si="339"/>
        <v>0.84015707911473148</v>
      </c>
      <c r="W2554">
        <f t="shared" si="339"/>
        <v>1.6844146531905442</v>
      </c>
      <c r="X2554" t="s">
        <v>528</v>
      </c>
      <c r="Y2554" t="s">
        <v>531</v>
      </c>
      <c r="Z2554" t="s">
        <v>142</v>
      </c>
      <c r="AA2554" s="78" t="s">
        <v>153</v>
      </c>
      <c r="AB2554" s="78" t="s">
        <v>161</v>
      </c>
      <c r="AC2554" s="128" t="s">
        <v>624</v>
      </c>
      <c r="AD2554" s="144" t="s">
        <v>151</v>
      </c>
      <c r="AE2554" s="142" t="str">
        <f>VLOOKUP(AD2554,cs_lookup!$A$2:$B$55,2,FALSE)</f>
        <v>X</v>
      </c>
    </row>
    <row r="2555" spans="1:31" x14ac:dyDescent="0.25">
      <c r="A2555" s="6">
        <v>0.24156430460973263</v>
      </c>
      <c r="B2555" s="6">
        <v>0.56498225638893618</v>
      </c>
      <c r="C2555" s="6">
        <v>0.19095650031193206</v>
      </c>
      <c r="D2555" s="3">
        <f t="shared" si="337"/>
        <v>4.1396844687611596</v>
      </c>
      <c r="E2555" s="4">
        <f t="shared" si="337"/>
        <v>1.769967089571032</v>
      </c>
      <c r="F2555" s="4">
        <f t="shared" si="337"/>
        <v>5.2367947588402375</v>
      </c>
      <c r="G2555" s="141">
        <v>2.876050567606292E-2</v>
      </c>
      <c r="H2555" s="5">
        <f t="shared" si="330"/>
        <v>1.0287605056760629</v>
      </c>
      <c r="I2555" s="5">
        <f t="shared" si="331"/>
        <v>4.0239535304096012</v>
      </c>
      <c r="J2555" s="5">
        <f t="shared" si="332"/>
        <v>1.7204850689790778</v>
      </c>
      <c r="K2555" s="5">
        <f t="shared" si="333"/>
        <v>5.0903924965498284</v>
      </c>
      <c r="L2555">
        <v>2.02</v>
      </c>
      <c r="M2555">
        <v>3.28</v>
      </c>
      <c r="N2555">
        <v>4.37</v>
      </c>
      <c r="O2555" s="5">
        <f t="shared" si="334"/>
        <v>2.0780962214656471</v>
      </c>
      <c r="P2555" s="5">
        <f t="shared" si="335"/>
        <v>3.3743344586174864</v>
      </c>
      <c r="Q2555" s="5">
        <f t="shared" si="336"/>
        <v>4.4956834098043954</v>
      </c>
      <c r="R2555" s="24">
        <f t="shared" si="338"/>
        <v>0.48120967146300686</v>
      </c>
      <c r="S2555" s="24">
        <f t="shared" si="338"/>
        <v>0.29635473669368106</v>
      </c>
      <c r="T2555" s="24">
        <f t="shared" si="338"/>
        <v>0.22243559184331207</v>
      </c>
      <c r="U2555">
        <f t="shared" si="339"/>
        <v>0.50199386865046192</v>
      </c>
      <c r="V2555">
        <f t="shared" si="339"/>
        <v>1.9064390962406468</v>
      </c>
      <c r="W2555">
        <f t="shared" si="339"/>
        <v>0.85847997044666069</v>
      </c>
      <c r="X2555" t="s">
        <v>299</v>
      </c>
      <c r="Y2555" t="s">
        <v>294</v>
      </c>
      <c r="Z2555" t="s">
        <v>142</v>
      </c>
      <c r="AA2555" s="78" t="s">
        <v>149</v>
      </c>
      <c r="AB2555" s="78" t="s">
        <v>166</v>
      </c>
      <c r="AC2555" s="128" t="s">
        <v>624</v>
      </c>
      <c r="AD2555" s="144" t="s">
        <v>170</v>
      </c>
      <c r="AE2555" s="142" t="str">
        <f>VLOOKUP(AD2555,cs_lookup!$A$2:$B$55,2,FALSE)</f>
        <v>1</v>
      </c>
    </row>
    <row r="2556" spans="1:31" x14ac:dyDescent="0.25">
      <c r="A2556" s="6">
        <v>0.72319771447242431</v>
      </c>
      <c r="B2556" s="6">
        <v>0.19688852131160944</v>
      </c>
      <c r="C2556" s="6">
        <v>7.7725963490005281E-2</v>
      </c>
      <c r="D2556" s="3">
        <f t="shared" si="337"/>
        <v>1.3827477327268713</v>
      </c>
      <c r="E2556" s="4">
        <f t="shared" si="337"/>
        <v>5.0790162541641042</v>
      </c>
      <c r="F2556" s="4">
        <f t="shared" si="337"/>
        <v>12.865713785955052</v>
      </c>
      <c r="G2556" s="141">
        <v>2.9789205239259653E-2</v>
      </c>
      <c r="H2556" s="5">
        <f t="shared" si="330"/>
        <v>1.0297892052392597</v>
      </c>
      <c r="I2556" s="5">
        <f t="shared" si="331"/>
        <v>1.3427483272225658</v>
      </c>
      <c r="J2556" s="5">
        <f t="shared" si="332"/>
        <v>4.9320931199546347</v>
      </c>
      <c r="K2556" s="5">
        <f t="shared" si="333"/>
        <v>12.49354112521101</v>
      </c>
      <c r="L2556">
        <v>1.52</v>
      </c>
      <c r="M2556">
        <v>4.37</v>
      </c>
      <c r="N2556">
        <v>6.99</v>
      </c>
      <c r="O2556" s="5">
        <f t="shared" si="334"/>
        <v>1.5652795919636746</v>
      </c>
      <c r="P2556" s="5">
        <f t="shared" si="335"/>
        <v>4.5001788268955645</v>
      </c>
      <c r="Q2556" s="5">
        <f t="shared" si="336"/>
        <v>7.1982265446224254</v>
      </c>
      <c r="R2556" s="24">
        <f t="shared" si="338"/>
        <v>0.63886350089409905</v>
      </c>
      <c r="S2556" s="24">
        <f t="shared" si="338"/>
        <v>0.22221339161533879</v>
      </c>
      <c r="T2556" s="24">
        <f t="shared" si="338"/>
        <v>0.1389231074905623</v>
      </c>
      <c r="U2556">
        <f t="shared" si="339"/>
        <v>1.1320066234184585</v>
      </c>
      <c r="V2556">
        <f t="shared" si="339"/>
        <v>0.88603355486528101</v>
      </c>
      <c r="W2556">
        <f t="shared" si="339"/>
        <v>0.55948909360010946</v>
      </c>
      <c r="X2556" t="s">
        <v>302</v>
      </c>
      <c r="Y2556" t="s">
        <v>300</v>
      </c>
      <c r="Z2556" t="s">
        <v>142</v>
      </c>
      <c r="AA2556" s="78" t="s">
        <v>170</v>
      </c>
      <c r="AB2556" s="78" t="s">
        <v>160</v>
      </c>
      <c r="AC2556" s="128" t="s">
        <v>624</v>
      </c>
      <c r="AD2556" s="144" t="s">
        <v>162</v>
      </c>
      <c r="AE2556" s="142" t="str">
        <f>VLOOKUP(AD2556,cs_lookup!$A$2:$B$55,2,FALSE)</f>
        <v>1</v>
      </c>
    </row>
    <row r="2557" spans="1:31" x14ac:dyDescent="0.25">
      <c r="A2557" s="6">
        <v>0.49891423621675118</v>
      </c>
      <c r="B2557" s="6">
        <v>0.31015386874886181</v>
      </c>
      <c r="C2557" s="6">
        <v>0.18475387148694306</v>
      </c>
      <c r="D2557" s="3">
        <f t="shared" si="337"/>
        <v>2.0043525067213239</v>
      </c>
      <c r="E2557" s="4">
        <f t="shared" si="337"/>
        <v>3.2242061143197325</v>
      </c>
      <c r="F2557" s="4">
        <f t="shared" si="337"/>
        <v>5.4126064690918918</v>
      </c>
      <c r="G2557" s="141">
        <v>2.8418150292075506E-2</v>
      </c>
      <c r="H2557" s="5">
        <f t="shared" si="330"/>
        <v>1.0284181502920755</v>
      </c>
      <c r="I2557" s="5">
        <f t="shared" si="331"/>
        <v>1.948966484257477</v>
      </c>
      <c r="J2557" s="5">
        <f t="shared" si="332"/>
        <v>3.1351120294833801</v>
      </c>
      <c r="K2557" s="5">
        <f t="shared" si="333"/>
        <v>5.2630405905950672</v>
      </c>
      <c r="L2557">
        <v>1.79</v>
      </c>
      <c r="M2557">
        <v>3.68</v>
      </c>
      <c r="N2557">
        <v>5.05</v>
      </c>
      <c r="O2557" s="5">
        <f t="shared" si="334"/>
        <v>1.8408684890228153</v>
      </c>
      <c r="P2557" s="5">
        <f t="shared" si="335"/>
        <v>3.784578793074838</v>
      </c>
      <c r="Q2557" s="5">
        <f t="shared" si="336"/>
        <v>5.1935116589749812</v>
      </c>
      <c r="R2557" s="24">
        <f t="shared" si="338"/>
        <v>0.54322185748903118</v>
      </c>
      <c r="S2557" s="24">
        <f t="shared" si="338"/>
        <v>0.26423019698515376</v>
      </c>
      <c r="T2557" s="24">
        <f t="shared" si="338"/>
        <v>0.19254794552581506</v>
      </c>
      <c r="U2557">
        <f t="shared" si="339"/>
        <v>0.91843549617630271</v>
      </c>
      <c r="V2557">
        <f t="shared" si="339"/>
        <v>1.1738017542570591</v>
      </c>
      <c r="W2557">
        <f t="shared" si="339"/>
        <v>0.9595213856082041</v>
      </c>
      <c r="X2557" t="s">
        <v>111</v>
      </c>
      <c r="Y2557" t="s">
        <v>54</v>
      </c>
      <c r="Z2557" t="s">
        <v>143</v>
      </c>
      <c r="AA2557" s="78" t="s">
        <v>151</v>
      </c>
      <c r="AB2557" s="78" t="s">
        <v>166</v>
      </c>
      <c r="AC2557" s="128" t="s">
        <v>624</v>
      </c>
      <c r="AD2557" s="144" t="s">
        <v>153</v>
      </c>
      <c r="AE2557" s="142" t="str">
        <f>VLOOKUP(AD2557,cs_lookup!$A$2:$B$55,2,FALSE)</f>
        <v>2</v>
      </c>
    </row>
    <row r="2558" spans="1:31" x14ac:dyDescent="0.25">
      <c r="A2558" s="6">
        <v>0.40573423210414294</v>
      </c>
      <c r="B2558" s="6">
        <v>0.42766409445118109</v>
      </c>
      <c r="C2558" s="6">
        <v>0.16388203461325007</v>
      </c>
      <c r="D2558" s="3">
        <f t="shared" si="337"/>
        <v>2.4646675603731714</v>
      </c>
      <c r="E2558" s="4">
        <f t="shared" si="337"/>
        <v>2.3382837441223452</v>
      </c>
      <c r="F2558" s="4">
        <f t="shared" si="337"/>
        <v>6.1019501152760816</v>
      </c>
      <c r="G2558" s="141">
        <v>3.0489888043192082E-2</v>
      </c>
      <c r="H2558" s="5">
        <f t="shared" si="330"/>
        <v>1.0304898880431921</v>
      </c>
      <c r="I2558" s="5">
        <f t="shared" si="331"/>
        <v>2.3917435667936093</v>
      </c>
      <c r="J2558" s="5">
        <f t="shared" si="332"/>
        <v>2.269099164633761</v>
      </c>
      <c r="K2558" s="5">
        <f t="shared" si="333"/>
        <v>5.9214070764567497</v>
      </c>
      <c r="L2558">
        <v>1.7</v>
      </c>
      <c r="M2558">
        <v>3.89</v>
      </c>
      <c r="N2558">
        <v>5.4</v>
      </c>
      <c r="O2558" s="5">
        <f t="shared" si="334"/>
        <v>1.7518328096734266</v>
      </c>
      <c r="P2558" s="5">
        <f t="shared" si="335"/>
        <v>4.0086056644880177</v>
      </c>
      <c r="Q2558" s="5">
        <f t="shared" si="336"/>
        <v>5.5646453954332378</v>
      </c>
      <c r="R2558" s="24">
        <f t="shared" si="338"/>
        <v>0.57083072909589938</v>
      </c>
      <c r="S2558" s="24">
        <f t="shared" si="338"/>
        <v>0.24946330063316935</v>
      </c>
      <c r="T2558" s="24">
        <f t="shared" si="338"/>
        <v>0.17970597027093127</v>
      </c>
      <c r="U2558">
        <f t="shared" si="339"/>
        <v>0.7107785398076909</v>
      </c>
      <c r="V2558">
        <f t="shared" si="339"/>
        <v>1.7143367115151431</v>
      </c>
      <c r="W2558">
        <f t="shared" si="339"/>
        <v>0.91194540930485246</v>
      </c>
      <c r="X2558" t="s">
        <v>266</v>
      </c>
      <c r="Y2558" t="s">
        <v>60</v>
      </c>
      <c r="Z2558" t="s">
        <v>143</v>
      </c>
      <c r="AA2558" s="78" t="s">
        <v>154</v>
      </c>
      <c r="AB2558" s="78" t="s">
        <v>160</v>
      </c>
      <c r="AC2558" s="128" t="s">
        <v>624</v>
      </c>
      <c r="AD2558" s="144" t="s">
        <v>360</v>
      </c>
      <c r="AE2558" s="142" t="str">
        <f>VLOOKUP(AD2558,cs_lookup!$A$2:$B$55,2,FALSE)</f>
        <v>1</v>
      </c>
    </row>
    <row r="2559" spans="1:31" x14ac:dyDescent="0.25">
      <c r="A2559" s="6">
        <v>0.36287521180621207</v>
      </c>
      <c r="B2559" s="6">
        <v>0.22309751090414981</v>
      </c>
      <c r="C2559" s="6">
        <v>0.38143386280777353</v>
      </c>
      <c r="D2559" s="3">
        <f t="shared" si="337"/>
        <v>2.7557682847017797</v>
      </c>
      <c r="E2559" s="4">
        <f t="shared" si="337"/>
        <v>4.4823449439094531</v>
      </c>
      <c r="F2559" s="4">
        <f t="shared" si="337"/>
        <v>2.6216864770183173</v>
      </c>
      <c r="G2559" s="141">
        <v>2.7419363000695585E-2</v>
      </c>
      <c r="H2559" s="5">
        <f t="shared" si="330"/>
        <v>1.0274193630006956</v>
      </c>
      <c r="I2559" s="5">
        <f t="shared" si="331"/>
        <v>2.6822234269103551</v>
      </c>
      <c r="J2559" s="5">
        <f t="shared" si="332"/>
        <v>4.3627218887701833</v>
      </c>
      <c r="K2559" s="5">
        <f t="shared" si="333"/>
        <v>2.5517199416617791</v>
      </c>
      <c r="L2559">
        <v>2.42</v>
      </c>
      <c r="M2559">
        <v>3.15</v>
      </c>
      <c r="N2559">
        <v>3.37</v>
      </c>
      <c r="O2559" s="5">
        <f t="shared" si="334"/>
        <v>2.486354858461683</v>
      </c>
      <c r="P2559" s="5">
        <f t="shared" si="335"/>
        <v>3.2363709934521911</v>
      </c>
      <c r="Q2559" s="5">
        <f t="shared" si="336"/>
        <v>3.4624032533123441</v>
      </c>
      <c r="R2559" s="24">
        <f t="shared" si="338"/>
        <v>0.40219520419490873</v>
      </c>
      <c r="S2559" s="24">
        <f t="shared" si="338"/>
        <v>0.30898806163545367</v>
      </c>
      <c r="T2559" s="24">
        <f t="shared" si="338"/>
        <v>0.28881673416963771</v>
      </c>
      <c r="U2559">
        <f t="shared" si="339"/>
        <v>0.90223654588968771</v>
      </c>
      <c r="V2559">
        <f t="shared" si="339"/>
        <v>0.72202631300157438</v>
      </c>
      <c r="W2559">
        <f t="shared" si="339"/>
        <v>1.3206778475091296</v>
      </c>
      <c r="X2559" t="s">
        <v>58</v>
      </c>
      <c r="Y2559" t="s">
        <v>57</v>
      </c>
      <c r="Z2559" t="s">
        <v>143</v>
      </c>
      <c r="AA2559" s="78" t="s">
        <v>150</v>
      </c>
      <c r="AB2559" s="78" t="s">
        <v>166</v>
      </c>
      <c r="AC2559" s="128" t="s">
        <v>624</v>
      </c>
      <c r="AD2559" s="144" t="s">
        <v>149</v>
      </c>
      <c r="AE2559" s="142" t="str">
        <f>VLOOKUP(AD2559,cs_lookup!$A$2:$B$55,2,FALSE)</f>
        <v>X</v>
      </c>
    </row>
    <row r="2560" spans="1:31" x14ac:dyDescent="0.25">
      <c r="A2560" s="6">
        <v>0.22606543253091091</v>
      </c>
      <c r="B2560" s="6">
        <v>0.44805503449266243</v>
      </c>
      <c r="C2560" s="6">
        <v>0.31301258587671299</v>
      </c>
      <c r="D2560" s="3">
        <f t="shared" si="337"/>
        <v>4.4234980501199166</v>
      </c>
      <c r="E2560" s="4">
        <f t="shared" si="337"/>
        <v>2.2318686835698895</v>
      </c>
      <c r="F2560" s="4">
        <f t="shared" si="337"/>
        <v>3.1947597161280679</v>
      </c>
      <c r="G2560" s="141">
        <v>5.6095264670813272E-2</v>
      </c>
      <c r="H2560" s="5">
        <f t="shared" si="330"/>
        <v>1.0560952646708133</v>
      </c>
      <c r="I2560" s="5">
        <f t="shared" si="331"/>
        <v>4.1885407482616905</v>
      </c>
      <c r="J2560" s="5">
        <f t="shared" si="332"/>
        <v>2.113321362410963</v>
      </c>
      <c r="K2560" s="5">
        <f t="shared" si="333"/>
        <v>3.0250677405734603</v>
      </c>
      <c r="L2560">
        <v>3.43</v>
      </c>
      <c r="M2560">
        <v>3.05</v>
      </c>
      <c r="N2560">
        <v>2.29</v>
      </c>
      <c r="O2560" s="5">
        <f t="shared" si="334"/>
        <v>3.6224067578208898</v>
      </c>
      <c r="P2560" s="5">
        <f t="shared" si="335"/>
        <v>3.2210905572459803</v>
      </c>
      <c r="Q2560" s="5">
        <f t="shared" si="336"/>
        <v>2.4184581560961624</v>
      </c>
      <c r="R2560" s="24">
        <f t="shared" si="338"/>
        <v>0.27605955566446772</v>
      </c>
      <c r="S2560" s="24">
        <f t="shared" si="338"/>
        <v>0.3104538609603687</v>
      </c>
      <c r="T2560" s="24">
        <f t="shared" si="338"/>
        <v>0.41348658337516347</v>
      </c>
      <c r="U2560">
        <f t="shared" si="339"/>
        <v>0.81890095050967415</v>
      </c>
      <c r="V2560">
        <f t="shared" si="339"/>
        <v>1.4432258407308369</v>
      </c>
      <c r="W2560">
        <f t="shared" si="339"/>
        <v>0.757007841274287</v>
      </c>
      <c r="X2560" t="s">
        <v>267</v>
      </c>
      <c r="Y2560" t="s">
        <v>269</v>
      </c>
      <c r="Z2560" t="s">
        <v>262</v>
      </c>
      <c r="AA2560" s="78" t="s">
        <v>152</v>
      </c>
      <c r="AB2560" s="78" t="s">
        <v>161</v>
      </c>
      <c r="AC2560" s="128" t="s">
        <v>624</v>
      </c>
      <c r="AD2560" s="144" t="s">
        <v>150</v>
      </c>
      <c r="AE2560" s="142" t="str">
        <f>VLOOKUP(AD2560,cs_lookup!$A$2:$B$55,2,FALSE)</f>
        <v>X</v>
      </c>
    </row>
    <row r="2561" spans="1:31" x14ac:dyDescent="0.25">
      <c r="A2561" s="6">
        <v>0.2753816691759477</v>
      </c>
      <c r="B2561" s="6">
        <v>0.5998533120030981</v>
      </c>
      <c r="C2561" s="6">
        <v>0.12407069396156335</v>
      </c>
      <c r="D2561" s="3">
        <f t="shared" si="337"/>
        <v>3.6313237660022932</v>
      </c>
      <c r="E2561" s="4">
        <f t="shared" si="337"/>
        <v>1.6670742329665345</v>
      </c>
      <c r="F2561" s="4">
        <f t="shared" si="337"/>
        <v>8.0599210665316043</v>
      </c>
      <c r="G2561" s="141">
        <v>5.6439998747691122E-2</v>
      </c>
      <c r="H2561" s="5">
        <f t="shared" si="330"/>
        <v>1.0564399987476911</v>
      </c>
      <c r="I2561" s="5">
        <f t="shared" si="331"/>
        <v>3.4373213531358915</v>
      </c>
      <c r="J2561" s="5">
        <f t="shared" si="332"/>
        <v>1.5780112783903411</v>
      </c>
      <c r="K2561" s="5">
        <f t="shared" si="333"/>
        <v>7.6293221347978797</v>
      </c>
      <c r="L2561">
        <v>2.16</v>
      </c>
      <c r="M2561">
        <v>3.38</v>
      </c>
      <c r="N2561">
        <v>3.36</v>
      </c>
      <c r="O2561" s="5">
        <f t="shared" si="334"/>
        <v>2.2819103972950128</v>
      </c>
      <c r="P2561" s="5">
        <f t="shared" si="335"/>
        <v>3.5707671957671958</v>
      </c>
      <c r="Q2561" s="5">
        <f t="shared" si="336"/>
        <v>3.5496383957922419</v>
      </c>
      <c r="R2561" s="24">
        <f t="shared" si="338"/>
        <v>0.43822930172254121</v>
      </c>
      <c r="S2561" s="24">
        <f t="shared" si="338"/>
        <v>0.28005186145582517</v>
      </c>
      <c r="T2561" s="24">
        <f t="shared" si="338"/>
        <v>0.28171883682163362</v>
      </c>
      <c r="U2561">
        <f t="shared" si="339"/>
        <v>0.62839629411705067</v>
      </c>
      <c r="V2561">
        <f t="shared" si="339"/>
        <v>2.1419365287729675</v>
      </c>
      <c r="W2561">
        <f t="shared" si="339"/>
        <v>0.44040609907855399</v>
      </c>
      <c r="X2561" t="s">
        <v>264</v>
      </c>
      <c r="Y2561" t="s">
        <v>268</v>
      </c>
      <c r="Z2561" t="s">
        <v>262</v>
      </c>
      <c r="AA2561" s="78" t="s">
        <v>149</v>
      </c>
      <c r="AB2561" s="78" t="s">
        <v>166</v>
      </c>
      <c r="AC2561" s="128" t="s">
        <v>624</v>
      </c>
      <c r="AD2561" s="144" t="s">
        <v>178</v>
      </c>
      <c r="AE2561" s="142" t="str">
        <f>VLOOKUP(AD2561,cs_lookup!$A$2:$B$55,2,FALSE)</f>
        <v>2</v>
      </c>
    </row>
    <row r="2562" spans="1:31" x14ac:dyDescent="0.25">
      <c r="A2562" s="6">
        <v>4.3521987950452201E-2</v>
      </c>
      <c r="B2562" s="6">
        <v>0.10749087079673111</v>
      </c>
      <c r="C2562" s="6">
        <v>0.68972838468957276</v>
      </c>
      <c r="D2562" s="3">
        <f t="shared" si="337"/>
        <v>22.976891614842007</v>
      </c>
      <c r="E2562" s="4">
        <f t="shared" si="337"/>
        <v>9.3031156282195724</v>
      </c>
      <c r="F2562" s="4">
        <f t="shared" si="337"/>
        <v>1.4498460875291825</v>
      </c>
      <c r="G2562" s="141">
        <v>5.6161330929132669E-2</v>
      </c>
      <c r="H2562" s="5">
        <f t="shared" si="330"/>
        <v>1.0561613309291327</v>
      </c>
      <c r="I2562" s="5">
        <f t="shared" si="331"/>
        <v>21.755096444052384</v>
      </c>
      <c r="J2562" s="5">
        <f t="shared" si="332"/>
        <v>8.8084228761105834</v>
      </c>
      <c r="K2562" s="5">
        <f t="shared" si="333"/>
        <v>1.3727505875013575</v>
      </c>
      <c r="L2562">
        <v>3.04</v>
      </c>
      <c r="M2562">
        <v>3.64</v>
      </c>
      <c r="N2562">
        <v>2.21</v>
      </c>
      <c r="O2562" s="5">
        <f t="shared" si="334"/>
        <v>3.2107304460245634</v>
      </c>
      <c r="P2562" s="5">
        <f t="shared" si="335"/>
        <v>3.8444272445820431</v>
      </c>
      <c r="Q2562" s="5">
        <f t="shared" si="336"/>
        <v>2.3341165413533833</v>
      </c>
      <c r="R2562" s="24">
        <f t="shared" si="338"/>
        <v>0.3114556070062412</v>
      </c>
      <c r="S2562" s="24">
        <f t="shared" si="338"/>
        <v>0.26011677068653111</v>
      </c>
      <c r="T2562" s="24">
        <f t="shared" si="338"/>
        <v>0.42842762230722775</v>
      </c>
      <c r="U2562">
        <f t="shared" si="339"/>
        <v>0.13973737178403106</v>
      </c>
      <c r="V2562">
        <f t="shared" si="339"/>
        <v>0.41324083223480135</v>
      </c>
      <c r="W2562">
        <f t="shared" si="339"/>
        <v>1.6099064317448815</v>
      </c>
      <c r="X2562" t="s">
        <v>56</v>
      </c>
      <c r="Y2562" t="s">
        <v>265</v>
      </c>
      <c r="Z2562" t="s">
        <v>262</v>
      </c>
      <c r="AA2562" s="78" t="s">
        <v>178</v>
      </c>
      <c r="AB2562" s="78" t="s">
        <v>161</v>
      </c>
      <c r="AC2562" s="128" t="s">
        <v>624</v>
      </c>
      <c r="AD2562" s="144" t="s">
        <v>151</v>
      </c>
      <c r="AE2562" s="142" t="str">
        <f>VLOOKUP(AD2562,cs_lookup!$A$2:$B$55,2,FALSE)</f>
        <v>X</v>
      </c>
    </row>
    <row r="2563" spans="1:31" x14ac:dyDescent="0.25">
      <c r="A2563" s="6">
        <v>0.54353341515928599</v>
      </c>
      <c r="B2563" s="6">
        <v>0.21104014156163942</v>
      </c>
      <c r="C2563" s="6">
        <v>0.23064902804744761</v>
      </c>
      <c r="D2563" s="3">
        <f t="shared" si="337"/>
        <v>1.8398132885849225</v>
      </c>
      <c r="E2563" s="4">
        <f t="shared" si="337"/>
        <v>4.7384350323131565</v>
      </c>
      <c r="F2563" s="4">
        <f t="shared" si="337"/>
        <v>4.3355916496395839</v>
      </c>
      <c r="G2563" s="141">
        <v>5.7889822595704965E-2</v>
      </c>
      <c r="H2563" s="5">
        <f t="shared" si="330"/>
        <v>1.057889822595705</v>
      </c>
      <c r="I2563" s="5">
        <f t="shared" si="331"/>
        <v>1.7391350680268773</v>
      </c>
      <c r="J2563" s="5">
        <f t="shared" si="332"/>
        <v>4.4791384992121719</v>
      </c>
      <c r="K2563" s="5">
        <f t="shared" si="333"/>
        <v>4.098339502880842</v>
      </c>
      <c r="L2563">
        <v>2</v>
      </c>
      <c r="M2563">
        <v>3.6</v>
      </c>
      <c r="N2563">
        <v>3.57</v>
      </c>
      <c r="O2563" s="5">
        <f t="shared" si="334"/>
        <v>2.1157796451914099</v>
      </c>
      <c r="P2563" s="5">
        <f t="shared" si="335"/>
        <v>3.8084033613445381</v>
      </c>
      <c r="Q2563" s="5">
        <f t="shared" si="336"/>
        <v>3.7766666666666664</v>
      </c>
      <c r="R2563" s="24">
        <f t="shared" si="338"/>
        <v>0.47263901147396292</v>
      </c>
      <c r="S2563" s="24">
        <f t="shared" si="338"/>
        <v>0.26257722859664606</v>
      </c>
      <c r="T2563" s="24">
        <f t="shared" si="338"/>
        <v>0.26478375992939102</v>
      </c>
      <c r="U2563">
        <f t="shared" si="339"/>
        <v>1.1499969362753895</v>
      </c>
      <c r="V2563">
        <f t="shared" si="339"/>
        <v>0.80372598450197463</v>
      </c>
      <c r="W2563">
        <f t="shared" si="339"/>
        <v>0.87108449592586046</v>
      </c>
      <c r="X2563" t="s">
        <v>110</v>
      </c>
      <c r="Y2563" t="s">
        <v>273</v>
      </c>
      <c r="Z2563" t="s">
        <v>262</v>
      </c>
      <c r="AA2563" s="78" t="s">
        <v>162</v>
      </c>
      <c r="AB2563" s="78" t="s">
        <v>160</v>
      </c>
      <c r="AC2563" s="128" t="s">
        <v>624</v>
      </c>
      <c r="AD2563" s="144" t="s">
        <v>152</v>
      </c>
      <c r="AE2563" s="142" t="str">
        <f>VLOOKUP(AD2563,cs_lookup!$A$2:$B$55,2,FALSE)</f>
        <v>2</v>
      </c>
    </row>
    <row r="2564" spans="1:31" x14ac:dyDescent="0.25">
      <c r="A2564" s="6">
        <v>6.2983224487535391E-2</v>
      </c>
      <c r="B2564" s="6">
        <v>0.33765875799010492</v>
      </c>
      <c r="C2564" s="6">
        <v>0.53863843786455512</v>
      </c>
      <c r="D2564" s="3">
        <f t="shared" si="337"/>
        <v>15.877243633309114</v>
      </c>
      <c r="E2564" s="4">
        <f t="shared" si="337"/>
        <v>2.9615698581385677</v>
      </c>
      <c r="F2564" s="4">
        <f t="shared" si="337"/>
        <v>1.8565329350881896</v>
      </c>
      <c r="G2564" s="141">
        <v>5.6413522296673069E-2</v>
      </c>
      <c r="H2564" s="5">
        <f t="shared" si="330"/>
        <v>1.0564135222966731</v>
      </c>
      <c r="I2564" s="5">
        <f t="shared" si="331"/>
        <v>15.029383189635375</v>
      </c>
      <c r="J2564" s="5">
        <f t="shared" si="332"/>
        <v>2.8034191115805016</v>
      </c>
      <c r="K2564" s="5">
        <f t="shared" si="333"/>
        <v>1.7573922483044653</v>
      </c>
      <c r="L2564">
        <v>3.62</v>
      </c>
      <c r="M2564">
        <v>3.34</v>
      </c>
      <c r="N2564">
        <v>2.08</v>
      </c>
      <c r="O2564" s="5">
        <f t="shared" si="334"/>
        <v>3.8242169507139567</v>
      </c>
      <c r="P2564" s="5">
        <f t="shared" si="335"/>
        <v>3.5284211644708878</v>
      </c>
      <c r="Q2564" s="5">
        <f t="shared" si="336"/>
        <v>2.19734012637708</v>
      </c>
      <c r="R2564" s="24">
        <f t="shared" si="338"/>
        <v>0.2614914407022087</v>
      </c>
      <c r="S2564" s="24">
        <f t="shared" si="338"/>
        <v>0.28341287884490884</v>
      </c>
      <c r="T2564" s="24">
        <f t="shared" si="338"/>
        <v>0.45509568045288246</v>
      </c>
      <c r="U2564">
        <f t="shared" si="339"/>
        <v>0.24086151469585521</v>
      </c>
      <c r="V2564">
        <f t="shared" si="339"/>
        <v>1.1914023080612397</v>
      </c>
      <c r="W2564">
        <f t="shared" si="339"/>
        <v>1.1835718531288546</v>
      </c>
      <c r="X2564" t="s">
        <v>270</v>
      </c>
      <c r="Y2564" t="s">
        <v>261</v>
      </c>
      <c r="Z2564" t="s">
        <v>262</v>
      </c>
      <c r="AA2564" s="78" t="s">
        <v>152</v>
      </c>
      <c r="AB2564" s="78" t="s">
        <v>161</v>
      </c>
      <c r="AC2564" s="128" t="s">
        <v>624</v>
      </c>
      <c r="AD2564" s="144" t="s">
        <v>151</v>
      </c>
      <c r="AE2564" s="142" t="str">
        <f>VLOOKUP(AD2564,cs_lookup!$A$2:$B$55,2,FALSE)</f>
        <v>X</v>
      </c>
    </row>
    <row r="2565" spans="1:31" x14ac:dyDescent="0.25">
      <c r="A2565" s="6">
        <v>0.61395817393469609</v>
      </c>
      <c r="B2565" s="6">
        <v>0.19769881680131818</v>
      </c>
      <c r="C2565" s="6">
        <v>0.17726340295921519</v>
      </c>
      <c r="D2565" s="3">
        <f t="shared" si="337"/>
        <v>1.6287754483196528</v>
      </c>
      <c r="E2565" s="4">
        <f t="shared" si="337"/>
        <v>5.0581992152485782</v>
      </c>
      <c r="F2565" s="4">
        <f t="shared" si="337"/>
        <v>5.641322367201087</v>
      </c>
      <c r="G2565" s="141">
        <v>7.7490098911779715E-2</v>
      </c>
      <c r="H2565" s="5">
        <f t="shared" si="330"/>
        <v>1.0774900989117797</v>
      </c>
      <c r="I2565" s="5">
        <f t="shared" si="331"/>
        <v>1.5116384363667457</v>
      </c>
      <c r="J2565" s="5">
        <f t="shared" si="332"/>
        <v>4.6944275593410554</v>
      </c>
      <c r="K2565" s="5">
        <f t="shared" si="333"/>
        <v>5.2356141118128035</v>
      </c>
      <c r="L2565">
        <v>1.83</v>
      </c>
      <c r="M2565">
        <v>3.89</v>
      </c>
      <c r="N2565">
        <v>3.65</v>
      </c>
      <c r="O2565" s="5">
        <f t="shared" si="334"/>
        <v>1.9718068810085569</v>
      </c>
      <c r="P2565" s="5">
        <f t="shared" si="335"/>
        <v>4.1914364847668235</v>
      </c>
      <c r="Q2565" s="5">
        <f t="shared" si="336"/>
        <v>3.9328388610279958</v>
      </c>
      <c r="R2565" s="24">
        <f t="shared" si="338"/>
        <v>0.50714905685312917</v>
      </c>
      <c r="S2565" s="24">
        <f t="shared" si="338"/>
        <v>0.2385816899848911</v>
      </c>
      <c r="T2565" s="24">
        <f t="shared" si="338"/>
        <v>0.25426925316197985</v>
      </c>
      <c r="U2565">
        <f t="shared" si="339"/>
        <v>1.2106069520158822</v>
      </c>
      <c r="V2565">
        <f t="shared" si="339"/>
        <v>0.82864203373627721</v>
      </c>
      <c r="W2565">
        <f t="shared" si="339"/>
        <v>0.69714839979606646</v>
      </c>
      <c r="X2565" t="s">
        <v>493</v>
      </c>
      <c r="Y2565" t="s">
        <v>62</v>
      </c>
      <c r="Z2565" t="s">
        <v>144</v>
      </c>
      <c r="AA2565" s="78" t="s">
        <v>162</v>
      </c>
      <c r="AB2565" s="78" t="s">
        <v>160</v>
      </c>
      <c r="AC2565" s="128" t="s">
        <v>624</v>
      </c>
      <c r="AD2565" s="144" t="s">
        <v>165</v>
      </c>
      <c r="AE2565" s="142" t="str">
        <f>VLOOKUP(AD2565,cs_lookup!$A$2:$B$55,2,FALSE)</f>
        <v>1</v>
      </c>
    </row>
    <row r="2566" spans="1:31" x14ac:dyDescent="0.25">
      <c r="A2566" s="6">
        <v>0.60082505034626366</v>
      </c>
      <c r="B2566" s="6">
        <v>0.20278078820039963</v>
      </c>
      <c r="C2566" s="6">
        <v>0.18533579862483768</v>
      </c>
      <c r="D2566" s="3">
        <f t="shared" si="337"/>
        <v>1.6643780072480108</v>
      </c>
      <c r="E2566" s="4">
        <f t="shared" si="337"/>
        <v>4.9314336376468884</v>
      </c>
      <c r="F2566" s="4">
        <f t="shared" si="337"/>
        <v>5.3956116811746133</v>
      </c>
      <c r="G2566" s="141">
        <v>7.9354553492484436E-2</v>
      </c>
      <c r="H2566" s="5">
        <f t="shared" si="330"/>
        <v>1.0793545534924844</v>
      </c>
      <c r="I2566" s="5">
        <f t="shared" si="331"/>
        <v>1.5420123089883271</v>
      </c>
      <c r="J2566" s="5">
        <f t="shared" si="332"/>
        <v>4.5688727783564458</v>
      </c>
      <c r="K2566" s="5">
        <f t="shared" si="333"/>
        <v>4.9989242772135887</v>
      </c>
      <c r="L2566">
        <v>2.08</v>
      </c>
      <c r="M2566">
        <v>3.77</v>
      </c>
      <c r="N2566">
        <v>3</v>
      </c>
      <c r="O2566" s="5">
        <f t="shared" si="334"/>
        <v>2.2450574712643676</v>
      </c>
      <c r="P2566" s="5">
        <f t="shared" si="335"/>
        <v>4.0691666666666659</v>
      </c>
      <c r="Q2566" s="5">
        <f t="shared" si="336"/>
        <v>3.2380636604774535</v>
      </c>
      <c r="R2566" s="24">
        <f t="shared" si="338"/>
        <v>0.44542289576080285</v>
      </c>
      <c r="S2566" s="24">
        <f t="shared" si="338"/>
        <v>0.24575056317837399</v>
      </c>
      <c r="T2566" s="24">
        <f t="shared" si="338"/>
        <v>0.30882654106082325</v>
      </c>
      <c r="U2566">
        <f t="shared" si="339"/>
        <v>1.3488867682026691</v>
      </c>
      <c r="V2566">
        <f t="shared" si="339"/>
        <v>0.82514882398545941</v>
      </c>
      <c r="W2566">
        <f t="shared" si="339"/>
        <v>0.60012911451265405</v>
      </c>
      <c r="X2566" t="s">
        <v>494</v>
      </c>
      <c r="Y2566" t="s">
        <v>274</v>
      </c>
      <c r="Z2566" t="s">
        <v>144</v>
      </c>
      <c r="AA2566" s="78" t="s">
        <v>162</v>
      </c>
      <c r="AB2566" s="78" t="s">
        <v>160</v>
      </c>
      <c r="AC2566" s="128" t="s">
        <v>624</v>
      </c>
      <c r="AD2566" s="144" t="s">
        <v>151</v>
      </c>
      <c r="AE2566" s="142" t="str">
        <f>VLOOKUP(AD2566,cs_lookup!$A$2:$B$55,2,FALSE)</f>
        <v>X</v>
      </c>
    </row>
    <row r="2567" spans="1:31" x14ac:dyDescent="0.25">
      <c r="A2567" s="6">
        <v>0.39194677347464557</v>
      </c>
      <c r="B2567" s="6">
        <v>0.27377977526591546</v>
      </c>
      <c r="C2567" s="6">
        <v>0.31162788476349651</v>
      </c>
      <c r="D2567" s="3">
        <f t="shared" si="337"/>
        <v>2.5513668377338701</v>
      </c>
      <c r="E2567" s="4">
        <f t="shared" si="337"/>
        <v>3.6525707533681953</v>
      </c>
      <c r="F2567" s="4">
        <f t="shared" si="337"/>
        <v>3.2089554526191684</v>
      </c>
      <c r="G2567" s="141">
        <v>8.0087619828225209E-2</v>
      </c>
      <c r="H2567" s="5">
        <f t="shared" si="330"/>
        <v>1.0800876198282252</v>
      </c>
      <c r="I2567" s="5">
        <f t="shared" si="331"/>
        <v>2.3621850587822069</v>
      </c>
      <c r="J2567" s="5">
        <f t="shared" si="332"/>
        <v>3.3817355984036666</v>
      </c>
      <c r="K2567" s="5">
        <f t="shared" si="333"/>
        <v>2.9710140119275819</v>
      </c>
      <c r="L2567">
        <v>1.89</v>
      </c>
      <c r="M2567">
        <v>3.41</v>
      </c>
      <c r="N2567">
        <v>3.88</v>
      </c>
      <c r="O2567" s="5">
        <f t="shared" si="334"/>
        <v>2.0413656014753454</v>
      </c>
      <c r="P2567" s="5">
        <f t="shared" si="335"/>
        <v>3.6830987836142479</v>
      </c>
      <c r="Q2567" s="5">
        <f t="shared" si="336"/>
        <v>4.1907399649335133</v>
      </c>
      <c r="R2567" s="24">
        <f t="shared" si="338"/>
        <v>0.48986815457127098</v>
      </c>
      <c r="S2567" s="24">
        <f t="shared" si="338"/>
        <v>0.27151050209375427</v>
      </c>
      <c r="T2567" s="24">
        <f t="shared" si="338"/>
        <v>0.23862134333497476</v>
      </c>
      <c r="U2567">
        <f t="shared" si="339"/>
        <v>0.80010666098039085</v>
      </c>
      <c r="V2567">
        <f t="shared" si="339"/>
        <v>1.0083579572600754</v>
      </c>
      <c r="W2567">
        <f t="shared" si="339"/>
        <v>1.3059514308660805</v>
      </c>
      <c r="X2567" t="s">
        <v>272</v>
      </c>
      <c r="Y2567" t="s">
        <v>260</v>
      </c>
      <c r="Z2567" t="s">
        <v>144</v>
      </c>
      <c r="AA2567" s="78" t="s">
        <v>151</v>
      </c>
      <c r="AB2567" s="78" t="s">
        <v>166</v>
      </c>
      <c r="AC2567" s="128" t="s">
        <v>624</v>
      </c>
      <c r="AD2567" s="144" t="s">
        <v>151</v>
      </c>
      <c r="AE2567" s="142" t="str">
        <f>VLOOKUP(AD2567,cs_lookup!$A$2:$B$55,2,FALSE)</f>
        <v>X</v>
      </c>
    </row>
    <row r="2568" spans="1:31" x14ac:dyDescent="0.25">
      <c r="A2568" s="6">
        <v>0.41362077535874758</v>
      </c>
      <c r="B2568" s="6">
        <v>0.24220531604901283</v>
      </c>
      <c r="C2568" s="6">
        <v>0.31994457505995155</v>
      </c>
      <c r="D2568" s="3">
        <f t="shared" si="337"/>
        <v>2.4176735298962329</v>
      </c>
      <c r="E2568" s="4">
        <f t="shared" si="337"/>
        <v>4.128728536237575</v>
      </c>
      <c r="F2568" s="4">
        <f t="shared" si="337"/>
        <v>3.1255413529440808</v>
      </c>
      <c r="G2568" s="141">
        <v>7.8740664434715502E-2</v>
      </c>
      <c r="H2568" s="5">
        <f t="shared" si="330"/>
        <v>1.0787406644347155</v>
      </c>
      <c r="I2568" s="5">
        <f t="shared" si="331"/>
        <v>2.2411999562129683</v>
      </c>
      <c r="J2568" s="5">
        <f t="shared" si="332"/>
        <v>3.8273596911275445</v>
      </c>
      <c r="K2568" s="5">
        <f t="shared" si="333"/>
        <v>2.8973982867160526</v>
      </c>
      <c r="L2568">
        <v>2.64</v>
      </c>
      <c r="M2568">
        <v>3.53</v>
      </c>
      <c r="N2568">
        <v>2.4</v>
      </c>
      <c r="O2568" s="5">
        <f t="shared" si="334"/>
        <v>2.8478753541076491</v>
      </c>
      <c r="P2568" s="5">
        <f t="shared" si="335"/>
        <v>3.8079545454545456</v>
      </c>
      <c r="Q2568" s="5">
        <f t="shared" si="336"/>
        <v>2.5889775946433171</v>
      </c>
      <c r="R2568" s="24">
        <f t="shared" si="338"/>
        <v>0.3511389634934845</v>
      </c>
      <c r="S2568" s="24">
        <f t="shared" si="338"/>
        <v>0.26260817666368247</v>
      </c>
      <c r="T2568" s="24">
        <f t="shared" si="338"/>
        <v>0.38625285984283297</v>
      </c>
      <c r="U2568">
        <f t="shared" si="339"/>
        <v>1.1779404120910737</v>
      </c>
      <c r="V2568">
        <f t="shared" si="339"/>
        <v>0.92230683418209325</v>
      </c>
      <c r="W2568">
        <f t="shared" si="339"/>
        <v>0.82832933635789163</v>
      </c>
      <c r="X2568" t="s">
        <v>61</v>
      </c>
      <c r="Y2568" t="s">
        <v>278</v>
      </c>
      <c r="Z2568" t="s">
        <v>144</v>
      </c>
      <c r="AA2568" s="78" t="s">
        <v>162</v>
      </c>
      <c r="AB2568" s="78" t="s">
        <v>160</v>
      </c>
      <c r="AC2568" s="128" t="s">
        <v>624</v>
      </c>
      <c r="AD2568" s="144" t="s">
        <v>149</v>
      </c>
      <c r="AE2568" s="142" t="str">
        <f>VLOOKUP(AD2568,cs_lookup!$A$2:$B$55,2,FALSE)</f>
        <v>X</v>
      </c>
    </row>
    <row r="2569" spans="1:31" x14ac:dyDescent="0.25">
      <c r="A2569" s="6">
        <v>0.80476072898557849</v>
      </c>
      <c r="B2569" s="6">
        <v>8.0592764413805529E-2</v>
      </c>
      <c r="C2569" s="6">
        <v>1.5949157230873812E-2</v>
      </c>
      <c r="D2569" s="3">
        <f t="shared" si="337"/>
        <v>1.2426053657719178</v>
      </c>
      <c r="E2569" s="4">
        <f t="shared" si="337"/>
        <v>12.40806178164426</v>
      </c>
      <c r="F2569" s="4">
        <f t="shared" si="337"/>
        <v>62.69923767910668</v>
      </c>
      <c r="G2569" s="141">
        <v>7.9039455755702814E-2</v>
      </c>
      <c r="H2569" s="5">
        <f t="shared" si="330"/>
        <v>1.0790394557557028</v>
      </c>
      <c r="I2569" s="5">
        <f t="shared" si="331"/>
        <v>1.1515847350564785</v>
      </c>
      <c r="J2569" s="5">
        <f t="shared" si="332"/>
        <v>11.499173376338035</v>
      </c>
      <c r="K2569" s="5">
        <f t="shared" si="333"/>
        <v>58.106529232701149</v>
      </c>
      <c r="L2569">
        <v>1.35</v>
      </c>
      <c r="M2569">
        <v>4.9400000000000004</v>
      </c>
      <c r="N2569">
        <v>7.36</v>
      </c>
      <c r="O2569" s="5">
        <f t="shared" si="334"/>
        <v>1.456703265270199</v>
      </c>
      <c r="P2569" s="5">
        <f t="shared" si="335"/>
        <v>5.3304549114331721</v>
      </c>
      <c r="Q2569" s="5">
        <f t="shared" si="336"/>
        <v>7.941730394361973</v>
      </c>
      <c r="R2569" s="24">
        <f t="shared" si="338"/>
        <v>0.6864816080538636</v>
      </c>
      <c r="S2569" s="24">
        <f t="shared" si="338"/>
        <v>0.1876012491645174</v>
      </c>
      <c r="T2569" s="24">
        <f t="shared" si="338"/>
        <v>0.125917142781619</v>
      </c>
      <c r="U2569">
        <f t="shared" si="339"/>
        <v>1.1722975816745178</v>
      </c>
      <c r="V2569">
        <f t="shared" si="339"/>
        <v>0.42959609689554623</v>
      </c>
      <c r="W2569">
        <f t="shared" si="339"/>
        <v>0.12666390674488859</v>
      </c>
      <c r="X2569" t="s">
        <v>340</v>
      </c>
      <c r="Y2569" t="s">
        <v>276</v>
      </c>
      <c r="Z2569" t="s">
        <v>144</v>
      </c>
      <c r="AA2569" s="78" t="s">
        <v>175</v>
      </c>
      <c r="AB2569" s="78" t="s">
        <v>160</v>
      </c>
      <c r="AC2569" s="128" t="s">
        <v>624</v>
      </c>
      <c r="AD2569" s="144" t="s">
        <v>151</v>
      </c>
      <c r="AE2569" s="142" t="str">
        <f>VLOOKUP(AD2569,cs_lookup!$A$2:$B$55,2,FALSE)</f>
        <v>X</v>
      </c>
    </row>
    <row r="2570" spans="1:31" x14ac:dyDescent="0.25">
      <c r="A2570" s="6">
        <v>0.27574551655266299</v>
      </c>
      <c r="B2570" s="6">
        <v>0.28995035051359036</v>
      </c>
      <c r="C2570" s="6">
        <v>0.39770760261498772</v>
      </c>
      <c r="D2570" s="3">
        <f t="shared" si="337"/>
        <v>3.6265322189164806</v>
      </c>
      <c r="E2570" s="4">
        <f t="shared" si="337"/>
        <v>3.4488663256612573</v>
      </c>
      <c r="F2570" s="4">
        <f t="shared" si="337"/>
        <v>2.5144100676598802</v>
      </c>
      <c r="G2570" s="141">
        <v>7.8215456321465648E-2</v>
      </c>
      <c r="H2570" s="5">
        <f t="shared" si="330"/>
        <v>1.0782154563214656</v>
      </c>
      <c r="I2570" s="5">
        <f t="shared" si="331"/>
        <v>3.3634578299304629</v>
      </c>
      <c r="J2570" s="5">
        <f t="shared" si="332"/>
        <v>3.1986801018673132</v>
      </c>
      <c r="K2570" s="5">
        <f t="shared" si="333"/>
        <v>2.3320107803298069</v>
      </c>
      <c r="L2570">
        <v>2.35</v>
      </c>
      <c r="M2570">
        <v>3.71</v>
      </c>
      <c r="N2570">
        <v>2.61</v>
      </c>
      <c r="O2570" s="5">
        <f t="shared" si="334"/>
        <v>2.5338063223554443</v>
      </c>
      <c r="P2570" s="5">
        <f t="shared" si="335"/>
        <v>4.0001793429526371</v>
      </c>
      <c r="Q2570" s="5">
        <f t="shared" si="336"/>
        <v>2.8141423409990254</v>
      </c>
      <c r="R2570" s="24">
        <f t="shared" si="338"/>
        <v>0.39466315604990398</v>
      </c>
      <c r="S2570" s="24">
        <f t="shared" si="338"/>
        <v>0.2499887915679985</v>
      </c>
      <c r="T2570" s="24">
        <f t="shared" si="338"/>
        <v>0.35534805238209743</v>
      </c>
      <c r="U2570">
        <f t="shared" si="339"/>
        <v>0.69868573320230531</v>
      </c>
      <c r="V2570">
        <f t="shared" si="339"/>
        <v>1.1598534026063407</v>
      </c>
      <c r="W2570">
        <f t="shared" si="339"/>
        <v>1.1192058038560517</v>
      </c>
      <c r="X2570" t="s">
        <v>63</v>
      </c>
      <c r="Y2570" t="s">
        <v>346</v>
      </c>
      <c r="Z2570" t="s">
        <v>145</v>
      </c>
      <c r="AA2570" s="78" t="s">
        <v>151</v>
      </c>
      <c r="AB2570" s="78" t="s">
        <v>166</v>
      </c>
      <c r="AC2570" s="128" t="s">
        <v>624</v>
      </c>
      <c r="AD2570" s="144" t="s">
        <v>150</v>
      </c>
      <c r="AE2570" s="142" t="str">
        <f>VLOOKUP(AD2570,cs_lookup!$A$2:$B$55,2,FALSE)</f>
        <v>X</v>
      </c>
    </row>
    <row r="2571" spans="1:31" x14ac:dyDescent="0.25">
      <c r="A2571" s="6">
        <v>5.0530589927618469E-2</v>
      </c>
      <c r="B2571" s="6">
        <v>7.6127484269027754E-2</v>
      </c>
      <c r="C2571" s="6">
        <v>0.68590478548885092</v>
      </c>
      <c r="D2571" s="3">
        <f t="shared" si="337"/>
        <v>19.789992585331579</v>
      </c>
      <c r="E2571" s="4">
        <f t="shared" si="337"/>
        <v>13.135860321695237</v>
      </c>
      <c r="F2571" s="4">
        <f t="shared" si="337"/>
        <v>1.4579283031059338</v>
      </c>
      <c r="G2571" s="141">
        <v>7.7022067257993765E-2</v>
      </c>
      <c r="H2571" s="5">
        <f t="shared" si="330"/>
        <v>1.0770220672579938</v>
      </c>
      <c r="I2571" s="5">
        <f t="shared" si="331"/>
        <v>18.374732688360982</v>
      </c>
      <c r="J2571" s="5">
        <f t="shared" si="332"/>
        <v>12.196463490425982</v>
      </c>
      <c r="K2571" s="5">
        <f t="shared" si="333"/>
        <v>1.3536661387242461</v>
      </c>
      <c r="L2571">
        <v>5.44</v>
      </c>
      <c r="M2571">
        <v>4.33</v>
      </c>
      <c r="N2571">
        <v>1.51</v>
      </c>
      <c r="O2571" s="5">
        <f t="shared" si="334"/>
        <v>5.8590000458834863</v>
      </c>
      <c r="P2571" s="5">
        <f t="shared" si="335"/>
        <v>4.6635055512271135</v>
      </c>
      <c r="Q2571" s="5">
        <f t="shared" si="336"/>
        <v>1.6263033215595706</v>
      </c>
      <c r="R2571" s="24">
        <f t="shared" si="338"/>
        <v>0.17067758869580427</v>
      </c>
      <c r="S2571" s="24">
        <f t="shared" si="338"/>
        <v>0.21443096593653005</v>
      </c>
      <c r="T2571" s="24">
        <f t="shared" si="338"/>
        <v>0.61489144536766571</v>
      </c>
      <c r="U2571">
        <f t="shared" si="339"/>
        <v>0.29605872870443622</v>
      </c>
      <c r="V2571">
        <f t="shared" si="339"/>
        <v>0.35502094548956564</v>
      </c>
      <c r="W2571">
        <f t="shared" si="339"/>
        <v>1.1154892309141231</v>
      </c>
      <c r="X2571" t="s">
        <v>342</v>
      </c>
      <c r="Y2571" t="s">
        <v>527</v>
      </c>
      <c r="Z2571" t="s">
        <v>145</v>
      </c>
      <c r="AA2571" s="78" t="s">
        <v>167</v>
      </c>
      <c r="AB2571" s="78" t="s">
        <v>161</v>
      </c>
      <c r="AC2571" s="128" t="s">
        <v>624</v>
      </c>
      <c r="AD2571" s="144" t="s">
        <v>152</v>
      </c>
      <c r="AE2571" s="142" t="str">
        <f>VLOOKUP(AD2571,cs_lookup!$A$2:$B$55,2,FALSE)</f>
        <v>2</v>
      </c>
    </row>
    <row r="2572" spans="1:31" x14ac:dyDescent="0.25">
      <c r="A2572" s="6">
        <v>0.823230411450116</v>
      </c>
      <c r="B2572" s="6">
        <v>0.12267098919979877</v>
      </c>
      <c r="C2572" s="6">
        <v>4.1980251635337015E-2</v>
      </c>
      <c r="D2572" s="3">
        <f t="shared" si="337"/>
        <v>1.2147267473252177</v>
      </c>
      <c r="E2572" s="4">
        <f t="shared" si="337"/>
        <v>8.1518866565204195</v>
      </c>
      <c r="F2572" s="4">
        <f t="shared" si="337"/>
        <v>23.820724294045124</v>
      </c>
      <c r="G2572" s="141">
        <v>0.10580871732419506</v>
      </c>
      <c r="H2572" s="5">
        <f t="shared" si="330"/>
        <v>1.1058087173241951</v>
      </c>
      <c r="I2572" s="5">
        <f t="shared" si="331"/>
        <v>1.0984962663927804</v>
      </c>
      <c r="J2572" s="5">
        <f t="shared" si="332"/>
        <v>7.3718777296729279</v>
      </c>
      <c r="K2572" s="5">
        <f t="shared" si="333"/>
        <v>21.541450994965789</v>
      </c>
      <c r="L2572">
        <v>1.7</v>
      </c>
      <c r="M2572">
        <v>3.72</v>
      </c>
      <c r="N2572">
        <v>4.0199999999999996</v>
      </c>
      <c r="O2572" s="5">
        <f t="shared" si="334"/>
        <v>1.8798748194511314</v>
      </c>
      <c r="P2572" s="5">
        <f t="shared" si="335"/>
        <v>4.1136084284460059</v>
      </c>
      <c r="Q2572" s="5">
        <f t="shared" si="336"/>
        <v>4.4453510436432637</v>
      </c>
      <c r="R2572" s="24">
        <f t="shared" si="338"/>
        <v>0.53195031374055579</v>
      </c>
      <c r="S2572" s="24">
        <f t="shared" si="338"/>
        <v>0.24309557348358726</v>
      </c>
      <c r="T2572" s="24">
        <f t="shared" si="338"/>
        <v>0.22495411277585692</v>
      </c>
      <c r="U2572">
        <f t="shared" si="339"/>
        <v>1.5475701210914674</v>
      </c>
      <c r="V2572">
        <f t="shared" si="339"/>
        <v>0.50462041509810118</v>
      </c>
      <c r="W2572">
        <f t="shared" si="339"/>
        <v>0.18661695541955223</v>
      </c>
      <c r="X2572" t="s">
        <v>277</v>
      </c>
      <c r="Y2572" t="s">
        <v>341</v>
      </c>
      <c r="Z2572" t="s">
        <v>145</v>
      </c>
      <c r="AA2572" s="78" t="s">
        <v>176</v>
      </c>
      <c r="AB2572" s="78" t="s">
        <v>160</v>
      </c>
      <c r="AC2572" s="128" t="s">
        <v>624</v>
      </c>
      <c r="AD2572" s="144" t="s">
        <v>162</v>
      </c>
      <c r="AE2572" s="142" t="str">
        <f>VLOOKUP(AD2572,cs_lookup!$A$2:$B$55,2,FALSE)</f>
        <v>1</v>
      </c>
    </row>
    <row r="2573" spans="1:31" x14ac:dyDescent="0.25">
      <c r="A2573" s="6">
        <v>0.54493316053065066</v>
      </c>
      <c r="B2573" s="6">
        <v>0.2466702226444743</v>
      </c>
      <c r="C2573" s="6">
        <v>0.19885338139505235</v>
      </c>
      <c r="D2573" s="3">
        <f t="shared" si="337"/>
        <v>1.8350874426988617</v>
      </c>
      <c r="E2573" s="4">
        <f t="shared" si="337"/>
        <v>4.0539956111415183</v>
      </c>
      <c r="F2573" s="4">
        <f t="shared" si="337"/>
        <v>5.0288307545213353</v>
      </c>
      <c r="G2573" s="141">
        <v>0.10774225253533087</v>
      </c>
      <c r="H2573" s="5">
        <f t="shared" si="330"/>
        <v>1.1077422525353309</v>
      </c>
      <c r="I2573" s="5">
        <f t="shared" si="331"/>
        <v>1.6566014688875763</v>
      </c>
      <c r="J2573" s="5">
        <f t="shared" si="332"/>
        <v>3.6596921367429904</v>
      </c>
      <c r="K2573" s="5">
        <f t="shared" si="333"/>
        <v>4.5397119618861366</v>
      </c>
      <c r="L2573">
        <v>1.81</v>
      </c>
      <c r="M2573">
        <v>3.71</v>
      </c>
      <c r="N2573">
        <v>3.5</v>
      </c>
      <c r="O2573" s="5">
        <f t="shared" si="334"/>
        <v>2.0050134770889487</v>
      </c>
      <c r="P2573" s="5">
        <f t="shared" si="335"/>
        <v>4.1097237569060772</v>
      </c>
      <c r="Q2573" s="5">
        <f t="shared" si="336"/>
        <v>3.8770978838736578</v>
      </c>
      <c r="R2573" s="24">
        <f t="shared" si="338"/>
        <v>0.498749764740677</v>
      </c>
      <c r="S2573" s="24">
        <f t="shared" si="338"/>
        <v>0.24332535692200147</v>
      </c>
      <c r="T2573" s="24">
        <f t="shared" si="338"/>
        <v>0.25792487833732153</v>
      </c>
      <c r="U2573">
        <f t="shared" si="339"/>
        <v>1.0925983309766303</v>
      </c>
      <c r="V2573">
        <f t="shared" si="339"/>
        <v>1.0137464741233075</v>
      </c>
      <c r="W2573">
        <f t="shared" si="339"/>
        <v>0.77097402420787897</v>
      </c>
      <c r="X2573" t="s">
        <v>345</v>
      </c>
      <c r="Y2573" t="s">
        <v>344</v>
      </c>
      <c r="Z2573" t="s">
        <v>145</v>
      </c>
      <c r="AA2573" s="78" t="s">
        <v>162</v>
      </c>
      <c r="AB2573" s="78" t="s">
        <v>160</v>
      </c>
      <c r="AC2573" s="128" t="s">
        <v>624</v>
      </c>
      <c r="AD2573" s="144" t="s">
        <v>178</v>
      </c>
      <c r="AE2573" s="142" t="str">
        <f>VLOOKUP(AD2573,cs_lookup!$A$2:$B$55,2,FALSE)</f>
        <v>2</v>
      </c>
    </row>
    <row r="2574" spans="1:31" x14ac:dyDescent="0.25">
      <c r="A2574" s="6">
        <v>0.49528946479479702</v>
      </c>
      <c r="B2574" s="6">
        <v>0.35469137161369518</v>
      </c>
      <c r="C2574" s="6">
        <v>0.14721299898453311</v>
      </c>
      <c r="D2574" s="3">
        <f t="shared" si="337"/>
        <v>2.0190213422252161</v>
      </c>
      <c r="E2574" s="4">
        <f t="shared" si="337"/>
        <v>2.8193524850926721</v>
      </c>
      <c r="F2574" s="4">
        <f t="shared" si="337"/>
        <v>6.7928783931985839</v>
      </c>
      <c r="G2574" s="141">
        <v>2.2407385766560539E-2</v>
      </c>
      <c r="H2574" s="5">
        <f t="shared" si="330"/>
        <v>1.0224073857665605</v>
      </c>
      <c r="I2574" s="5">
        <f t="shared" si="331"/>
        <v>1.9747718671960042</v>
      </c>
      <c r="J2574" s="5">
        <f t="shared" si="332"/>
        <v>2.7575627135936949</v>
      </c>
      <c r="K2574" s="5">
        <f t="shared" si="333"/>
        <v>6.6440036405894629</v>
      </c>
      <c r="L2574">
        <v>1.91</v>
      </c>
      <c r="M2574">
        <v>3.49</v>
      </c>
      <c r="N2574">
        <v>4.71</v>
      </c>
      <c r="O2574" s="5">
        <f t="shared" si="334"/>
        <v>1.9527981068141305</v>
      </c>
      <c r="P2574" s="5">
        <f t="shared" si="335"/>
        <v>3.5682017763252967</v>
      </c>
      <c r="Q2574" s="5">
        <f t="shared" si="336"/>
        <v>4.8155387869605004</v>
      </c>
      <c r="R2574" s="24">
        <f t="shared" si="338"/>
        <v>0.51208570743211046</v>
      </c>
      <c r="S2574" s="24">
        <f t="shared" si="338"/>
        <v>0.28025320951155608</v>
      </c>
      <c r="T2574" s="24">
        <f t="shared" si="338"/>
        <v>0.20766108305633352</v>
      </c>
      <c r="U2574">
        <f t="shared" si="339"/>
        <v>0.96720032917626364</v>
      </c>
      <c r="V2574">
        <f t="shared" si="339"/>
        <v>1.265610382239243</v>
      </c>
      <c r="W2574">
        <f t="shared" si="339"/>
        <v>0.70890990655479591</v>
      </c>
      <c r="X2574" t="s">
        <v>378</v>
      </c>
      <c r="Y2574" t="s">
        <v>114</v>
      </c>
      <c r="Z2574" t="s">
        <v>146</v>
      </c>
      <c r="AA2574" s="78" t="s">
        <v>154</v>
      </c>
      <c r="AB2574" s="78" t="s">
        <v>160</v>
      </c>
      <c r="AC2574" s="128" t="s">
        <v>624</v>
      </c>
      <c r="AD2574" s="144" t="s">
        <v>170</v>
      </c>
      <c r="AE2574" s="142" t="str">
        <f>VLOOKUP(AD2574,cs_lookup!$A$2:$B$55,2,FALSE)</f>
        <v>1</v>
      </c>
    </row>
    <row r="2575" spans="1:31" x14ac:dyDescent="0.25">
      <c r="A2575" s="6">
        <v>0.25388945251636746</v>
      </c>
      <c r="B2575" s="6">
        <v>0.59240091699334407</v>
      </c>
      <c r="C2575" s="6">
        <v>0.15245804793280621</v>
      </c>
      <c r="D2575" s="3">
        <f t="shared" si="337"/>
        <v>3.9387221095194298</v>
      </c>
      <c r="E2575" s="4">
        <f t="shared" si="337"/>
        <v>1.6880460028241913</v>
      </c>
      <c r="F2575" s="4">
        <f t="shared" si="337"/>
        <v>6.5591814506292003</v>
      </c>
      <c r="G2575" s="141">
        <v>2.1191886893006107E-2</v>
      </c>
      <c r="H2575" s="5">
        <f t="shared" si="330"/>
        <v>1.0211918868930061</v>
      </c>
      <c r="I2575" s="5">
        <f t="shared" si="331"/>
        <v>3.8569853130179674</v>
      </c>
      <c r="J2575" s="5">
        <f t="shared" si="332"/>
        <v>1.6530154856205335</v>
      </c>
      <c r="K2575" s="5">
        <f t="shared" si="333"/>
        <v>6.4230645922830654</v>
      </c>
      <c r="L2575">
        <v>3.43</v>
      </c>
      <c r="M2575">
        <v>3.72</v>
      </c>
      <c r="N2575">
        <v>2.17</v>
      </c>
      <c r="O2575" s="5">
        <f t="shared" si="334"/>
        <v>3.502688172043011</v>
      </c>
      <c r="P2575" s="5">
        <f t="shared" si="335"/>
        <v>3.7988338192419828</v>
      </c>
      <c r="Q2575" s="5">
        <f t="shared" si="336"/>
        <v>2.2159863945578233</v>
      </c>
      <c r="R2575" s="24">
        <f t="shared" si="338"/>
        <v>0.2854950115118956</v>
      </c>
      <c r="S2575" s="24">
        <f t="shared" si="338"/>
        <v>0.26323867996930161</v>
      </c>
      <c r="T2575" s="24">
        <f t="shared" si="338"/>
        <v>0.45126630851880273</v>
      </c>
      <c r="U2575">
        <f t="shared" si="339"/>
        <v>0.88929558233555606</v>
      </c>
      <c r="V2575">
        <f t="shared" si="339"/>
        <v>2.2504326380242778</v>
      </c>
      <c r="W2575">
        <f t="shared" si="339"/>
        <v>0.33784495995994301</v>
      </c>
      <c r="X2575" t="s">
        <v>112</v>
      </c>
      <c r="Y2575" t="s">
        <v>66</v>
      </c>
      <c r="Z2575" t="s">
        <v>146</v>
      </c>
      <c r="AA2575" s="78" t="s">
        <v>149</v>
      </c>
      <c r="AB2575" s="78" t="s">
        <v>166</v>
      </c>
      <c r="AC2575" s="128" t="s">
        <v>624</v>
      </c>
      <c r="AD2575" s="144" t="s">
        <v>169</v>
      </c>
      <c r="AE2575" s="142" t="str">
        <f>VLOOKUP(AD2575,cs_lookup!$A$2:$B$55,2,FALSE)</f>
        <v>X</v>
      </c>
    </row>
    <row r="2576" spans="1:31" x14ac:dyDescent="0.25">
      <c r="A2576" s="6">
        <v>0.29669945041848766</v>
      </c>
      <c r="B2576" s="6">
        <v>0.35720864505235406</v>
      </c>
      <c r="C2576" s="6">
        <v>0.32645284836630512</v>
      </c>
      <c r="D2576" s="3">
        <f t="shared" si="337"/>
        <v>3.3704140624107097</v>
      </c>
      <c r="E2576" s="4">
        <f t="shared" si="337"/>
        <v>2.7994843177813786</v>
      </c>
      <c r="F2576" s="4">
        <f t="shared" si="337"/>
        <v>3.0632295138620549</v>
      </c>
      <c r="G2576" s="141">
        <v>2.2331270271548131E-2</v>
      </c>
      <c r="H2576" s="5">
        <f t="shared" si="330"/>
        <v>1.0223312702715481</v>
      </c>
      <c r="I2576" s="5">
        <f t="shared" si="331"/>
        <v>3.2967924981062859</v>
      </c>
      <c r="J2576" s="5">
        <f t="shared" si="332"/>
        <v>2.7383338446038037</v>
      </c>
      <c r="K2576" s="5">
        <f t="shared" si="333"/>
        <v>2.9963179283838302</v>
      </c>
      <c r="L2576">
        <v>2.5099999999999998</v>
      </c>
      <c r="M2576">
        <v>3.09</v>
      </c>
      <c r="N2576">
        <v>3.33</v>
      </c>
      <c r="O2576" s="5">
        <f t="shared" si="334"/>
        <v>2.5660514883815857</v>
      </c>
      <c r="P2576" s="5">
        <f t="shared" si="335"/>
        <v>3.1590036251390834</v>
      </c>
      <c r="Q2576" s="5">
        <f t="shared" si="336"/>
        <v>3.4043631300042554</v>
      </c>
      <c r="R2576" s="24">
        <f t="shared" si="338"/>
        <v>0.38970379375774028</v>
      </c>
      <c r="S2576" s="24">
        <f t="shared" si="338"/>
        <v>0.31655550884528422</v>
      </c>
      <c r="T2576" s="24">
        <f t="shared" si="338"/>
        <v>0.29374069739697539</v>
      </c>
      <c r="U2576">
        <f t="shared" si="339"/>
        <v>0.76134606634835877</v>
      </c>
      <c r="V2576">
        <f t="shared" si="339"/>
        <v>1.1284234046514066</v>
      </c>
      <c r="W2576">
        <f t="shared" si="339"/>
        <v>1.1113640406631191</v>
      </c>
      <c r="X2576" t="s">
        <v>113</v>
      </c>
      <c r="Y2576" t="s">
        <v>68</v>
      </c>
      <c r="Z2576" t="s">
        <v>146</v>
      </c>
      <c r="AA2576" s="78" t="s">
        <v>151</v>
      </c>
      <c r="AB2576" s="78" t="s">
        <v>166</v>
      </c>
      <c r="AC2576" s="128" t="s">
        <v>624</v>
      </c>
      <c r="AD2576" s="144" t="s">
        <v>162</v>
      </c>
      <c r="AE2576" s="142" t="str">
        <f>VLOOKUP(AD2576,cs_lookup!$A$2:$B$55,2,FALSE)</f>
        <v>1</v>
      </c>
    </row>
    <row r="2577" spans="1:31" x14ac:dyDescent="0.25">
      <c r="A2577" s="6">
        <v>0.84844392864995533</v>
      </c>
      <c r="B2577" s="6">
        <v>9.1300029686116738E-2</v>
      </c>
      <c r="C2577" s="6">
        <v>2.4075256503185531E-2</v>
      </c>
      <c r="D2577" s="3">
        <f t="shared" si="337"/>
        <v>1.1786282702160422</v>
      </c>
      <c r="E2577" s="4">
        <f t="shared" si="337"/>
        <v>10.952898957841873</v>
      </c>
      <c r="F2577" s="4">
        <f t="shared" si="337"/>
        <v>41.536421423700489</v>
      </c>
      <c r="G2577" s="141">
        <v>2.2851185994754664E-2</v>
      </c>
      <c r="H2577" s="5">
        <f t="shared" si="330"/>
        <v>1.0228511859947547</v>
      </c>
      <c r="I2577" s="5">
        <f t="shared" si="331"/>
        <v>1.1522969189988175</v>
      </c>
      <c r="J2577" s="5">
        <f t="shared" si="332"/>
        <v>10.708203801112903</v>
      </c>
      <c r="K2577" s="5">
        <f t="shared" si="333"/>
        <v>40.608469728961623</v>
      </c>
      <c r="L2577">
        <v>1.4</v>
      </c>
      <c r="M2577">
        <v>5.57</v>
      </c>
      <c r="N2577">
        <v>7.75</v>
      </c>
      <c r="O2577" s="5">
        <f t="shared" si="334"/>
        <v>1.4319916603926564</v>
      </c>
      <c r="P2577" s="5">
        <f t="shared" si="335"/>
        <v>5.6972811059907835</v>
      </c>
      <c r="Q2577" s="5">
        <f t="shared" si="336"/>
        <v>7.927096691459349</v>
      </c>
      <c r="R2577" s="24">
        <f t="shared" si="338"/>
        <v>0.69832808923328304</v>
      </c>
      <c r="S2577" s="24">
        <f t="shared" si="338"/>
        <v>0.17552232045360791</v>
      </c>
      <c r="T2577" s="24">
        <f t="shared" si="338"/>
        <v>0.12614959031310916</v>
      </c>
      <c r="U2577">
        <f t="shared" si="339"/>
        <v>1.2149646301375181</v>
      </c>
      <c r="V2577">
        <f t="shared" si="339"/>
        <v>0.52016193410711054</v>
      </c>
      <c r="W2577">
        <f t="shared" si="339"/>
        <v>0.1908468861724372</v>
      </c>
      <c r="X2577" t="s">
        <v>119</v>
      </c>
      <c r="Y2577" t="s">
        <v>350</v>
      </c>
      <c r="Z2577" t="s">
        <v>146</v>
      </c>
      <c r="AA2577" s="78" t="s">
        <v>176</v>
      </c>
      <c r="AB2577" s="78" t="s">
        <v>160</v>
      </c>
      <c r="AC2577" s="128" t="s">
        <v>624</v>
      </c>
      <c r="AD2577" s="144" t="s">
        <v>162</v>
      </c>
      <c r="AE2577" s="142" t="str">
        <f>VLOOKUP(AD2577,cs_lookup!$A$2:$B$55,2,FALSE)</f>
        <v>1</v>
      </c>
    </row>
    <row r="2578" spans="1:31" x14ac:dyDescent="0.25">
      <c r="A2578" s="6">
        <v>0.41268127292275547</v>
      </c>
      <c r="B2578" s="6">
        <v>0.37111335054925282</v>
      </c>
      <c r="C2578" s="6">
        <v>0.20970776862250168</v>
      </c>
      <c r="D2578" s="3">
        <f t="shared" si="337"/>
        <v>2.4231775600517187</v>
      </c>
      <c r="E2578" s="4">
        <f t="shared" si="337"/>
        <v>2.6945945181438136</v>
      </c>
      <c r="F2578" s="4">
        <f t="shared" si="337"/>
        <v>4.7685405579805487</v>
      </c>
      <c r="G2578" s="141">
        <v>3.7868543904687524E-2</v>
      </c>
      <c r="H2578" s="5">
        <f t="shared" si="330"/>
        <v>1.0378685439046875</v>
      </c>
      <c r="I2578" s="5">
        <f t="shared" si="331"/>
        <v>2.3347634671874697</v>
      </c>
      <c r="J2578" s="5">
        <f t="shared" si="332"/>
        <v>2.5962772780511894</v>
      </c>
      <c r="K2578" s="5">
        <f t="shared" si="333"/>
        <v>4.5945515797600534</v>
      </c>
      <c r="L2578">
        <v>2.62</v>
      </c>
      <c r="M2578">
        <v>2.97</v>
      </c>
      <c r="N2578">
        <v>3.13</v>
      </c>
      <c r="O2578" s="5">
        <f t="shared" si="334"/>
        <v>2.7192155850302813</v>
      </c>
      <c r="P2578" s="5">
        <f t="shared" si="335"/>
        <v>3.0824695753969222</v>
      </c>
      <c r="Q2578" s="5">
        <f t="shared" si="336"/>
        <v>3.2485285424216719</v>
      </c>
      <c r="R2578" s="24">
        <f t="shared" si="338"/>
        <v>0.36775311435590496</v>
      </c>
      <c r="S2578" s="24">
        <f t="shared" si="338"/>
        <v>0.32441520525672418</v>
      </c>
      <c r="T2578" s="24">
        <f t="shared" si="338"/>
        <v>0.30783168038737091</v>
      </c>
      <c r="U2578">
        <f t="shared" si="339"/>
        <v>1.1221693489816917</v>
      </c>
      <c r="V2578">
        <f t="shared" si="339"/>
        <v>1.1439456120916844</v>
      </c>
      <c r="W2578">
        <f t="shared" si="339"/>
        <v>0.68124167193775664</v>
      </c>
      <c r="X2578" t="s">
        <v>389</v>
      </c>
      <c r="Y2578" t="s">
        <v>381</v>
      </c>
      <c r="Z2578" t="s">
        <v>349</v>
      </c>
      <c r="AA2578" s="78" t="s">
        <v>151</v>
      </c>
      <c r="AB2578" s="78" t="s">
        <v>166</v>
      </c>
      <c r="AC2578" s="128" t="s">
        <v>624</v>
      </c>
      <c r="AD2578" s="144" t="s">
        <v>155</v>
      </c>
      <c r="AE2578" s="142" t="str">
        <f>VLOOKUP(AD2578,cs_lookup!$A$2:$B$55,2,FALSE)</f>
        <v>2</v>
      </c>
    </row>
    <row r="2579" spans="1:31" x14ac:dyDescent="0.25">
      <c r="A2579" s="6">
        <v>0.47305711252637367</v>
      </c>
      <c r="B2579" s="6">
        <v>0.34343031670890112</v>
      </c>
      <c r="C2579" s="6">
        <v>0.17862743201700754</v>
      </c>
      <c r="D2579" s="3">
        <f t="shared" si="337"/>
        <v>2.1139096602088365</v>
      </c>
      <c r="E2579" s="4">
        <f t="shared" si="337"/>
        <v>2.9117988463657429</v>
      </c>
      <c r="F2579" s="4">
        <f t="shared" si="337"/>
        <v>5.5982442825735053</v>
      </c>
      <c r="G2579" s="141">
        <v>3.8117433142514479E-2</v>
      </c>
      <c r="H2579" s="5">
        <f t="shared" si="330"/>
        <v>1.0381174331425145</v>
      </c>
      <c r="I2579" s="5">
        <f t="shared" si="331"/>
        <v>2.0362914567475872</v>
      </c>
      <c r="J2579" s="5">
        <f t="shared" si="332"/>
        <v>2.8048838728691363</v>
      </c>
      <c r="K2579" s="5">
        <f t="shared" si="333"/>
        <v>5.3926888267610558</v>
      </c>
      <c r="L2579">
        <v>2.15</v>
      </c>
      <c r="M2579">
        <v>3.09</v>
      </c>
      <c r="N2579">
        <v>4.01</v>
      </c>
      <c r="O2579" s="5">
        <f t="shared" si="334"/>
        <v>2.231952481256406</v>
      </c>
      <c r="P2579" s="5">
        <f t="shared" si="335"/>
        <v>3.2077828684103697</v>
      </c>
      <c r="Q2579" s="5">
        <f t="shared" si="336"/>
        <v>4.1628509069014825</v>
      </c>
      <c r="R2579" s="24">
        <f t="shared" si="338"/>
        <v>0.44803821246099385</v>
      </c>
      <c r="S2579" s="24">
        <f t="shared" si="338"/>
        <v>0.31174179831428372</v>
      </c>
      <c r="T2579" s="24">
        <f t="shared" si="338"/>
        <v>0.2402199892247224</v>
      </c>
      <c r="U2579">
        <f t="shared" si="339"/>
        <v>1.0558409960792305</v>
      </c>
      <c r="V2579">
        <f t="shared" si="339"/>
        <v>1.1016498864315607</v>
      </c>
      <c r="W2579">
        <f t="shared" si="339"/>
        <v>0.74359936736948284</v>
      </c>
      <c r="X2579" t="s">
        <v>382</v>
      </c>
      <c r="Y2579" t="s">
        <v>377</v>
      </c>
      <c r="Z2579" t="s">
        <v>349</v>
      </c>
      <c r="AA2579" s="78" t="s">
        <v>151</v>
      </c>
      <c r="AB2579" s="78" t="s">
        <v>166</v>
      </c>
      <c r="AC2579" s="128" t="s">
        <v>624</v>
      </c>
      <c r="AD2579" s="144" t="s">
        <v>151</v>
      </c>
      <c r="AE2579" s="142" t="str">
        <f>VLOOKUP(AD2579,cs_lookup!$A$2:$B$55,2,FALSE)</f>
        <v>X</v>
      </c>
    </row>
    <row r="2580" spans="1:31" x14ac:dyDescent="0.25">
      <c r="A2580" s="6">
        <v>0.41219253251968102</v>
      </c>
      <c r="B2580" s="6">
        <v>0.37953386835619046</v>
      </c>
      <c r="C2580" s="6">
        <v>0.20252794097368698</v>
      </c>
      <c r="D2580" s="3">
        <f t="shared" si="337"/>
        <v>2.4260507435375551</v>
      </c>
      <c r="E2580" s="4">
        <f t="shared" si="337"/>
        <v>2.6348109704441591</v>
      </c>
      <c r="F2580" s="4">
        <f t="shared" si="337"/>
        <v>4.9375903156489551</v>
      </c>
      <c r="G2580" s="141">
        <v>4.4960263658301525E-2</v>
      </c>
      <c r="H2580" s="5">
        <f t="shared" ref="H2580:H2643" si="340">(G2580/100%) + 1</f>
        <v>1.0449602636583015</v>
      </c>
      <c r="I2580" s="5">
        <f t="shared" ref="I2580:I2643" si="341">D2580/H2580</f>
        <v>2.3216679407924983</v>
      </c>
      <c r="J2580" s="5">
        <f t="shared" ref="J2580:J2643" si="342">E2580/H2580</f>
        <v>2.5214460894617647</v>
      </c>
      <c r="K2580" s="5">
        <f t="shared" ref="K2580:K2643" si="343">F2580/H2580</f>
        <v>4.7251464839083397</v>
      </c>
      <c r="L2580">
        <v>1.6</v>
      </c>
      <c r="M2580">
        <v>4.03</v>
      </c>
      <c r="N2580">
        <v>5.82</v>
      </c>
      <c r="O2580" s="5">
        <f t="shared" ref="O2580:O2643" si="344">(L2580*H2580)</f>
        <v>1.6719364218532826</v>
      </c>
      <c r="P2580" s="5">
        <f t="shared" ref="P2580:P2643" si="345">(M2580*H2580)</f>
        <v>4.2111898625429554</v>
      </c>
      <c r="Q2580" s="5">
        <f t="shared" ref="Q2580:Q2643" si="346">(N2580*H2580)</f>
        <v>6.0816687344913154</v>
      </c>
      <c r="R2580" s="24">
        <f t="shared" si="338"/>
        <v>0.59810886761563287</v>
      </c>
      <c r="S2580" s="24">
        <f t="shared" si="338"/>
        <v>0.23746257771340265</v>
      </c>
      <c r="T2580" s="24">
        <f t="shared" si="338"/>
        <v>0.16442855467096437</v>
      </c>
      <c r="U2580">
        <f t="shared" si="339"/>
        <v>0.68915970793559833</v>
      </c>
      <c r="V2580">
        <f t="shared" si="339"/>
        <v>1.598289178913302</v>
      </c>
      <c r="W2580">
        <f t="shared" si="339"/>
        <v>1.2317078464805746</v>
      </c>
      <c r="X2580" t="s">
        <v>73</v>
      </c>
      <c r="Y2580" t="s">
        <v>352</v>
      </c>
      <c r="Z2580" t="s">
        <v>349</v>
      </c>
      <c r="AA2580" s="78" t="s">
        <v>151</v>
      </c>
      <c r="AB2580" s="78" t="s">
        <v>166</v>
      </c>
      <c r="AC2580" s="128" t="s">
        <v>624</v>
      </c>
      <c r="AD2580" s="144" t="s">
        <v>165</v>
      </c>
      <c r="AE2580" s="142" t="str">
        <f>VLOOKUP(AD2580,cs_lookup!$A$2:$B$55,2,FALSE)</f>
        <v>1</v>
      </c>
    </row>
    <row r="2581" spans="1:31" x14ac:dyDescent="0.25">
      <c r="A2581" s="6">
        <v>0.39090578877292526</v>
      </c>
      <c r="B2581" s="6">
        <v>0.27775908112785941</v>
      </c>
      <c r="C2581" s="6">
        <v>0.30920210875245602</v>
      </c>
      <c r="D2581" s="3">
        <f t="shared" si="337"/>
        <v>2.5581611445025025</v>
      </c>
      <c r="E2581" s="4">
        <f t="shared" si="337"/>
        <v>3.6002423248933315</v>
      </c>
      <c r="F2581" s="4">
        <f t="shared" si="337"/>
        <v>3.2341305951460684</v>
      </c>
      <c r="G2581" s="141">
        <v>3.7931544899577618E-2</v>
      </c>
      <c r="H2581" s="5">
        <f t="shared" si="340"/>
        <v>1.0379315448995776</v>
      </c>
      <c r="I2581" s="5">
        <f t="shared" si="341"/>
        <v>2.4646723158895907</v>
      </c>
      <c r="J2581" s="5">
        <f t="shared" si="342"/>
        <v>3.4686703016061271</v>
      </c>
      <c r="K2581" s="5">
        <f t="shared" si="343"/>
        <v>3.1159382437489924</v>
      </c>
      <c r="L2581">
        <v>3.27</v>
      </c>
      <c r="M2581">
        <v>2.89</v>
      </c>
      <c r="N2581">
        <v>2.59</v>
      </c>
      <c r="O2581" s="5">
        <f t="shared" si="344"/>
        <v>3.3940361518216187</v>
      </c>
      <c r="P2581" s="5">
        <f t="shared" si="345"/>
        <v>2.9996221647597796</v>
      </c>
      <c r="Q2581" s="5">
        <f t="shared" si="346"/>
        <v>2.6882427012899059</v>
      </c>
      <c r="R2581" s="24">
        <f t="shared" si="338"/>
        <v>0.29463445740355132</v>
      </c>
      <c r="S2581" s="24">
        <f t="shared" si="338"/>
        <v>0.33337532031474487</v>
      </c>
      <c r="T2581" s="24">
        <f t="shared" si="338"/>
        <v>0.37199022228170381</v>
      </c>
      <c r="U2581">
        <f t="shared" si="339"/>
        <v>1.3267483790516539</v>
      </c>
      <c r="V2581">
        <f t="shared" si="339"/>
        <v>0.83317229621443689</v>
      </c>
      <c r="W2581">
        <f t="shared" si="339"/>
        <v>0.83121031207723772</v>
      </c>
      <c r="X2581" t="s">
        <v>347</v>
      </c>
      <c r="Y2581" t="s">
        <v>118</v>
      </c>
      <c r="Z2581" t="s">
        <v>349</v>
      </c>
      <c r="AA2581" s="78" t="s">
        <v>151</v>
      </c>
      <c r="AB2581" s="78" t="s">
        <v>166</v>
      </c>
      <c r="AC2581" s="128" t="s">
        <v>624</v>
      </c>
      <c r="AD2581" s="144" t="s">
        <v>149</v>
      </c>
      <c r="AE2581" s="142" t="str">
        <f>VLOOKUP(AD2581,cs_lookup!$A$2:$B$55,2,FALSE)</f>
        <v>X</v>
      </c>
    </row>
    <row r="2582" spans="1:31" x14ac:dyDescent="0.25">
      <c r="A2582" s="6">
        <v>0.57060103413281993</v>
      </c>
      <c r="B2582" s="6">
        <v>0.30165918573786032</v>
      </c>
      <c r="C2582" s="6">
        <v>0.12535648921840239</v>
      </c>
      <c r="D2582" s="3">
        <f t="shared" si="337"/>
        <v>1.7525380084874294</v>
      </c>
      <c r="E2582" s="4">
        <f t="shared" si="337"/>
        <v>3.3149993346099955</v>
      </c>
      <c r="F2582" s="4">
        <f t="shared" si="337"/>
        <v>7.9772495722798169</v>
      </c>
      <c r="G2582" s="141">
        <v>2.8116836499111342E-2</v>
      </c>
      <c r="H2582" s="5">
        <f t="shared" si="340"/>
        <v>1.0281168364991113</v>
      </c>
      <c r="I2582" s="5">
        <f t="shared" si="341"/>
        <v>1.7046097741722412</v>
      </c>
      <c r="J2582" s="5">
        <f t="shared" si="342"/>
        <v>3.2243410640935077</v>
      </c>
      <c r="K2582" s="5">
        <f t="shared" si="343"/>
        <v>7.7590885481882799</v>
      </c>
      <c r="L2582">
        <v>1.92</v>
      </c>
      <c r="M2582">
        <v>3.49</v>
      </c>
      <c r="N2582">
        <v>4.53</v>
      </c>
      <c r="O2582" s="5">
        <f t="shared" si="344"/>
        <v>1.9739843260782937</v>
      </c>
      <c r="P2582" s="5">
        <f t="shared" si="345"/>
        <v>3.5881277593818988</v>
      </c>
      <c r="Q2582" s="5">
        <f t="shared" si="346"/>
        <v>4.6573692693409745</v>
      </c>
      <c r="R2582" s="24">
        <f t="shared" si="338"/>
        <v>0.50658963538312174</v>
      </c>
      <c r="S2582" s="24">
        <f t="shared" si="338"/>
        <v>0.27869687677237637</v>
      </c>
      <c r="T2582" s="24">
        <f t="shared" si="338"/>
        <v>0.21471348784450189</v>
      </c>
      <c r="U2582">
        <f t="shared" si="339"/>
        <v>1.1263574978222521</v>
      </c>
      <c r="V2582">
        <f t="shared" si="339"/>
        <v>1.0823916982185569</v>
      </c>
      <c r="W2582">
        <f t="shared" si="339"/>
        <v>0.58383146059826052</v>
      </c>
      <c r="X2582" t="s">
        <v>125</v>
      </c>
      <c r="Y2582" t="s">
        <v>550</v>
      </c>
      <c r="Z2582" t="s">
        <v>147</v>
      </c>
      <c r="AA2582" s="78" t="s">
        <v>154</v>
      </c>
      <c r="AB2582" s="78" t="s">
        <v>160</v>
      </c>
      <c r="AC2582" s="128" t="s">
        <v>624</v>
      </c>
      <c r="AD2582" s="144" t="s">
        <v>149</v>
      </c>
      <c r="AE2582" s="142" t="str">
        <f>VLOOKUP(AD2582,cs_lookup!$A$2:$B$55,2,FALSE)</f>
        <v>X</v>
      </c>
    </row>
    <row r="2583" spans="1:31" x14ac:dyDescent="0.25">
      <c r="A2583" s="6">
        <v>0.4286763480370453</v>
      </c>
      <c r="B2583" s="6">
        <v>0.21126188905594057</v>
      </c>
      <c r="C2583" s="6">
        <v>0.33397437730866192</v>
      </c>
      <c r="D2583" s="3">
        <f t="shared" si="337"/>
        <v>2.3327622449409833</v>
      </c>
      <c r="E2583" s="4">
        <f t="shared" si="337"/>
        <v>4.7334614135501152</v>
      </c>
      <c r="F2583" s="4">
        <f t="shared" si="337"/>
        <v>2.9942416782344701</v>
      </c>
      <c r="G2583" s="141">
        <v>2.679855769397399E-2</v>
      </c>
      <c r="H2583" s="5">
        <f t="shared" si="340"/>
        <v>1.026798557693974</v>
      </c>
      <c r="I2583" s="5">
        <f t="shared" si="341"/>
        <v>2.2718791601928188</v>
      </c>
      <c r="J2583" s="5">
        <f t="shared" si="342"/>
        <v>4.6099221488786615</v>
      </c>
      <c r="K2583" s="5">
        <f t="shared" si="343"/>
        <v>2.9160945501901172</v>
      </c>
      <c r="L2583">
        <v>2.58</v>
      </c>
      <c r="M2583">
        <v>3.37</v>
      </c>
      <c r="N2583">
        <v>2.92</v>
      </c>
      <c r="O2583" s="5">
        <f t="shared" si="344"/>
        <v>2.649140278850453</v>
      </c>
      <c r="P2583" s="5">
        <f t="shared" si="345"/>
        <v>3.4603111394286925</v>
      </c>
      <c r="Q2583" s="5">
        <f t="shared" si="346"/>
        <v>2.9982517884664039</v>
      </c>
      <c r="R2583" s="24">
        <f t="shared" si="338"/>
        <v>0.37748095409803367</v>
      </c>
      <c r="S2583" s="24">
        <f t="shared" si="338"/>
        <v>0.28899135358247091</v>
      </c>
      <c r="T2583" s="24">
        <f t="shared" si="338"/>
        <v>0.33352769231949553</v>
      </c>
      <c r="U2583">
        <f t="shared" si="339"/>
        <v>1.1356237801754521</v>
      </c>
      <c r="V2583">
        <f t="shared" si="339"/>
        <v>0.73103186803701969</v>
      </c>
      <c r="W2583">
        <f t="shared" si="339"/>
        <v>1.0013392740676492</v>
      </c>
      <c r="X2583" t="s">
        <v>122</v>
      </c>
      <c r="Y2583" t="s">
        <v>544</v>
      </c>
      <c r="Z2583" t="s">
        <v>147</v>
      </c>
      <c r="AA2583" s="78" t="s">
        <v>150</v>
      </c>
      <c r="AB2583" s="78" t="s">
        <v>166</v>
      </c>
      <c r="AC2583" s="128" t="s">
        <v>624</v>
      </c>
      <c r="AD2583" s="144" t="s">
        <v>154</v>
      </c>
      <c r="AE2583" s="142" t="str">
        <f>VLOOKUP(AD2583,cs_lookup!$A$2:$B$55,2,FALSE)</f>
        <v>1</v>
      </c>
    </row>
    <row r="2584" spans="1:31" x14ac:dyDescent="0.25">
      <c r="A2584" s="6">
        <v>0.40560405405058203</v>
      </c>
      <c r="B2584" s="6">
        <v>0.25014167665687376</v>
      </c>
      <c r="C2584" s="6">
        <v>0.31995374924459208</v>
      </c>
      <c r="D2584" s="3">
        <f t="shared" si="337"/>
        <v>2.4654585919777126</v>
      </c>
      <c r="E2584" s="4">
        <f t="shared" si="337"/>
        <v>3.9977344573880331</v>
      </c>
      <c r="F2584" s="4">
        <f t="shared" si="337"/>
        <v>3.1254517328238567</v>
      </c>
      <c r="G2584" s="141">
        <v>2.795372169921162E-2</v>
      </c>
      <c r="H2584" s="5">
        <f t="shared" si="340"/>
        <v>1.0279537216992116</v>
      </c>
      <c r="I2584" s="5">
        <f t="shared" si="341"/>
        <v>2.3984139946517238</v>
      </c>
      <c r="J2584" s="5">
        <f t="shared" si="342"/>
        <v>3.8890218236476271</v>
      </c>
      <c r="K2584" s="5">
        <f t="shared" si="343"/>
        <v>3.0404595721074608</v>
      </c>
      <c r="L2584">
        <v>3.67</v>
      </c>
      <c r="M2584">
        <v>3.47</v>
      </c>
      <c r="N2584">
        <v>2.14</v>
      </c>
      <c r="O2584" s="5">
        <f t="shared" si="344"/>
        <v>3.7725901586361066</v>
      </c>
      <c r="P2584" s="5">
        <f t="shared" si="345"/>
        <v>3.5669994142962644</v>
      </c>
      <c r="Q2584" s="5">
        <f t="shared" si="346"/>
        <v>2.1998209644363129</v>
      </c>
      <c r="R2584" s="24">
        <f t="shared" si="338"/>
        <v>0.26506987452926162</v>
      </c>
      <c r="S2584" s="24">
        <f t="shared" si="338"/>
        <v>0.28034767709578967</v>
      </c>
      <c r="T2584" s="24">
        <f t="shared" si="338"/>
        <v>0.45458244837494866</v>
      </c>
      <c r="U2584">
        <f t="shared" si="339"/>
        <v>1.5301778626141334</v>
      </c>
      <c r="V2584">
        <f t="shared" si="339"/>
        <v>0.89225521412615416</v>
      </c>
      <c r="W2584">
        <f t="shared" si="339"/>
        <v>0.70384096523825279</v>
      </c>
      <c r="X2584" t="s">
        <v>78</v>
      </c>
      <c r="Y2584" t="s">
        <v>133</v>
      </c>
      <c r="Z2584" t="s">
        <v>147</v>
      </c>
      <c r="AA2584" s="78" t="s">
        <v>162</v>
      </c>
      <c r="AB2584" s="78" t="s">
        <v>160</v>
      </c>
      <c r="AC2584" s="128" t="s">
        <v>624</v>
      </c>
      <c r="AD2584" s="144" t="s">
        <v>178</v>
      </c>
      <c r="AE2584" s="142" t="str">
        <f>VLOOKUP(AD2584,cs_lookup!$A$2:$B$55,2,FALSE)</f>
        <v>2</v>
      </c>
    </row>
    <row r="2585" spans="1:31" x14ac:dyDescent="0.25">
      <c r="A2585" s="6">
        <v>0.33143638716199558</v>
      </c>
      <c r="B2585" s="6">
        <v>0.30656485736352834</v>
      </c>
      <c r="C2585" s="6">
        <v>0.337158050828131</v>
      </c>
      <c r="D2585" s="3">
        <f t="shared" si="337"/>
        <v>3.0171702285399089</v>
      </c>
      <c r="E2585" s="4">
        <f t="shared" si="337"/>
        <v>3.2619524905758777</v>
      </c>
      <c r="F2585" s="4">
        <f t="shared" si="337"/>
        <v>2.9659680305535931</v>
      </c>
      <c r="G2585" s="141">
        <v>2.7544836797775751E-2</v>
      </c>
      <c r="H2585" s="5">
        <f t="shared" si="340"/>
        <v>1.0275448367977758</v>
      </c>
      <c r="I2585" s="5">
        <f t="shared" si="341"/>
        <v>2.9362905836231632</v>
      </c>
      <c r="J2585" s="5">
        <f t="shared" si="342"/>
        <v>3.1745111004025617</v>
      </c>
      <c r="K2585" s="5">
        <f t="shared" si="343"/>
        <v>2.8864609351711485</v>
      </c>
      <c r="L2585">
        <v>2.4300000000000002</v>
      </c>
      <c r="M2585">
        <v>3.64</v>
      </c>
      <c r="N2585">
        <v>2.93</v>
      </c>
      <c r="O2585" s="5">
        <f t="shared" si="344"/>
        <v>2.496933953418595</v>
      </c>
      <c r="P2585" s="5">
        <f t="shared" si="345"/>
        <v>3.7402632059439038</v>
      </c>
      <c r="Q2585" s="5">
        <f t="shared" si="346"/>
        <v>3.0107063718174829</v>
      </c>
      <c r="R2585" s="24">
        <f t="shared" si="338"/>
        <v>0.40049116983285954</v>
      </c>
      <c r="S2585" s="24">
        <f t="shared" si="338"/>
        <v>0.26736086337743098</v>
      </c>
      <c r="T2585" s="24">
        <f t="shared" si="338"/>
        <v>0.33214796678970948</v>
      </c>
      <c r="U2585">
        <f t="shared" si="339"/>
        <v>0.82757476850317779</v>
      </c>
      <c r="V2585">
        <f t="shared" si="339"/>
        <v>1.1466332562322461</v>
      </c>
      <c r="W2585">
        <f t="shared" si="339"/>
        <v>1.0150838919378169</v>
      </c>
      <c r="X2585" t="s">
        <v>121</v>
      </c>
      <c r="Y2585" t="s">
        <v>76</v>
      </c>
      <c r="Z2585" t="s">
        <v>147</v>
      </c>
      <c r="AA2585" s="78" t="s">
        <v>151</v>
      </c>
      <c r="AB2585" s="78" t="s">
        <v>166</v>
      </c>
      <c r="AC2585" s="128" t="s">
        <v>624</v>
      </c>
      <c r="AD2585" s="144" t="s">
        <v>155</v>
      </c>
      <c r="AE2585" s="142" t="str">
        <f>VLOOKUP(AD2585,cs_lookup!$A$2:$B$55,2,FALSE)</f>
        <v>2</v>
      </c>
    </row>
    <row r="2586" spans="1:31" x14ac:dyDescent="0.25">
      <c r="A2586" s="6">
        <v>0.66858314645135253</v>
      </c>
      <c r="B2586" s="6">
        <v>0.21471759670658483</v>
      </c>
      <c r="C2586" s="6">
        <v>0.11327097003153153</v>
      </c>
      <c r="D2586" s="3">
        <f t="shared" si="337"/>
        <v>1.4957002809713542</v>
      </c>
      <c r="E2586" s="4">
        <f t="shared" si="337"/>
        <v>4.657280145355374</v>
      </c>
      <c r="F2586" s="4">
        <f t="shared" si="337"/>
        <v>8.8283873592821482</v>
      </c>
      <c r="G2586" s="141">
        <v>5.2805625174046078E-2</v>
      </c>
      <c r="H2586" s="5">
        <f t="shared" si="340"/>
        <v>1.0528056251740461</v>
      </c>
      <c r="I2586" s="5">
        <f t="shared" si="341"/>
        <v>1.4206803660686087</v>
      </c>
      <c r="J2586" s="5">
        <f t="shared" si="342"/>
        <v>4.4236847087376159</v>
      </c>
      <c r="K2586" s="5">
        <f t="shared" si="343"/>
        <v>8.3855814864426375</v>
      </c>
      <c r="L2586">
        <v>1.33</v>
      </c>
      <c r="M2586">
        <v>5.4</v>
      </c>
      <c r="N2586">
        <v>8.64</v>
      </c>
      <c r="O2586" s="5">
        <f t="shared" si="344"/>
        <v>1.4002314814814814</v>
      </c>
      <c r="P2586" s="5">
        <f t="shared" si="345"/>
        <v>5.6851503759398492</v>
      </c>
      <c r="Q2586" s="5">
        <f t="shared" si="346"/>
        <v>9.0962406015037587</v>
      </c>
      <c r="R2586" s="24">
        <f t="shared" si="338"/>
        <v>0.71416763101339076</v>
      </c>
      <c r="S2586" s="24">
        <f t="shared" si="338"/>
        <v>0.17589684245329809</v>
      </c>
      <c r="T2586" s="24">
        <f t="shared" si="338"/>
        <v>0.1099355265333113</v>
      </c>
      <c r="U2586">
        <f t="shared" si="339"/>
        <v>0.9361711696491275</v>
      </c>
      <c r="V2586">
        <f t="shared" si="339"/>
        <v>1.2207018256373419</v>
      </c>
      <c r="W2586">
        <f t="shared" si="339"/>
        <v>1.0303399965725326</v>
      </c>
      <c r="X2586" t="s">
        <v>424</v>
      </c>
      <c r="Y2586" t="s">
        <v>432</v>
      </c>
      <c r="Z2586" t="s">
        <v>186</v>
      </c>
      <c r="AA2586" s="78" t="s">
        <v>162</v>
      </c>
      <c r="AB2586" s="78" t="s">
        <v>160</v>
      </c>
      <c r="AC2586" s="128" t="s">
        <v>625</v>
      </c>
      <c r="AD2586" s="144" t="s">
        <v>150</v>
      </c>
      <c r="AE2586" s="142" t="str">
        <f>VLOOKUP(AD2586,cs_lookup!$A$2:$B$55,2,FALSE)</f>
        <v>X</v>
      </c>
    </row>
    <row r="2587" spans="1:31" x14ac:dyDescent="0.25">
      <c r="A2587" s="6">
        <v>0.43858553439984921</v>
      </c>
      <c r="B2587" s="6">
        <v>0.31056241876811636</v>
      </c>
      <c r="C2587" s="6">
        <v>0.23937633501802166</v>
      </c>
      <c r="D2587" s="3">
        <f t="shared" si="337"/>
        <v>2.2800569593987592</v>
      </c>
      <c r="E2587" s="4">
        <f t="shared" si="337"/>
        <v>3.2199646176334591</v>
      </c>
      <c r="F2587" s="4">
        <f t="shared" si="337"/>
        <v>4.17752239345094</v>
      </c>
      <c r="G2587" s="141">
        <v>4.9841558471200864E-2</v>
      </c>
      <c r="H2587" s="5">
        <f t="shared" si="340"/>
        <v>1.0498415584712009</v>
      </c>
      <c r="I2587" s="5">
        <f t="shared" si="341"/>
        <v>2.1718105375053178</v>
      </c>
      <c r="J2587" s="5">
        <f t="shared" si="342"/>
        <v>3.0670957837889676</v>
      </c>
      <c r="K2587" s="5">
        <f t="shared" si="343"/>
        <v>3.9791932027670223</v>
      </c>
      <c r="L2587">
        <v>5.54</v>
      </c>
      <c r="M2587">
        <v>4.38</v>
      </c>
      <c r="N2587">
        <v>1.56</v>
      </c>
      <c r="O2587" s="5">
        <f t="shared" si="344"/>
        <v>5.8161222339304528</v>
      </c>
      <c r="P2587" s="5">
        <f t="shared" si="345"/>
        <v>4.5983060261038595</v>
      </c>
      <c r="Q2587" s="5">
        <f t="shared" si="346"/>
        <v>1.6377528312150733</v>
      </c>
      <c r="R2587" s="24">
        <f t="shared" si="338"/>
        <v>0.17193586375577499</v>
      </c>
      <c r="S2587" s="24">
        <f t="shared" si="338"/>
        <v>0.21747138931666518</v>
      </c>
      <c r="T2587" s="24">
        <f t="shared" si="338"/>
        <v>0.61059274692755994</v>
      </c>
      <c r="U2587">
        <f t="shared" si="339"/>
        <v>2.5508670781032321</v>
      </c>
      <c r="V2587">
        <f t="shared" si="339"/>
        <v>1.4280610417028199</v>
      </c>
      <c r="W2587">
        <f t="shared" si="339"/>
        <v>0.39203927040165293</v>
      </c>
      <c r="X2587" t="s">
        <v>516</v>
      </c>
      <c r="Y2587" t="s">
        <v>420</v>
      </c>
      <c r="Z2587" t="s">
        <v>186</v>
      </c>
      <c r="AA2587" s="78" t="s">
        <v>151</v>
      </c>
      <c r="AB2587" s="78" t="s">
        <v>166</v>
      </c>
      <c r="AC2587" s="128" t="s">
        <v>625</v>
      </c>
      <c r="AD2587" s="144" t="s">
        <v>149</v>
      </c>
      <c r="AE2587" s="142" t="str">
        <f>VLOOKUP(AD2587,cs_lookup!$A$2:$B$55,2,FALSE)</f>
        <v>X</v>
      </c>
    </row>
    <row r="2588" spans="1:31" x14ac:dyDescent="0.25">
      <c r="A2588" s="6">
        <v>0.41206251841672847</v>
      </c>
      <c r="B2588" s="6">
        <v>0.29189679617679815</v>
      </c>
      <c r="C2588" s="6">
        <v>0.27883641589088731</v>
      </c>
      <c r="D2588" s="3">
        <f t="shared" si="337"/>
        <v>2.4268162118755887</v>
      </c>
      <c r="E2588" s="4">
        <f t="shared" si="337"/>
        <v>3.4258683654558264</v>
      </c>
      <c r="F2588" s="4">
        <f t="shared" si="337"/>
        <v>3.5863321395987042</v>
      </c>
      <c r="G2588" s="141">
        <v>4.4792210050426107E-2</v>
      </c>
      <c r="H2588" s="5">
        <f t="shared" si="340"/>
        <v>1.0447922100504261</v>
      </c>
      <c r="I2588" s="5">
        <f t="shared" si="341"/>
        <v>2.322774029640267</v>
      </c>
      <c r="J2588" s="5">
        <f t="shared" si="342"/>
        <v>3.2789949355484564</v>
      </c>
      <c r="K2588" s="5">
        <f t="shared" si="343"/>
        <v>3.4325793254388954</v>
      </c>
      <c r="L2588">
        <v>3.24</v>
      </c>
      <c r="M2588">
        <v>3.75</v>
      </c>
      <c r="N2588">
        <v>2.13</v>
      </c>
      <c r="O2588" s="5">
        <f t="shared" si="344"/>
        <v>3.3851267605633808</v>
      </c>
      <c r="P2588" s="5">
        <f t="shared" si="345"/>
        <v>3.9179707876890979</v>
      </c>
      <c r="Q2588" s="5">
        <f t="shared" si="346"/>
        <v>2.2254074074074075</v>
      </c>
      <c r="R2588" s="24">
        <f t="shared" si="338"/>
        <v>0.29540991245880899</v>
      </c>
      <c r="S2588" s="24">
        <f t="shared" si="338"/>
        <v>0.25523416436441099</v>
      </c>
      <c r="T2588" s="24">
        <f t="shared" si="338"/>
        <v>0.44935592317677991</v>
      </c>
      <c r="U2588">
        <f t="shared" si="339"/>
        <v>1.3948838581176086</v>
      </c>
      <c r="V2588">
        <f t="shared" si="339"/>
        <v>1.143643120440734</v>
      </c>
      <c r="W2588">
        <f t="shared" si="339"/>
        <v>0.62052462537851316</v>
      </c>
      <c r="X2588" t="s">
        <v>418</v>
      </c>
      <c r="Y2588" t="s">
        <v>422</v>
      </c>
      <c r="Z2588" t="s">
        <v>186</v>
      </c>
      <c r="AA2588" s="78" t="s">
        <v>151</v>
      </c>
      <c r="AB2588" s="78" t="s">
        <v>166</v>
      </c>
      <c r="AC2588" s="128" t="s">
        <v>625</v>
      </c>
      <c r="AD2588" s="144" t="s">
        <v>170</v>
      </c>
      <c r="AE2588" s="142" t="str">
        <f>VLOOKUP(AD2588,cs_lookup!$A$2:$B$55,2,FALSE)</f>
        <v>1</v>
      </c>
    </row>
    <row r="2589" spans="1:31" x14ac:dyDescent="0.25">
      <c r="A2589" s="6">
        <v>0.51708144089895725</v>
      </c>
      <c r="B2589" s="6">
        <v>0.22964804654731177</v>
      </c>
      <c r="C2589" s="6">
        <v>0.23885873743443817</v>
      </c>
      <c r="D2589" s="3">
        <f t="shared" si="337"/>
        <v>1.9339313324830967</v>
      </c>
      <c r="E2589" s="4">
        <f t="shared" si="337"/>
        <v>4.3544894678386967</v>
      </c>
      <c r="F2589" s="4">
        <f t="shared" si="337"/>
        <v>4.186574921817459</v>
      </c>
      <c r="G2589" s="141">
        <v>5.036108530117045E-2</v>
      </c>
      <c r="H2589" s="5">
        <f t="shared" si="340"/>
        <v>1.0503610853011704</v>
      </c>
      <c r="I2589" s="5">
        <f t="shared" si="341"/>
        <v>1.8412061904678998</v>
      </c>
      <c r="J2589" s="5">
        <f t="shared" si="342"/>
        <v>4.1457071561158729</v>
      </c>
      <c r="K2589" s="5">
        <f t="shared" si="343"/>
        <v>3.985843516486562</v>
      </c>
      <c r="L2589">
        <v>1.55</v>
      </c>
      <c r="M2589">
        <v>4.37</v>
      </c>
      <c r="N2589">
        <v>5.67</v>
      </c>
      <c r="O2589" s="5">
        <f t="shared" si="344"/>
        <v>1.6280596822168143</v>
      </c>
      <c r="P2589" s="5">
        <f t="shared" si="345"/>
        <v>4.5900779427661149</v>
      </c>
      <c r="Q2589" s="5">
        <f t="shared" si="346"/>
        <v>5.9555473536576367</v>
      </c>
      <c r="R2589" s="24">
        <f t="shared" si="338"/>
        <v>0.61422809674788481</v>
      </c>
      <c r="S2589" s="24">
        <f t="shared" si="338"/>
        <v>0.21786122424696144</v>
      </c>
      <c r="T2589" s="24">
        <f t="shared" si="338"/>
        <v>0.16791067900515369</v>
      </c>
      <c r="U2589">
        <f t="shared" si="339"/>
        <v>0.84183944635016872</v>
      </c>
      <c r="V2589">
        <f t="shared" si="339"/>
        <v>1.0541024330561419</v>
      </c>
      <c r="W2589">
        <f t="shared" si="339"/>
        <v>1.4225345216256726</v>
      </c>
      <c r="X2589" t="s">
        <v>280</v>
      </c>
      <c r="Y2589" t="s">
        <v>395</v>
      </c>
      <c r="Z2589" t="s">
        <v>186</v>
      </c>
      <c r="AA2589" s="78" t="s">
        <v>162</v>
      </c>
      <c r="AB2589" s="78" t="s">
        <v>160</v>
      </c>
      <c r="AC2589" s="128" t="s">
        <v>625</v>
      </c>
      <c r="AD2589" s="144" t="s">
        <v>151</v>
      </c>
      <c r="AE2589" s="142" t="str">
        <f>VLOOKUP(AD2589,cs_lookup!$A$2:$B$55,2,FALSE)</f>
        <v>X</v>
      </c>
    </row>
    <row r="2590" spans="1:31" x14ac:dyDescent="0.25">
      <c r="A2590" s="6">
        <v>0.12582985832195309</v>
      </c>
      <c r="B2590" s="6">
        <v>0.21110119794201207</v>
      </c>
      <c r="C2590" s="6">
        <v>0.57328411555051795</v>
      </c>
      <c r="D2590" s="3">
        <f t="shared" si="337"/>
        <v>7.9472393383878863</v>
      </c>
      <c r="E2590" s="4">
        <f t="shared" si="337"/>
        <v>4.7370645441561754</v>
      </c>
      <c r="F2590" s="4">
        <f t="shared" si="337"/>
        <v>1.7443357889651483</v>
      </c>
      <c r="G2590" s="141">
        <v>2.2397050039494548E-2</v>
      </c>
      <c r="H2590" s="5">
        <f t="shared" si="340"/>
        <v>1.0223970500394945</v>
      </c>
      <c r="I2590" s="5">
        <f t="shared" si="341"/>
        <v>7.7731438466893952</v>
      </c>
      <c r="J2590" s="5">
        <f t="shared" si="342"/>
        <v>4.6332924610582413</v>
      </c>
      <c r="K2590" s="5">
        <f t="shared" si="343"/>
        <v>1.7061236521542835</v>
      </c>
      <c r="L2590">
        <v>3.76</v>
      </c>
      <c r="M2590">
        <v>3.69</v>
      </c>
      <c r="N2590">
        <v>2.06</v>
      </c>
      <c r="O2590" s="5">
        <f t="shared" si="344"/>
        <v>3.8442129081484993</v>
      </c>
      <c r="P2590" s="5">
        <f t="shared" si="345"/>
        <v>3.7726451146457349</v>
      </c>
      <c r="Q2590" s="5">
        <f t="shared" si="346"/>
        <v>2.1061379230813588</v>
      </c>
      <c r="R2590" s="24">
        <f t="shared" si="338"/>
        <v>0.26013127365560856</v>
      </c>
      <c r="S2590" s="24">
        <f t="shared" si="338"/>
        <v>0.2650660132642515</v>
      </c>
      <c r="T2590" s="24">
        <f t="shared" si="338"/>
        <v>0.47480271308013983</v>
      </c>
      <c r="U2590">
        <f t="shared" si="339"/>
        <v>0.48371676559174892</v>
      </c>
      <c r="V2590">
        <f t="shared" si="339"/>
        <v>0.79640990311179405</v>
      </c>
      <c r="W2590">
        <f t="shared" si="339"/>
        <v>1.2074154164611017</v>
      </c>
      <c r="X2590" t="s">
        <v>314</v>
      </c>
      <c r="Y2590" t="s">
        <v>307</v>
      </c>
      <c r="Z2590" t="s">
        <v>305</v>
      </c>
      <c r="AA2590" s="78" t="s">
        <v>155</v>
      </c>
      <c r="AB2590" s="78" t="s">
        <v>161</v>
      </c>
      <c r="AC2590" s="128" t="s">
        <v>625</v>
      </c>
      <c r="AD2590" s="144" t="s">
        <v>151</v>
      </c>
      <c r="AE2590" s="142" t="str">
        <f>VLOOKUP(AD2590,cs_lookup!$A$2:$B$55,2,FALSE)</f>
        <v>X</v>
      </c>
    </row>
    <row r="2591" spans="1:31" x14ac:dyDescent="0.25">
      <c r="A2591" s="6">
        <v>0.63699782113000647</v>
      </c>
      <c r="B2591" s="6">
        <v>0.19285448903767874</v>
      </c>
      <c r="C2591" s="6">
        <v>0.16013116794082982</v>
      </c>
      <c r="D2591" s="3">
        <f t="shared" si="337"/>
        <v>1.5698640824642751</v>
      </c>
      <c r="E2591" s="4">
        <f t="shared" si="337"/>
        <v>5.185256537143017</v>
      </c>
      <c r="F2591" s="4">
        <f t="shared" si="337"/>
        <v>6.2448804493170913</v>
      </c>
      <c r="G2591" s="141">
        <v>2.2091672588568034E-2</v>
      </c>
      <c r="H2591" s="5">
        <f t="shared" si="340"/>
        <v>1.022091672588568</v>
      </c>
      <c r="I2591" s="5">
        <f t="shared" si="341"/>
        <v>1.5359327588379705</v>
      </c>
      <c r="J2591" s="5">
        <f t="shared" si="342"/>
        <v>5.0731814730578337</v>
      </c>
      <c r="K2591" s="5">
        <f t="shared" si="343"/>
        <v>6.1099024840904859</v>
      </c>
      <c r="L2591">
        <v>2.09</v>
      </c>
      <c r="M2591">
        <v>3.62</v>
      </c>
      <c r="N2591">
        <v>3.74</v>
      </c>
      <c r="O2591" s="5">
        <f t="shared" si="344"/>
        <v>2.1361715957101071</v>
      </c>
      <c r="P2591" s="5">
        <f t="shared" si="345"/>
        <v>3.6999718547706162</v>
      </c>
      <c r="Q2591" s="5">
        <f t="shared" si="346"/>
        <v>3.8226228554812445</v>
      </c>
      <c r="R2591" s="24">
        <f t="shared" si="338"/>
        <v>0.46812718697702727</v>
      </c>
      <c r="S2591" s="24">
        <f t="shared" si="338"/>
        <v>0.27027232618286934</v>
      </c>
      <c r="T2591" s="24">
        <f t="shared" si="338"/>
        <v>0.26160048684010345</v>
      </c>
      <c r="U2591">
        <f t="shared" si="339"/>
        <v>1.3607366520271473</v>
      </c>
      <c r="V2591">
        <f t="shared" si="339"/>
        <v>0.71355618150557976</v>
      </c>
      <c r="W2591">
        <f t="shared" si="339"/>
        <v>0.61212106244552167</v>
      </c>
      <c r="X2591" t="s">
        <v>308</v>
      </c>
      <c r="Y2591" t="s">
        <v>313</v>
      </c>
      <c r="Z2591" t="s">
        <v>305</v>
      </c>
      <c r="AA2591" s="78" t="s">
        <v>162</v>
      </c>
      <c r="AB2591" s="78" t="s">
        <v>160</v>
      </c>
      <c r="AC2591" s="128" t="s">
        <v>625</v>
      </c>
      <c r="AD2591" s="144" t="s">
        <v>150</v>
      </c>
      <c r="AE2591" s="142" t="str">
        <f>VLOOKUP(AD2591,cs_lookup!$A$2:$B$55,2,FALSE)</f>
        <v>X</v>
      </c>
    </row>
    <row r="2592" spans="1:31" x14ac:dyDescent="0.25">
      <c r="A2592" s="6">
        <v>0.17392210576869352</v>
      </c>
      <c r="B2592" s="6">
        <v>0.32000216834345485</v>
      </c>
      <c r="C2592" s="6">
        <v>0.45973623333671521</v>
      </c>
      <c r="D2592" s="3">
        <f t="shared" si="337"/>
        <v>5.7497003936345097</v>
      </c>
      <c r="E2592" s="4">
        <f t="shared" si="337"/>
        <v>3.1249788249144328</v>
      </c>
      <c r="F2592" s="4">
        <f t="shared" si="337"/>
        <v>2.1751602929838914</v>
      </c>
      <c r="G2592" s="141">
        <v>2.3744104777393638E-2</v>
      </c>
      <c r="H2592" s="5">
        <f t="shared" si="340"/>
        <v>1.0237441047773936</v>
      </c>
      <c r="I2592" s="5">
        <f t="shared" si="341"/>
        <v>5.6163453023104282</v>
      </c>
      <c r="J2592" s="5">
        <f t="shared" si="342"/>
        <v>3.0524999463551867</v>
      </c>
      <c r="K2592" s="5">
        <f t="shared" si="343"/>
        <v>2.1247109339465897</v>
      </c>
      <c r="L2592">
        <v>3.88</v>
      </c>
      <c r="M2592">
        <v>3.87</v>
      </c>
      <c r="N2592">
        <v>1.97</v>
      </c>
      <c r="O2592" s="5">
        <f t="shared" si="344"/>
        <v>3.9721271265362872</v>
      </c>
      <c r="P2592" s="5">
        <f t="shared" si="345"/>
        <v>3.9618896854885133</v>
      </c>
      <c r="Q2592" s="5">
        <f t="shared" si="346"/>
        <v>2.0167758864114655</v>
      </c>
      <c r="R2592" s="24">
        <f t="shared" si="338"/>
        <v>0.25175427878915962</v>
      </c>
      <c r="S2592" s="24">
        <f t="shared" si="338"/>
        <v>0.25240480664132803</v>
      </c>
      <c r="T2592" s="24">
        <f t="shared" si="338"/>
        <v>0.49584091456951235</v>
      </c>
      <c r="U2592">
        <f t="shared" si="339"/>
        <v>0.69084071422814086</v>
      </c>
      <c r="V2592">
        <f t="shared" si="339"/>
        <v>1.2678132900938925</v>
      </c>
      <c r="W2592">
        <f t="shared" si="339"/>
        <v>0.92718494950312202</v>
      </c>
      <c r="X2592" t="s">
        <v>362</v>
      </c>
      <c r="Y2592" t="s">
        <v>306</v>
      </c>
      <c r="Z2592" t="s">
        <v>305</v>
      </c>
      <c r="AA2592" s="78" t="s">
        <v>151</v>
      </c>
      <c r="AB2592" s="78" t="s">
        <v>166</v>
      </c>
      <c r="AC2592" s="128" t="s">
        <v>625</v>
      </c>
      <c r="AD2592" s="144" t="s">
        <v>155</v>
      </c>
      <c r="AE2592" s="142" t="str">
        <f>VLOOKUP(AD2592,cs_lookup!$A$2:$B$55,2,FALSE)</f>
        <v>2</v>
      </c>
    </row>
    <row r="2593" spans="1:31" x14ac:dyDescent="0.25">
      <c r="A2593" s="6">
        <v>0.31211287530967896</v>
      </c>
      <c r="B2593" s="6">
        <v>0.31681104072255328</v>
      </c>
      <c r="C2593" s="6">
        <v>0.34562566383515786</v>
      </c>
      <c r="D2593" s="3">
        <f t="shared" si="337"/>
        <v>3.2039690737134703</v>
      </c>
      <c r="E2593" s="4">
        <f t="shared" si="337"/>
        <v>3.1564556516695017</v>
      </c>
      <c r="F2593" s="4">
        <f t="shared" si="337"/>
        <v>2.8933036653115503</v>
      </c>
      <c r="G2593" s="141">
        <v>2.8195395249382527E-2</v>
      </c>
      <c r="H2593" s="5">
        <f t="shared" si="340"/>
        <v>1.0281953952493825</v>
      </c>
      <c r="I2593" s="5">
        <f t="shared" si="341"/>
        <v>3.1161091447373845</v>
      </c>
      <c r="J2593" s="5">
        <f t="shared" si="342"/>
        <v>3.0698986459708104</v>
      </c>
      <c r="K2593" s="5">
        <f t="shared" si="343"/>
        <v>2.8139628699755042</v>
      </c>
      <c r="L2593">
        <v>3.66</v>
      </c>
      <c r="M2593">
        <v>3.45</v>
      </c>
      <c r="N2593">
        <v>2.15</v>
      </c>
      <c r="O2593" s="5">
        <f t="shared" si="344"/>
        <v>3.7631951466127402</v>
      </c>
      <c r="P2593" s="5">
        <f t="shared" si="345"/>
        <v>3.5472741136103698</v>
      </c>
      <c r="Q2593" s="5">
        <f t="shared" si="346"/>
        <v>2.2106200997861722</v>
      </c>
      <c r="R2593" s="24">
        <f t="shared" si="338"/>
        <v>0.26573163523026494</v>
      </c>
      <c r="S2593" s="24">
        <f t="shared" si="338"/>
        <v>0.2819066043312376</v>
      </c>
      <c r="T2593" s="24">
        <f t="shared" si="338"/>
        <v>0.45236176043849757</v>
      </c>
      <c r="U2593">
        <f t="shared" si="339"/>
        <v>1.1745416575607313</v>
      </c>
      <c r="V2593">
        <f t="shared" si="339"/>
        <v>1.123815603661074</v>
      </c>
      <c r="W2593">
        <f t="shared" si="339"/>
        <v>0.76404703947593877</v>
      </c>
      <c r="X2593" t="s">
        <v>361</v>
      </c>
      <c r="Y2593" t="s">
        <v>321</v>
      </c>
      <c r="Z2593" t="s">
        <v>320</v>
      </c>
      <c r="AA2593" s="78" t="s">
        <v>151</v>
      </c>
      <c r="AB2593" s="78" t="s">
        <v>166</v>
      </c>
      <c r="AC2593" s="128" t="s">
        <v>625</v>
      </c>
      <c r="AD2593" s="144" t="s">
        <v>170</v>
      </c>
      <c r="AE2593" s="142" t="str">
        <f>VLOOKUP(AD2593,cs_lookup!$A$2:$B$55,2,FALSE)</f>
        <v>1</v>
      </c>
    </row>
    <row r="2594" spans="1:31" x14ac:dyDescent="0.25">
      <c r="A2594" s="6">
        <v>0.58479619395979276</v>
      </c>
      <c r="B2594" s="6">
        <v>0.19594608418786022</v>
      </c>
      <c r="C2594" s="6">
        <v>0.20420730688551628</v>
      </c>
      <c r="D2594" s="3">
        <f t="shared" si="337"/>
        <v>1.7099974492459749</v>
      </c>
      <c r="E2594" s="4">
        <f t="shared" si="337"/>
        <v>5.1034446753284737</v>
      </c>
      <c r="F2594" s="4">
        <f t="shared" si="337"/>
        <v>4.8969844186850029</v>
      </c>
      <c r="G2594" s="141">
        <v>2.9132758509332835E-2</v>
      </c>
      <c r="H2594" s="5">
        <f t="shared" si="340"/>
        <v>1.0291327585093328</v>
      </c>
      <c r="I2594" s="5">
        <f t="shared" si="341"/>
        <v>1.6615907278307354</v>
      </c>
      <c r="J2594" s="5">
        <f t="shared" si="342"/>
        <v>4.9589760243573009</v>
      </c>
      <c r="K2594" s="5">
        <f t="shared" si="343"/>
        <v>4.7583602583772908</v>
      </c>
      <c r="L2594">
        <v>1.92</v>
      </c>
      <c r="M2594">
        <v>3.97</v>
      </c>
      <c r="N2594">
        <v>3.9</v>
      </c>
      <c r="O2594" s="5">
        <f t="shared" si="344"/>
        <v>1.9759348963379191</v>
      </c>
      <c r="P2594" s="5">
        <f t="shared" si="345"/>
        <v>4.0856570512820518</v>
      </c>
      <c r="Q2594" s="5">
        <f t="shared" si="346"/>
        <v>4.0136177581863981</v>
      </c>
      <c r="R2594" s="24">
        <f t="shared" si="338"/>
        <v>0.50608954872619583</v>
      </c>
      <c r="S2594" s="24">
        <f t="shared" si="338"/>
        <v>0.24475867343936925</v>
      </c>
      <c r="T2594" s="24">
        <f t="shared" si="338"/>
        <v>0.24915177783443487</v>
      </c>
      <c r="U2594">
        <f t="shared" si="339"/>
        <v>1.1555192068907527</v>
      </c>
      <c r="V2594">
        <f t="shared" si="339"/>
        <v>0.80056850053323758</v>
      </c>
      <c r="W2594">
        <f t="shared" si="339"/>
        <v>0.81961007326712765</v>
      </c>
      <c r="X2594" t="s">
        <v>315</v>
      </c>
      <c r="Y2594" t="s">
        <v>319</v>
      </c>
      <c r="Z2594" t="s">
        <v>320</v>
      </c>
      <c r="AA2594" s="78" t="s">
        <v>162</v>
      </c>
      <c r="AB2594" s="78" t="s">
        <v>160</v>
      </c>
      <c r="AC2594" s="128" t="s">
        <v>625</v>
      </c>
      <c r="AD2594" s="144" t="s">
        <v>275</v>
      </c>
      <c r="AE2594" s="142" t="str">
        <f>VLOOKUP(AD2594,cs_lookup!$A$2:$B$55,2,FALSE)</f>
        <v>2</v>
      </c>
    </row>
    <row r="2595" spans="1:31" x14ac:dyDescent="0.25">
      <c r="A2595" s="6">
        <v>0.46855986272132816</v>
      </c>
      <c r="B2595" s="6">
        <v>0.2381247347833578</v>
      </c>
      <c r="C2595" s="6">
        <v>0.27495582889690079</v>
      </c>
      <c r="D2595" s="3">
        <f t="shared" si="337"/>
        <v>2.1341990203602674</v>
      </c>
      <c r="E2595" s="4">
        <f t="shared" si="337"/>
        <v>4.1994797428741899</v>
      </c>
      <c r="F2595" s="4">
        <f t="shared" si="337"/>
        <v>3.6369478108971696</v>
      </c>
      <c r="G2595" s="141">
        <v>2.4570608235383595E-2</v>
      </c>
      <c r="H2595" s="5">
        <f t="shared" si="340"/>
        <v>1.0245706082353836</v>
      </c>
      <c r="I2595" s="5">
        <f t="shared" si="341"/>
        <v>2.0830180011077961</v>
      </c>
      <c r="J2595" s="5">
        <f t="shared" si="342"/>
        <v>4.0987704596630463</v>
      </c>
      <c r="K2595" s="5">
        <f t="shared" si="343"/>
        <v>3.5497288148457424</v>
      </c>
      <c r="L2595">
        <v>1.41</v>
      </c>
      <c r="M2595">
        <v>4.9800000000000004</v>
      </c>
      <c r="N2595">
        <v>8.73</v>
      </c>
      <c r="O2595" s="5">
        <f t="shared" si="344"/>
        <v>1.4446445576118907</v>
      </c>
      <c r="P2595" s="5">
        <f t="shared" si="345"/>
        <v>5.1023616290122105</v>
      </c>
      <c r="Q2595" s="5">
        <f t="shared" si="346"/>
        <v>8.9445014098948992</v>
      </c>
      <c r="R2595" s="24">
        <f t="shared" si="338"/>
        <v>0.69221179336533645</v>
      </c>
      <c r="S2595" s="24">
        <f t="shared" si="338"/>
        <v>0.19598767643476392</v>
      </c>
      <c r="T2595" s="24">
        <f t="shared" si="338"/>
        <v>0.11180053019989969</v>
      </c>
      <c r="U2595">
        <f t="shared" si="339"/>
        <v>0.67690245559574136</v>
      </c>
      <c r="V2595">
        <f t="shared" si="339"/>
        <v>1.2149985096773139</v>
      </c>
      <c r="W2595">
        <f t="shared" si="339"/>
        <v>2.4593427992271497</v>
      </c>
      <c r="X2595" t="s">
        <v>194</v>
      </c>
      <c r="Y2595" t="s">
        <v>218</v>
      </c>
      <c r="Z2595" t="s">
        <v>189</v>
      </c>
      <c r="AA2595" s="78" t="s">
        <v>162</v>
      </c>
      <c r="AB2595" s="78" t="s">
        <v>160</v>
      </c>
      <c r="AC2595" s="128" t="s">
        <v>625</v>
      </c>
      <c r="AD2595" s="144" t="s">
        <v>154</v>
      </c>
      <c r="AE2595" s="142" t="str">
        <f>VLOOKUP(AD2595,cs_lookup!$A$2:$B$55,2,FALSE)</f>
        <v>1</v>
      </c>
    </row>
    <row r="2596" spans="1:31" x14ac:dyDescent="0.25">
      <c r="A2596" s="6">
        <v>0.6605517801842139</v>
      </c>
      <c r="B2596" s="6">
        <v>0.185290602178978</v>
      </c>
      <c r="C2596" s="6">
        <v>0.14431334206646856</v>
      </c>
      <c r="D2596" s="3">
        <f t="shared" si="337"/>
        <v>1.5138858602744529</v>
      </c>
      <c r="E2596" s="4">
        <f t="shared" si="337"/>
        <v>5.3969277893223566</v>
      </c>
      <c r="F2596" s="4">
        <f t="shared" si="337"/>
        <v>6.9293662365563886</v>
      </c>
      <c r="G2596" s="141">
        <v>2.3365580105758177E-2</v>
      </c>
      <c r="H2596" s="5">
        <f t="shared" si="340"/>
        <v>1.0233655801057582</v>
      </c>
      <c r="I2596" s="5">
        <f t="shared" si="341"/>
        <v>1.4793206745511245</v>
      </c>
      <c r="J2596" s="5">
        <f t="shared" si="342"/>
        <v>5.2737046215338017</v>
      </c>
      <c r="K2596" s="5">
        <f t="shared" si="343"/>
        <v>6.7711542886172538</v>
      </c>
      <c r="L2596">
        <v>3.15</v>
      </c>
      <c r="M2596">
        <v>3.34</v>
      </c>
      <c r="N2596">
        <v>2.46</v>
      </c>
      <c r="O2596" s="5">
        <f t="shared" si="344"/>
        <v>3.2236015773331381</v>
      </c>
      <c r="P2596" s="5">
        <f t="shared" si="345"/>
        <v>3.4180410375532322</v>
      </c>
      <c r="Q2596" s="5">
        <f t="shared" si="346"/>
        <v>2.517479327060165</v>
      </c>
      <c r="R2596" s="24">
        <f t="shared" si="338"/>
        <v>0.31021203334541503</v>
      </c>
      <c r="S2596" s="24">
        <f t="shared" si="338"/>
        <v>0.29256524102935849</v>
      </c>
      <c r="T2596" s="24">
        <f t="shared" si="338"/>
        <v>0.39722272562522659</v>
      </c>
      <c r="U2596">
        <f t="shared" si="339"/>
        <v>2.1293557605120443</v>
      </c>
      <c r="V2596">
        <f t="shared" si="339"/>
        <v>0.6333308821206971</v>
      </c>
      <c r="W2596">
        <f t="shared" si="339"/>
        <v>0.36330585527129672</v>
      </c>
      <c r="X2596" t="s">
        <v>199</v>
      </c>
      <c r="Y2596" t="s">
        <v>288</v>
      </c>
      <c r="Z2596" t="s">
        <v>189</v>
      </c>
      <c r="AA2596" s="78" t="s">
        <v>162</v>
      </c>
      <c r="AB2596" s="78" t="s">
        <v>160</v>
      </c>
      <c r="AC2596" s="128" t="s">
        <v>625</v>
      </c>
      <c r="AD2596" s="144" t="s">
        <v>149</v>
      </c>
      <c r="AE2596" s="142" t="str">
        <f>VLOOKUP(AD2596,cs_lookup!$A$2:$B$55,2,FALSE)</f>
        <v>X</v>
      </c>
    </row>
    <row r="2597" spans="1:31" x14ac:dyDescent="0.25">
      <c r="A2597" s="6">
        <v>0.29637126699743072</v>
      </c>
      <c r="B2597" s="6">
        <v>0.23301039789804595</v>
      </c>
      <c r="C2597" s="6">
        <v>0.42818389424975445</v>
      </c>
      <c r="D2597" s="3">
        <f t="shared" si="337"/>
        <v>3.3741462528777095</v>
      </c>
      <c r="E2597" s="4">
        <f t="shared" si="337"/>
        <v>4.2916539734744008</v>
      </c>
      <c r="F2597" s="4">
        <f t="shared" si="337"/>
        <v>2.3354451520231918</v>
      </c>
      <c r="G2597" s="141">
        <v>2.2821773707220272E-2</v>
      </c>
      <c r="H2597" s="5">
        <f t="shared" si="340"/>
        <v>1.0228217737072203</v>
      </c>
      <c r="I2597" s="5">
        <f t="shared" si="341"/>
        <v>3.2988604071734877</v>
      </c>
      <c r="J2597" s="5">
        <f t="shared" si="342"/>
        <v>4.1958961803475194</v>
      </c>
      <c r="K2597" s="5">
        <f t="shared" si="343"/>
        <v>2.283335388489399</v>
      </c>
      <c r="L2597">
        <v>2.84</v>
      </c>
      <c r="M2597">
        <v>3.61</v>
      </c>
      <c r="N2597">
        <v>2.54</v>
      </c>
      <c r="O2597" s="5">
        <f t="shared" si="344"/>
        <v>2.9048138373285055</v>
      </c>
      <c r="P2597" s="5">
        <f t="shared" si="345"/>
        <v>3.6923866030830652</v>
      </c>
      <c r="Q2597" s="5">
        <f t="shared" si="346"/>
        <v>2.5979673052163395</v>
      </c>
      <c r="R2597" s="24">
        <f t="shared" si="338"/>
        <v>0.34425614032453056</v>
      </c>
      <c r="S2597" s="24">
        <f t="shared" si="338"/>
        <v>0.27082754529686059</v>
      </c>
      <c r="T2597" s="24">
        <f t="shared" si="338"/>
        <v>0.38491631437860896</v>
      </c>
      <c r="U2597">
        <f t="shared" si="339"/>
        <v>0.86090335736071777</v>
      </c>
      <c r="V2597">
        <f t="shared" si="339"/>
        <v>0.86036447157779927</v>
      </c>
      <c r="W2597">
        <f t="shared" si="339"/>
        <v>1.1124077578810725</v>
      </c>
      <c r="X2597" t="s">
        <v>281</v>
      </c>
      <c r="Y2597" t="s">
        <v>187</v>
      </c>
      <c r="Z2597" t="s">
        <v>189</v>
      </c>
      <c r="AA2597" s="78" t="s">
        <v>155</v>
      </c>
      <c r="AB2597" s="78" t="s">
        <v>161</v>
      </c>
      <c r="AC2597" s="128" t="s">
        <v>625</v>
      </c>
      <c r="AD2597" s="144" t="s">
        <v>151</v>
      </c>
      <c r="AE2597" s="142" t="str">
        <f>VLOOKUP(AD2597,cs_lookup!$A$2:$B$55,2,FALSE)</f>
        <v>X</v>
      </c>
    </row>
    <row r="2598" spans="1:31" x14ac:dyDescent="0.25">
      <c r="A2598" s="6">
        <v>3.8093716951926794E-2</v>
      </c>
      <c r="B2598" s="6">
        <v>7.6720334651454558E-2</v>
      </c>
      <c r="C2598" s="6">
        <v>0.7073590445345207</v>
      </c>
      <c r="D2598" s="3">
        <f t="shared" si="337"/>
        <v>26.251048204667768</v>
      </c>
      <c r="E2598" s="4">
        <f t="shared" si="337"/>
        <v>13.034353988979124</v>
      </c>
      <c r="F2598" s="4">
        <f t="shared" si="337"/>
        <v>1.4137092156050006</v>
      </c>
      <c r="G2598" s="141">
        <v>2.3362890985279217E-2</v>
      </c>
      <c r="H2598" s="5">
        <f t="shared" si="340"/>
        <v>1.0233628909852792</v>
      </c>
      <c r="I2598" s="5">
        <f t="shared" si="341"/>
        <v>25.651749184879698</v>
      </c>
      <c r="J2598" s="5">
        <f t="shared" si="342"/>
        <v>12.736785849670426</v>
      </c>
      <c r="K2598" s="5">
        <f t="shared" si="343"/>
        <v>1.3814349025729296</v>
      </c>
      <c r="L2598">
        <v>4.74</v>
      </c>
      <c r="M2598">
        <v>4.1500000000000004</v>
      </c>
      <c r="N2598">
        <v>1.75</v>
      </c>
      <c r="O2598" s="5">
        <f t="shared" si="344"/>
        <v>4.8507401032702235</v>
      </c>
      <c r="P2598" s="5">
        <f t="shared" si="345"/>
        <v>4.2469559975889091</v>
      </c>
      <c r="Q2598" s="5">
        <f t="shared" si="346"/>
        <v>1.7908850592242387</v>
      </c>
      <c r="R2598" s="24">
        <f t="shared" si="338"/>
        <v>0.20615410817945698</v>
      </c>
      <c r="S2598" s="24">
        <f t="shared" si="338"/>
        <v>0.23546276452304241</v>
      </c>
      <c r="T2598" s="24">
        <f t="shared" si="338"/>
        <v>0.55838312729750061</v>
      </c>
      <c r="U2598">
        <f t="shared" si="339"/>
        <v>0.18478272050133607</v>
      </c>
      <c r="V2598">
        <f t="shared" si="339"/>
        <v>0.32582788538502316</v>
      </c>
      <c r="W2598">
        <f t="shared" si="339"/>
        <v>1.2667987443640059</v>
      </c>
      <c r="X2598" t="s">
        <v>283</v>
      </c>
      <c r="Y2598" t="s">
        <v>285</v>
      </c>
      <c r="Z2598" t="s">
        <v>189</v>
      </c>
      <c r="AA2598" s="78" t="s">
        <v>167</v>
      </c>
      <c r="AB2598" s="78" t="s">
        <v>161</v>
      </c>
      <c r="AC2598" s="128" t="s">
        <v>625</v>
      </c>
      <c r="AD2598" s="144" t="s">
        <v>168</v>
      </c>
      <c r="AE2598" s="142" t="str">
        <f>VLOOKUP(AD2598,cs_lookup!$A$2:$B$55,2,FALSE)</f>
        <v>1</v>
      </c>
    </row>
    <row r="2599" spans="1:31" x14ac:dyDescent="0.25">
      <c r="A2599" s="6">
        <v>0.79009851080358884</v>
      </c>
      <c r="B2599" s="6">
        <v>0.12608780043796314</v>
      </c>
      <c r="C2599" s="6">
        <v>5.7399930701833191E-2</v>
      </c>
      <c r="D2599" s="3">
        <f t="shared" si="337"/>
        <v>1.2656649599085128</v>
      </c>
      <c r="E2599" s="4">
        <f t="shared" si="337"/>
        <v>7.9309813996796086</v>
      </c>
      <c r="F2599" s="4">
        <f t="shared" si="337"/>
        <v>17.42162382032393</v>
      </c>
      <c r="G2599" s="141">
        <v>2.3593534174464414E-2</v>
      </c>
      <c r="H2599" s="5">
        <f t="shared" si="340"/>
        <v>1.0235935341744644</v>
      </c>
      <c r="I2599" s="5">
        <f t="shared" si="341"/>
        <v>1.2364917495588528</v>
      </c>
      <c r="J2599" s="5">
        <f t="shared" si="342"/>
        <v>7.748174577984221</v>
      </c>
      <c r="K2599" s="5">
        <f t="shared" si="343"/>
        <v>17.020060442619535</v>
      </c>
      <c r="L2599">
        <v>1.42</v>
      </c>
      <c r="M2599">
        <v>5.17</v>
      </c>
      <c r="N2599">
        <v>7.94</v>
      </c>
      <c r="O2599" s="5">
        <f t="shared" si="344"/>
        <v>1.4535028185277394</v>
      </c>
      <c r="P2599" s="5">
        <f t="shared" si="345"/>
        <v>5.2919785716819812</v>
      </c>
      <c r="Q2599" s="5">
        <f t="shared" si="346"/>
        <v>8.1273326613452479</v>
      </c>
      <c r="R2599" s="24">
        <f t="shared" si="338"/>
        <v>0.68799316193477023</v>
      </c>
      <c r="S2599" s="24">
        <f t="shared" si="338"/>
        <v>0.18896523983508196</v>
      </c>
      <c r="T2599" s="24">
        <f t="shared" si="338"/>
        <v>0.12304159823014782</v>
      </c>
      <c r="U2599">
        <f t="shared" si="339"/>
        <v>1.148410412367586</v>
      </c>
      <c r="V2599">
        <f t="shared" si="339"/>
        <v>0.66725393806821487</v>
      </c>
      <c r="W2599">
        <f t="shared" si="339"/>
        <v>0.46650833155196281</v>
      </c>
      <c r="X2599" t="s">
        <v>28</v>
      </c>
      <c r="Y2599" t="s">
        <v>26</v>
      </c>
      <c r="Z2599" t="s">
        <v>138</v>
      </c>
      <c r="AA2599" s="78" t="s">
        <v>165</v>
      </c>
      <c r="AB2599" s="78" t="s">
        <v>160</v>
      </c>
      <c r="AC2599" s="128" t="s">
        <v>625</v>
      </c>
      <c r="AD2599" s="144" t="s">
        <v>149</v>
      </c>
      <c r="AE2599" s="142" t="str">
        <f>VLOOKUP(AD2599,cs_lookup!$A$2:$B$55,2,FALSE)</f>
        <v>X</v>
      </c>
    </row>
    <row r="2600" spans="1:31" x14ac:dyDescent="0.25">
      <c r="A2600" s="6">
        <v>0.61328439812315372</v>
      </c>
      <c r="B2600" s="6">
        <v>0.28652569546964984</v>
      </c>
      <c r="C2600" s="6">
        <v>9.8792026609232544E-2</v>
      </c>
      <c r="D2600" s="3">
        <f t="shared" si="337"/>
        <v>1.6305648783179869</v>
      </c>
      <c r="E2600" s="4">
        <f t="shared" si="337"/>
        <v>3.4900883788481187</v>
      </c>
      <c r="F2600" s="4">
        <f t="shared" si="337"/>
        <v>10.12227438106372</v>
      </c>
      <c r="G2600" s="141">
        <v>2.1290116319149011E-2</v>
      </c>
      <c r="H2600" s="5">
        <f t="shared" si="340"/>
        <v>1.021290116319149</v>
      </c>
      <c r="I2600" s="5">
        <f t="shared" si="341"/>
        <v>1.5965736398142543</v>
      </c>
      <c r="J2600" s="5">
        <f t="shared" si="342"/>
        <v>3.4173329625736635</v>
      </c>
      <c r="K2600" s="5">
        <f t="shared" si="343"/>
        <v>9.9112624506203986</v>
      </c>
      <c r="L2600">
        <v>2.5299999999999998</v>
      </c>
      <c r="M2600">
        <v>3.33</v>
      </c>
      <c r="N2600">
        <v>3.07</v>
      </c>
      <c r="O2600" s="5">
        <f t="shared" si="344"/>
        <v>2.5838639942874466</v>
      </c>
      <c r="P2600" s="5">
        <f t="shared" si="345"/>
        <v>3.4008960873427663</v>
      </c>
      <c r="Q2600" s="5">
        <f t="shared" si="346"/>
        <v>3.1353606570997874</v>
      </c>
      <c r="R2600" s="24">
        <f t="shared" si="338"/>
        <v>0.38701727421058418</v>
      </c>
      <c r="S2600" s="24">
        <f t="shared" si="338"/>
        <v>0.29404015127711042</v>
      </c>
      <c r="T2600" s="24">
        <f t="shared" si="338"/>
        <v>0.31894257451230545</v>
      </c>
      <c r="U2600">
        <f t="shared" si="339"/>
        <v>1.5846434745686648</v>
      </c>
      <c r="V2600">
        <f t="shared" si="339"/>
        <v>0.97444411664589714</v>
      </c>
      <c r="W2600">
        <f t="shared" si="339"/>
        <v>0.30974863346574305</v>
      </c>
      <c r="X2600" t="s">
        <v>92</v>
      </c>
      <c r="Y2600" t="s">
        <v>82</v>
      </c>
      <c r="Z2600" t="s">
        <v>138</v>
      </c>
      <c r="AA2600" s="78" t="s">
        <v>154</v>
      </c>
      <c r="AB2600" s="78" t="s">
        <v>160</v>
      </c>
      <c r="AC2600" s="128" t="s">
        <v>625</v>
      </c>
      <c r="AD2600" s="144" t="s">
        <v>155</v>
      </c>
      <c r="AE2600" s="142" t="str">
        <f>VLOOKUP(AD2600,cs_lookup!$A$2:$B$55,2,FALSE)</f>
        <v>2</v>
      </c>
    </row>
    <row r="2601" spans="1:31" x14ac:dyDescent="0.25">
      <c r="A2601" s="6">
        <v>0.64989055003885798</v>
      </c>
      <c r="B2601" s="6">
        <v>0.2401647103623106</v>
      </c>
      <c r="C2601" s="6">
        <v>0.10755227300167744</v>
      </c>
      <c r="D2601" s="3">
        <f t="shared" si="337"/>
        <v>1.5387206352519027</v>
      </c>
      <c r="E2601" s="4">
        <f t="shared" si="337"/>
        <v>4.1638090729125352</v>
      </c>
      <c r="F2601" s="4">
        <f t="shared" si="337"/>
        <v>9.2978044265452535</v>
      </c>
      <c r="G2601" s="141">
        <v>2.1688015057782284E-2</v>
      </c>
      <c r="H2601" s="5">
        <f t="shared" si="340"/>
        <v>1.0216880150577823</v>
      </c>
      <c r="I2601" s="5">
        <f t="shared" si="341"/>
        <v>1.506057243085972</v>
      </c>
      <c r="J2601" s="5">
        <f t="shared" si="342"/>
        <v>4.0754212749349401</v>
      </c>
      <c r="K2601" s="5">
        <f t="shared" si="343"/>
        <v>9.1004340752880513</v>
      </c>
      <c r="L2601">
        <v>2.42</v>
      </c>
      <c r="M2601">
        <v>3.39</v>
      </c>
      <c r="N2601">
        <v>3.19</v>
      </c>
      <c r="O2601" s="5">
        <f t="shared" si="344"/>
        <v>2.472484996439833</v>
      </c>
      <c r="P2601" s="5">
        <f t="shared" si="345"/>
        <v>3.4635223710458822</v>
      </c>
      <c r="Q2601" s="5">
        <f t="shared" si="346"/>
        <v>3.2591847680343253</v>
      </c>
      <c r="R2601" s="24">
        <f t="shared" si="338"/>
        <v>0.40445139260295393</v>
      </c>
      <c r="S2601" s="24">
        <f t="shared" si="338"/>
        <v>0.28872341300859833</v>
      </c>
      <c r="T2601" s="24">
        <f t="shared" si="338"/>
        <v>0.3068251943884478</v>
      </c>
      <c r="U2601">
        <f t="shared" si="339"/>
        <v>1.606844634299107</v>
      </c>
      <c r="V2601">
        <f t="shared" si="339"/>
        <v>0.83181584707561751</v>
      </c>
      <c r="W2601">
        <f t="shared" si="339"/>
        <v>0.35053272993453649</v>
      </c>
      <c r="X2601" t="s">
        <v>86</v>
      </c>
      <c r="Y2601" t="s">
        <v>90</v>
      </c>
      <c r="Z2601" t="s">
        <v>138</v>
      </c>
      <c r="AA2601" s="78" t="s">
        <v>170</v>
      </c>
      <c r="AB2601" s="78" t="s">
        <v>160</v>
      </c>
      <c r="AC2601" s="128" t="s">
        <v>625</v>
      </c>
      <c r="AD2601" s="144" t="s">
        <v>150</v>
      </c>
      <c r="AE2601" s="142" t="str">
        <f>VLOOKUP(AD2601,cs_lookup!$A$2:$B$55,2,FALSE)</f>
        <v>X</v>
      </c>
    </row>
    <row r="2602" spans="1:31" x14ac:dyDescent="0.25">
      <c r="A2602" s="6">
        <v>0.39576438915522194</v>
      </c>
      <c r="B2602" s="6">
        <v>0.27786865211138184</v>
      </c>
      <c r="C2602" s="6">
        <v>0.30487348170273948</v>
      </c>
      <c r="D2602" s="3">
        <f t="shared" si="337"/>
        <v>2.5267558865883513</v>
      </c>
      <c r="E2602" s="4">
        <f t="shared" si="337"/>
        <v>3.5988226538024755</v>
      </c>
      <c r="F2602" s="4">
        <f t="shared" si="337"/>
        <v>3.2800491351852936</v>
      </c>
      <c r="G2602" s="141">
        <v>2.2114694883055286E-2</v>
      </c>
      <c r="H2602" s="5">
        <f t="shared" si="340"/>
        <v>1.0221146948830553</v>
      </c>
      <c r="I2602" s="5">
        <f t="shared" si="341"/>
        <v>2.4720864490432248</v>
      </c>
      <c r="J2602" s="5">
        <f t="shared" si="342"/>
        <v>3.5209577475199425</v>
      </c>
      <c r="K2602" s="5">
        <f t="shared" si="343"/>
        <v>3.2090812817837224</v>
      </c>
      <c r="L2602">
        <v>4.1900000000000004</v>
      </c>
      <c r="M2602">
        <v>3.41</v>
      </c>
      <c r="N2602">
        <v>2.04</v>
      </c>
      <c r="O2602" s="5">
        <f t="shared" si="344"/>
        <v>4.2826605715600019</v>
      </c>
      <c r="P2602" s="5">
        <f t="shared" si="345"/>
        <v>3.4854111095512188</v>
      </c>
      <c r="Q2602" s="5">
        <f t="shared" si="346"/>
        <v>2.0851139775614329</v>
      </c>
      <c r="R2602" s="24">
        <f t="shared" si="338"/>
        <v>0.23349970965262373</v>
      </c>
      <c r="S2602" s="24">
        <f t="shared" si="338"/>
        <v>0.2869102004236051</v>
      </c>
      <c r="T2602" s="24">
        <f t="shared" si="338"/>
        <v>0.47959008992377128</v>
      </c>
      <c r="U2602">
        <f t="shared" si="339"/>
        <v>1.6949245450625976</v>
      </c>
      <c r="V2602">
        <f t="shared" si="339"/>
        <v>0.96848648706503293</v>
      </c>
      <c r="W2602">
        <f t="shared" si="339"/>
        <v>0.63569595808620183</v>
      </c>
      <c r="X2602" t="s">
        <v>29</v>
      </c>
      <c r="Y2602" t="s">
        <v>85</v>
      </c>
      <c r="Z2602" t="s">
        <v>138</v>
      </c>
      <c r="AA2602" s="78" t="s">
        <v>151</v>
      </c>
      <c r="AB2602" s="78" t="s">
        <v>166</v>
      </c>
      <c r="AC2602" s="128" t="s">
        <v>625</v>
      </c>
      <c r="AD2602" s="144" t="s">
        <v>149</v>
      </c>
      <c r="AE2602" s="142" t="str">
        <f>VLOOKUP(AD2602,cs_lookup!$A$2:$B$55,2,FALSE)</f>
        <v>X</v>
      </c>
    </row>
    <row r="2603" spans="1:31" x14ac:dyDescent="0.25">
      <c r="A2603" s="6">
        <v>0.47258983225861567</v>
      </c>
      <c r="B2603" s="6">
        <v>0.24947319186887792</v>
      </c>
      <c r="C2603" s="6">
        <v>0.26142817604054575</v>
      </c>
      <c r="D2603" s="3">
        <f t="shared" si="337"/>
        <v>2.1159998200146832</v>
      </c>
      <c r="E2603" s="4">
        <f t="shared" si="337"/>
        <v>4.0084467293207036</v>
      </c>
      <c r="F2603" s="4">
        <f t="shared" si="337"/>
        <v>3.8251423972177609</v>
      </c>
      <c r="G2603" s="141">
        <v>2.2784700413028158E-2</v>
      </c>
      <c r="H2603" s="5">
        <f t="shared" si="340"/>
        <v>1.0227847004130282</v>
      </c>
      <c r="I2603" s="5">
        <f t="shared" si="341"/>
        <v>2.0688614320884788</v>
      </c>
      <c r="J2603" s="5">
        <f t="shared" si="342"/>
        <v>3.9191500691220589</v>
      </c>
      <c r="K2603" s="5">
        <f t="shared" si="343"/>
        <v>3.7399292301430251</v>
      </c>
      <c r="L2603">
        <v>2.58</v>
      </c>
      <c r="M2603">
        <v>3.43</v>
      </c>
      <c r="N2603">
        <v>2.91</v>
      </c>
      <c r="O2603" s="5">
        <f t="shared" si="344"/>
        <v>2.6387845270656127</v>
      </c>
      <c r="P2603" s="5">
        <f t="shared" si="345"/>
        <v>3.5081515224166866</v>
      </c>
      <c r="Q2603" s="5">
        <f t="shared" si="346"/>
        <v>2.976303478201912</v>
      </c>
      <c r="R2603" s="24">
        <f t="shared" si="338"/>
        <v>0.37896235548721452</v>
      </c>
      <c r="S2603" s="24">
        <f t="shared" si="338"/>
        <v>0.28505040150350247</v>
      </c>
      <c r="T2603" s="24">
        <f t="shared" si="338"/>
        <v>0.33598724300928301</v>
      </c>
      <c r="U2603">
        <f t="shared" si="339"/>
        <v>1.2470627370125682</v>
      </c>
      <c r="V2603">
        <f t="shared" si="339"/>
        <v>0.87518975785695419</v>
      </c>
      <c r="W2603">
        <f t="shared" si="339"/>
        <v>0.77808958964945807</v>
      </c>
      <c r="X2603" t="s">
        <v>88</v>
      </c>
      <c r="Y2603" t="s">
        <v>32</v>
      </c>
      <c r="Z2603" t="s">
        <v>138</v>
      </c>
      <c r="AA2603" s="78" t="s">
        <v>162</v>
      </c>
      <c r="AB2603" s="78" t="s">
        <v>160</v>
      </c>
      <c r="AC2603" s="128" t="s">
        <v>625</v>
      </c>
      <c r="AD2603" s="144" t="s">
        <v>168</v>
      </c>
      <c r="AE2603" s="142" t="str">
        <f>VLOOKUP(AD2603,cs_lookup!$A$2:$B$55,2,FALSE)</f>
        <v>1</v>
      </c>
    </row>
    <row r="2604" spans="1:31" x14ac:dyDescent="0.25">
      <c r="A2604" s="6">
        <v>0.76459359259739179</v>
      </c>
      <c r="B2604" s="6">
        <v>0.15114825940758703</v>
      </c>
      <c r="C2604" s="6">
        <v>7.5371727401373434E-2</v>
      </c>
      <c r="D2604" s="3">
        <f t="shared" si="337"/>
        <v>1.3078843580194177</v>
      </c>
      <c r="E2604" s="4">
        <f t="shared" si="337"/>
        <v>6.6160206139284465</v>
      </c>
      <c r="F2604" s="4">
        <f t="shared" si="337"/>
        <v>13.26757438733954</v>
      </c>
      <c r="G2604" s="141">
        <v>2.6703116912744962E-2</v>
      </c>
      <c r="H2604" s="5">
        <f t="shared" si="340"/>
        <v>1.026703116912745</v>
      </c>
      <c r="I2604" s="5">
        <f t="shared" si="341"/>
        <v>1.273868108974066</v>
      </c>
      <c r="J2604" s="5">
        <f t="shared" si="342"/>
        <v>6.4439471400676709</v>
      </c>
      <c r="K2604" s="5">
        <f t="shared" si="343"/>
        <v>12.922503271670786</v>
      </c>
      <c r="L2604">
        <v>1.57</v>
      </c>
      <c r="M2604">
        <v>4.62</v>
      </c>
      <c r="N2604">
        <v>5.77</v>
      </c>
      <c r="O2604" s="5">
        <f t="shared" si="344"/>
        <v>1.6119238935530096</v>
      </c>
      <c r="P2604" s="5">
        <f t="shared" si="345"/>
        <v>4.7433684001368821</v>
      </c>
      <c r="Q2604" s="5">
        <f t="shared" si="346"/>
        <v>5.924076984586538</v>
      </c>
      <c r="R2604" s="24">
        <f t="shared" si="338"/>
        <v>0.62037668403549484</v>
      </c>
      <c r="S2604" s="24">
        <f t="shared" si="338"/>
        <v>0.2108206480380361</v>
      </c>
      <c r="T2604" s="24">
        <f t="shared" si="338"/>
        <v>0.16880266792646914</v>
      </c>
      <c r="U2604">
        <f t="shared" si="339"/>
        <v>1.2324666807652713</v>
      </c>
      <c r="V2604">
        <f t="shared" si="339"/>
        <v>0.7169518774096405</v>
      </c>
      <c r="W2604">
        <f t="shared" si="339"/>
        <v>0.44650791558700687</v>
      </c>
      <c r="X2604" t="s">
        <v>30</v>
      </c>
      <c r="Y2604" t="s">
        <v>83</v>
      </c>
      <c r="Z2604" t="s">
        <v>138</v>
      </c>
      <c r="AA2604" s="78" t="s">
        <v>165</v>
      </c>
      <c r="AB2604" s="78" t="s">
        <v>160</v>
      </c>
      <c r="AC2604" s="128" t="s">
        <v>625</v>
      </c>
      <c r="AD2604" s="144" t="s">
        <v>152</v>
      </c>
      <c r="AE2604" s="142" t="str">
        <f>VLOOKUP(AD2604,cs_lookup!$A$2:$B$55,2,FALSE)</f>
        <v>2</v>
      </c>
    </row>
    <row r="2605" spans="1:31" x14ac:dyDescent="0.25">
      <c r="A2605" s="6">
        <v>0.77546947285906231</v>
      </c>
      <c r="B2605" s="6">
        <v>0.17549446911548786</v>
      </c>
      <c r="C2605" s="6">
        <v>4.6850048412886904E-2</v>
      </c>
      <c r="D2605" s="3">
        <f t="shared" si="337"/>
        <v>1.289541413297832</v>
      </c>
      <c r="E2605" s="4">
        <f t="shared" si="337"/>
        <v>5.6981852763800136</v>
      </c>
      <c r="F2605" s="4">
        <f t="shared" si="337"/>
        <v>21.344695125756434</v>
      </c>
      <c r="G2605" s="141">
        <v>2.1282476506357062E-2</v>
      </c>
      <c r="H2605" s="5">
        <f t="shared" si="340"/>
        <v>1.0212824765063571</v>
      </c>
      <c r="I2605" s="5">
        <f t="shared" si="341"/>
        <v>1.2626686964307325</v>
      </c>
      <c r="J2605" s="5">
        <f t="shared" si="342"/>
        <v>5.5794409553296047</v>
      </c>
      <c r="K2605" s="5">
        <f t="shared" si="343"/>
        <v>20.899893630578291</v>
      </c>
      <c r="L2605">
        <v>2.7</v>
      </c>
      <c r="M2605">
        <v>3.6</v>
      </c>
      <c r="N2605">
        <v>2.68</v>
      </c>
      <c r="O2605" s="5">
        <f t="shared" si="344"/>
        <v>2.7574626865671643</v>
      </c>
      <c r="P2605" s="5">
        <f t="shared" si="345"/>
        <v>3.6766169154228856</v>
      </c>
      <c r="Q2605" s="5">
        <f t="shared" si="346"/>
        <v>2.7370370370370369</v>
      </c>
      <c r="R2605" s="24">
        <f t="shared" si="338"/>
        <v>0.36265223274695535</v>
      </c>
      <c r="S2605" s="24">
        <f t="shared" si="338"/>
        <v>0.27198917456021648</v>
      </c>
      <c r="T2605" s="24">
        <f t="shared" si="338"/>
        <v>0.36535859269282817</v>
      </c>
      <c r="U2605">
        <f t="shared" si="339"/>
        <v>2.1383281359807724</v>
      </c>
      <c r="V2605">
        <f t="shared" si="339"/>
        <v>0.64522593371316184</v>
      </c>
      <c r="W2605">
        <f t="shared" si="339"/>
        <v>0.12823031769304971</v>
      </c>
      <c r="X2605" t="s">
        <v>93</v>
      </c>
      <c r="Y2605" t="s">
        <v>31</v>
      </c>
      <c r="Z2605" t="s">
        <v>138</v>
      </c>
      <c r="AA2605" s="78" t="s">
        <v>170</v>
      </c>
      <c r="AB2605" s="78" t="s">
        <v>160</v>
      </c>
      <c r="AC2605" s="128" t="s">
        <v>625</v>
      </c>
      <c r="AD2605" s="144" t="s">
        <v>175</v>
      </c>
      <c r="AE2605" s="142" t="str">
        <f>VLOOKUP(AD2605,cs_lookup!$A$2:$B$55,2,FALSE)</f>
        <v>1</v>
      </c>
    </row>
    <row r="2606" spans="1:31" x14ac:dyDescent="0.25">
      <c r="A2606" s="6">
        <v>0</v>
      </c>
      <c r="B2606" s="6">
        <v>1</v>
      </c>
      <c r="C2606" s="6">
        <v>0</v>
      </c>
      <c r="D2606" s="3" t="e">
        <f t="shared" si="337"/>
        <v>#DIV/0!</v>
      </c>
      <c r="E2606" s="4">
        <f t="shared" si="337"/>
        <v>1</v>
      </c>
      <c r="F2606" s="4" t="e">
        <f t="shared" si="337"/>
        <v>#DIV/0!</v>
      </c>
      <c r="G2606" s="141">
        <v>5.9257234975211626E-2</v>
      </c>
      <c r="H2606" s="5">
        <f t="shared" si="340"/>
        <v>1.0592572349752116</v>
      </c>
      <c r="I2606" s="5" t="e">
        <f t="shared" si="341"/>
        <v>#DIV/0!</v>
      </c>
      <c r="J2606" s="5">
        <f t="shared" si="342"/>
        <v>0.94405774818559696</v>
      </c>
      <c r="K2606" s="5" t="e">
        <f t="shared" si="343"/>
        <v>#DIV/0!</v>
      </c>
      <c r="L2606">
        <v>1.8</v>
      </c>
      <c r="M2606">
        <v>3.47</v>
      </c>
      <c r="N2606">
        <v>4.6399999999999997</v>
      </c>
      <c r="O2606" s="5">
        <f t="shared" si="344"/>
        <v>1.9066630229553809</v>
      </c>
      <c r="P2606" s="5">
        <f t="shared" si="345"/>
        <v>3.6756226053639844</v>
      </c>
      <c r="Q2606" s="5">
        <f t="shared" si="346"/>
        <v>4.9149535702849816</v>
      </c>
      <c r="R2606" s="24">
        <f t="shared" si="338"/>
        <v>0.52447652676977607</v>
      </c>
      <c r="S2606" s="24">
        <f t="shared" si="338"/>
        <v>0.27206275163850052</v>
      </c>
      <c r="T2606" s="24">
        <f t="shared" si="338"/>
        <v>0.20346072159172349</v>
      </c>
      <c r="U2606" t="e">
        <f t="shared" si="339"/>
        <v>#DIV/0!</v>
      </c>
      <c r="V2606">
        <f t="shared" si="339"/>
        <v>3.6756226053639844</v>
      </c>
      <c r="W2606" t="e">
        <f t="shared" si="339"/>
        <v>#DIV/0!</v>
      </c>
      <c r="X2606" t="s">
        <v>569</v>
      </c>
      <c r="Y2606" t="s">
        <v>572</v>
      </c>
      <c r="Z2606" t="s">
        <v>370</v>
      </c>
      <c r="AA2606" s="78" t="s">
        <v>149</v>
      </c>
      <c r="AB2606" s="78" t="s">
        <v>166</v>
      </c>
      <c r="AC2606" s="128" t="s">
        <v>625</v>
      </c>
      <c r="AD2606" s="144" t="s">
        <v>152</v>
      </c>
      <c r="AE2606" s="142" t="str">
        <f>VLOOKUP(AD2606,cs_lookup!$A$2:$B$55,2,FALSE)</f>
        <v>2</v>
      </c>
    </row>
    <row r="2607" spans="1:31" x14ac:dyDescent="0.25">
      <c r="A2607" s="6">
        <v>0.44018779233375782</v>
      </c>
      <c r="B2607" s="6">
        <v>0.26496437666231842</v>
      </c>
      <c r="C2607" s="6">
        <v>0.27679479103967708</v>
      </c>
      <c r="D2607" s="3">
        <f t="shared" si="337"/>
        <v>2.2717576848241694</v>
      </c>
      <c r="E2607" s="4">
        <f t="shared" si="337"/>
        <v>3.7740922481607457</v>
      </c>
      <c r="F2607" s="4">
        <f t="shared" si="337"/>
        <v>3.6127847501893751</v>
      </c>
      <c r="G2607" s="141">
        <v>5.516417318067468E-2</v>
      </c>
      <c r="H2607" s="5">
        <f t="shared" si="340"/>
        <v>1.0551641731806747</v>
      </c>
      <c r="I2607" s="5">
        <f t="shared" si="341"/>
        <v>2.1529897835482883</v>
      </c>
      <c r="J2607" s="5">
        <f t="shared" si="342"/>
        <v>3.5767820250986779</v>
      </c>
      <c r="K2607" s="5">
        <f t="shared" si="343"/>
        <v>3.4239077121989827</v>
      </c>
      <c r="L2607">
        <v>3.19</v>
      </c>
      <c r="M2607">
        <v>3.2</v>
      </c>
      <c r="N2607">
        <v>2.33</v>
      </c>
      <c r="O2607" s="5">
        <f t="shared" si="344"/>
        <v>3.365973712446352</v>
      </c>
      <c r="P2607" s="5">
        <f t="shared" si="345"/>
        <v>3.3765253541781592</v>
      </c>
      <c r="Q2607" s="5">
        <f t="shared" si="346"/>
        <v>2.4585325235109723</v>
      </c>
      <c r="R2607" s="24">
        <f t="shared" si="338"/>
        <v>0.29709085258221202</v>
      </c>
      <c r="S2607" s="24">
        <f t="shared" si="338"/>
        <v>0.29616244366789252</v>
      </c>
      <c r="T2607" s="24">
        <f t="shared" si="338"/>
        <v>0.4067467037498953</v>
      </c>
      <c r="U2607">
        <f t="shared" si="339"/>
        <v>1.4816605375352228</v>
      </c>
      <c r="V2607">
        <f t="shared" si="339"/>
        <v>0.89465893575432998</v>
      </c>
      <c r="W2607">
        <f t="shared" si="339"/>
        <v>0.68050899610946947</v>
      </c>
      <c r="X2607" t="s">
        <v>386</v>
      </c>
      <c r="Y2607" t="s">
        <v>387</v>
      </c>
      <c r="Z2607" t="s">
        <v>370</v>
      </c>
      <c r="AA2607" s="78" t="s">
        <v>151</v>
      </c>
      <c r="AB2607" s="78" t="s">
        <v>166</v>
      </c>
      <c r="AC2607" s="128" t="s">
        <v>625</v>
      </c>
      <c r="AD2607" s="144" t="s">
        <v>155</v>
      </c>
      <c r="AE2607" s="142" t="str">
        <f>VLOOKUP(AD2607,cs_lookup!$A$2:$B$55,2,FALSE)</f>
        <v>2</v>
      </c>
    </row>
    <row r="2608" spans="1:31" x14ac:dyDescent="0.25">
      <c r="A2608" s="6">
        <v>0</v>
      </c>
      <c r="B2608" s="6">
        <v>1</v>
      </c>
      <c r="C2608" s="6">
        <v>0</v>
      </c>
      <c r="D2608" s="3" t="e">
        <f t="shared" si="337"/>
        <v>#DIV/0!</v>
      </c>
      <c r="E2608" s="4">
        <f t="shared" si="337"/>
        <v>1</v>
      </c>
      <c r="F2608" s="4" t="e">
        <f t="shared" si="337"/>
        <v>#DIV/0!</v>
      </c>
      <c r="G2608" s="141">
        <v>6.3919558656400755E-2</v>
      </c>
      <c r="H2608" s="5">
        <f t="shared" si="340"/>
        <v>1.0639195586564008</v>
      </c>
      <c r="I2608" s="5" t="e">
        <f t="shared" si="341"/>
        <v>#DIV/0!</v>
      </c>
      <c r="J2608" s="5">
        <f t="shared" si="342"/>
        <v>0.93992068466423973</v>
      </c>
      <c r="K2608" s="5" t="e">
        <f t="shared" si="343"/>
        <v>#DIV/0!</v>
      </c>
      <c r="L2608">
        <v>1.1100000000000001</v>
      </c>
      <c r="M2608">
        <v>8.75</v>
      </c>
      <c r="N2608">
        <v>20.52</v>
      </c>
      <c r="O2608" s="5">
        <f t="shared" si="344"/>
        <v>1.180950710108605</v>
      </c>
      <c r="P2608" s="5">
        <f t="shared" si="345"/>
        <v>9.3092961382435071</v>
      </c>
      <c r="Q2608" s="5">
        <f t="shared" si="346"/>
        <v>21.831629343629341</v>
      </c>
      <c r="R2608" s="24">
        <f t="shared" si="338"/>
        <v>0.84677539158940507</v>
      </c>
      <c r="S2608" s="24">
        <f t="shared" si="338"/>
        <v>0.10741950681877026</v>
      </c>
      <c r="T2608" s="24">
        <f t="shared" si="338"/>
        <v>4.5805101591824555E-2</v>
      </c>
      <c r="U2608" t="e">
        <f t="shared" si="339"/>
        <v>#DIV/0!</v>
      </c>
      <c r="V2608">
        <f t="shared" si="339"/>
        <v>9.3092961382435071</v>
      </c>
      <c r="W2608" t="e">
        <f t="shared" si="339"/>
        <v>#DIV/0!</v>
      </c>
      <c r="X2608" t="s">
        <v>373</v>
      </c>
      <c r="Y2608" t="s">
        <v>574</v>
      </c>
      <c r="Z2608" t="s">
        <v>370</v>
      </c>
      <c r="AA2608" s="78" t="s">
        <v>149</v>
      </c>
      <c r="AB2608" s="78" t="s">
        <v>166</v>
      </c>
      <c r="AC2608" s="128" t="s">
        <v>625</v>
      </c>
      <c r="AD2608" s="144" t="s">
        <v>154</v>
      </c>
      <c r="AE2608" s="142" t="str">
        <f>VLOOKUP(AD2608,cs_lookup!$A$2:$B$55,2,FALSE)</f>
        <v>1</v>
      </c>
    </row>
    <row r="2609" spans="1:31" x14ac:dyDescent="0.25">
      <c r="A2609" s="6">
        <v>0.74521834075134352</v>
      </c>
      <c r="B2609" s="6">
        <v>0.16939228933167233</v>
      </c>
      <c r="C2609" s="6">
        <v>8.0736643210508732E-2</v>
      </c>
      <c r="D2609" s="3">
        <f t="shared" si="337"/>
        <v>1.3418886054143282</v>
      </c>
      <c r="E2609" s="4">
        <f t="shared" si="337"/>
        <v>5.9034564320810778</v>
      </c>
      <c r="F2609" s="4">
        <f t="shared" si="337"/>
        <v>12.385949678297244</v>
      </c>
      <c r="G2609" s="141">
        <v>5.5909229854962827E-2</v>
      </c>
      <c r="H2609" s="5">
        <f t="shared" si="340"/>
        <v>1.0559092298549628</v>
      </c>
      <c r="I2609" s="5">
        <f t="shared" si="341"/>
        <v>1.2708370828415305</v>
      </c>
      <c r="J2609" s="5">
        <f t="shared" si="342"/>
        <v>5.5908749210308191</v>
      </c>
      <c r="K2609" s="5">
        <f t="shared" si="343"/>
        <v>11.730127295126067</v>
      </c>
      <c r="L2609">
        <v>2.95</v>
      </c>
      <c r="M2609">
        <v>3.39</v>
      </c>
      <c r="N2609">
        <v>2.37</v>
      </c>
      <c r="O2609" s="5">
        <f t="shared" si="344"/>
        <v>3.1149322280721403</v>
      </c>
      <c r="P2609" s="5">
        <f t="shared" si="345"/>
        <v>3.5795322892083243</v>
      </c>
      <c r="Q2609" s="5">
        <f t="shared" si="346"/>
        <v>2.5025048747562622</v>
      </c>
      <c r="R2609" s="24">
        <f t="shared" si="338"/>
        <v>0.32103427194591294</v>
      </c>
      <c r="S2609" s="24">
        <f t="shared" si="338"/>
        <v>0.27936610685558794</v>
      </c>
      <c r="T2609" s="24">
        <f t="shared" si="338"/>
        <v>0.39959962119849918</v>
      </c>
      <c r="U2609">
        <f t="shared" si="339"/>
        <v>2.3213046265568065</v>
      </c>
      <c r="V2609">
        <f t="shared" si="339"/>
        <v>0.60634516920563986</v>
      </c>
      <c r="W2609">
        <f t="shared" si="339"/>
        <v>0.20204384320575516</v>
      </c>
      <c r="X2609" t="s">
        <v>369</v>
      </c>
      <c r="Y2609" t="s">
        <v>372</v>
      </c>
      <c r="Z2609" t="s">
        <v>370</v>
      </c>
      <c r="AA2609" s="78" t="s">
        <v>162</v>
      </c>
      <c r="AB2609" s="78" t="s">
        <v>160</v>
      </c>
      <c r="AC2609" s="128" t="s">
        <v>625</v>
      </c>
      <c r="AD2609" s="144" t="s">
        <v>178</v>
      </c>
      <c r="AE2609" s="142" t="str">
        <f>VLOOKUP(AD2609,cs_lookup!$A$2:$B$55,2,FALSE)</f>
        <v>2</v>
      </c>
    </row>
    <row r="2610" spans="1:31" x14ac:dyDescent="0.25">
      <c r="A2610" s="6">
        <v>0</v>
      </c>
      <c r="B2610" s="6">
        <v>1</v>
      </c>
      <c r="C2610" s="6">
        <v>0</v>
      </c>
      <c r="D2610" s="3" t="e">
        <f t="shared" si="337"/>
        <v>#DIV/0!</v>
      </c>
      <c r="E2610" s="4">
        <f t="shared" si="337"/>
        <v>1</v>
      </c>
      <c r="F2610" s="4" t="e">
        <f t="shared" si="337"/>
        <v>#DIV/0!</v>
      </c>
      <c r="G2610" s="141">
        <v>2.6864299640872336E-2</v>
      </c>
      <c r="H2610" s="5">
        <f t="shared" si="340"/>
        <v>1.0268642996408723</v>
      </c>
      <c r="I2610" s="5" t="e">
        <f t="shared" si="341"/>
        <v>#DIV/0!</v>
      </c>
      <c r="J2610" s="5">
        <f t="shared" si="342"/>
        <v>0.97383851045336012</v>
      </c>
      <c r="K2610" s="5" t="e">
        <f t="shared" si="343"/>
        <v>#DIV/0!</v>
      </c>
      <c r="L2610">
        <v>5.92</v>
      </c>
      <c r="M2610">
        <v>4.6100000000000003</v>
      </c>
      <c r="N2610">
        <v>1.56</v>
      </c>
      <c r="O2610" s="5">
        <f t="shared" si="344"/>
        <v>6.0790366538739642</v>
      </c>
      <c r="P2610" s="5">
        <f t="shared" si="345"/>
        <v>4.733844421344422</v>
      </c>
      <c r="Q2610" s="5">
        <f t="shared" si="346"/>
        <v>1.6019083074397609</v>
      </c>
      <c r="R2610" s="24">
        <f t="shared" si="338"/>
        <v>0.16449974838739193</v>
      </c>
      <c r="S2610" s="24">
        <f t="shared" si="338"/>
        <v>0.21124479619378742</v>
      </c>
      <c r="T2610" s="24">
        <f t="shared" si="338"/>
        <v>0.62425545541882055</v>
      </c>
      <c r="U2610" t="e">
        <f t="shared" si="339"/>
        <v>#DIV/0!</v>
      </c>
      <c r="V2610">
        <f t="shared" si="339"/>
        <v>4.733844421344422</v>
      </c>
      <c r="W2610" t="e">
        <f t="shared" si="339"/>
        <v>#DIV/0!</v>
      </c>
      <c r="X2610" t="s">
        <v>52</v>
      </c>
      <c r="Y2610" t="s">
        <v>107</v>
      </c>
      <c r="Z2610" t="s">
        <v>140</v>
      </c>
      <c r="AA2610" s="78" t="s">
        <v>149</v>
      </c>
      <c r="AB2610" s="78" t="s">
        <v>166</v>
      </c>
      <c r="AC2610" s="128" t="s">
        <v>625</v>
      </c>
      <c r="AD2610" s="144" t="s">
        <v>168</v>
      </c>
      <c r="AE2610" s="142" t="str">
        <f>VLOOKUP(AD2610,cs_lookup!$A$2:$B$55,2,FALSE)</f>
        <v>1</v>
      </c>
    </row>
    <row r="2611" spans="1:31" x14ac:dyDescent="0.25">
      <c r="A2611" s="6">
        <v>0.61184216001930802</v>
      </c>
      <c r="B2611" s="6">
        <v>0.20370206935726703</v>
      </c>
      <c r="C2611" s="6">
        <v>0.17470994229149131</v>
      </c>
      <c r="D2611" s="3">
        <f t="shared" si="337"/>
        <v>1.6344084558809135</v>
      </c>
      <c r="E2611" s="4">
        <f t="shared" si="337"/>
        <v>4.9091302958053387</v>
      </c>
      <c r="F2611" s="4">
        <f t="shared" si="337"/>
        <v>5.7237727108373146</v>
      </c>
      <c r="G2611" s="141">
        <v>2.2723470659166578E-2</v>
      </c>
      <c r="H2611" s="5">
        <f t="shared" si="340"/>
        <v>1.0227234706591666</v>
      </c>
      <c r="I2611" s="5">
        <f t="shared" si="341"/>
        <v>1.5980942090118488</v>
      </c>
      <c r="J2611" s="5">
        <f t="shared" si="342"/>
        <v>4.8000563560365954</v>
      </c>
      <c r="K2611" s="5">
        <f t="shared" si="343"/>
        <v>5.5965985674976482</v>
      </c>
      <c r="L2611">
        <v>2.4500000000000002</v>
      </c>
      <c r="M2611">
        <v>3.57</v>
      </c>
      <c r="N2611">
        <v>2.99</v>
      </c>
      <c r="O2611" s="5">
        <f t="shared" si="344"/>
        <v>2.5056725031149583</v>
      </c>
      <c r="P2611" s="5">
        <f t="shared" si="345"/>
        <v>3.6511227902532246</v>
      </c>
      <c r="Q2611" s="5">
        <f t="shared" si="346"/>
        <v>3.0579431772709085</v>
      </c>
      <c r="R2611" s="24">
        <f t="shared" si="338"/>
        <v>0.3990944541861865</v>
      </c>
      <c r="S2611" s="24">
        <f t="shared" si="338"/>
        <v>0.2738883509120888</v>
      </c>
      <c r="T2611" s="24">
        <f t="shared" si="338"/>
        <v>0.32701719490172471</v>
      </c>
      <c r="U2611">
        <f t="shared" si="339"/>
        <v>1.5330760766068423</v>
      </c>
      <c r="V2611">
        <f t="shared" si="339"/>
        <v>0.74374126785206063</v>
      </c>
      <c r="W2611">
        <f t="shared" si="339"/>
        <v>0.53425307603165995</v>
      </c>
      <c r="X2611" t="s">
        <v>38</v>
      </c>
      <c r="Y2611" t="s">
        <v>97</v>
      </c>
      <c r="Z2611" t="s">
        <v>140</v>
      </c>
      <c r="AA2611" s="78" t="s">
        <v>162</v>
      </c>
      <c r="AB2611" s="78" t="s">
        <v>160</v>
      </c>
      <c r="AC2611" s="128" t="s">
        <v>625</v>
      </c>
      <c r="AD2611" s="144" t="s">
        <v>155</v>
      </c>
      <c r="AE2611" s="142" t="str">
        <f>VLOOKUP(AD2611,cs_lookup!$A$2:$B$55,2,FALSE)</f>
        <v>2</v>
      </c>
    </row>
    <row r="2612" spans="1:31" x14ac:dyDescent="0.25">
      <c r="A2612" s="6">
        <v>0.29503392339314866</v>
      </c>
      <c r="B2612" s="6">
        <v>0.24610050723193053</v>
      </c>
      <c r="C2612" s="6">
        <v>0.41758118563483543</v>
      </c>
      <c r="D2612" s="3">
        <f t="shared" si="337"/>
        <v>3.3894407412514593</v>
      </c>
      <c r="E2612" s="4">
        <f t="shared" si="337"/>
        <v>4.0633804913598901</v>
      </c>
      <c r="F2612" s="4">
        <f t="shared" si="337"/>
        <v>2.3947439070554188</v>
      </c>
      <c r="G2612" s="141">
        <v>2.3087051159109251E-2</v>
      </c>
      <c r="H2612" s="5">
        <f t="shared" si="340"/>
        <v>1.0230870511591093</v>
      </c>
      <c r="I2612" s="5">
        <f t="shared" si="341"/>
        <v>3.3129543936768462</v>
      </c>
      <c r="J2612" s="5">
        <f t="shared" si="342"/>
        <v>3.9716859740881993</v>
      </c>
      <c r="K2612" s="5">
        <f t="shared" si="343"/>
        <v>2.3407039550957931</v>
      </c>
      <c r="L2612">
        <v>2.4</v>
      </c>
      <c r="M2612">
        <v>3.59</v>
      </c>
      <c r="N2612">
        <v>3.05</v>
      </c>
      <c r="O2612" s="5">
        <f t="shared" si="344"/>
        <v>2.4554089227818623</v>
      </c>
      <c r="P2612" s="5">
        <f t="shared" si="345"/>
        <v>3.672882513661202</v>
      </c>
      <c r="Q2612" s="5">
        <f t="shared" si="346"/>
        <v>3.1204155060352829</v>
      </c>
      <c r="R2612" s="24">
        <f t="shared" si="338"/>
        <v>0.40726413866210409</v>
      </c>
      <c r="S2612" s="24">
        <f t="shared" si="338"/>
        <v>0.27226571943984679</v>
      </c>
      <c r="T2612" s="24">
        <f t="shared" si="338"/>
        <v>0.32047014189804918</v>
      </c>
      <c r="U2612">
        <f t="shared" si="339"/>
        <v>0.72442892802287751</v>
      </c>
      <c r="V2612">
        <f t="shared" si="339"/>
        <v>0.90389824961530973</v>
      </c>
      <c r="W2612">
        <f t="shared" si="339"/>
        <v>1.3030268066835384</v>
      </c>
      <c r="X2612" t="s">
        <v>101</v>
      </c>
      <c r="Y2612" t="s">
        <v>104</v>
      </c>
      <c r="Z2612" t="s">
        <v>140</v>
      </c>
      <c r="AA2612" s="78" t="s">
        <v>155</v>
      </c>
      <c r="AB2612" s="78" t="s">
        <v>161</v>
      </c>
      <c r="AC2612" s="128" t="s">
        <v>625</v>
      </c>
      <c r="AD2612" s="144" t="s">
        <v>168</v>
      </c>
      <c r="AE2612" s="142" t="str">
        <f>VLOOKUP(AD2612,cs_lookup!$A$2:$B$55,2,FALSE)</f>
        <v>1</v>
      </c>
    </row>
    <row r="2613" spans="1:31" x14ac:dyDescent="0.25">
      <c r="A2613" s="6">
        <v>0.80592844762366755</v>
      </c>
      <c r="B2613" s="6">
        <v>9.7316066604616475E-2</v>
      </c>
      <c r="C2613" s="6">
        <v>2.8365335772919671E-2</v>
      </c>
      <c r="D2613" s="3">
        <f t="shared" si="337"/>
        <v>1.2408049411192335</v>
      </c>
      <c r="E2613" s="4">
        <f t="shared" si="337"/>
        <v>10.275795507260689</v>
      </c>
      <c r="F2613" s="4">
        <f t="shared" si="337"/>
        <v>35.254297992646997</v>
      </c>
      <c r="G2613" s="141">
        <v>2.3940220904487663E-2</v>
      </c>
      <c r="H2613" s="5">
        <f t="shared" si="340"/>
        <v>1.0239402209044877</v>
      </c>
      <c r="I2613" s="5">
        <f t="shared" si="341"/>
        <v>1.2117943174682408</v>
      </c>
      <c r="J2613" s="5">
        <f t="shared" si="342"/>
        <v>10.035542405184225</v>
      </c>
      <c r="K2613" s="5">
        <f t="shared" si="343"/>
        <v>34.430035340838018</v>
      </c>
      <c r="L2613">
        <v>1.33</v>
      </c>
      <c r="M2613">
        <v>5.96</v>
      </c>
      <c r="N2613">
        <v>9.59</v>
      </c>
      <c r="O2613" s="5">
        <f t="shared" si="344"/>
        <v>1.3618404938029687</v>
      </c>
      <c r="P2613" s="5">
        <f t="shared" si="345"/>
        <v>6.1026837165907466</v>
      </c>
      <c r="Q2613" s="5">
        <f t="shared" si="346"/>
        <v>9.8195867184740369</v>
      </c>
      <c r="R2613" s="24">
        <f t="shared" si="338"/>
        <v>0.73430038580177526</v>
      </c>
      <c r="S2613" s="24">
        <f t="shared" si="338"/>
        <v>0.16386233441549683</v>
      </c>
      <c r="T2613" s="24">
        <f t="shared" si="338"/>
        <v>0.10183727978272795</v>
      </c>
      <c r="U2613">
        <f t="shared" si="339"/>
        <v>1.0975459950816755</v>
      </c>
      <c r="V2613">
        <f t="shared" si="339"/>
        <v>0.59388917503065353</v>
      </c>
      <c r="W2613">
        <f t="shared" si="339"/>
        <v>0.27853587442081845</v>
      </c>
      <c r="X2613" t="s">
        <v>108</v>
      </c>
      <c r="Y2613" t="s">
        <v>289</v>
      </c>
      <c r="Z2613" t="s">
        <v>140</v>
      </c>
      <c r="AA2613" s="78" t="s">
        <v>175</v>
      </c>
      <c r="AB2613" s="78" t="s">
        <v>160</v>
      </c>
      <c r="AC2613" s="128" t="s">
        <v>625</v>
      </c>
      <c r="AD2613" s="144" t="s">
        <v>176</v>
      </c>
      <c r="AE2613" s="142" t="str">
        <f>VLOOKUP(AD2613,cs_lookup!$A$2:$B$55,2,FALSE)</f>
        <v>1</v>
      </c>
    </row>
    <row r="2614" spans="1:31" x14ac:dyDescent="0.25">
      <c r="A2614" s="6">
        <v>0.85511177049342457</v>
      </c>
      <c r="B2614" s="6">
        <v>0.11814439599033943</v>
      </c>
      <c r="C2614" s="6">
        <v>1.9105872964699268E-2</v>
      </c>
      <c r="D2614" s="3">
        <f t="shared" si="337"/>
        <v>1.1694377676768157</v>
      </c>
      <c r="E2614" s="4">
        <f t="shared" si="337"/>
        <v>8.4642186505551145</v>
      </c>
      <c r="F2614" s="4">
        <f t="shared" si="337"/>
        <v>52.33992719660796</v>
      </c>
      <c r="G2614" s="141">
        <v>2.8150496791644164E-2</v>
      </c>
      <c r="H2614" s="5">
        <f t="shared" si="340"/>
        <v>1.0281504967916442</v>
      </c>
      <c r="I2614" s="5">
        <f t="shared" si="341"/>
        <v>1.1374188616608758</v>
      </c>
      <c r="J2614" s="5">
        <f t="shared" si="342"/>
        <v>8.2324705157151694</v>
      </c>
      <c r="K2614" s="5">
        <f t="shared" si="343"/>
        <v>50.906873419733124</v>
      </c>
      <c r="L2614">
        <v>1.41</v>
      </c>
      <c r="M2614">
        <v>5.14</v>
      </c>
      <c r="N2614">
        <v>8.0399999999999991</v>
      </c>
      <c r="O2614" s="5">
        <f t="shared" si="344"/>
        <v>1.4496922004762183</v>
      </c>
      <c r="P2614" s="5">
        <f t="shared" si="345"/>
        <v>5.2846935535090509</v>
      </c>
      <c r="Q2614" s="5">
        <f t="shared" si="346"/>
        <v>8.2663299942048187</v>
      </c>
      <c r="R2614" s="24">
        <f t="shared" si="338"/>
        <v>0.68980160041662908</v>
      </c>
      <c r="S2614" s="24">
        <f t="shared" si="338"/>
        <v>0.1892257308535889</v>
      </c>
      <c r="T2614" s="24">
        <f t="shared" si="338"/>
        <v>0.12097266872978196</v>
      </c>
      <c r="U2614">
        <f t="shared" si="339"/>
        <v>1.2396488642197274</v>
      </c>
      <c r="V2614">
        <f t="shared" si="339"/>
        <v>0.62435692787336738</v>
      </c>
      <c r="W2614">
        <f t="shared" si="339"/>
        <v>0.1579354507535605</v>
      </c>
      <c r="X2614" t="s">
        <v>109</v>
      </c>
      <c r="Y2614" t="s">
        <v>37</v>
      </c>
      <c r="Z2614" t="s">
        <v>140</v>
      </c>
      <c r="AA2614" s="78" t="s">
        <v>170</v>
      </c>
      <c r="AB2614" s="78" t="s">
        <v>160</v>
      </c>
      <c r="AC2614" s="128" t="s">
        <v>625</v>
      </c>
      <c r="AD2614" s="144" t="s">
        <v>151</v>
      </c>
      <c r="AE2614" s="142" t="str">
        <f>VLOOKUP(AD2614,cs_lookup!$A$2:$B$55,2,FALSE)</f>
        <v>X</v>
      </c>
    </row>
    <row r="2615" spans="1:31" x14ac:dyDescent="0.25">
      <c r="A2615" s="6">
        <v>0.63718827955136004</v>
      </c>
      <c r="B2615" s="6">
        <v>0.21778393986699204</v>
      </c>
      <c r="C2615" s="6">
        <v>0.13975679766738272</v>
      </c>
      <c r="D2615" s="3">
        <f t="shared" si="337"/>
        <v>1.569394843081692</v>
      </c>
      <c r="E2615" s="4">
        <f t="shared" si="337"/>
        <v>4.5917068109371773</v>
      </c>
      <c r="F2615" s="4">
        <f t="shared" si="337"/>
        <v>7.1552870178091235</v>
      </c>
      <c r="G2615" s="141">
        <v>2.088550282841406E-2</v>
      </c>
      <c r="H2615" s="5">
        <f t="shared" si="340"/>
        <v>1.0208855028284141</v>
      </c>
      <c r="I2615" s="5">
        <f t="shared" si="341"/>
        <v>1.5372878140923791</v>
      </c>
      <c r="J2615" s="5">
        <f t="shared" si="342"/>
        <v>4.4977686510540362</v>
      </c>
      <c r="K2615" s="5">
        <f t="shared" si="343"/>
        <v>7.0089025634951669</v>
      </c>
      <c r="L2615">
        <v>3.33</v>
      </c>
      <c r="M2615">
        <v>3.73</v>
      </c>
      <c r="N2615">
        <v>2.21</v>
      </c>
      <c r="O2615" s="5">
        <f t="shared" si="344"/>
        <v>3.3995487244186191</v>
      </c>
      <c r="P2615" s="5">
        <f t="shared" si="345"/>
        <v>3.8079029255499846</v>
      </c>
      <c r="Q2615" s="5">
        <f t="shared" si="346"/>
        <v>2.2561569612507952</v>
      </c>
      <c r="R2615" s="24">
        <f t="shared" si="338"/>
        <v>0.29415668992095917</v>
      </c>
      <c r="S2615" s="24">
        <f t="shared" si="338"/>
        <v>0.26261173657822895</v>
      </c>
      <c r="T2615" s="24">
        <f t="shared" si="338"/>
        <v>0.44323157350081177</v>
      </c>
      <c r="U2615">
        <f t="shared" si="339"/>
        <v>2.1661526029633205</v>
      </c>
      <c r="V2615">
        <f t="shared" si="339"/>
        <v>0.82930010175732083</v>
      </c>
      <c r="W2615">
        <f t="shared" si="339"/>
        <v>0.31531327193938441</v>
      </c>
      <c r="X2615" t="s">
        <v>105</v>
      </c>
      <c r="Y2615" t="s">
        <v>102</v>
      </c>
      <c r="Z2615" t="s">
        <v>140</v>
      </c>
      <c r="AA2615" s="78" t="s">
        <v>162</v>
      </c>
      <c r="AB2615" s="78" t="s">
        <v>160</v>
      </c>
      <c r="AC2615" s="128" t="s">
        <v>625</v>
      </c>
      <c r="AD2615" s="144" t="s">
        <v>151</v>
      </c>
      <c r="AE2615" s="142" t="str">
        <f>VLOOKUP(AD2615,cs_lookup!$A$2:$B$55,2,FALSE)</f>
        <v>X</v>
      </c>
    </row>
    <row r="2616" spans="1:31" x14ac:dyDescent="0.25">
      <c r="A2616" s="6">
        <v>0.64093457767592599</v>
      </c>
      <c r="B2616" s="6">
        <v>0.18932294378949668</v>
      </c>
      <c r="C2616" s="6">
        <v>0.15892835445378081</v>
      </c>
      <c r="D2616" s="3">
        <f t="shared" si="337"/>
        <v>1.5602216432542468</v>
      </c>
      <c r="E2616" s="4">
        <f t="shared" si="337"/>
        <v>5.2819799860701213</v>
      </c>
      <c r="F2616" s="4">
        <f t="shared" si="337"/>
        <v>6.2921434217128178</v>
      </c>
      <c r="G2616" s="141">
        <v>2.8021026322530007E-2</v>
      </c>
      <c r="H2616" s="5">
        <f t="shared" si="340"/>
        <v>1.02802102632253</v>
      </c>
      <c r="I2616" s="5">
        <f t="shared" si="341"/>
        <v>1.5176942915608662</v>
      </c>
      <c r="J2616" s="5">
        <f t="shared" si="342"/>
        <v>5.1380077360528222</v>
      </c>
      <c r="K2616" s="5">
        <f t="shared" si="343"/>
        <v>6.1206368941900697</v>
      </c>
      <c r="L2616">
        <v>2.08</v>
      </c>
      <c r="M2616">
        <v>3.47</v>
      </c>
      <c r="N2616">
        <v>3.86</v>
      </c>
      <c r="O2616" s="5">
        <f t="shared" si="344"/>
        <v>2.1382837347508623</v>
      </c>
      <c r="P2616" s="5">
        <f t="shared" si="345"/>
        <v>3.5672329613391791</v>
      </c>
      <c r="Q2616" s="5">
        <f t="shared" si="346"/>
        <v>3.9681611616049657</v>
      </c>
      <c r="R2616" s="24">
        <f t="shared" si="338"/>
        <v>0.46766478355900365</v>
      </c>
      <c r="S2616" s="24">
        <f t="shared" si="338"/>
        <v>0.28032932270971977</v>
      </c>
      <c r="T2616" s="24">
        <f t="shared" si="338"/>
        <v>0.25200589373127658</v>
      </c>
      <c r="U2616">
        <f t="shared" si="339"/>
        <v>1.370499982483846</v>
      </c>
      <c r="V2616">
        <f t="shared" si="339"/>
        <v>0.67535904542365721</v>
      </c>
      <c r="W2616">
        <f t="shared" si="339"/>
        <v>0.63065332362128057</v>
      </c>
      <c r="X2616" t="s">
        <v>46</v>
      </c>
      <c r="Y2616" t="s">
        <v>40</v>
      </c>
      <c r="Z2616" t="s">
        <v>141</v>
      </c>
      <c r="AA2616" s="78" t="s">
        <v>162</v>
      </c>
      <c r="AB2616" s="78" t="s">
        <v>160</v>
      </c>
      <c r="AC2616" s="128" t="s">
        <v>625</v>
      </c>
      <c r="AD2616" s="144" t="s">
        <v>164</v>
      </c>
      <c r="AE2616" s="142" t="str">
        <f>VLOOKUP(AD2616,cs_lookup!$A$2:$B$55,2,FALSE)</f>
        <v>1</v>
      </c>
    </row>
    <row r="2617" spans="1:31" x14ac:dyDescent="0.25">
      <c r="A2617" s="6">
        <v>0.42418288596813175</v>
      </c>
      <c r="B2617" s="6">
        <v>0.33521827366636692</v>
      </c>
      <c r="C2617" s="6">
        <v>0.23102927660497141</v>
      </c>
      <c r="D2617" s="3">
        <f t="shared" si="337"/>
        <v>2.35747370551656</v>
      </c>
      <c r="E2617" s="4">
        <f t="shared" si="337"/>
        <v>2.9831309285819878</v>
      </c>
      <c r="F2617" s="4">
        <f t="shared" si="337"/>
        <v>4.3284557468007128</v>
      </c>
      <c r="G2617" s="141">
        <v>2.8236028236028332E-2</v>
      </c>
      <c r="H2617" s="5">
        <f t="shared" si="340"/>
        <v>1.0282360282360283</v>
      </c>
      <c r="I2617" s="5">
        <f t="shared" si="341"/>
        <v>2.2927359485359418</v>
      </c>
      <c r="J2617" s="5">
        <f t="shared" si="342"/>
        <v>2.9012122184627627</v>
      </c>
      <c r="K2617" s="5">
        <f t="shared" si="343"/>
        <v>4.2095935446128223</v>
      </c>
      <c r="L2617">
        <v>2.59</v>
      </c>
      <c r="M2617">
        <v>3.15</v>
      </c>
      <c r="N2617">
        <v>3.08</v>
      </c>
      <c r="O2617" s="5">
        <f t="shared" si="344"/>
        <v>2.6631313131313132</v>
      </c>
      <c r="P2617" s="5">
        <f t="shared" si="345"/>
        <v>3.2389434889434892</v>
      </c>
      <c r="Q2617" s="5">
        <f t="shared" si="346"/>
        <v>3.1669669669669673</v>
      </c>
      <c r="R2617" s="24">
        <f t="shared" si="338"/>
        <v>0.37549781907832352</v>
      </c>
      <c r="S2617" s="24">
        <f t="shared" si="338"/>
        <v>0.30874265124217709</v>
      </c>
      <c r="T2617" s="24">
        <f t="shared" si="338"/>
        <v>0.31575952967949927</v>
      </c>
      <c r="U2617">
        <f t="shared" si="339"/>
        <v>1.1296547261161409</v>
      </c>
      <c r="V2617">
        <f t="shared" si="339"/>
        <v>1.0857530448665558</v>
      </c>
      <c r="W2617">
        <f t="shared" si="339"/>
        <v>0.73166208741021888</v>
      </c>
      <c r="X2617" t="s">
        <v>39</v>
      </c>
      <c r="Y2617" t="s">
        <v>51</v>
      </c>
      <c r="Z2617" t="s">
        <v>141</v>
      </c>
      <c r="AA2617" s="78" t="s">
        <v>151</v>
      </c>
      <c r="AB2617" s="78" t="s">
        <v>166</v>
      </c>
      <c r="AC2617" s="128" t="s">
        <v>625</v>
      </c>
      <c r="AD2617" s="144" t="s">
        <v>151</v>
      </c>
      <c r="AE2617" s="142" t="str">
        <f>VLOOKUP(AD2617,cs_lookup!$A$2:$B$55,2,FALSE)</f>
        <v>X</v>
      </c>
    </row>
    <row r="2618" spans="1:31" x14ac:dyDescent="0.25">
      <c r="A2618" s="6">
        <v>0.30154152378947446</v>
      </c>
      <c r="B2618" s="6">
        <v>0.25778065919738102</v>
      </c>
      <c r="C2618" s="6">
        <v>0.40217812240773371</v>
      </c>
      <c r="D2618" s="3">
        <f t="shared" ref="D2618:F2644" si="347">(100%/A2618)</f>
        <v>3.3162928522513018</v>
      </c>
      <c r="E2618" s="4">
        <f t="shared" si="347"/>
        <v>3.8792669826882022</v>
      </c>
      <c r="F2618" s="4">
        <f t="shared" si="347"/>
        <v>2.4864604618800876</v>
      </c>
      <c r="G2618" s="141">
        <v>3.3271619223945059E-2</v>
      </c>
      <c r="H2618" s="5">
        <f t="shared" si="340"/>
        <v>1.0332716192239451</v>
      </c>
      <c r="I2618" s="5">
        <f t="shared" si="341"/>
        <v>3.209507345940708</v>
      </c>
      <c r="J2618" s="5">
        <f t="shared" si="342"/>
        <v>3.7543535605882479</v>
      </c>
      <c r="K2618" s="5">
        <f t="shared" si="343"/>
        <v>2.4063957778571168</v>
      </c>
      <c r="L2618">
        <v>2.3199999999999998</v>
      </c>
      <c r="M2618">
        <v>2.98</v>
      </c>
      <c r="N2618">
        <v>3.75</v>
      </c>
      <c r="O2618" s="5">
        <f t="shared" si="344"/>
        <v>2.3971901565995526</v>
      </c>
      <c r="P2618" s="5">
        <f t="shared" si="345"/>
        <v>3.0791494252873561</v>
      </c>
      <c r="Q2618" s="5">
        <f t="shared" si="346"/>
        <v>3.8747685720897938</v>
      </c>
      <c r="R2618" s="24">
        <f t="shared" ref="R2618:T2644" si="348">(1/O2618)</f>
        <v>0.41715505849503148</v>
      </c>
      <c r="S2618" s="24">
        <f t="shared" si="348"/>
        <v>0.32476501198270907</v>
      </c>
      <c r="T2618" s="24">
        <f t="shared" si="348"/>
        <v>0.2580799295222595</v>
      </c>
      <c r="U2618">
        <f t="shared" ref="U2618:W2644" si="349">(L2618/I2618)</f>
        <v>0.72285237263415791</v>
      </c>
      <c r="V2618">
        <f t="shared" si="349"/>
        <v>0.79374516861781153</v>
      </c>
      <c r="W2618">
        <f t="shared" si="349"/>
        <v>1.5583471490875687</v>
      </c>
      <c r="X2618" t="s">
        <v>407</v>
      </c>
      <c r="Y2618" t="s">
        <v>47</v>
      </c>
      <c r="Z2618" t="s">
        <v>141</v>
      </c>
      <c r="AA2618" s="78" t="s">
        <v>151</v>
      </c>
      <c r="AB2618" s="78" t="s">
        <v>166</v>
      </c>
      <c r="AC2618" s="128" t="s">
        <v>625</v>
      </c>
      <c r="AD2618" s="144" t="s">
        <v>170</v>
      </c>
      <c r="AE2618" s="142" t="str">
        <f>VLOOKUP(AD2618,cs_lookup!$A$2:$B$55,2,FALSE)</f>
        <v>1</v>
      </c>
    </row>
    <row r="2619" spans="1:31" x14ac:dyDescent="0.25">
      <c r="A2619" s="6">
        <v>0.42078897008166882</v>
      </c>
      <c r="B2619" s="6">
        <v>0.37302084201141117</v>
      </c>
      <c r="C2619" s="6">
        <v>0.20043747723565086</v>
      </c>
      <c r="D2619" s="3">
        <f t="shared" si="347"/>
        <v>2.3764881475051856</v>
      </c>
      <c r="E2619" s="4">
        <f t="shared" si="347"/>
        <v>2.6808153523212752</v>
      </c>
      <c r="F2619" s="4">
        <f t="shared" si="347"/>
        <v>4.9890869401849303</v>
      </c>
      <c r="G2619" s="141">
        <v>3.0713702670433163E-2</v>
      </c>
      <c r="H2619" s="5">
        <f t="shared" si="340"/>
        <v>1.0307137026704332</v>
      </c>
      <c r="I2619" s="5">
        <f t="shared" si="341"/>
        <v>2.3056724106296844</v>
      </c>
      <c r="J2619" s="5">
        <f t="shared" si="342"/>
        <v>2.6009311270197171</v>
      </c>
      <c r="K2619" s="5">
        <f t="shared" si="343"/>
        <v>4.8404197278632397</v>
      </c>
      <c r="L2619">
        <v>1.79</v>
      </c>
      <c r="M2619">
        <v>3.85</v>
      </c>
      <c r="N2619">
        <v>4.71</v>
      </c>
      <c r="O2619" s="5">
        <f t="shared" si="344"/>
        <v>1.8449775277800753</v>
      </c>
      <c r="P2619" s="5">
        <f t="shared" si="345"/>
        <v>3.9682477552811677</v>
      </c>
      <c r="Q2619" s="5">
        <f t="shared" si="346"/>
        <v>4.8546615395777399</v>
      </c>
      <c r="R2619" s="24">
        <f t="shared" si="348"/>
        <v>0.54201202179585672</v>
      </c>
      <c r="S2619" s="24">
        <f t="shared" si="348"/>
        <v>0.25200039454924245</v>
      </c>
      <c r="T2619" s="24">
        <f t="shared" si="348"/>
        <v>0.20598758365490097</v>
      </c>
      <c r="U2619">
        <f t="shared" si="349"/>
        <v>0.77634619373840141</v>
      </c>
      <c r="V2619">
        <f t="shared" si="349"/>
        <v>1.4802391189848736</v>
      </c>
      <c r="W2619">
        <f t="shared" si="349"/>
        <v>0.97305611182590313</v>
      </c>
      <c r="X2619" t="s">
        <v>416</v>
      </c>
      <c r="Y2619" t="s">
        <v>408</v>
      </c>
      <c r="Z2619" t="s">
        <v>409</v>
      </c>
      <c r="AA2619" s="78" t="s">
        <v>151</v>
      </c>
      <c r="AB2619" s="78" t="s">
        <v>166</v>
      </c>
      <c r="AC2619" s="128" t="s">
        <v>625</v>
      </c>
      <c r="AD2619" s="144" t="s">
        <v>151</v>
      </c>
      <c r="AE2619" s="142" t="str">
        <f>VLOOKUP(AD2619,cs_lookup!$A$2:$B$55,2,FALSE)</f>
        <v>X</v>
      </c>
    </row>
    <row r="2620" spans="1:31" x14ac:dyDescent="0.25">
      <c r="A2620" s="6">
        <v>0.20194972718481219</v>
      </c>
      <c r="B2620" s="6">
        <v>0.22107974341690198</v>
      </c>
      <c r="C2620" s="6">
        <v>0.51260968014137487</v>
      </c>
      <c r="D2620" s="3">
        <f t="shared" si="347"/>
        <v>4.9517274122626587</v>
      </c>
      <c r="E2620" s="4">
        <f t="shared" si="347"/>
        <v>4.5232547520839397</v>
      </c>
      <c r="F2620" s="4">
        <f t="shared" si="347"/>
        <v>1.9508020209922794</v>
      </c>
      <c r="G2620" s="141">
        <v>3.0211678816649767E-2</v>
      </c>
      <c r="H2620" s="5">
        <f t="shared" si="340"/>
        <v>1.0302116788166498</v>
      </c>
      <c r="I2620" s="5">
        <f t="shared" si="341"/>
        <v>4.8065145387892017</v>
      </c>
      <c r="J2620" s="5">
        <f t="shared" si="342"/>
        <v>4.3906071393789343</v>
      </c>
      <c r="K2620" s="5">
        <f t="shared" si="343"/>
        <v>1.8935933858108303</v>
      </c>
      <c r="L2620">
        <v>9.35</v>
      </c>
      <c r="M2620">
        <v>5.65</v>
      </c>
      <c r="N2620">
        <v>1.34</v>
      </c>
      <c r="O2620" s="5">
        <f t="shared" si="344"/>
        <v>9.6324791969356749</v>
      </c>
      <c r="P2620" s="5">
        <f t="shared" si="345"/>
        <v>5.8206959853140718</v>
      </c>
      <c r="Q2620" s="5">
        <f t="shared" si="346"/>
        <v>1.3804836496143107</v>
      </c>
      <c r="R2620" s="24">
        <f t="shared" si="348"/>
        <v>0.10381543313564842</v>
      </c>
      <c r="S2620" s="24">
        <f t="shared" si="348"/>
        <v>0.17180076102978983</v>
      </c>
      <c r="T2620" s="24">
        <f t="shared" si="348"/>
        <v>0.72438380583456174</v>
      </c>
      <c r="U2620">
        <f t="shared" si="349"/>
        <v>1.9452765459345385</v>
      </c>
      <c r="V2620">
        <f t="shared" si="349"/>
        <v>1.2868379749410264</v>
      </c>
      <c r="W2620">
        <f t="shared" si="349"/>
        <v>0.70764928206918964</v>
      </c>
      <c r="X2620" t="s">
        <v>428</v>
      </c>
      <c r="Y2620" t="s">
        <v>431</v>
      </c>
      <c r="Z2620" t="s">
        <v>409</v>
      </c>
      <c r="AA2620" s="78" t="s">
        <v>155</v>
      </c>
      <c r="AB2620" s="78" t="s">
        <v>161</v>
      </c>
      <c r="AC2620" s="128" t="s">
        <v>625</v>
      </c>
      <c r="AD2620" s="144" t="s">
        <v>167</v>
      </c>
      <c r="AE2620" s="142" t="str">
        <f>VLOOKUP(AD2620,cs_lookup!$A$2:$B$55,2,FALSE)</f>
        <v>2</v>
      </c>
    </row>
    <row r="2621" spans="1:31" x14ac:dyDescent="0.25">
      <c r="A2621" s="6">
        <v>0.69618071668534787</v>
      </c>
      <c r="B2621" s="6">
        <v>0.16211330084053516</v>
      </c>
      <c r="C2621" s="6">
        <v>0.12167368835263505</v>
      </c>
      <c r="D2621" s="3">
        <f t="shared" si="347"/>
        <v>1.4364086451017992</v>
      </c>
      <c r="E2621" s="4">
        <f t="shared" si="347"/>
        <v>6.1685253141792664</v>
      </c>
      <c r="F2621" s="4">
        <f t="shared" si="347"/>
        <v>8.2187037603544741</v>
      </c>
      <c r="G2621" s="141">
        <v>3.0339754441429001E-2</v>
      </c>
      <c r="H2621" s="5">
        <f t="shared" si="340"/>
        <v>1.030339754441429</v>
      </c>
      <c r="I2621" s="5">
        <f t="shared" si="341"/>
        <v>1.3941116402720086</v>
      </c>
      <c r="J2621" s="5">
        <f t="shared" si="342"/>
        <v>5.9868847024381457</v>
      </c>
      <c r="K2621" s="5">
        <f t="shared" si="343"/>
        <v>7.976692857794295</v>
      </c>
      <c r="L2621">
        <v>1.93</v>
      </c>
      <c r="M2621">
        <v>3.94</v>
      </c>
      <c r="N2621">
        <v>3.87</v>
      </c>
      <c r="O2621" s="5">
        <f t="shared" si="344"/>
        <v>1.988555726071958</v>
      </c>
      <c r="P2621" s="5">
        <f t="shared" si="345"/>
        <v>4.0595386324992306</v>
      </c>
      <c r="Q2621" s="5">
        <f t="shared" si="346"/>
        <v>3.9874148496883302</v>
      </c>
      <c r="R2621" s="24">
        <f t="shared" si="348"/>
        <v>0.50287753412640046</v>
      </c>
      <c r="S2621" s="24">
        <f t="shared" si="348"/>
        <v>0.24633341138679002</v>
      </c>
      <c r="T2621" s="24">
        <f t="shared" si="348"/>
        <v>0.25078905448680949</v>
      </c>
      <c r="U2621">
        <f t="shared" si="349"/>
        <v>1.3843941505455279</v>
      </c>
      <c r="V2621">
        <f t="shared" si="349"/>
        <v>0.65810520760412228</v>
      </c>
      <c r="W2621">
        <f t="shared" si="349"/>
        <v>0.48516347175364699</v>
      </c>
      <c r="X2621" t="s">
        <v>426</v>
      </c>
      <c r="Y2621" t="s">
        <v>414</v>
      </c>
      <c r="Z2621" t="s">
        <v>409</v>
      </c>
      <c r="AA2621" s="78" t="s">
        <v>165</v>
      </c>
      <c r="AB2621" s="78" t="s">
        <v>160</v>
      </c>
      <c r="AC2621" s="128" t="s">
        <v>625</v>
      </c>
      <c r="AD2621" s="144" t="s">
        <v>154</v>
      </c>
      <c r="AE2621" s="142" t="str">
        <f>VLOOKUP(AD2621,cs_lookup!$A$2:$B$55,2,FALSE)</f>
        <v>1</v>
      </c>
    </row>
    <row r="2622" spans="1:31" x14ac:dyDescent="0.25">
      <c r="A2622" s="6">
        <v>0.20101848097027153</v>
      </c>
      <c r="B2622" s="6">
        <v>0.30859834125594898</v>
      </c>
      <c r="C2622" s="6">
        <v>0.44564001495372024</v>
      </c>
      <c r="D2622" s="3">
        <f t="shared" si="347"/>
        <v>4.9746669817283582</v>
      </c>
      <c r="E2622" s="4">
        <f t="shared" si="347"/>
        <v>3.2404581175976186</v>
      </c>
      <c r="F2622" s="4">
        <f t="shared" si="347"/>
        <v>2.2439636622484409</v>
      </c>
      <c r="G2622" s="141">
        <v>2.6608536772668723E-2</v>
      </c>
      <c r="H2622" s="5">
        <f t="shared" si="340"/>
        <v>1.0266085367726687</v>
      </c>
      <c r="I2622" s="5">
        <f t="shared" si="341"/>
        <v>4.8457292176501197</v>
      </c>
      <c r="J2622" s="5">
        <f t="shared" si="342"/>
        <v>3.1564690936475066</v>
      </c>
      <c r="K2622" s="5">
        <f t="shared" si="343"/>
        <v>2.1858026520047749</v>
      </c>
      <c r="L2622">
        <v>3.08</v>
      </c>
      <c r="M2622">
        <v>3.77</v>
      </c>
      <c r="N2622">
        <v>2.29</v>
      </c>
      <c r="O2622" s="5">
        <f t="shared" si="344"/>
        <v>3.1619542932598197</v>
      </c>
      <c r="P2622" s="5">
        <f t="shared" si="345"/>
        <v>3.8703141836329613</v>
      </c>
      <c r="Q2622" s="5">
        <f t="shared" si="346"/>
        <v>2.3509335492094112</v>
      </c>
      <c r="R2622" s="24">
        <f t="shared" si="348"/>
        <v>0.31626010601470428</v>
      </c>
      <c r="S2622" s="24">
        <f t="shared" si="348"/>
        <v>0.25837695663800775</v>
      </c>
      <c r="T2622" s="24">
        <f t="shared" si="348"/>
        <v>0.42536293734728792</v>
      </c>
      <c r="U2622">
        <f t="shared" si="349"/>
        <v>0.63561124892851739</v>
      </c>
      <c r="V2622">
        <f t="shared" si="349"/>
        <v>1.1943725372085041</v>
      </c>
      <c r="W2622">
        <f t="shared" si="349"/>
        <v>1.0476700620248847</v>
      </c>
      <c r="X2622" t="s">
        <v>412</v>
      </c>
      <c r="Y2622" t="s">
        <v>415</v>
      </c>
      <c r="Z2622" t="s">
        <v>409</v>
      </c>
      <c r="AA2622" s="78" t="s">
        <v>151</v>
      </c>
      <c r="AB2622" s="78" t="s">
        <v>166</v>
      </c>
      <c r="AC2622" s="128" t="s">
        <v>625</v>
      </c>
      <c r="AD2622" s="144" t="s">
        <v>162</v>
      </c>
      <c r="AE2622" s="142" t="str">
        <f>VLOOKUP(AD2622,cs_lookup!$A$2:$B$55,2,FALSE)</f>
        <v>1</v>
      </c>
    </row>
    <row r="2623" spans="1:31" x14ac:dyDescent="0.25">
      <c r="A2623" s="6">
        <v>0.46617065435810773</v>
      </c>
      <c r="B2623" s="6">
        <v>1.4524346552645085E-2</v>
      </c>
      <c r="C2623" s="6">
        <v>1.238901860634706E-4</v>
      </c>
      <c r="D2623" s="3">
        <f t="shared" si="347"/>
        <v>2.1451371738037586</v>
      </c>
      <c r="E2623" s="4">
        <f t="shared" si="347"/>
        <v>68.849913238808398</v>
      </c>
      <c r="F2623" s="4">
        <f t="shared" si="347"/>
        <v>8071.6643648245599</v>
      </c>
      <c r="G2623" s="141">
        <v>3.0167415270096587E-2</v>
      </c>
      <c r="H2623" s="5">
        <f t="shared" si="340"/>
        <v>1.0301674152700966</v>
      </c>
      <c r="I2623" s="5">
        <f t="shared" si="341"/>
        <v>2.0823189920459009</v>
      </c>
      <c r="J2623" s="5">
        <f t="shared" si="342"/>
        <v>66.833712868657216</v>
      </c>
      <c r="K2623" s="5">
        <f t="shared" si="343"/>
        <v>7835.2938029089901</v>
      </c>
      <c r="L2623">
        <v>1.07</v>
      </c>
      <c r="M2623">
        <v>14.41</v>
      </c>
      <c r="N2623">
        <v>38.18</v>
      </c>
      <c r="O2623" s="5">
        <f t="shared" si="344"/>
        <v>1.1022791343390035</v>
      </c>
      <c r="P2623" s="5">
        <f t="shared" si="345"/>
        <v>14.844712454042092</v>
      </c>
      <c r="Q2623" s="5">
        <f t="shared" si="346"/>
        <v>39.331791915012289</v>
      </c>
      <c r="R2623" s="24">
        <f t="shared" si="348"/>
        <v>0.90721122159285317</v>
      </c>
      <c r="S2623" s="24">
        <f t="shared" si="348"/>
        <v>6.7364053234167443E-2</v>
      </c>
      <c r="T2623" s="24">
        <f t="shared" si="348"/>
        <v>2.5424725172979386E-2</v>
      </c>
      <c r="U2623">
        <f t="shared" si="349"/>
        <v>0.51385018534010174</v>
      </c>
      <c r="V2623">
        <f t="shared" si="349"/>
        <v>0.21560974815687384</v>
      </c>
      <c r="W2623">
        <f t="shared" si="349"/>
        <v>4.8728230185605811E-3</v>
      </c>
      <c r="X2623" t="s">
        <v>430</v>
      </c>
      <c r="Y2623" t="s">
        <v>535</v>
      </c>
      <c r="Z2623" t="s">
        <v>409</v>
      </c>
      <c r="AA2623" s="78" t="s">
        <v>509</v>
      </c>
      <c r="AB2623" s="78" t="s">
        <v>160</v>
      </c>
      <c r="AC2623" s="128" t="s">
        <v>625</v>
      </c>
      <c r="AD2623" s="144" t="s">
        <v>149</v>
      </c>
      <c r="AE2623" s="142" t="str">
        <f>VLOOKUP(AD2623,cs_lookup!$A$2:$B$55,2,FALSE)</f>
        <v>X</v>
      </c>
    </row>
    <row r="2624" spans="1:31" x14ac:dyDescent="0.25">
      <c r="A2624" s="6">
        <v>0.42926725310662089</v>
      </c>
      <c r="B2624" s="6">
        <v>0.25748545624754315</v>
      </c>
      <c r="C2624" s="6">
        <v>0.2928384727192343</v>
      </c>
      <c r="D2624" s="3">
        <f t="shared" si="347"/>
        <v>2.3295510961131276</v>
      </c>
      <c r="E2624" s="4">
        <f t="shared" si="347"/>
        <v>3.8837145001254481</v>
      </c>
      <c r="F2624" s="4">
        <f t="shared" si="347"/>
        <v>3.4148518489193642</v>
      </c>
      <c r="G2624" s="141">
        <v>2.8596443352890244E-2</v>
      </c>
      <c r="H2624" s="5">
        <f t="shared" si="340"/>
        <v>1.0285964433528902</v>
      </c>
      <c r="I2624" s="5">
        <f t="shared" si="341"/>
        <v>2.2647862640080185</v>
      </c>
      <c r="J2624" s="5">
        <f t="shared" si="342"/>
        <v>3.7757417160279112</v>
      </c>
      <c r="K2624" s="5">
        <f t="shared" si="343"/>
        <v>3.3199141130490948</v>
      </c>
      <c r="L2624">
        <v>2.25</v>
      </c>
      <c r="M2624">
        <v>3.36</v>
      </c>
      <c r="N2624">
        <v>3.49</v>
      </c>
      <c r="O2624" s="5">
        <f t="shared" si="344"/>
        <v>2.3143419975440032</v>
      </c>
      <c r="P2624" s="5">
        <f t="shared" si="345"/>
        <v>3.4560840496657113</v>
      </c>
      <c r="Q2624" s="5">
        <f t="shared" si="346"/>
        <v>3.5898015873015874</v>
      </c>
      <c r="R2624" s="24">
        <f t="shared" si="348"/>
        <v>0.43208825707747922</v>
      </c>
      <c r="S2624" s="24">
        <f t="shared" si="348"/>
        <v>0.28934481500724057</v>
      </c>
      <c r="T2624" s="24">
        <f t="shared" si="348"/>
        <v>0.27856692791528026</v>
      </c>
      <c r="U2624">
        <f t="shared" si="349"/>
        <v>0.99347123203500398</v>
      </c>
      <c r="V2624">
        <f t="shared" si="349"/>
        <v>0.88989137835803223</v>
      </c>
      <c r="W2624">
        <f t="shared" si="349"/>
        <v>1.0512320141904798</v>
      </c>
      <c r="X2624" t="s">
        <v>292</v>
      </c>
      <c r="Y2624" t="s">
        <v>296</v>
      </c>
      <c r="Z2624" t="s">
        <v>142</v>
      </c>
      <c r="AA2624" s="78" t="s">
        <v>151</v>
      </c>
      <c r="AB2624" s="78" t="s">
        <v>166</v>
      </c>
      <c r="AC2624" s="128" t="s">
        <v>625</v>
      </c>
      <c r="AD2624" s="144" t="s">
        <v>447</v>
      </c>
      <c r="AE2624" s="142" t="str">
        <f>VLOOKUP(AD2624,cs_lookup!$A$2:$B$55,2,FALSE)</f>
        <v>1</v>
      </c>
    </row>
    <row r="2625" spans="1:31" x14ac:dyDescent="0.25">
      <c r="A2625" s="6">
        <v>5.8218468269220898E-2</v>
      </c>
      <c r="B2625" s="6">
        <v>0.12338237071995818</v>
      </c>
      <c r="C2625" s="6">
        <v>0.67596797870611602</v>
      </c>
      <c r="D2625" s="3">
        <f t="shared" si="347"/>
        <v>17.176680007719867</v>
      </c>
      <c r="E2625" s="4">
        <f t="shared" si="347"/>
        <v>8.1048856020906488</v>
      </c>
      <c r="F2625" s="4">
        <f t="shared" si="347"/>
        <v>1.4793600163045004</v>
      </c>
      <c r="G2625" s="141">
        <v>3.1074213797421812E-2</v>
      </c>
      <c r="H2625" s="5">
        <f t="shared" si="340"/>
        <v>1.0310742137974218</v>
      </c>
      <c r="I2625" s="5">
        <f t="shared" si="341"/>
        <v>16.659014237644993</v>
      </c>
      <c r="J2625" s="5">
        <f t="shared" si="342"/>
        <v>7.8606229247461714</v>
      </c>
      <c r="K2625" s="5">
        <f t="shared" si="343"/>
        <v>1.4347754957968084</v>
      </c>
      <c r="L2625">
        <v>8.42</v>
      </c>
      <c r="M2625">
        <v>4.59</v>
      </c>
      <c r="N2625">
        <v>1.44</v>
      </c>
      <c r="O2625" s="5">
        <f t="shared" si="344"/>
        <v>8.6816448801742911</v>
      </c>
      <c r="P2625" s="5">
        <f t="shared" si="345"/>
        <v>4.7326306413301662</v>
      </c>
      <c r="Q2625" s="5">
        <f t="shared" si="346"/>
        <v>1.4847468678682874</v>
      </c>
      <c r="R2625" s="24">
        <f t="shared" si="348"/>
        <v>0.11518554534332948</v>
      </c>
      <c r="S2625" s="24">
        <f t="shared" si="348"/>
        <v>0.21129897424636909</v>
      </c>
      <c r="T2625" s="24">
        <f t="shared" si="348"/>
        <v>0.67351548041030151</v>
      </c>
      <c r="U2625">
        <f t="shared" si="349"/>
        <v>0.50543206698107102</v>
      </c>
      <c r="V2625">
        <f t="shared" si="349"/>
        <v>0.58392318826923206</v>
      </c>
      <c r="W2625">
        <f t="shared" si="349"/>
        <v>1.0036413391631631</v>
      </c>
      <c r="X2625" t="s">
        <v>301</v>
      </c>
      <c r="Y2625" t="s">
        <v>303</v>
      </c>
      <c r="Z2625" t="s">
        <v>142</v>
      </c>
      <c r="AA2625" s="78" t="s">
        <v>178</v>
      </c>
      <c r="AB2625" s="78" t="s">
        <v>161</v>
      </c>
      <c r="AC2625" s="128" t="s">
        <v>625</v>
      </c>
      <c r="AD2625" s="144" t="s">
        <v>163</v>
      </c>
      <c r="AE2625" s="142" t="str">
        <f>VLOOKUP(AD2625,cs_lookup!$A$2:$B$55,2,FALSE)</f>
        <v>2</v>
      </c>
    </row>
    <row r="2626" spans="1:31" x14ac:dyDescent="0.25">
      <c r="A2626" s="6">
        <v>0.18381762270101748</v>
      </c>
      <c r="B2626" s="6">
        <v>0.31925648569759502</v>
      </c>
      <c r="C2626" s="6">
        <v>0.45210091825052978</v>
      </c>
      <c r="D2626" s="3">
        <f t="shared" si="347"/>
        <v>5.4401748064521387</v>
      </c>
      <c r="E2626" s="4">
        <f t="shared" si="347"/>
        <v>3.1322777916788085</v>
      </c>
      <c r="F2626" s="4">
        <f t="shared" si="347"/>
        <v>2.2118955295858398</v>
      </c>
      <c r="G2626" s="141">
        <v>3.3519632717383896E-2</v>
      </c>
      <c r="H2626" s="5">
        <f t="shared" si="340"/>
        <v>1.0335196327173839</v>
      </c>
      <c r="I2626" s="5">
        <f t="shared" si="341"/>
        <v>5.2637362989888699</v>
      </c>
      <c r="J2626" s="5">
        <f t="shared" si="342"/>
        <v>3.0306901702904856</v>
      </c>
      <c r="K2626" s="5">
        <f t="shared" si="343"/>
        <v>2.1401582123507499</v>
      </c>
      <c r="L2626">
        <v>7.66</v>
      </c>
      <c r="M2626">
        <v>4.01</v>
      </c>
      <c r="N2626">
        <v>1.53</v>
      </c>
      <c r="O2626" s="5">
        <f t="shared" si="344"/>
        <v>7.9167603866151603</v>
      </c>
      <c r="P2626" s="5">
        <f t="shared" si="345"/>
        <v>4.1444137271967092</v>
      </c>
      <c r="Q2626" s="5">
        <f t="shared" si="346"/>
        <v>1.5812850380575973</v>
      </c>
      <c r="R2626" s="24">
        <f t="shared" si="348"/>
        <v>0.12631429412600342</v>
      </c>
      <c r="S2626" s="24">
        <f t="shared" si="348"/>
        <v>0.24128865162224097</v>
      </c>
      <c r="T2626" s="24">
        <f t="shared" si="348"/>
        <v>0.63239705425175574</v>
      </c>
      <c r="U2626">
        <f t="shared" si="349"/>
        <v>1.455240073761187</v>
      </c>
      <c r="V2626">
        <f t="shared" si="349"/>
        <v>1.3231309618216927</v>
      </c>
      <c r="W2626">
        <f t="shared" si="349"/>
        <v>0.71490041772166368</v>
      </c>
      <c r="X2626" t="s">
        <v>293</v>
      </c>
      <c r="Y2626" t="s">
        <v>295</v>
      </c>
      <c r="Z2626" t="s">
        <v>142</v>
      </c>
      <c r="AA2626" s="78" t="s">
        <v>151</v>
      </c>
      <c r="AB2626" s="78" t="s">
        <v>166</v>
      </c>
      <c r="AC2626" s="128" t="s">
        <v>625</v>
      </c>
      <c r="AD2626" s="144" t="s">
        <v>153</v>
      </c>
      <c r="AE2626" s="142" t="str">
        <f>VLOOKUP(AD2626,cs_lookup!$A$2:$B$55,2,FALSE)</f>
        <v>2</v>
      </c>
    </row>
    <row r="2627" spans="1:31" x14ac:dyDescent="0.25">
      <c r="A2627" s="6">
        <v>0.32308632211010752</v>
      </c>
      <c r="B2627" s="6">
        <v>0.35248292936958758</v>
      </c>
      <c r="C2627" s="6">
        <v>0.30704185876874157</v>
      </c>
      <c r="D2627" s="3">
        <f t="shared" si="347"/>
        <v>3.0951480504309337</v>
      </c>
      <c r="E2627" s="4">
        <f t="shared" si="347"/>
        <v>2.8370168217464902</v>
      </c>
      <c r="F2627" s="4">
        <f t="shared" si="347"/>
        <v>3.2568849211963053</v>
      </c>
      <c r="G2627" s="141">
        <v>3.0522885868797811E-2</v>
      </c>
      <c r="H2627" s="5">
        <f t="shared" si="340"/>
        <v>1.0305228858687978</v>
      </c>
      <c r="I2627" s="5">
        <f t="shared" si="341"/>
        <v>3.0034733753841114</v>
      </c>
      <c r="J2627" s="5">
        <f t="shared" si="342"/>
        <v>2.7529876926068462</v>
      </c>
      <c r="K2627" s="5">
        <f t="shared" si="343"/>
        <v>3.1604197886886709</v>
      </c>
      <c r="L2627">
        <v>1.59</v>
      </c>
      <c r="M2627">
        <v>4.4400000000000004</v>
      </c>
      <c r="N2627">
        <v>5.67</v>
      </c>
      <c r="O2627" s="5">
        <f t="shared" si="344"/>
        <v>1.6385313885313886</v>
      </c>
      <c r="P2627" s="5">
        <f t="shared" si="345"/>
        <v>4.5755216132574628</v>
      </c>
      <c r="Q2627" s="5">
        <f t="shared" si="346"/>
        <v>5.8430647628760832</v>
      </c>
      <c r="R2627" s="24">
        <f t="shared" si="348"/>
        <v>0.61030262038269367</v>
      </c>
      <c r="S2627" s="24">
        <f t="shared" si="348"/>
        <v>0.21855431675866732</v>
      </c>
      <c r="T2627" s="24">
        <f t="shared" si="348"/>
        <v>0.17114306285863898</v>
      </c>
      <c r="U2627">
        <f t="shared" si="349"/>
        <v>0.52938707998257395</v>
      </c>
      <c r="V2627">
        <f t="shared" si="349"/>
        <v>1.6127932616348519</v>
      </c>
      <c r="W2627">
        <f t="shared" si="349"/>
        <v>1.7940654656996089</v>
      </c>
      <c r="X2627" t="s">
        <v>298</v>
      </c>
      <c r="Y2627" t="s">
        <v>126</v>
      </c>
      <c r="Z2627" t="s">
        <v>142</v>
      </c>
      <c r="AA2627" s="78" t="s">
        <v>151</v>
      </c>
      <c r="AB2627" s="78" t="s">
        <v>166</v>
      </c>
      <c r="AC2627" s="128" t="s">
        <v>625</v>
      </c>
      <c r="AD2627" s="144" t="s">
        <v>446</v>
      </c>
      <c r="AE2627" s="142" t="str">
        <f>VLOOKUP(AD2627,cs_lookup!$A$2:$B$55,2,FALSE)</f>
        <v>1</v>
      </c>
    </row>
    <row r="2628" spans="1:31" x14ac:dyDescent="0.25">
      <c r="A2628" s="6">
        <v>0.14647931101843675</v>
      </c>
      <c r="B2628" s="6">
        <v>0.22471521472453193</v>
      </c>
      <c r="C2628" s="6">
        <v>0.54896819694220045</v>
      </c>
      <c r="D2628" s="3">
        <f t="shared" si="347"/>
        <v>6.8269026734713005</v>
      </c>
      <c r="E2628" s="4">
        <f t="shared" si="347"/>
        <v>4.4500769617484695</v>
      </c>
      <c r="F2628" s="4">
        <f t="shared" si="347"/>
        <v>1.821599148311478</v>
      </c>
      <c r="G2628" s="141">
        <v>3.0617907679949985E-2</v>
      </c>
      <c r="H2628" s="5">
        <f t="shared" si="340"/>
        <v>1.03061790767995</v>
      </c>
      <c r="I2628" s="5">
        <f t="shared" si="341"/>
        <v>6.6240869895609649</v>
      </c>
      <c r="J2628" s="5">
        <f t="shared" si="342"/>
        <v>4.3178727330346414</v>
      </c>
      <c r="K2628" s="5">
        <f t="shared" si="343"/>
        <v>1.7674825313409563</v>
      </c>
      <c r="L2628">
        <v>11.56</v>
      </c>
      <c r="M2628">
        <v>5.92</v>
      </c>
      <c r="N2628">
        <v>1.29</v>
      </c>
      <c r="O2628" s="5">
        <f t="shared" si="344"/>
        <v>11.913943012780223</v>
      </c>
      <c r="P2628" s="5">
        <f t="shared" si="345"/>
        <v>6.1012580134653041</v>
      </c>
      <c r="Q2628" s="5">
        <f t="shared" si="346"/>
        <v>1.3294971009071355</v>
      </c>
      <c r="R2628" s="24">
        <f t="shared" si="348"/>
        <v>8.3935268023968945E-2</v>
      </c>
      <c r="S2628" s="24">
        <f t="shared" si="348"/>
        <v>0.1639006247224799</v>
      </c>
      <c r="T2628" s="24">
        <f t="shared" si="348"/>
        <v>0.75216410725355121</v>
      </c>
      <c r="U2628">
        <f t="shared" si="349"/>
        <v>1.7451461640249657</v>
      </c>
      <c r="V2628">
        <f t="shared" si="349"/>
        <v>1.3710455045856269</v>
      </c>
      <c r="W2628">
        <f t="shared" si="349"/>
        <v>0.72985162632487288</v>
      </c>
      <c r="X2628" t="s">
        <v>271</v>
      </c>
      <c r="Y2628" t="s">
        <v>131</v>
      </c>
      <c r="Z2628" t="s">
        <v>143</v>
      </c>
      <c r="AA2628" s="78" t="s">
        <v>155</v>
      </c>
      <c r="AB2628" s="78" t="s">
        <v>161</v>
      </c>
      <c r="AC2628" s="128" t="s">
        <v>625</v>
      </c>
      <c r="AD2628" s="144" t="s">
        <v>275</v>
      </c>
      <c r="AE2628" s="142" t="str">
        <f>VLOOKUP(AD2628,cs_lookup!$A$2:$B$55,2,FALSE)</f>
        <v>2</v>
      </c>
    </row>
    <row r="2629" spans="1:31" x14ac:dyDescent="0.25">
      <c r="A2629" s="6">
        <v>0.67810099861133821</v>
      </c>
      <c r="B2629" s="6">
        <v>0.20129109704270223</v>
      </c>
      <c r="C2629" s="6">
        <v>0.11626999759680429</v>
      </c>
      <c r="D2629" s="3">
        <f t="shared" si="347"/>
        <v>1.4747065732801878</v>
      </c>
      <c r="E2629" s="4">
        <f t="shared" si="347"/>
        <v>4.9679296039002576</v>
      </c>
      <c r="F2629" s="4">
        <f t="shared" si="347"/>
        <v>8.6006710300945706</v>
      </c>
      <c r="G2629" s="141">
        <v>2.8902522741438563E-2</v>
      </c>
      <c r="H2629" s="5">
        <f t="shared" si="340"/>
        <v>1.0289025227414386</v>
      </c>
      <c r="I2629" s="5">
        <f t="shared" si="341"/>
        <v>1.4332811327461183</v>
      </c>
      <c r="J2629" s="5">
        <f t="shared" si="342"/>
        <v>4.8283773186439056</v>
      </c>
      <c r="K2629" s="5">
        <f t="shared" si="343"/>
        <v>8.3590727401257467</v>
      </c>
      <c r="L2629">
        <v>1.1299999999999999</v>
      </c>
      <c r="M2629">
        <v>9.48</v>
      </c>
      <c r="N2629">
        <v>26</v>
      </c>
      <c r="O2629" s="5">
        <f t="shared" si="344"/>
        <v>1.1626598506978254</v>
      </c>
      <c r="P2629" s="5">
        <f t="shared" si="345"/>
        <v>9.7539959155888383</v>
      </c>
      <c r="Q2629" s="5">
        <f t="shared" si="346"/>
        <v>26.751465591277402</v>
      </c>
      <c r="R2629" s="24">
        <f t="shared" si="348"/>
        <v>0.86009678531498501</v>
      </c>
      <c r="S2629" s="24">
        <f t="shared" si="348"/>
        <v>0.1025220851694022</v>
      </c>
      <c r="T2629" s="24">
        <f t="shared" si="348"/>
        <v>3.7381129515612802E-2</v>
      </c>
      <c r="U2629">
        <f t="shared" si="349"/>
        <v>0.7884008058035048</v>
      </c>
      <c r="V2629">
        <f t="shared" si="349"/>
        <v>1.9633925383989141</v>
      </c>
      <c r="W2629">
        <f t="shared" si="349"/>
        <v>3.1103928400088163</v>
      </c>
      <c r="X2629" t="s">
        <v>53</v>
      </c>
      <c r="Y2629" t="s">
        <v>55</v>
      </c>
      <c r="Z2629" t="s">
        <v>143</v>
      </c>
      <c r="AA2629" s="78" t="s">
        <v>162</v>
      </c>
      <c r="AB2629" s="78" t="s">
        <v>160</v>
      </c>
      <c r="AC2629" s="128" t="s">
        <v>625</v>
      </c>
      <c r="AD2629" s="144" t="s">
        <v>447</v>
      </c>
      <c r="AE2629" s="142" t="str">
        <f>VLOOKUP(AD2629,cs_lookup!$A$2:$B$55,2,FALSE)</f>
        <v>1</v>
      </c>
    </row>
    <row r="2630" spans="1:31" x14ac:dyDescent="0.25">
      <c r="A2630" s="6">
        <v>0.81087030646725788</v>
      </c>
      <c r="B2630" s="6">
        <v>0.14731983282287794</v>
      </c>
      <c r="C2630" s="6">
        <v>3.760734223424534E-2</v>
      </c>
      <c r="D2630" s="3">
        <f t="shared" si="347"/>
        <v>1.233242840469432</v>
      </c>
      <c r="E2630" s="4">
        <f t="shared" si="347"/>
        <v>6.7879523132659001</v>
      </c>
      <c r="F2630" s="4">
        <f t="shared" si="347"/>
        <v>26.590552285542728</v>
      </c>
      <c r="G2630" s="141">
        <v>2.4961019960841435E-2</v>
      </c>
      <c r="H2630" s="5">
        <f t="shared" si="340"/>
        <v>1.0249610199608414</v>
      </c>
      <c r="I2630" s="5">
        <f t="shared" si="341"/>
        <v>1.2032095040224535</v>
      </c>
      <c r="J2630" s="5">
        <f t="shared" si="342"/>
        <v>6.6226443553192231</v>
      </c>
      <c r="K2630" s="5">
        <f t="shared" si="343"/>
        <v>25.942988823671186</v>
      </c>
      <c r="L2630">
        <v>1.53</v>
      </c>
      <c r="M2630">
        <v>4.2699999999999996</v>
      </c>
      <c r="N2630">
        <v>7.29</v>
      </c>
      <c r="O2630" s="5">
        <f t="shared" si="344"/>
        <v>1.5681903605400873</v>
      </c>
      <c r="P2630" s="5">
        <f t="shared" si="345"/>
        <v>4.3765835552327923</v>
      </c>
      <c r="Q2630" s="5">
        <f t="shared" si="346"/>
        <v>7.471965835514534</v>
      </c>
      <c r="R2630" s="24">
        <f t="shared" si="348"/>
        <v>0.63767768579804196</v>
      </c>
      <c r="S2630" s="24">
        <f t="shared" si="348"/>
        <v>0.22848872582459118</v>
      </c>
      <c r="T2630" s="24">
        <f t="shared" si="348"/>
        <v>0.13383358837736684</v>
      </c>
      <c r="U2630">
        <f t="shared" si="349"/>
        <v>1.2715989982501403</v>
      </c>
      <c r="V2630">
        <f t="shared" si="349"/>
        <v>0.64475755769225174</v>
      </c>
      <c r="W2630">
        <f t="shared" si="349"/>
        <v>0.28100077633878401</v>
      </c>
      <c r="X2630" t="s">
        <v>71</v>
      </c>
      <c r="Y2630" t="s">
        <v>117</v>
      </c>
      <c r="Z2630" t="s">
        <v>146</v>
      </c>
      <c r="AA2630" s="78" t="s">
        <v>170</v>
      </c>
      <c r="AB2630" s="78" t="s">
        <v>160</v>
      </c>
      <c r="AC2630" s="128" t="s">
        <v>625</v>
      </c>
      <c r="AD2630" s="144" t="s">
        <v>154</v>
      </c>
      <c r="AE2630" s="142" t="str">
        <f>VLOOKUP(AD2630,cs_lookup!$A$2:$B$55,2,FALSE)</f>
        <v>1</v>
      </c>
    </row>
    <row r="2631" spans="1:31" x14ac:dyDescent="0.25">
      <c r="A2631" s="6">
        <v>0.4870093197633254</v>
      </c>
      <c r="B2631" s="6">
        <v>0.26327122235912259</v>
      </c>
      <c r="C2631" s="6">
        <v>0.23661508199912665</v>
      </c>
      <c r="D2631" s="3">
        <f t="shared" si="347"/>
        <v>2.0533487952262917</v>
      </c>
      <c r="E2631" s="4">
        <f t="shared" si="347"/>
        <v>3.7983642535602375</v>
      </c>
      <c r="F2631" s="4">
        <f t="shared" si="347"/>
        <v>4.2262732855029546</v>
      </c>
      <c r="G2631" s="141">
        <v>2.46072195224738E-2</v>
      </c>
      <c r="H2631" s="5">
        <f t="shared" si="340"/>
        <v>1.0246072195224738</v>
      </c>
      <c r="I2631" s="5">
        <f t="shared" si="341"/>
        <v>2.0040350644642841</v>
      </c>
      <c r="J2631" s="5">
        <f t="shared" si="342"/>
        <v>3.707141801450994</v>
      </c>
      <c r="K2631" s="5">
        <f t="shared" si="343"/>
        <v>4.1247740646143818</v>
      </c>
      <c r="L2631">
        <v>4.72</v>
      </c>
      <c r="M2631">
        <v>3.25</v>
      </c>
      <c r="N2631">
        <v>1.98</v>
      </c>
      <c r="O2631" s="5">
        <f t="shared" si="344"/>
        <v>4.8361460761460764</v>
      </c>
      <c r="P2631" s="5">
        <f t="shared" si="345"/>
        <v>3.3299734634480398</v>
      </c>
      <c r="Q2631" s="5">
        <f t="shared" si="346"/>
        <v>2.0287222946544983</v>
      </c>
      <c r="R2631" s="24">
        <f t="shared" si="348"/>
        <v>0.20677621896750062</v>
      </c>
      <c r="S2631" s="24">
        <f t="shared" si="348"/>
        <v>0.30030269339280091</v>
      </c>
      <c r="T2631" s="24">
        <f t="shared" si="348"/>
        <v>0.49292108763969839</v>
      </c>
      <c r="U2631">
        <f t="shared" si="349"/>
        <v>2.3552482108199757</v>
      </c>
      <c r="V2631">
        <f t="shared" si="349"/>
        <v>0.87668618414540644</v>
      </c>
      <c r="W2631">
        <f t="shared" si="349"/>
        <v>0.48002629210313047</v>
      </c>
      <c r="X2631" t="s">
        <v>67</v>
      </c>
      <c r="Y2631" t="s">
        <v>64</v>
      </c>
      <c r="Z2631" t="s">
        <v>146</v>
      </c>
      <c r="AA2631" s="78" t="s">
        <v>151</v>
      </c>
      <c r="AB2631" s="78" t="s">
        <v>166</v>
      </c>
      <c r="AC2631" s="128" t="s">
        <v>625</v>
      </c>
      <c r="AD2631" s="144" t="s">
        <v>169</v>
      </c>
      <c r="AE2631" s="142" t="str">
        <f>VLOOKUP(AD2631,cs_lookup!$A$2:$B$55,2,FALSE)</f>
        <v>X</v>
      </c>
    </row>
    <row r="2632" spans="1:31" x14ac:dyDescent="0.25">
      <c r="A2632" s="6">
        <v>0.56589769022323777</v>
      </c>
      <c r="B2632" s="6">
        <v>0.33213481539307005</v>
      </c>
      <c r="C2632" s="6">
        <v>0.10083203717333618</v>
      </c>
      <c r="D2632" s="3">
        <f t="shared" si="347"/>
        <v>1.7671038727963631</v>
      </c>
      <c r="E2632" s="4">
        <f t="shared" si="347"/>
        <v>3.0108255854374515</v>
      </c>
      <c r="F2632" s="4">
        <f t="shared" si="347"/>
        <v>9.9174828559790118</v>
      </c>
      <c r="G2632" s="141">
        <v>2.2673871412661306E-2</v>
      </c>
      <c r="H2632" s="5">
        <f t="shared" si="340"/>
        <v>1.0226738714126613</v>
      </c>
      <c r="I2632" s="5">
        <f t="shared" si="341"/>
        <v>1.7279251207967112</v>
      </c>
      <c r="J2632" s="5">
        <f t="shared" si="342"/>
        <v>2.944072073806359</v>
      </c>
      <c r="K2632" s="5">
        <f t="shared" si="343"/>
        <v>9.697600704591764</v>
      </c>
      <c r="L2632">
        <v>2.09</v>
      </c>
      <c r="M2632">
        <v>3.14</v>
      </c>
      <c r="N2632">
        <v>4.43</v>
      </c>
      <c r="O2632" s="5">
        <f t="shared" si="344"/>
        <v>2.137388391252462</v>
      </c>
      <c r="P2632" s="5">
        <f t="shared" si="345"/>
        <v>3.2111959562357568</v>
      </c>
      <c r="Q2632" s="5">
        <f t="shared" si="346"/>
        <v>4.5304452503580892</v>
      </c>
      <c r="R2632" s="24">
        <f t="shared" si="348"/>
        <v>0.46786068647730528</v>
      </c>
      <c r="S2632" s="24">
        <f t="shared" si="348"/>
        <v>0.31141045692279229</v>
      </c>
      <c r="T2632" s="24">
        <f t="shared" si="348"/>
        <v>0.22072885659990249</v>
      </c>
      <c r="U2632">
        <f t="shared" si="349"/>
        <v>1.2095431537197301</v>
      </c>
      <c r="V2632">
        <f t="shared" si="349"/>
        <v>1.0665499761153361</v>
      </c>
      <c r="W2632">
        <f t="shared" si="349"/>
        <v>0.45681402389587122</v>
      </c>
      <c r="X2632" t="s">
        <v>383</v>
      </c>
      <c r="Y2632" t="s">
        <v>65</v>
      </c>
      <c r="Z2632" t="s">
        <v>146</v>
      </c>
      <c r="AA2632" s="78" t="s">
        <v>154</v>
      </c>
      <c r="AB2632" s="78" t="s">
        <v>160</v>
      </c>
      <c r="AC2632" s="128" t="s">
        <v>625</v>
      </c>
      <c r="AD2632" s="144" t="s">
        <v>150</v>
      </c>
      <c r="AE2632" s="142" t="str">
        <f>VLOOKUP(AD2632,cs_lookup!$A$2:$B$55,2,FALSE)</f>
        <v>X</v>
      </c>
    </row>
    <row r="2633" spans="1:31" x14ac:dyDescent="0.25">
      <c r="A2633" s="6">
        <v>0.13035105305819461</v>
      </c>
      <c r="B2633" s="6">
        <v>0.20459252297609587</v>
      </c>
      <c r="C2633" s="6">
        <v>0.57556780387439954</v>
      </c>
      <c r="D2633" s="3">
        <f t="shared" si="347"/>
        <v>7.6715912648097655</v>
      </c>
      <c r="E2633" s="4">
        <f t="shared" si="347"/>
        <v>4.8877641541027268</v>
      </c>
      <c r="F2633" s="4">
        <f t="shared" si="347"/>
        <v>1.7374147637664252</v>
      </c>
      <c r="G2633" s="141">
        <v>2.1672515125360281E-2</v>
      </c>
      <c r="H2633" s="5">
        <f t="shared" si="340"/>
        <v>1.0216725151253603</v>
      </c>
      <c r="I2633" s="5">
        <f t="shared" si="341"/>
        <v>7.5088554808273891</v>
      </c>
      <c r="J2633" s="5">
        <f t="shared" si="342"/>
        <v>4.7840810844392667</v>
      </c>
      <c r="K2633" s="5">
        <f t="shared" si="343"/>
        <v>1.7005593652025008</v>
      </c>
      <c r="L2633">
        <v>3.19</v>
      </c>
      <c r="M2633">
        <v>3.41</v>
      </c>
      <c r="N2633">
        <v>2.41</v>
      </c>
      <c r="O2633" s="5">
        <f t="shared" si="344"/>
        <v>3.2591353232498994</v>
      </c>
      <c r="P2633" s="5">
        <f t="shared" si="345"/>
        <v>3.4839032765774789</v>
      </c>
      <c r="Q2633" s="5">
        <f t="shared" si="346"/>
        <v>2.4622307614521186</v>
      </c>
      <c r="R2633" s="24">
        <f t="shared" si="348"/>
        <v>0.30682984927512424</v>
      </c>
      <c r="S2633" s="24">
        <f t="shared" si="348"/>
        <v>0.28703437512834201</v>
      </c>
      <c r="T2633" s="24">
        <f t="shared" si="348"/>
        <v>0.40613577559653374</v>
      </c>
      <c r="U2633">
        <f t="shared" si="349"/>
        <v>0.42483172144478387</v>
      </c>
      <c r="V2633">
        <f t="shared" si="349"/>
        <v>0.71278056115967359</v>
      </c>
      <c r="W2633">
        <f t="shared" si="349"/>
        <v>1.4171807520009863</v>
      </c>
      <c r="X2633" t="s">
        <v>70</v>
      </c>
      <c r="Y2633" t="s">
        <v>69</v>
      </c>
      <c r="Z2633" t="s">
        <v>146</v>
      </c>
      <c r="AA2633" s="78" t="s">
        <v>155</v>
      </c>
      <c r="AB2633" s="78" t="s">
        <v>161</v>
      </c>
      <c r="AC2633" s="128" t="s">
        <v>625</v>
      </c>
      <c r="AD2633" s="144" t="s">
        <v>153</v>
      </c>
      <c r="AE2633" s="142" t="str">
        <f>VLOOKUP(AD2633,cs_lookup!$A$2:$B$55,2,FALSE)</f>
        <v>2</v>
      </c>
    </row>
    <row r="2634" spans="1:31" x14ac:dyDescent="0.25">
      <c r="A2634" s="6">
        <v>0.35386796266684517</v>
      </c>
      <c r="B2634" s="6">
        <v>0.3955461304636621</v>
      </c>
      <c r="C2634" s="6">
        <v>0.24217915775994872</v>
      </c>
      <c r="D2634" s="3">
        <f t="shared" si="347"/>
        <v>2.8259127852765427</v>
      </c>
      <c r="E2634" s="4">
        <f t="shared" si="347"/>
        <v>2.5281501270857905</v>
      </c>
      <c r="F2634" s="4">
        <f t="shared" si="347"/>
        <v>4.1291744890417599</v>
      </c>
      <c r="G2634" s="141">
        <v>2.2646736211360485E-2</v>
      </c>
      <c r="H2634" s="5">
        <f t="shared" si="340"/>
        <v>1.0226467362113605</v>
      </c>
      <c r="I2634" s="5">
        <f t="shared" si="341"/>
        <v>2.76333232700259</v>
      </c>
      <c r="J2634" s="5">
        <f t="shared" si="342"/>
        <v>2.4721636881685338</v>
      </c>
      <c r="K2634" s="5">
        <f t="shared" si="343"/>
        <v>4.0377330145689161</v>
      </c>
      <c r="L2634">
        <v>3.07</v>
      </c>
      <c r="M2634">
        <v>3.35</v>
      </c>
      <c r="N2634">
        <v>2.5099999999999998</v>
      </c>
      <c r="O2634" s="5">
        <f t="shared" si="344"/>
        <v>3.1395254801688766</v>
      </c>
      <c r="P2634" s="5">
        <f t="shared" si="345"/>
        <v>3.4258665663080579</v>
      </c>
      <c r="Q2634" s="5">
        <f t="shared" si="346"/>
        <v>2.5668433078905144</v>
      </c>
      <c r="R2634" s="24">
        <f t="shared" si="348"/>
        <v>0.31851947254978469</v>
      </c>
      <c r="S2634" s="24">
        <f t="shared" si="348"/>
        <v>0.29189694947099665</v>
      </c>
      <c r="T2634" s="24">
        <f t="shared" si="348"/>
        <v>0.38958357797921872</v>
      </c>
      <c r="U2634">
        <f t="shared" si="349"/>
        <v>1.1109774854080092</v>
      </c>
      <c r="V2634">
        <f t="shared" si="349"/>
        <v>1.3550882637879851</v>
      </c>
      <c r="W2634">
        <f t="shared" si="349"/>
        <v>0.62163595040668562</v>
      </c>
      <c r="X2634" t="s">
        <v>115</v>
      </c>
      <c r="Y2634" t="s">
        <v>72</v>
      </c>
      <c r="Z2634" t="s">
        <v>146</v>
      </c>
      <c r="AA2634" s="78" t="s">
        <v>151</v>
      </c>
      <c r="AB2634" s="78" t="s">
        <v>166</v>
      </c>
      <c r="AC2634" s="128" t="s">
        <v>625</v>
      </c>
      <c r="AD2634" s="144" t="s">
        <v>153</v>
      </c>
      <c r="AE2634" s="142" t="str">
        <f>VLOOKUP(AD2634,cs_lookup!$A$2:$B$55,2,FALSE)</f>
        <v>2</v>
      </c>
    </row>
    <row r="2635" spans="1:31" x14ac:dyDescent="0.25">
      <c r="A2635" s="6">
        <v>0.33905172936881844</v>
      </c>
      <c r="B2635" s="6">
        <v>0.34723299434537497</v>
      </c>
      <c r="C2635" s="6">
        <v>0.29725147166101085</v>
      </c>
      <c r="D2635" s="3">
        <f t="shared" si="347"/>
        <v>2.9494024462332296</v>
      </c>
      <c r="E2635" s="4">
        <f t="shared" si="347"/>
        <v>2.879910654473552</v>
      </c>
      <c r="F2635" s="4">
        <f t="shared" si="347"/>
        <v>3.3641549170878857</v>
      </c>
      <c r="G2635" s="141">
        <v>3.8604682329824724E-2</v>
      </c>
      <c r="H2635" s="5">
        <f t="shared" si="340"/>
        <v>1.0386046823298247</v>
      </c>
      <c r="I2635" s="5">
        <f t="shared" si="341"/>
        <v>2.8397738777925152</v>
      </c>
      <c r="J2635" s="5">
        <f t="shared" si="342"/>
        <v>2.7728650789569542</v>
      </c>
      <c r="K2635" s="5">
        <f t="shared" si="343"/>
        <v>3.2391101006220451</v>
      </c>
      <c r="L2635">
        <v>2.5099999999999998</v>
      </c>
      <c r="M2635">
        <v>3.07</v>
      </c>
      <c r="N2635">
        <v>3.18</v>
      </c>
      <c r="O2635" s="5">
        <f t="shared" si="344"/>
        <v>2.6068977526478601</v>
      </c>
      <c r="P2635" s="5">
        <f t="shared" si="345"/>
        <v>3.1885163747525618</v>
      </c>
      <c r="Q2635" s="5">
        <f t="shared" si="346"/>
        <v>3.3027628898088426</v>
      </c>
      <c r="R2635" s="24">
        <f t="shared" si="348"/>
        <v>0.3835977068852382</v>
      </c>
      <c r="S2635" s="24">
        <f t="shared" si="348"/>
        <v>0.31362548673679086</v>
      </c>
      <c r="T2635" s="24">
        <f t="shared" si="348"/>
        <v>0.30277680637797105</v>
      </c>
      <c r="U2635">
        <f t="shared" si="349"/>
        <v>0.88387319132294306</v>
      </c>
      <c r="V2635">
        <f t="shared" si="349"/>
        <v>1.1071580883245917</v>
      </c>
      <c r="W2635">
        <f t="shared" si="349"/>
        <v>0.98175112954305155</v>
      </c>
      <c r="X2635" t="s">
        <v>351</v>
      </c>
      <c r="Y2635" t="s">
        <v>543</v>
      </c>
      <c r="Z2635" t="s">
        <v>349</v>
      </c>
      <c r="AA2635" s="78" t="s">
        <v>151</v>
      </c>
      <c r="AB2635" s="78" t="s">
        <v>166</v>
      </c>
      <c r="AC2635" s="128" t="s">
        <v>625</v>
      </c>
      <c r="AD2635" s="144" t="s">
        <v>150</v>
      </c>
      <c r="AE2635" s="142" t="str">
        <f>VLOOKUP(AD2635,cs_lookup!$A$2:$B$55,2,FALSE)</f>
        <v>X</v>
      </c>
    </row>
    <row r="2636" spans="1:31" x14ac:dyDescent="0.25">
      <c r="A2636" s="6">
        <v>0.21716831376514267</v>
      </c>
      <c r="B2636" s="6">
        <v>0.5174291358498343</v>
      </c>
      <c r="C2636" s="6">
        <v>0.25900297777760778</v>
      </c>
      <c r="D2636" s="3">
        <f t="shared" si="347"/>
        <v>4.6047233257124844</v>
      </c>
      <c r="E2636" s="4">
        <f t="shared" si="347"/>
        <v>1.9326317957677106</v>
      </c>
      <c r="F2636" s="4">
        <f t="shared" si="347"/>
        <v>3.860959470738778</v>
      </c>
      <c r="G2636" s="141">
        <v>3.8317060928417579E-2</v>
      </c>
      <c r="H2636" s="5">
        <f t="shared" si="340"/>
        <v>1.0383170609284176</v>
      </c>
      <c r="I2636" s="5">
        <f t="shared" si="341"/>
        <v>4.4347950149207245</v>
      </c>
      <c r="J2636" s="5">
        <f t="shared" si="342"/>
        <v>1.8613117981896936</v>
      </c>
      <c r="K2636" s="5">
        <f t="shared" si="343"/>
        <v>3.7184783107449637</v>
      </c>
      <c r="L2636">
        <v>2.5499999999999998</v>
      </c>
      <c r="M2636">
        <v>2.8</v>
      </c>
      <c r="N2636">
        <v>3.46</v>
      </c>
      <c r="O2636" s="5">
        <f t="shared" si="344"/>
        <v>2.6477085053674645</v>
      </c>
      <c r="P2636" s="5">
        <f t="shared" si="345"/>
        <v>2.9072877705995692</v>
      </c>
      <c r="Q2636" s="5">
        <f t="shared" si="346"/>
        <v>3.5925770308123246</v>
      </c>
      <c r="R2636" s="24">
        <f t="shared" si="348"/>
        <v>0.3776850805036841</v>
      </c>
      <c r="S2636" s="24">
        <f t="shared" si="348"/>
        <v>0.34396319831585515</v>
      </c>
      <c r="T2636" s="24">
        <f t="shared" si="348"/>
        <v>0.27835172118046081</v>
      </c>
      <c r="U2636">
        <f t="shared" si="349"/>
        <v>0.57499839145227849</v>
      </c>
      <c r="V2636">
        <f t="shared" si="349"/>
        <v>1.5043153988081264</v>
      </c>
      <c r="W2636">
        <f t="shared" si="349"/>
        <v>0.93048814887582876</v>
      </c>
      <c r="X2636" t="s">
        <v>354</v>
      </c>
      <c r="Y2636" t="s">
        <v>390</v>
      </c>
      <c r="Z2636" t="s">
        <v>349</v>
      </c>
      <c r="AA2636" s="78" t="s">
        <v>149</v>
      </c>
      <c r="AB2636" s="78" t="s">
        <v>166</v>
      </c>
      <c r="AC2636" s="128" t="s">
        <v>625</v>
      </c>
      <c r="AD2636" s="144" t="s">
        <v>170</v>
      </c>
      <c r="AE2636" s="142" t="str">
        <f>VLOOKUP(AD2636,cs_lookup!$A$2:$B$55,2,FALSE)</f>
        <v>1</v>
      </c>
    </row>
    <row r="2637" spans="1:31" x14ac:dyDescent="0.25">
      <c r="A2637" s="6">
        <v>0.81826822245066233</v>
      </c>
      <c r="B2637" s="6">
        <v>0.13555220233237111</v>
      </c>
      <c r="C2637" s="6">
        <v>3.9804373076453306E-2</v>
      </c>
      <c r="D2637" s="3">
        <f t="shared" si="347"/>
        <v>1.2220931628079876</v>
      </c>
      <c r="E2637" s="4">
        <f t="shared" si="347"/>
        <v>7.377231670113491</v>
      </c>
      <c r="F2637" s="4">
        <f t="shared" si="347"/>
        <v>25.12286773313258</v>
      </c>
      <c r="G2637" s="141">
        <v>4.3839300551785421E-2</v>
      </c>
      <c r="H2637" s="5">
        <f t="shared" si="340"/>
        <v>1.0438393005517854</v>
      </c>
      <c r="I2637" s="5">
        <f t="shared" si="341"/>
        <v>1.1707675330503222</v>
      </c>
      <c r="J2637" s="5">
        <f t="shared" si="342"/>
        <v>7.067401721906621</v>
      </c>
      <c r="K2637" s="5">
        <f t="shared" si="343"/>
        <v>24.067754222179932</v>
      </c>
      <c r="L2637">
        <v>1.52</v>
      </c>
      <c r="M2637">
        <v>3.99</v>
      </c>
      <c r="N2637">
        <v>7.39</v>
      </c>
      <c r="O2637" s="5">
        <f t="shared" si="344"/>
        <v>1.5866357368387138</v>
      </c>
      <c r="P2637" s="5">
        <f t="shared" si="345"/>
        <v>4.1649188092016241</v>
      </c>
      <c r="Q2637" s="5">
        <f t="shared" si="346"/>
        <v>7.7139724310776936</v>
      </c>
      <c r="R2637" s="24">
        <f t="shared" si="348"/>
        <v>0.63026438695528575</v>
      </c>
      <c r="S2637" s="24">
        <f t="shared" si="348"/>
        <v>0.24010071884010883</v>
      </c>
      <c r="T2637" s="24">
        <f t="shared" si="348"/>
        <v>0.12963489420460547</v>
      </c>
      <c r="U2637">
        <f t="shared" si="349"/>
        <v>1.2982936040597113</v>
      </c>
      <c r="V2637">
        <f t="shared" si="349"/>
        <v>0.56456391712279674</v>
      </c>
      <c r="W2637">
        <f t="shared" si="349"/>
        <v>0.30704983654809204</v>
      </c>
      <c r="X2637" t="s">
        <v>380</v>
      </c>
      <c r="Y2637" t="s">
        <v>547</v>
      </c>
      <c r="Z2637" t="s">
        <v>349</v>
      </c>
      <c r="AA2637" s="78" t="s">
        <v>170</v>
      </c>
      <c r="AB2637" s="78" t="s">
        <v>160</v>
      </c>
      <c r="AC2637" s="128" t="s">
        <v>625</v>
      </c>
      <c r="AD2637" s="144" t="s">
        <v>170</v>
      </c>
      <c r="AE2637" s="142" t="str">
        <f>VLOOKUP(AD2637,cs_lookup!$A$2:$B$55,2,FALSE)</f>
        <v>1</v>
      </c>
    </row>
    <row r="2638" spans="1:31" x14ac:dyDescent="0.25">
      <c r="A2638" s="6">
        <v>0.77452643748361705</v>
      </c>
      <c r="B2638" s="6">
        <v>0.15509698452718268</v>
      </c>
      <c r="C2638" s="6">
        <v>6.4933908549681049E-2</v>
      </c>
      <c r="D2638" s="3">
        <f t="shared" si="347"/>
        <v>1.2911115122795951</v>
      </c>
      <c r="E2638" s="4">
        <f t="shared" si="347"/>
        <v>6.4475786105611714</v>
      </c>
      <c r="F2638" s="4">
        <f t="shared" si="347"/>
        <v>15.400274253241635</v>
      </c>
      <c r="G2638" s="141">
        <v>3.784312516829802E-2</v>
      </c>
      <c r="H2638" s="5">
        <f t="shared" si="340"/>
        <v>1.037843125168298</v>
      </c>
      <c r="I2638" s="5">
        <f t="shared" si="341"/>
        <v>1.2440334005876146</v>
      </c>
      <c r="J2638" s="5">
        <f t="shared" si="342"/>
        <v>6.2124789905175923</v>
      </c>
      <c r="K2638" s="5">
        <f t="shared" si="343"/>
        <v>14.838730324242698</v>
      </c>
      <c r="L2638">
        <v>2.48</v>
      </c>
      <c r="M2638">
        <v>3.05</v>
      </c>
      <c r="N2638">
        <v>3.26</v>
      </c>
      <c r="O2638" s="5">
        <f t="shared" si="344"/>
        <v>2.5738509504173792</v>
      </c>
      <c r="P2638" s="5">
        <f t="shared" si="345"/>
        <v>3.1654215317633088</v>
      </c>
      <c r="Q2638" s="5">
        <f t="shared" si="346"/>
        <v>3.3833685880486515</v>
      </c>
      <c r="R2638" s="24">
        <f t="shared" si="348"/>
        <v>0.38852288623699777</v>
      </c>
      <c r="S2638" s="24">
        <f t="shared" si="348"/>
        <v>0.31591369110418183</v>
      </c>
      <c r="T2638" s="24">
        <f t="shared" si="348"/>
        <v>0.29556342265882041</v>
      </c>
      <c r="U2638">
        <f t="shared" si="349"/>
        <v>1.9935156072405944</v>
      </c>
      <c r="V2638">
        <f t="shared" si="349"/>
        <v>0.49094733433390481</v>
      </c>
      <c r="W2638">
        <f t="shared" si="349"/>
        <v>0.21969534648621464</v>
      </c>
      <c r="X2638" t="s">
        <v>353</v>
      </c>
      <c r="Y2638" t="s">
        <v>379</v>
      </c>
      <c r="Z2638" t="s">
        <v>349</v>
      </c>
      <c r="AA2638" s="78" t="s">
        <v>162</v>
      </c>
      <c r="AB2638" s="78" t="s">
        <v>160</v>
      </c>
      <c r="AC2638" s="128" t="s">
        <v>625</v>
      </c>
      <c r="AD2638" s="144" t="s">
        <v>165</v>
      </c>
      <c r="AE2638" s="142" t="str">
        <f>VLOOKUP(AD2638,cs_lookup!$A$2:$B$55,2,FALSE)</f>
        <v>1</v>
      </c>
    </row>
    <row r="2639" spans="1:31" x14ac:dyDescent="0.25">
      <c r="A2639" s="6">
        <v>0.30110612481980925</v>
      </c>
      <c r="B2639" s="6">
        <v>0.32074360140526714</v>
      </c>
      <c r="C2639" s="6">
        <v>0.3519853812210445</v>
      </c>
      <c r="D2639" s="3">
        <f t="shared" si="347"/>
        <v>3.3210882063539207</v>
      </c>
      <c r="E2639" s="4">
        <f t="shared" si="347"/>
        <v>3.1177551028881672</v>
      </c>
      <c r="F2639" s="4">
        <f t="shared" si="347"/>
        <v>2.841027080530957</v>
      </c>
      <c r="G2639" s="141">
        <v>3.8914764826581516E-2</v>
      </c>
      <c r="H2639" s="5">
        <f t="shared" si="340"/>
        <v>1.0389147648265815</v>
      </c>
      <c r="I2639" s="5">
        <f t="shared" si="341"/>
        <v>3.1966897755161714</v>
      </c>
      <c r="J2639" s="5">
        <f t="shared" si="342"/>
        <v>3.0009729464270261</v>
      </c>
      <c r="K2639" s="5">
        <f t="shared" si="343"/>
        <v>2.7346103614238162</v>
      </c>
      <c r="L2639">
        <v>2.68</v>
      </c>
      <c r="M2639">
        <v>3.06</v>
      </c>
      <c r="N2639">
        <v>2.95</v>
      </c>
      <c r="O2639" s="5">
        <f t="shared" si="344"/>
        <v>2.7842915697352386</v>
      </c>
      <c r="P2639" s="5">
        <f t="shared" si="345"/>
        <v>3.1790791803693397</v>
      </c>
      <c r="Q2639" s="5">
        <f t="shared" si="346"/>
        <v>3.0647985562384155</v>
      </c>
      <c r="R2639" s="24">
        <f t="shared" si="348"/>
        <v>0.3591577875211866</v>
      </c>
      <c r="S2639" s="24">
        <f t="shared" si="348"/>
        <v>0.31455649364600657</v>
      </c>
      <c r="T2639" s="24">
        <f t="shared" si="348"/>
        <v>0.32628571883280683</v>
      </c>
      <c r="U2639">
        <f t="shared" si="349"/>
        <v>0.83836724493144132</v>
      </c>
      <c r="V2639">
        <f t="shared" si="349"/>
        <v>1.0196693054641668</v>
      </c>
      <c r="W2639">
        <f t="shared" si="349"/>
        <v>1.0787642881832855</v>
      </c>
      <c r="X2639" t="s">
        <v>542</v>
      </c>
      <c r="Y2639" t="s">
        <v>536</v>
      </c>
      <c r="Z2639" t="s">
        <v>349</v>
      </c>
      <c r="AA2639" s="78" t="s">
        <v>151</v>
      </c>
      <c r="AB2639" s="78" t="s">
        <v>166</v>
      </c>
      <c r="AC2639" s="128" t="s">
        <v>625</v>
      </c>
      <c r="AD2639" s="144" t="s">
        <v>152</v>
      </c>
      <c r="AE2639" s="142" t="str">
        <f>VLOOKUP(AD2639,cs_lookup!$A$2:$B$55,2,FALSE)</f>
        <v>2</v>
      </c>
    </row>
    <row r="2640" spans="1:31" x14ac:dyDescent="0.25">
      <c r="A2640" s="6">
        <v>0.10547146859755696</v>
      </c>
      <c r="B2640" s="6">
        <v>0.50533472118689515</v>
      </c>
      <c r="C2640" s="6">
        <v>0.37308524651372299</v>
      </c>
      <c r="D2640" s="3">
        <f t="shared" si="347"/>
        <v>9.4812370899627645</v>
      </c>
      <c r="E2640" s="4">
        <f t="shared" si="347"/>
        <v>1.9788863857430365</v>
      </c>
      <c r="F2640" s="4">
        <f t="shared" si="347"/>
        <v>2.680352571816901</v>
      </c>
      <c r="G2640" s="141">
        <v>2.6259974859084156E-2</v>
      </c>
      <c r="H2640" s="5">
        <f t="shared" si="340"/>
        <v>1.0262599748590842</v>
      </c>
      <c r="I2640" s="5">
        <f t="shared" si="341"/>
        <v>9.2386308754413164</v>
      </c>
      <c r="J2640" s="5">
        <f t="shared" si="342"/>
        <v>1.9282505741440006</v>
      </c>
      <c r="K2640" s="5">
        <f t="shared" si="343"/>
        <v>2.6117676197836133</v>
      </c>
      <c r="L2640">
        <v>2.57</v>
      </c>
      <c r="M2640">
        <v>3.38</v>
      </c>
      <c r="N2640">
        <v>2.93</v>
      </c>
      <c r="O2640" s="5">
        <f t="shared" si="344"/>
        <v>2.6374881353878461</v>
      </c>
      <c r="P2640" s="5">
        <f t="shared" si="345"/>
        <v>3.4687587150237045</v>
      </c>
      <c r="Q2640" s="5">
        <f t="shared" si="346"/>
        <v>3.0069417263371165</v>
      </c>
      <c r="R2640" s="24">
        <f t="shared" si="348"/>
        <v>0.37914862500526419</v>
      </c>
      <c r="S2640" s="24">
        <f t="shared" si="348"/>
        <v>0.28828756398329258</v>
      </c>
      <c r="T2640" s="24">
        <f t="shared" si="348"/>
        <v>0.33256381101144333</v>
      </c>
      <c r="U2640">
        <f t="shared" si="349"/>
        <v>0.27817974704798826</v>
      </c>
      <c r="V2640">
        <f t="shared" si="349"/>
        <v>1.7528842181211162</v>
      </c>
      <c r="W2640">
        <f t="shared" si="349"/>
        <v>1.121845595222883</v>
      </c>
      <c r="X2640" t="s">
        <v>74</v>
      </c>
      <c r="Y2640" t="s">
        <v>124</v>
      </c>
      <c r="Z2640" t="s">
        <v>147</v>
      </c>
      <c r="AA2640" s="78" t="s">
        <v>152</v>
      </c>
      <c r="AB2640" s="78" t="s">
        <v>161</v>
      </c>
      <c r="AC2640" s="128" t="s">
        <v>625</v>
      </c>
      <c r="AD2640" s="144" t="s">
        <v>153</v>
      </c>
      <c r="AE2640" s="142" t="str">
        <f>VLOOKUP(AD2640,cs_lookup!$A$2:$B$55,2,FALSE)</f>
        <v>2</v>
      </c>
    </row>
    <row r="2641" spans="1:31" x14ac:dyDescent="0.25">
      <c r="A2641" s="6">
        <v>0.21283756114486424</v>
      </c>
      <c r="B2641" s="6">
        <v>0.34339509030331578</v>
      </c>
      <c r="C2641" s="6">
        <v>0.40989775798021882</v>
      </c>
      <c r="D2641" s="3">
        <f t="shared" si="347"/>
        <v>4.6984188064406878</v>
      </c>
      <c r="E2641" s="4">
        <f t="shared" si="347"/>
        <v>2.912097546638523</v>
      </c>
      <c r="F2641" s="4">
        <f t="shared" si="347"/>
        <v>2.4396327633689054</v>
      </c>
      <c r="G2641" s="141">
        <v>2.7688285007237301E-2</v>
      </c>
      <c r="H2641" s="5">
        <f t="shared" si="340"/>
        <v>1.0276882850072373</v>
      </c>
      <c r="I2641" s="5">
        <f t="shared" si="341"/>
        <v>4.5718326023416722</v>
      </c>
      <c r="J2641" s="5">
        <f t="shared" si="342"/>
        <v>2.8336389439508061</v>
      </c>
      <c r="K2641" s="5">
        <f t="shared" si="343"/>
        <v>2.3739034481177574</v>
      </c>
      <c r="L2641">
        <v>2.42</v>
      </c>
      <c r="M2641">
        <v>3.63</v>
      </c>
      <c r="N2641">
        <v>2.95</v>
      </c>
      <c r="O2641" s="5">
        <f t="shared" si="344"/>
        <v>2.4870056497175144</v>
      </c>
      <c r="P2641" s="5">
        <f t="shared" si="345"/>
        <v>3.7305084745762711</v>
      </c>
      <c r="Q2641" s="5">
        <f t="shared" si="346"/>
        <v>3.0316804407713502</v>
      </c>
      <c r="R2641" s="24">
        <f t="shared" si="348"/>
        <v>0.40208995910949563</v>
      </c>
      <c r="S2641" s="24">
        <f t="shared" si="348"/>
        <v>0.26805997273966381</v>
      </c>
      <c r="T2641" s="24">
        <f t="shared" si="348"/>
        <v>0.3298500681508405</v>
      </c>
      <c r="U2641">
        <f t="shared" si="349"/>
        <v>0.52932821703937427</v>
      </c>
      <c r="V2641">
        <f t="shared" si="349"/>
        <v>1.2810382945044037</v>
      </c>
      <c r="W2641">
        <f t="shared" si="349"/>
        <v>1.2426790155846581</v>
      </c>
      <c r="X2641" t="s">
        <v>548</v>
      </c>
      <c r="Y2641" t="s">
        <v>75</v>
      </c>
      <c r="Z2641" t="s">
        <v>147</v>
      </c>
      <c r="AA2641" s="78" t="s">
        <v>151</v>
      </c>
      <c r="AB2641" s="78" t="s">
        <v>166</v>
      </c>
      <c r="AC2641" s="128" t="s">
        <v>625</v>
      </c>
      <c r="AD2641" s="144" t="s">
        <v>154</v>
      </c>
      <c r="AE2641" s="142" t="str">
        <f>VLOOKUP(AD2641,cs_lookup!$A$2:$B$55,2,FALSE)</f>
        <v>1</v>
      </c>
    </row>
    <row r="2642" spans="1:31" x14ac:dyDescent="0.25">
      <c r="A2642" s="6">
        <v>0.72853348526279438</v>
      </c>
      <c r="B2642" s="6">
        <v>0.16606373557208437</v>
      </c>
      <c r="C2642" s="6">
        <v>9.7413611843102973E-2</v>
      </c>
      <c r="D2642" s="3">
        <f t="shared" si="347"/>
        <v>1.3726205043811859</v>
      </c>
      <c r="E2642" s="4">
        <f t="shared" si="347"/>
        <v>6.0217843260904091</v>
      </c>
      <c r="F2642" s="4">
        <f t="shared" si="347"/>
        <v>10.265505826953911</v>
      </c>
      <c r="G2642" s="141">
        <v>2.6938688464743787E-2</v>
      </c>
      <c r="H2642" s="5">
        <f t="shared" si="340"/>
        <v>1.0269386884647438</v>
      </c>
      <c r="I2642" s="5">
        <f t="shared" si="341"/>
        <v>1.3366138794841109</v>
      </c>
      <c r="J2642" s="5">
        <f t="shared" si="342"/>
        <v>5.8638206873799605</v>
      </c>
      <c r="K2642" s="5">
        <f t="shared" si="343"/>
        <v>9.9962207503358069</v>
      </c>
      <c r="L2642">
        <v>3.55</v>
      </c>
      <c r="M2642">
        <v>3.49</v>
      </c>
      <c r="N2642">
        <v>2.1800000000000002</v>
      </c>
      <c r="O2642" s="5">
        <f t="shared" si="344"/>
        <v>3.6456323440498402</v>
      </c>
      <c r="P2642" s="5">
        <f t="shared" si="345"/>
        <v>3.584016022741956</v>
      </c>
      <c r="Q2642" s="5">
        <f t="shared" si="346"/>
        <v>2.2387263408531415</v>
      </c>
      <c r="R2642" s="24">
        <f t="shared" si="348"/>
        <v>0.27430083607638983</v>
      </c>
      <c r="S2642" s="24">
        <f t="shared" si="348"/>
        <v>0.27901660976251685</v>
      </c>
      <c r="T2642" s="24">
        <f t="shared" si="348"/>
        <v>0.44668255416109348</v>
      </c>
      <c r="U2642">
        <f t="shared" si="349"/>
        <v>2.6559652375974006</v>
      </c>
      <c r="V2642">
        <f t="shared" si="349"/>
        <v>0.59517508908673378</v>
      </c>
      <c r="W2642">
        <f t="shared" si="349"/>
        <v>0.21808241879079818</v>
      </c>
      <c r="X2642" t="s">
        <v>279</v>
      </c>
      <c r="Y2642" t="s">
        <v>24</v>
      </c>
      <c r="Z2642" t="s">
        <v>147</v>
      </c>
      <c r="AA2642" s="78" t="s">
        <v>165</v>
      </c>
      <c r="AB2642" s="78" t="s">
        <v>160</v>
      </c>
      <c r="AC2642" s="128" t="s">
        <v>625</v>
      </c>
      <c r="AD2642" s="144" t="s">
        <v>151</v>
      </c>
      <c r="AE2642" s="142" t="str">
        <f>VLOOKUP(AD2642,cs_lookup!$A$2:$B$55,2,FALSE)</f>
        <v>X</v>
      </c>
    </row>
    <row r="2643" spans="1:31" x14ac:dyDescent="0.25">
      <c r="A2643" s="6">
        <v>0.74714362386990008</v>
      </c>
      <c r="B2643" s="6">
        <v>0.16744318922013376</v>
      </c>
      <c r="C2643" s="6">
        <v>8.0463365613584595E-2</v>
      </c>
      <c r="D2643" s="3">
        <f t="shared" si="347"/>
        <v>1.338430748857103</v>
      </c>
      <c r="E2643" s="4">
        <f t="shared" si="347"/>
        <v>5.9721748293107497</v>
      </c>
      <c r="F2643" s="4">
        <f t="shared" si="347"/>
        <v>12.428016058915269</v>
      </c>
      <c r="G2643" s="141">
        <v>3.3848971217391499E-2</v>
      </c>
      <c r="H2643" s="5">
        <f t="shared" si="340"/>
        <v>1.0338489712173915</v>
      </c>
      <c r="I2643" s="5">
        <f t="shared" si="341"/>
        <v>1.2946095475445087</v>
      </c>
      <c r="J2643" s="5">
        <f t="shared" si="342"/>
        <v>5.7766414588373731</v>
      </c>
      <c r="K2643" s="5">
        <f t="shared" si="343"/>
        <v>12.021113726389713</v>
      </c>
      <c r="L2643">
        <v>1.45</v>
      </c>
      <c r="M2643">
        <v>4.88</v>
      </c>
      <c r="N2643">
        <v>7.18</v>
      </c>
      <c r="O2643" s="5">
        <f t="shared" si="344"/>
        <v>1.4990810082652177</v>
      </c>
      <c r="P2643" s="5">
        <f t="shared" si="345"/>
        <v>5.0451829795408702</v>
      </c>
      <c r="Q2643" s="5">
        <f t="shared" si="346"/>
        <v>7.423035613340871</v>
      </c>
      <c r="R2643" s="24">
        <f t="shared" si="348"/>
        <v>0.66707535782687988</v>
      </c>
      <c r="S2643" s="24">
        <f t="shared" si="348"/>
        <v>0.1982088665674131</v>
      </c>
      <c r="T2643" s="24">
        <f t="shared" si="348"/>
        <v>0.13471577560570694</v>
      </c>
      <c r="U2643">
        <f t="shared" si="349"/>
        <v>1.1200288169898183</v>
      </c>
      <c r="V2643">
        <f t="shared" si="349"/>
        <v>0.84478152829346032</v>
      </c>
      <c r="W2643">
        <f t="shared" si="349"/>
        <v>0.59728242851890567</v>
      </c>
      <c r="X2643" t="s">
        <v>81</v>
      </c>
      <c r="Y2643" t="s">
        <v>123</v>
      </c>
      <c r="Z2643" t="s">
        <v>147</v>
      </c>
      <c r="AA2643" s="78" t="s">
        <v>162</v>
      </c>
      <c r="AB2643" s="78" t="s">
        <v>160</v>
      </c>
      <c r="AC2643" s="128" t="s">
        <v>625</v>
      </c>
      <c r="AD2643" s="144" t="s">
        <v>150</v>
      </c>
      <c r="AE2643" s="142" t="str">
        <f>VLOOKUP(AD2643,cs_lookup!$A$2:$B$55,2,FALSE)</f>
        <v>X</v>
      </c>
    </row>
    <row r="2644" spans="1:31" x14ac:dyDescent="0.25">
      <c r="A2644" s="6">
        <v>0.60128609295800362</v>
      </c>
      <c r="B2644" s="6">
        <v>0.2821369564263746</v>
      </c>
      <c r="C2644" s="6">
        <v>0.11447890470342009</v>
      </c>
      <c r="D2644" s="3">
        <f t="shared" si="347"/>
        <v>1.663101827418856</v>
      </c>
      <c r="E2644" s="4">
        <f t="shared" si="347"/>
        <v>3.5443779243466684</v>
      </c>
      <c r="F2644" s="4">
        <f t="shared" si="347"/>
        <v>8.7352338196342352</v>
      </c>
      <c r="G2644" s="141">
        <v>3.8865804476391208E-2</v>
      </c>
      <c r="H2644" s="5">
        <f t="shared" ref="H2644:H2707" si="350">(G2644/100%) + 1</f>
        <v>1.0388658044763912</v>
      </c>
      <c r="I2644" s="5">
        <f t="shared" ref="I2644:I2707" si="351">D2644/H2644</f>
        <v>1.6008822508669367</v>
      </c>
      <c r="J2644" s="5">
        <f t="shared" ref="J2644:J2707" si="352">E2644/H2644</f>
        <v>3.4117764865050155</v>
      </c>
      <c r="K2644" s="5">
        <f t="shared" ref="K2644:K2707" si="353">F2644/H2644</f>
        <v>8.4084332952290843</v>
      </c>
      <c r="L2644">
        <v>2.4900000000000002</v>
      </c>
      <c r="M2644">
        <v>3.21</v>
      </c>
      <c r="N2644">
        <v>3.07</v>
      </c>
      <c r="O2644" s="5">
        <f t="shared" ref="O2644:O2707" si="354">(L2644*H2644)</f>
        <v>2.5867758531462144</v>
      </c>
      <c r="P2644" s="5">
        <f t="shared" ref="P2644:P2707" si="355">(M2644*H2644)</f>
        <v>3.3347592323692159</v>
      </c>
      <c r="Q2644" s="5">
        <f t="shared" ref="Q2644:Q2707" si="356">(N2644*H2644)</f>
        <v>3.189318019742521</v>
      </c>
      <c r="R2644" s="24">
        <f t="shared" si="348"/>
        <v>0.38658162004401397</v>
      </c>
      <c r="S2644" s="24">
        <f t="shared" si="348"/>
        <v>0.29987172395937539</v>
      </c>
      <c r="T2644" s="24">
        <f t="shared" si="348"/>
        <v>0.31354665599661075</v>
      </c>
      <c r="U2644">
        <f t="shared" si="349"/>
        <v>1.5553923460963937</v>
      </c>
      <c r="V2644">
        <f t="shared" si="349"/>
        <v>0.94085882023540379</v>
      </c>
      <c r="W2644">
        <f t="shared" si="349"/>
        <v>0.36510963365100452</v>
      </c>
      <c r="X2644" t="s">
        <v>376</v>
      </c>
      <c r="Y2644" t="s">
        <v>388</v>
      </c>
      <c r="Z2644" t="s">
        <v>349</v>
      </c>
      <c r="AA2644" s="78" t="s">
        <v>154</v>
      </c>
      <c r="AB2644" s="78" t="s">
        <v>160</v>
      </c>
      <c r="AC2644" s="128" t="s">
        <v>626</v>
      </c>
      <c r="AD2644" s="144" t="s">
        <v>162</v>
      </c>
      <c r="AE2644" s="142" t="str">
        <f>VLOOKUP(AD2644,cs_lookup!$A$2:$B$55,2,FALSE)</f>
        <v>1</v>
      </c>
    </row>
    <row r="2645" spans="1:31" x14ac:dyDescent="0.25">
      <c r="A2645" s="6">
        <v>0.55313461441818801</v>
      </c>
      <c r="B2645" s="6">
        <v>0.28075489084141825</v>
      </c>
      <c r="C2645" s="6">
        <v>0.16106981699642514</v>
      </c>
      <c r="D2645" s="3">
        <f t="shared" ref="D2645:F2698" si="357">(100%/A2645)</f>
        <v>1.8078781799830863</v>
      </c>
      <c r="E2645" s="4">
        <f t="shared" si="357"/>
        <v>3.5618257512915084</v>
      </c>
      <c r="F2645" s="4">
        <f t="shared" si="357"/>
        <v>6.2084878386755387</v>
      </c>
      <c r="G2645" s="141">
        <v>3.6268049006902503E-2</v>
      </c>
      <c r="H2645" s="5">
        <f t="shared" si="350"/>
        <v>1.0362680490069025</v>
      </c>
      <c r="I2645" s="5">
        <f t="shared" si="351"/>
        <v>1.744604768733002</v>
      </c>
      <c r="J2645" s="5">
        <f t="shared" si="352"/>
        <v>3.4371664307366707</v>
      </c>
      <c r="K2645" s="5">
        <f t="shared" si="353"/>
        <v>5.9911987488424288</v>
      </c>
      <c r="L2645">
        <v>1.75</v>
      </c>
      <c r="M2645">
        <v>3.96</v>
      </c>
      <c r="N2645">
        <v>4.71</v>
      </c>
      <c r="O2645" s="5">
        <f t="shared" si="354"/>
        <v>1.8134690857620794</v>
      </c>
      <c r="P2645" s="5">
        <f t="shared" si="355"/>
        <v>4.1036214740673342</v>
      </c>
      <c r="Q2645" s="5">
        <f t="shared" si="356"/>
        <v>4.8808225108225107</v>
      </c>
      <c r="R2645" s="24">
        <f t="shared" ref="R2645:T2698" si="358">(1/O2645)</f>
        <v>0.55142930632300635</v>
      </c>
      <c r="S2645" s="24">
        <f t="shared" si="358"/>
        <v>0.24368719345082351</v>
      </c>
      <c r="T2645" s="24">
        <f t="shared" si="358"/>
        <v>0.20488350022617011</v>
      </c>
      <c r="U2645">
        <f t="shared" ref="U2645:W2698" si="359">(L2645/I2645)</f>
        <v>1.0030925235123118</v>
      </c>
      <c r="V2645">
        <f t="shared" si="359"/>
        <v>1.1521117990062741</v>
      </c>
      <c r="W2645">
        <f t="shared" si="359"/>
        <v>0.78615318861021399</v>
      </c>
      <c r="X2645" t="s">
        <v>240</v>
      </c>
      <c r="Y2645" t="s">
        <v>401</v>
      </c>
      <c r="Z2645" t="s">
        <v>135</v>
      </c>
      <c r="AA2645" s="78" t="s">
        <v>151</v>
      </c>
      <c r="AB2645" s="78" t="s">
        <v>166</v>
      </c>
      <c r="AC2645" s="128" t="s">
        <v>627</v>
      </c>
      <c r="AD2645" s="78" t="s">
        <v>170</v>
      </c>
      <c r="AE2645" s="142" t="str">
        <f>VLOOKUP(AD2645,cs_lookup!$A$2:$B$55,2,FALSE)</f>
        <v>1</v>
      </c>
    </row>
    <row r="2646" spans="1:31" x14ac:dyDescent="0.25">
      <c r="A2646" s="6">
        <v>0.64825160114544855</v>
      </c>
      <c r="B2646" s="6">
        <v>0.21687200158169379</v>
      </c>
      <c r="C2646" s="6">
        <v>0.13031642827652251</v>
      </c>
      <c r="D2646" s="3">
        <f t="shared" si="357"/>
        <v>1.5426109217979849</v>
      </c>
      <c r="E2646" s="4">
        <f t="shared" si="357"/>
        <v>4.6110147585063386</v>
      </c>
      <c r="F2646" s="4">
        <f t="shared" si="357"/>
        <v>7.6736295893413278</v>
      </c>
      <c r="G2646" s="141">
        <v>3.3027452354458475E-2</v>
      </c>
      <c r="H2646" s="5">
        <f t="shared" si="350"/>
        <v>1.0330274523544585</v>
      </c>
      <c r="I2646" s="5">
        <f t="shared" si="351"/>
        <v>1.4932913140711725</v>
      </c>
      <c r="J2646" s="5">
        <f t="shared" si="352"/>
        <v>4.4635936324799435</v>
      </c>
      <c r="K2646" s="5">
        <f t="shared" si="353"/>
        <v>7.428292028301593</v>
      </c>
      <c r="L2646">
        <v>3.05</v>
      </c>
      <c r="M2646">
        <v>3.33</v>
      </c>
      <c r="N2646">
        <v>2.4700000000000002</v>
      </c>
      <c r="O2646" s="5">
        <f t="shared" si="354"/>
        <v>3.150733729681098</v>
      </c>
      <c r="P2646" s="5">
        <f t="shared" si="355"/>
        <v>3.4399814163403466</v>
      </c>
      <c r="Q2646" s="5">
        <f t="shared" si="356"/>
        <v>2.5515778073155126</v>
      </c>
      <c r="R2646" s="24">
        <f t="shared" si="358"/>
        <v>0.31738638863056673</v>
      </c>
      <c r="S2646" s="24">
        <f t="shared" si="358"/>
        <v>0.29069924484181037</v>
      </c>
      <c r="T2646" s="24">
        <f t="shared" si="358"/>
        <v>0.39191436652762285</v>
      </c>
      <c r="U2646">
        <f t="shared" si="359"/>
        <v>2.0424681850487425</v>
      </c>
      <c r="V2646">
        <f t="shared" si="359"/>
        <v>0.74603565516556081</v>
      </c>
      <c r="W2646">
        <f t="shared" si="359"/>
        <v>0.33251250631899859</v>
      </c>
      <c r="X2646" t="s">
        <v>127</v>
      </c>
      <c r="Y2646" t="s">
        <v>244</v>
      </c>
      <c r="Z2646" t="s">
        <v>136</v>
      </c>
      <c r="AA2646" s="78" t="s">
        <v>162</v>
      </c>
      <c r="AB2646" s="78" t="s">
        <v>160</v>
      </c>
      <c r="AC2646" s="128" t="s">
        <v>627</v>
      </c>
      <c r="AD2646" s="78" t="s">
        <v>155</v>
      </c>
      <c r="AE2646" s="142" t="str">
        <f>VLOOKUP(AD2646,cs_lookup!$A$2:$B$55,2,FALSE)</f>
        <v>2</v>
      </c>
    </row>
    <row r="2647" spans="1:31" x14ac:dyDescent="0.25">
      <c r="A2647" s="6">
        <v>0.3051634286862005</v>
      </c>
      <c r="B2647" s="6">
        <v>0.25334480159298189</v>
      </c>
      <c r="C2647" s="6">
        <v>0.40293431213224168</v>
      </c>
      <c r="D2647" s="3">
        <f t="shared" si="357"/>
        <v>3.2769326400127055</v>
      </c>
      <c r="E2647" s="4">
        <f t="shared" si="357"/>
        <v>3.9471897339601925</v>
      </c>
      <c r="F2647" s="4">
        <f t="shared" si="357"/>
        <v>2.4817941036299818</v>
      </c>
      <c r="G2647" s="141">
        <v>6.3397025001683982E-2</v>
      </c>
      <c r="H2647" s="5">
        <f t="shared" si="350"/>
        <v>1.063397025001684</v>
      </c>
      <c r="I2647" s="5">
        <f t="shared" si="351"/>
        <v>3.0815702536007339</v>
      </c>
      <c r="J2647" s="5">
        <f t="shared" si="352"/>
        <v>3.7118683249597599</v>
      </c>
      <c r="K2647" s="5">
        <f t="shared" si="353"/>
        <v>2.3338358536653341</v>
      </c>
      <c r="L2647">
        <v>2.63</v>
      </c>
      <c r="M2647">
        <v>3.27</v>
      </c>
      <c r="N2647">
        <v>2.65</v>
      </c>
      <c r="O2647" s="5">
        <f t="shared" si="354"/>
        <v>2.7967341757544286</v>
      </c>
      <c r="P2647" s="5">
        <f t="shared" si="355"/>
        <v>3.4773082717555068</v>
      </c>
      <c r="Q2647" s="5">
        <f t="shared" si="356"/>
        <v>2.8180021162544624</v>
      </c>
      <c r="R2647" s="24">
        <f t="shared" si="358"/>
        <v>0.3575599027856291</v>
      </c>
      <c r="S2647" s="24">
        <f t="shared" si="358"/>
        <v>0.28757875973278418</v>
      </c>
      <c r="T2647" s="24">
        <f t="shared" si="358"/>
        <v>0.3548613374815866</v>
      </c>
      <c r="U2647">
        <f t="shared" si="359"/>
        <v>0.85346099019709643</v>
      </c>
      <c r="V2647">
        <f t="shared" si="359"/>
        <v>0.88095797418553357</v>
      </c>
      <c r="W2647">
        <f t="shared" si="359"/>
        <v>1.1354697443001931</v>
      </c>
      <c r="X2647" t="s">
        <v>343</v>
      </c>
      <c r="Y2647" t="s">
        <v>346</v>
      </c>
      <c r="Z2647" t="s">
        <v>145</v>
      </c>
      <c r="AA2647" s="78" t="s">
        <v>155</v>
      </c>
      <c r="AB2647" s="78" t="s">
        <v>161</v>
      </c>
      <c r="AC2647" s="128" t="s">
        <v>627</v>
      </c>
      <c r="AD2647" s="78" t="s">
        <v>165</v>
      </c>
      <c r="AE2647" s="142" t="str">
        <f>VLOOKUP(AD2647,cs_lookup!$A$2:$B$55,2,FALSE)</f>
        <v>1</v>
      </c>
    </row>
    <row r="2648" spans="1:31" x14ac:dyDescent="0.25">
      <c r="A2648" s="6">
        <v>0.45893610502830678</v>
      </c>
      <c r="B2648" s="6">
        <v>0.29370947425404437</v>
      </c>
      <c r="C2648" s="6">
        <v>0.23557776036865563</v>
      </c>
      <c r="D2648" s="3">
        <f t="shared" si="357"/>
        <v>2.1789525579782416</v>
      </c>
      <c r="E2648" s="4">
        <f t="shared" si="357"/>
        <v>3.4047250349678837</v>
      </c>
      <c r="F2648" s="4">
        <f t="shared" si="357"/>
        <v>4.2448828719447036</v>
      </c>
      <c r="G2648" s="141">
        <v>3.0529138182628479E-2</v>
      </c>
      <c r="H2648" s="5">
        <f t="shared" si="350"/>
        <v>1.0305291381826285</v>
      </c>
      <c r="I2648" s="5">
        <f t="shared" si="351"/>
        <v>2.1144016964148098</v>
      </c>
      <c r="J2648" s="5">
        <f t="shared" si="352"/>
        <v>3.3038610057860436</v>
      </c>
      <c r="K2648" s="5">
        <f t="shared" si="353"/>
        <v>4.119129401261465</v>
      </c>
      <c r="L2648">
        <v>1.8</v>
      </c>
      <c r="M2648">
        <v>3.48</v>
      </c>
      <c r="N2648">
        <v>5.33</v>
      </c>
      <c r="O2648" s="5">
        <f t="shared" si="354"/>
        <v>1.8549524487287312</v>
      </c>
      <c r="P2648" s="5">
        <f t="shared" si="355"/>
        <v>3.5862414008755472</v>
      </c>
      <c r="Q2648" s="5">
        <f t="shared" si="356"/>
        <v>5.4927203065134096</v>
      </c>
      <c r="R2648" s="24">
        <f t="shared" si="358"/>
        <v>0.5390973772321429</v>
      </c>
      <c r="S2648" s="24">
        <f t="shared" si="358"/>
        <v>0.27884347098214285</v>
      </c>
      <c r="T2648" s="24">
        <f t="shared" si="358"/>
        <v>0.1820591517857143</v>
      </c>
      <c r="U2648">
        <f t="shared" si="359"/>
        <v>0.85130465183228388</v>
      </c>
      <c r="V2648">
        <f t="shared" si="359"/>
        <v>1.0533130763992447</v>
      </c>
      <c r="W2648">
        <f t="shared" si="359"/>
        <v>1.2939627481398646</v>
      </c>
      <c r="X2648" t="s">
        <v>390</v>
      </c>
      <c r="Y2648" t="s">
        <v>542</v>
      </c>
      <c r="Z2648" t="s">
        <v>349</v>
      </c>
      <c r="AA2648" s="78" t="s">
        <v>151</v>
      </c>
      <c r="AB2648" s="78" t="s">
        <v>166</v>
      </c>
      <c r="AC2648" s="128" t="s">
        <v>627</v>
      </c>
      <c r="AD2648" s="78" t="s">
        <v>152</v>
      </c>
      <c r="AE2648" s="142" t="str">
        <f>VLOOKUP(AD2648,cs_lookup!$A$2:$B$55,2,FALSE)</f>
        <v>2</v>
      </c>
    </row>
    <row r="2649" spans="1:31" x14ac:dyDescent="0.25">
      <c r="A2649" s="6">
        <v>0.28192552943637411</v>
      </c>
      <c r="B2649" s="6">
        <v>0.25687655093933986</v>
      </c>
      <c r="C2649" s="6">
        <v>0.41915353137738154</v>
      </c>
      <c r="D2649" s="3">
        <f t="shared" si="357"/>
        <v>3.5470359920905401</v>
      </c>
      <c r="E2649" s="4">
        <f t="shared" si="357"/>
        <v>3.8929205345650453</v>
      </c>
      <c r="F2649" s="4">
        <f t="shared" si="357"/>
        <v>2.3857606464960401</v>
      </c>
      <c r="G2649" s="141">
        <v>4.5487562366782086E-2</v>
      </c>
      <c r="H2649" s="5">
        <f t="shared" si="350"/>
        <v>1.0454875623667821</v>
      </c>
      <c r="I2649" s="5">
        <f t="shared" si="351"/>
        <v>3.3927098894038825</v>
      </c>
      <c r="J2649" s="5">
        <f t="shared" si="352"/>
        <v>3.7235455252592624</v>
      </c>
      <c r="K2649" s="5">
        <f t="shared" si="353"/>
        <v>2.2819598552613467</v>
      </c>
      <c r="L2649">
        <v>3.01</v>
      </c>
      <c r="M2649">
        <v>3.72</v>
      </c>
      <c r="N2649">
        <v>2.25</v>
      </c>
      <c r="O2649" s="5">
        <f t="shared" si="354"/>
        <v>3.1469175627240138</v>
      </c>
      <c r="P2649" s="5">
        <f t="shared" si="355"/>
        <v>3.8892137320044298</v>
      </c>
      <c r="Q2649" s="5">
        <f t="shared" si="356"/>
        <v>2.3523470153252597</v>
      </c>
      <c r="R2649" s="24">
        <f t="shared" si="358"/>
        <v>0.31777127302133285</v>
      </c>
      <c r="S2649" s="24">
        <f t="shared" si="358"/>
        <v>0.25712137951457303</v>
      </c>
      <c r="T2649" s="24">
        <f t="shared" si="358"/>
        <v>0.42510734746409418</v>
      </c>
      <c r="U2649">
        <f t="shared" si="359"/>
        <v>0.88719639996359168</v>
      </c>
      <c r="V2649">
        <f t="shared" si="359"/>
        <v>0.99904780934321591</v>
      </c>
      <c r="W2649">
        <f t="shared" si="359"/>
        <v>0.98599455849862594</v>
      </c>
      <c r="X2649" t="s">
        <v>223</v>
      </c>
      <c r="Y2649" t="s">
        <v>222</v>
      </c>
      <c r="Z2649" t="s">
        <v>135</v>
      </c>
      <c r="AA2649" s="78" t="s">
        <v>155</v>
      </c>
      <c r="AB2649" s="78" t="s">
        <v>161</v>
      </c>
      <c r="AC2649" s="128" t="s">
        <v>628</v>
      </c>
      <c r="AD2649" s="78" t="s">
        <v>167</v>
      </c>
      <c r="AE2649" s="142" t="str">
        <f>VLOOKUP(AD2649,cs_lookup!$A$2:$B$55,2,FALSE)</f>
        <v>2</v>
      </c>
    </row>
    <row r="2650" spans="1:31" x14ac:dyDescent="0.25">
      <c r="A2650" s="6">
        <v>0.45504329239179925</v>
      </c>
      <c r="B2650" s="6">
        <v>0.26943376932975893</v>
      </c>
      <c r="C2650" s="6">
        <v>0.25982055455888742</v>
      </c>
      <c r="D2650" s="3">
        <f t="shared" si="357"/>
        <v>2.1975931009636436</v>
      </c>
      <c r="E2650" s="4">
        <f t="shared" si="357"/>
        <v>3.7114872515334332</v>
      </c>
      <c r="F2650" s="4">
        <f t="shared" si="357"/>
        <v>3.8488101978604372</v>
      </c>
      <c r="G2650" s="141">
        <v>4.3502691192996989E-2</v>
      </c>
      <c r="H2650" s="5">
        <f t="shared" si="350"/>
        <v>1.043502691192997</v>
      </c>
      <c r="I2650" s="5">
        <f t="shared" si="351"/>
        <v>2.1059774157853095</v>
      </c>
      <c r="J2650" s="5">
        <f t="shared" si="352"/>
        <v>3.556758677153224</v>
      </c>
      <c r="K2650" s="5">
        <f t="shared" si="353"/>
        <v>3.6883567530240278</v>
      </c>
      <c r="L2650">
        <v>2.64</v>
      </c>
      <c r="M2650">
        <v>3.48</v>
      </c>
      <c r="N2650">
        <v>2.65</v>
      </c>
      <c r="O2650" s="5">
        <f t="shared" si="354"/>
        <v>2.754847104749512</v>
      </c>
      <c r="P2650" s="5">
        <f t="shared" si="355"/>
        <v>3.6313893653516294</v>
      </c>
      <c r="Q2650" s="5">
        <f t="shared" si="356"/>
        <v>2.7652821316614418</v>
      </c>
      <c r="R2650" s="24">
        <f t="shared" si="358"/>
        <v>0.36299655188701524</v>
      </c>
      <c r="S2650" s="24">
        <f t="shared" si="358"/>
        <v>0.2753766945349771</v>
      </c>
      <c r="T2650" s="24">
        <f t="shared" si="358"/>
        <v>0.36162675357800766</v>
      </c>
      <c r="U2650">
        <f t="shared" si="359"/>
        <v>1.2535746965812338</v>
      </c>
      <c r="V2650">
        <f t="shared" si="359"/>
        <v>0.97841892461069058</v>
      </c>
      <c r="W2650">
        <f t="shared" si="359"/>
        <v>0.71847713696005822</v>
      </c>
      <c r="X2650" t="s">
        <v>225</v>
      </c>
      <c r="Y2650" t="s">
        <v>221</v>
      </c>
      <c r="Z2650" t="s">
        <v>135</v>
      </c>
      <c r="AA2650" s="78" t="s">
        <v>151</v>
      </c>
      <c r="AB2650" s="78" t="s">
        <v>166</v>
      </c>
      <c r="AC2650" s="128" t="s">
        <v>628</v>
      </c>
      <c r="AD2650" s="78" t="s">
        <v>152</v>
      </c>
      <c r="AE2650" s="142" t="str">
        <f>VLOOKUP(AD2650,cs_lookup!$A$2:$B$55,2,FALSE)</f>
        <v>2</v>
      </c>
    </row>
    <row r="2651" spans="1:31" x14ac:dyDescent="0.25">
      <c r="A2651" s="6">
        <v>0.54282548568690314</v>
      </c>
      <c r="B2651" s="6">
        <v>0.20364645372967838</v>
      </c>
      <c r="C2651" s="6">
        <v>0.23678323330758647</v>
      </c>
      <c r="D2651" s="3">
        <f t="shared" si="357"/>
        <v>1.8422126933384093</v>
      </c>
      <c r="E2651" s="4">
        <f t="shared" si="357"/>
        <v>4.9104709740116883</v>
      </c>
      <c r="F2651" s="4">
        <f t="shared" si="357"/>
        <v>4.2232720029672821</v>
      </c>
      <c r="G2651" s="141">
        <v>4.5109226580200001E-2</v>
      </c>
      <c r="H2651" s="5">
        <f t="shared" si="350"/>
        <v>1.0451092265802</v>
      </c>
      <c r="I2651" s="5">
        <f t="shared" si="351"/>
        <v>1.762698717498157</v>
      </c>
      <c r="J2651" s="5">
        <f t="shared" si="352"/>
        <v>4.6985241820892742</v>
      </c>
      <c r="K2651" s="5">
        <f t="shared" si="353"/>
        <v>4.0409862391002394</v>
      </c>
      <c r="L2651">
        <v>2.3199999999999998</v>
      </c>
      <c r="M2651">
        <v>3.36</v>
      </c>
      <c r="N2651">
        <v>3.16</v>
      </c>
      <c r="O2651" s="5">
        <f t="shared" si="354"/>
        <v>2.424653405666064</v>
      </c>
      <c r="P2651" s="5">
        <f t="shared" si="355"/>
        <v>3.511567001309472</v>
      </c>
      <c r="Q2651" s="5">
        <f t="shared" si="356"/>
        <v>3.3025451559934322</v>
      </c>
      <c r="R2651" s="24">
        <f t="shared" si="358"/>
        <v>0.41243008079552512</v>
      </c>
      <c r="S2651" s="24">
        <f t="shared" si="358"/>
        <v>0.28477315102548167</v>
      </c>
      <c r="T2651" s="24">
        <f t="shared" si="358"/>
        <v>0.30279676817899315</v>
      </c>
      <c r="U2651">
        <f t="shared" si="359"/>
        <v>1.3161636625530848</v>
      </c>
      <c r="V2651">
        <f t="shared" si="359"/>
        <v>0.71511816685083485</v>
      </c>
      <c r="W2651">
        <f t="shared" si="359"/>
        <v>0.78198732018043238</v>
      </c>
      <c r="X2651" t="s">
        <v>402</v>
      </c>
      <c r="Y2651" t="s">
        <v>228</v>
      </c>
      <c r="Z2651" t="s">
        <v>135</v>
      </c>
      <c r="AA2651" s="78" t="s">
        <v>150</v>
      </c>
      <c r="AB2651" s="78" t="s">
        <v>166</v>
      </c>
      <c r="AC2651" s="128" t="s">
        <v>628</v>
      </c>
      <c r="AD2651" s="78" t="s">
        <v>149</v>
      </c>
      <c r="AE2651" s="142" t="str">
        <f>VLOOKUP(AD2651,cs_lookup!$A$2:$B$55,2,FALSE)</f>
        <v>X</v>
      </c>
    </row>
    <row r="2652" spans="1:31" x14ac:dyDescent="0.25">
      <c r="A2652" s="6">
        <v>0.43307820554878884</v>
      </c>
      <c r="B2652" s="6">
        <v>0.25767640656401347</v>
      </c>
      <c r="C2652" s="6">
        <v>0.28931944922726371</v>
      </c>
      <c r="D2652" s="3">
        <f t="shared" si="357"/>
        <v>2.3090517767635483</v>
      </c>
      <c r="E2652" s="4">
        <f t="shared" si="357"/>
        <v>3.8808364853208794</v>
      </c>
      <c r="F2652" s="4">
        <f t="shared" si="357"/>
        <v>3.4563870582184353</v>
      </c>
      <c r="G2652" s="141">
        <v>4.9807128238500642E-2</v>
      </c>
      <c r="H2652" s="5">
        <f t="shared" si="350"/>
        <v>1.0498071282385006</v>
      </c>
      <c r="I2652" s="5">
        <f t="shared" si="351"/>
        <v>2.1995009508441496</v>
      </c>
      <c r="J2652" s="5">
        <f t="shared" si="352"/>
        <v>3.6967137876389145</v>
      </c>
      <c r="K2652" s="5">
        <f t="shared" si="353"/>
        <v>3.292401971034431</v>
      </c>
      <c r="L2652">
        <v>1.65</v>
      </c>
      <c r="M2652">
        <v>3.74</v>
      </c>
      <c r="N2652">
        <v>5.67</v>
      </c>
      <c r="O2652" s="5">
        <f t="shared" si="354"/>
        <v>1.732181761593526</v>
      </c>
      <c r="P2652" s="5">
        <f t="shared" si="355"/>
        <v>3.9262786596119925</v>
      </c>
      <c r="Q2652" s="5">
        <f t="shared" si="356"/>
        <v>5.9524064171122983</v>
      </c>
      <c r="R2652" s="24">
        <f t="shared" si="358"/>
        <v>0.57730662114814491</v>
      </c>
      <c r="S2652" s="24">
        <f t="shared" si="358"/>
        <v>0.25469409756535805</v>
      </c>
      <c r="T2652" s="24">
        <f t="shared" si="358"/>
        <v>0.16799928128649722</v>
      </c>
      <c r="U2652">
        <f t="shared" si="359"/>
        <v>0.75017016899526412</v>
      </c>
      <c r="V2652">
        <f t="shared" si="359"/>
        <v>1.0117093761777898</v>
      </c>
      <c r="W2652">
        <f t="shared" si="359"/>
        <v>1.7221469461757604</v>
      </c>
      <c r="X2652" t="s">
        <v>436</v>
      </c>
      <c r="Y2652" t="s">
        <v>231</v>
      </c>
      <c r="Z2652" t="s">
        <v>135</v>
      </c>
      <c r="AA2652" s="78" t="s">
        <v>151</v>
      </c>
      <c r="AB2652" s="78" t="s">
        <v>166</v>
      </c>
      <c r="AC2652" s="128" t="s">
        <v>628</v>
      </c>
      <c r="AD2652" s="78" t="s">
        <v>175</v>
      </c>
      <c r="AE2652" s="142" t="str">
        <f>VLOOKUP(AD2652,cs_lookup!$A$2:$B$55,2,FALSE)</f>
        <v>1</v>
      </c>
    </row>
    <row r="2653" spans="1:31" x14ac:dyDescent="0.25">
      <c r="A2653" s="6">
        <v>0.56439582589578019</v>
      </c>
      <c r="B2653" s="6">
        <v>0.31696150844495585</v>
      </c>
      <c r="C2653" s="6">
        <v>0.11681861266505127</v>
      </c>
      <c r="D2653" s="3">
        <f t="shared" si="357"/>
        <v>1.7718061582274305</v>
      </c>
      <c r="E2653" s="4">
        <f t="shared" si="357"/>
        <v>3.1549572214812382</v>
      </c>
      <c r="F2653" s="4">
        <f t="shared" si="357"/>
        <v>8.5602797121658583</v>
      </c>
      <c r="G2653" s="141">
        <v>5.0099221201220123E-2</v>
      </c>
      <c r="H2653" s="5">
        <f t="shared" si="350"/>
        <v>1.0500992212012201</v>
      </c>
      <c r="I2653" s="5">
        <f t="shared" si="351"/>
        <v>1.6872749950244148</v>
      </c>
      <c r="J2653" s="5">
        <f t="shared" si="352"/>
        <v>3.0044372548645906</v>
      </c>
      <c r="K2653" s="5">
        <f t="shared" si="353"/>
        <v>8.1518770220338421</v>
      </c>
      <c r="L2653">
        <v>1.63</v>
      </c>
      <c r="M2653">
        <v>3.93</v>
      </c>
      <c r="N2653">
        <v>5.49</v>
      </c>
      <c r="O2653" s="5">
        <f t="shared" si="354"/>
        <v>1.7116617305579886</v>
      </c>
      <c r="P2653" s="5">
        <f t="shared" si="355"/>
        <v>4.1268899393207956</v>
      </c>
      <c r="Q2653" s="5">
        <f t="shared" si="356"/>
        <v>5.7650447243946985</v>
      </c>
      <c r="R2653" s="24">
        <f t="shared" si="358"/>
        <v>0.58422758547859077</v>
      </c>
      <c r="S2653" s="24">
        <f t="shared" si="358"/>
        <v>0.24231322247585313</v>
      </c>
      <c r="T2653" s="24">
        <f t="shared" si="358"/>
        <v>0.1734591920455561</v>
      </c>
      <c r="U2653">
        <f t="shared" si="359"/>
        <v>0.96605473607247638</v>
      </c>
      <c r="V2653">
        <f t="shared" si="359"/>
        <v>1.3080652603534317</v>
      </c>
      <c r="W2653">
        <f t="shared" si="359"/>
        <v>0.67346452665576151</v>
      </c>
      <c r="X2653" t="s">
        <v>204</v>
      </c>
      <c r="Y2653" t="s">
        <v>333</v>
      </c>
      <c r="Z2653" t="s">
        <v>135</v>
      </c>
      <c r="AA2653" s="78" t="s">
        <v>154</v>
      </c>
      <c r="AB2653" s="78" t="s">
        <v>160</v>
      </c>
      <c r="AC2653" s="128" t="s">
        <v>628</v>
      </c>
      <c r="AD2653" s="78" t="s">
        <v>151</v>
      </c>
      <c r="AE2653" s="142" t="str">
        <f>VLOOKUP(AD2653,cs_lookup!$A$2:$B$55,2,FALSE)</f>
        <v>X</v>
      </c>
    </row>
    <row r="2654" spans="1:31" x14ac:dyDescent="0.25">
      <c r="A2654" s="6">
        <v>0.63687106365225987</v>
      </c>
      <c r="B2654" s="6">
        <v>0.21401324158066196</v>
      </c>
      <c r="C2654" s="6">
        <v>0.14334225377506374</v>
      </c>
      <c r="D2654" s="3">
        <f t="shared" si="357"/>
        <v>1.5701765350513921</v>
      </c>
      <c r="E2654" s="4">
        <f t="shared" si="357"/>
        <v>4.6726080714173861</v>
      </c>
      <c r="F2654" s="4">
        <f t="shared" si="357"/>
        <v>6.9763100109282856</v>
      </c>
      <c r="G2654" s="141">
        <v>4.5790216913211612E-2</v>
      </c>
      <c r="H2654" s="5">
        <f t="shared" si="350"/>
        <v>1.0457902169132116</v>
      </c>
      <c r="I2654" s="5">
        <f t="shared" si="351"/>
        <v>1.5014259166489206</v>
      </c>
      <c r="J2654" s="5">
        <f t="shared" si="352"/>
        <v>4.4680166211625192</v>
      </c>
      <c r="K2654" s="5">
        <f t="shared" si="353"/>
        <v>6.6708503274392728</v>
      </c>
      <c r="L2654">
        <v>2.04</v>
      </c>
      <c r="M2654">
        <v>3.57</v>
      </c>
      <c r="N2654">
        <v>3.63</v>
      </c>
      <c r="O2654" s="5">
        <f t="shared" si="354"/>
        <v>2.1334120425029517</v>
      </c>
      <c r="P2654" s="5">
        <f t="shared" si="355"/>
        <v>3.7334710743801653</v>
      </c>
      <c r="Q2654" s="5">
        <f t="shared" si="356"/>
        <v>3.7962184873949578</v>
      </c>
      <c r="R2654" s="24">
        <f t="shared" si="358"/>
        <v>0.46873270614277807</v>
      </c>
      <c r="S2654" s="24">
        <f t="shared" si="358"/>
        <v>0.26784726065301606</v>
      </c>
      <c r="T2654" s="24">
        <f t="shared" si="358"/>
        <v>0.26342003320420587</v>
      </c>
      <c r="U2654">
        <f t="shared" si="359"/>
        <v>1.358708396717395</v>
      </c>
      <c r="V2654">
        <f t="shared" si="359"/>
        <v>0.79901224697573592</v>
      </c>
      <c r="W2654">
        <f t="shared" si="359"/>
        <v>0.54415851380575664</v>
      </c>
      <c r="X2654" t="s">
        <v>206</v>
      </c>
      <c r="Y2654" t="s">
        <v>328</v>
      </c>
      <c r="Z2654" t="s">
        <v>135</v>
      </c>
      <c r="AA2654" s="78" t="s">
        <v>162</v>
      </c>
      <c r="AB2654" s="78" t="s">
        <v>160</v>
      </c>
      <c r="AC2654" s="128" t="s">
        <v>628</v>
      </c>
      <c r="AD2654" s="78" t="s">
        <v>152</v>
      </c>
      <c r="AE2654" s="142" t="str">
        <f>VLOOKUP(AD2654,cs_lookup!$A$2:$B$55,2,FALSE)</f>
        <v>2</v>
      </c>
    </row>
    <row r="2655" spans="1:31" x14ac:dyDescent="0.25">
      <c r="A2655" s="6">
        <v>0.59799952841606796</v>
      </c>
      <c r="B2655" s="6">
        <v>0.25407452326096597</v>
      </c>
      <c r="C2655" s="6">
        <v>0.14356047437638364</v>
      </c>
      <c r="D2655" s="3">
        <f t="shared" si="357"/>
        <v>1.6722421214088878</v>
      </c>
      <c r="E2655" s="4">
        <f t="shared" si="357"/>
        <v>3.9358530999697137</v>
      </c>
      <c r="F2655" s="4">
        <f t="shared" si="357"/>
        <v>6.9657055978947406</v>
      </c>
      <c r="G2655" s="141">
        <v>3.4222778125217124E-2</v>
      </c>
      <c r="H2655" s="5">
        <f t="shared" si="350"/>
        <v>1.0342227781252171</v>
      </c>
      <c r="I2655" s="5">
        <f t="shared" si="351"/>
        <v>1.6169070695196228</v>
      </c>
      <c r="J2655" s="5">
        <f t="shared" si="352"/>
        <v>3.8056144026380991</v>
      </c>
      <c r="K2655" s="5">
        <f t="shared" si="353"/>
        <v>6.7352080666041738</v>
      </c>
      <c r="L2655">
        <v>2.25</v>
      </c>
      <c r="M2655">
        <v>3.28</v>
      </c>
      <c r="N2655">
        <v>3.51</v>
      </c>
      <c r="O2655" s="5">
        <f t="shared" si="354"/>
        <v>2.3270012507817386</v>
      </c>
      <c r="P2655" s="5">
        <f t="shared" si="355"/>
        <v>3.392250712250712</v>
      </c>
      <c r="Q2655" s="5">
        <f t="shared" si="356"/>
        <v>3.630121951219512</v>
      </c>
      <c r="R2655" s="24">
        <f t="shared" si="358"/>
        <v>0.42973762891792927</v>
      </c>
      <c r="S2655" s="24">
        <f t="shared" si="358"/>
        <v>0.29478953203211611</v>
      </c>
      <c r="T2655" s="24">
        <f t="shared" si="358"/>
        <v>0.27547283904995468</v>
      </c>
      <c r="U2655">
        <f t="shared" si="359"/>
        <v>1.3915456505910799</v>
      </c>
      <c r="V2655">
        <f t="shared" si="359"/>
        <v>0.86188448249677185</v>
      </c>
      <c r="W2655">
        <f t="shared" si="359"/>
        <v>0.52114202936119647</v>
      </c>
      <c r="X2655" t="s">
        <v>247</v>
      </c>
      <c r="Y2655" t="s">
        <v>403</v>
      </c>
      <c r="Z2655" t="s">
        <v>136</v>
      </c>
      <c r="AA2655" s="78" t="s">
        <v>162</v>
      </c>
      <c r="AB2655" s="78" t="s">
        <v>160</v>
      </c>
      <c r="AC2655" s="128" t="s">
        <v>628</v>
      </c>
      <c r="AD2655" s="78" t="s">
        <v>151</v>
      </c>
      <c r="AE2655" s="142" t="str">
        <f>VLOOKUP(AD2655,cs_lookup!$A$2:$B$55,2,FALSE)</f>
        <v>X</v>
      </c>
    </row>
    <row r="2656" spans="1:31" x14ac:dyDescent="0.25">
      <c r="A2656" s="6">
        <v>0.2474386963576154</v>
      </c>
      <c r="B2656" s="6">
        <v>0.34691557903756065</v>
      </c>
      <c r="C2656" s="6">
        <v>0.37758983050852224</v>
      </c>
      <c r="D2656" s="3">
        <f t="shared" si="357"/>
        <v>4.041405062022843</v>
      </c>
      <c r="E2656" s="4">
        <f t="shared" si="357"/>
        <v>2.8825456693939069</v>
      </c>
      <c r="F2656" s="4">
        <f t="shared" si="357"/>
        <v>2.6483764105967622</v>
      </c>
      <c r="G2656" s="141">
        <v>4.4257703081232558E-2</v>
      </c>
      <c r="H2656" s="5">
        <f t="shared" si="350"/>
        <v>1.0442577030812326</v>
      </c>
      <c r="I2656" s="5">
        <f t="shared" si="351"/>
        <v>3.8701223367547071</v>
      </c>
      <c r="J2656" s="5">
        <f t="shared" si="352"/>
        <v>2.7603776930622979</v>
      </c>
      <c r="K2656" s="5">
        <f t="shared" si="353"/>
        <v>2.5361329897613842</v>
      </c>
      <c r="L2656">
        <v>2.5</v>
      </c>
      <c r="M2656">
        <v>3.15</v>
      </c>
      <c r="N2656">
        <v>3.06</v>
      </c>
      <c r="O2656" s="5">
        <f t="shared" si="354"/>
        <v>2.6106442577030813</v>
      </c>
      <c r="P2656" s="5">
        <f t="shared" si="355"/>
        <v>3.2894117647058825</v>
      </c>
      <c r="Q2656" s="5">
        <f t="shared" si="356"/>
        <v>3.1954285714285717</v>
      </c>
      <c r="R2656" s="24">
        <f t="shared" si="358"/>
        <v>0.38304721030042915</v>
      </c>
      <c r="S2656" s="24">
        <f t="shared" si="358"/>
        <v>0.30400572246065805</v>
      </c>
      <c r="T2656" s="24">
        <f t="shared" si="358"/>
        <v>0.31294706723891269</v>
      </c>
      <c r="U2656">
        <f t="shared" si="359"/>
        <v>0.64597441177954495</v>
      </c>
      <c r="V2656">
        <f t="shared" si="359"/>
        <v>1.1411481870459055</v>
      </c>
      <c r="W2656">
        <f t="shared" si="359"/>
        <v>1.2065613326878037</v>
      </c>
      <c r="X2656" t="s">
        <v>239</v>
      </c>
      <c r="Y2656" t="s">
        <v>248</v>
      </c>
      <c r="Z2656" t="s">
        <v>136</v>
      </c>
      <c r="AA2656" s="78" t="s">
        <v>151</v>
      </c>
      <c r="AB2656" s="78" t="s">
        <v>166</v>
      </c>
      <c r="AC2656" s="128" t="s">
        <v>628</v>
      </c>
      <c r="AD2656" s="78" t="s">
        <v>149</v>
      </c>
      <c r="AE2656" s="142" t="str">
        <f>VLOOKUP(AD2656,cs_lookup!$A$2:$B$55,2,FALSE)</f>
        <v>X</v>
      </c>
    </row>
    <row r="2657" spans="1:31" x14ac:dyDescent="0.25">
      <c r="A2657" s="6">
        <v>0.19145101541847648</v>
      </c>
      <c r="B2657" s="6">
        <v>0.3172155369384676</v>
      </c>
      <c r="C2657" s="6">
        <v>0.4472660757901592</v>
      </c>
      <c r="D2657" s="3">
        <f t="shared" si="357"/>
        <v>5.2232681963800776</v>
      </c>
      <c r="E2657" s="4">
        <f t="shared" si="357"/>
        <v>3.1524307089471995</v>
      </c>
      <c r="F2657" s="4">
        <f t="shared" si="357"/>
        <v>2.2358056068378485</v>
      </c>
      <c r="G2657" s="141">
        <v>4.3898094720951075E-2</v>
      </c>
      <c r="H2657" s="5">
        <f t="shared" si="350"/>
        <v>1.0438980947209511</v>
      </c>
      <c r="I2657" s="5">
        <f t="shared" si="351"/>
        <v>5.003618861644088</v>
      </c>
      <c r="J2657" s="5">
        <f t="shared" si="352"/>
        <v>3.0198644148209595</v>
      </c>
      <c r="K2657" s="5">
        <f t="shared" si="353"/>
        <v>2.1417853123254442</v>
      </c>
      <c r="L2657">
        <v>2.69</v>
      </c>
      <c r="M2657">
        <v>3.36</v>
      </c>
      <c r="N2657">
        <v>2.67</v>
      </c>
      <c r="O2657" s="5">
        <f t="shared" si="354"/>
        <v>2.8080858747993585</v>
      </c>
      <c r="P2657" s="5">
        <f t="shared" si="355"/>
        <v>3.5074975982623955</v>
      </c>
      <c r="Q2657" s="5">
        <f t="shared" si="356"/>
        <v>2.7872079129049392</v>
      </c>
      <c r="R2657" s="24">
        <f t="shared" si="358"/>
        <v>0.35611446536386687</v>
      </c>
      <c r="S2657" s="24">
        <f t="shared" si="358"/>
        <v>0.28510354518714343</v>
      </c>
      <c r="T2657" s="24">
        <f t="shared" si="358"/>
        <v>0.35878198944898954</v>
      </c>
      <c r="U2657">
        <f t="shared" si="359"/>
        <v>0.53761089211261792</v>
      </c>
      <c r="V2657">
        <f t="shared" si="359"/>
        <v>1.1126327339431914</v>
      </c>
      <c r="W2657">
        <f t="shared" si="359"/>
        <v>1.246623545616272</v>
      </c>
      <c r="X2657" t="s">
        <v>227</v>
      </c>
      <c r="Y2657" t="s">
        <v>331</v>
      </c>
      <c r="Z2657" t="s">
        <v>136</v>
      </c>
      <c r="AA2657" s="78" t="s">
        <v>151</v>
      </c>
      <c r="AB2657" s="78" t="s">
        <v>166</v>
      </c>
      <c r="AC2657" s="128" t="s">
        <v>628</v>
      </c>
      <c r="AD2657" s="78" t="s">
        <v>162</v>
      </c>
      <c r="AE2657" s="142" t="str">
        <f>VLOOKUP(AD2657,cs_lookup!$A$2:$B$55,2,FALSE)</f>
        <v>1</v>
      </c>
    </row>
    <row r="2658" spans="1:31" x14ac:dyDescent="0.25">
      <c r="A2658" s="6">
        <v>0.64606236693994801</v>
      </c>
      <c r="B2658" s="6">
        <v>0.26338210159011033</v>
      </c>
      <c r="C2658" s="6">
        <v>8.9275014193756649E-2</v>
      </c>
      <c r="D2658" s="3">
        <f t="shared" si="357"/>
        <v>1.547838182769359</v>
      </c>
      <c r="E2658" s="4">
        <f t="shared" si="357"/>
        <v>3.7967652090355588</v>
      </c>
      <c r="F2658" s="4">
        <f t="shared" si="357"/>
        <v>11.201342380407416</v>
      </c>
      <c r="G2658" s="141">
        <v>4.7324357410194473E-2</v>
      </c>
      <c r="H2658" s="5">
        <f t="shared" si="350"/>
        <v>1.0473243574101945</v>
      </c>
      <c r="I2658" s="5">
        <f t="shared" si="351"/>
        <v>1.4778976272420767</v>
      </c>
      <c r="J2658" s="5">
        <f t="shared" si="352"/>
        <v>3.6252047249470394</v>
      </c>
      <c r="K2658" s="5">
        <f t="shared" si="353"/>
        <v>10.695198962149512</v>
      </c>
      <c r="L2658">
        <v>1.76</v>
      </c>
      <c r="M2658">
        <v>3.78</v>
      </c>
      <c r="N2658">
        <v>4.66</v>
      </c>
      <c r="O2658" s="5">
        <f t="shared" si="354"/>
        <v>1.8432908690419423</v>
      </c>
      <c r="P2658" s="5">
        <f t="shared" si="355"/>
        <v>3.9588860710105349</v>
      </c>
      <c r="Q2658" s="5">
        <f t="shared" si="356"/>
        <v>4.8805315055315068</v>
      </c>
      <c r="R2658" s="24">
        <f t="shared" si="358"/>
        <v>0.54250797679031193</v>
      </c>
      <c r="S2658" s="24">
        <f t="shared" si="358"/>
        <v>0.25259630665369026</v>
      </c>
      <c r="T2658" s="24">
        <f t="shared" si="358"/>
        <v>0.20489571655599764</v>
      </c>
      <c r="U2658">
        <f t="shared" si="359"/>
        <v>1.190880861812031</v>
      </c>
      <c r="V2658">
        <f t="shared" si="359"/>
        <v>1.0426997333385695</v>
      </c>
      <c r="W2658">
        <f t="shared" si="359"/>
        <v>0.43570951942940178</v>
      </c>
      <c r="X2658" t="s">
        <v>233</v>
      </c>
      <c r="Y2658" t="s">
        <v>245</v>
      </c>
      <c r="Z2658" t="s">
        <v>136</v>
      </c>
      <c r="AA2658" s="78" t="s">
        <v>154</v>
      </c>
      <c r="AB2658" s="78" t="s">
        <v>160</v>
      </c>
      <c r="AC2658" s="128" t="s">
        <v>628</v>
      </c>
      <c r="AD2658" s="78" t="s">
        <v>162</v>
      </c>
      <c r="AE2658" s="142" t="str">
        <f>VLOOKUP(AD2658,cs_lookup!$A$2:$B$55,2,FALSE)</f>
        <v>1</v>
      </c>
    </row>
    <row r="2659" spans="1:31" x14ac:dyDescent="0.25">
      <c r="A2659" s="6">
        <v>0.27392390478818385</v>
      </c>
      <c r="B2659" s="6">
        <v>0.31887473356003193</v>
      </c>
      <c r="C2659" s="6">
        <v>0.37675423914407852</v>
      </c>
      <c r="D2659" s="3">
        <f t="shared" si="357"/>
        <v>3.6506488937986861</v>
      </c>
      <c r="E2659" s="4">
        <f t="shared" si="357"/>
        <v>3.1360277085476205</v>
      </c>
      <c r="F2659" s="4">
        <f t="shared" si="357"/>
        <v>2.6542501612505536</v>
      </c>
      <c r="G2659" s="141">
        <v>4.4167141901179763E-2</v>
      </c>
      <c r="H2659" s="5">
        <f t="shared" si="350"/>
        <v>1.0441671419011798</v>
      </c>
      <c r="I2659" s="5">
        <f t="shared" si="351"/>
        <v>3.4962303900424634</v>
      </c>
      <c r="J2659" s="5">
        <f t="shared" si="352"/>
        <v>3.0033771248898531</v>
      </c>
      <c r="K2659" s="5">
        <f t="shared" si="353"/>
        <v>2.5419782472926662</v>
      </c>
      <c r="L2659">
        <v>2.4500000000000002</v>
      </c>
      <c r="M2659">
        <v>3.28</v>
      </c>
      <c r="N2659">
        <v>3.02</v>
      </c>
      <c r="O2659" s="5">
        <f t="shared" si="354"/>
        <v>2.5582094976578906</v>
      </c>
      <c r="P2659" s="5">
        <f t="shared" si="355"/>
        <v>3.4248682254358696</v>
      </c>
      <c r="Q2659" s="5">
        <f t="shared" si="356"/>
        <v>3.1533847685415628</v>
      </c>
      <c r="R2659" s="24">
        <f t="shared" si="358"/>
        <v>0.3908984001957333</v>
      </c>
      <c r="S2659" s="24">
        <f t="shared" si="358"/>
        <v>0.29198203673156914</v>
      </c>
      <c r="T2659" s="24">
        <f t="shared" si="358"/>
        <v>0.31711956307269756</v>
      </c>
      <c r="U2659">
        <f t="shared" si="359"/>
        <v>0.70075473486466766</v>
      </c>
      <c r="V2659">
        <f t="shared" si="359"/>
        <v>1.0921039428640822</v>
      </c>
      <c r="W2659">
        <f t="shared" si="359"/>
        <v>1.1880510792004026</v>
      </c>
      <c r="X2659" t="s">
        <v>400</v>
      </c>
      <c r="Y2659" t="s">
        <v>232</v>
      </c>
      <c r="Z2659" t="s">
        <v>136</v>
      </c>
      <c r="AA2659" s="78" t="s">
        <v>151</v>
      </c>
      <c r="AB2659" s="78" t="s">
        <v>166</v>
      </c>
      <c r="AC2659" s="128" t="s">
        <v>628</v>
      </c>
      <c r="AD2659" s="78" t="s">
        <v>150</v>
      </c>
      <c r="AE2659" s="142" t="str">
        <f>VLOOKUP(AD2659,cs_lookup!$A$2:$B$55,2,FALSE)</f>
        <v>X</v>
      </c>
    </row>
    <row r="2660" spans="1:31" x14ac:dyDescent="0.25">
      <c r="A2660" s="6">
        <v>0.28256961964730981</v>
      </c>
      <c r="B2660" s="6">
        <v>0.28673342629399773</v>
      </c>
      <c r="C2660" s="6">
        <v>0.3945164560291185</v>
      </c>
      <c r="D2660" s="3">
        <f t="shared" si="357"/>
        <v>3.5389508654474366</v>
      </c>
      <c r="E2660" s="4">
        <f t="shared" si="357"/>
        <v>3.4875599016302528</v>
      </c>
      <c r="F2660" s="4">
        <f t="shared" si="357"/>
        <v>2.5347485123058897</v>
      </c>
      <c r="G2660" s="141">
        <v>4.5957180427027788E-2</v>
      </c>
      <c r="H2660" s="5">
        <f t="shared" si="350"/>
        <v>1.0459571804270278</v>
      </c>
      <c r="I2660" s="5">
        <f t="shared" si="351"/>
        <v>3.3834567338622854</v>
      </c>
      <c r="J2660" s="5">
        <f t="shared" si="352"/>
        <v>3.3343237819796827</v>
      </c>
      <c r="K2660" s="5">
        <f t="shared" si="353"/>
        <v>2.4233769409862842</v>
      </c>
      <c r="L2660">
        <v>4.1900000000000004</v>
      </c>
      <c r="M2660">
        <v>3.13</v>
      </c>
      <c r="N2660">
        <v>2.0499999999999998</v>
      </c>
      <c r="O2660" s="5">
        <f t="shared" si="354"/>
        <v>4.3825605859892471</v>
      </c>
      <c r="P2660" s="5">
        <f t="shared" si="355"/>
        <v>3.2738459747365969</v>
      </c>
      <c r="Q2660" s="5">
        <f t="shared" si="356"/>
        <v>2.1442122198754068</v>
      </c>
      <c r="R2660" s="24">
        <f t="shared" si="358"/>
        <v>0.2281771079667291</v>
      </c>
      <c r="S2660" s="24">
        <f t="shared" si="358"/>
        <v>0.30545114453054156</v>
      </c>
      <c r="T2660" s="24">
        <f t="shared" si="358"/>
        <v>0.46637174750272936</v>
      </c>
      <c r="U2660">
        <f t="shared" si="359"/>
        <v>1.2383784778642726</v>
      </c>
      <c r="V2660">
        <f t="shared" si="359"/>
        <v>0.93872107349503708</v>
      </c>
      <c r="W2660">
        <f t="shared" si="359"/>
        <v>0.84592700595957449</v>
      </c>
      <c r="X2660" t="s">
        <v>235</v>
      </c>
      <c r="Y2660" t="s">
        <v>249</v>
      </c>
      <c r="Z2660" t="s">
        <v>136</v>
      </c>
      <c r="AA2660" s="78" t="s">
        <v>151</v>
      </c>
      <c r="AB2660" s="78" t="s">
        <v>166</v>
      </c>
      <c r="AC2660" s="128" t="s">
        <v>628</v>
      </c>
      <c r="AD2660" s="78" t="s">
        <v>151</v>
      </c>
      <c r="AE2660" s="142" t="str">
        <f>VLOOKUP(AD2660,cs_lookup!$A$2:$B$55,2,FALSE)</f>
        <v>X</v>
      </c>
    </row>
    <row r="2661" spans="1:31" x14ac:dyDescent="0.25">
      <c r="A2661" s="6">
        <v>0.52445766289788698</v>
      </c>
      <c r="B2661" s="6">
        <v>0.33374536496289725</v>
      </c>
      <c r="C2661" s="6">
        <v>0.13912895153415331</v>
      </c>
      <c r="D2661" s="3">
        <f t="shared" si="357"/>
        <v>1.9067316024605443</v>
      </c>
      <c r="E2661" s="4">
        <f t="shared" si="357"/>
        <v>2.9962962934666399</v>
      </c>
      <c r="F2661" s="4">
        <f t="shared" si="357"/>
        <v>7.1875766256638576</v>
      </c>
      <c r="G2661" s="141">
        <v>4.4129965069329202E-2</v>
      </c>
      <c r="H2661" s="5">
        <f t="shared" si="350"/>
        <v>1.0441299650693292</v>
      </c>
      <c r="I2661" s="5">
        <f t="shared" si="351"/>
        <v>1.8261439344228945</v>
      </c>
      <c r="J2661" s="5">
        <f t="shared" si="352"/>
        <v>2.8696583698444944</v>
      </c>
      <c r="K2661" s="5">
        <f t="shared" si="353"/>
        <v>6.8837949930750328</v>
      </c>
      <c r="L2661">
        <v>2.59</v>
      </c>
      <c r="M2661">
        <v>3.23</v>
      </c>
      <c r="N2661">
        <v>2.87</v>
      </c>
      <c r="O2661" s="5">
        <f t="shared" si="354"/>
        <v>2.7042966095295626</v>
      </c>
      <c r="P2661" s="5">
        <f t="shared" si="355"/>
        <v>3.3725397871739333</v>
      </c>
      <c r="Q2661" s="5">
        <f t="shared" si="356"/>
        <v>2.9966529997489748</v>
      </c>
      <c r="R2661" s="24">
        <f t="shared" si="358"/>
        <v>0.36978192276547622</v>
      </c>
      <c r="S2661" s="24">
        <f t="shared" si="358"/>
        <v>0.29651243961689888</v>
      </c>
      <c r="T2661" s="24">
        <f t="shared" si="358"/>
        <v>0.3337056376176249</v>
      </c>
      <c r="U2661">
        <f t="shared" si="359"/>
        <v>1.4182890796165541</v>
      </c>
      <c r="V2661">
        <f t="shared" si="359"/>
        <v>1.1255695221222561</v>
      </c>
      <c r="W2661">
        <f t="shared" si="359"/>
        <v>0.41692118996675026</v>
      </c>
      <c r="X2661" t="s">
        <v>242</v>
      </c>
      <c r="Y2661" t="s">
        <v>236</v>
      </c>
      <c r="Z2661" t="s">
        <v>136</v>
      </c>
      <c r="AA2661" s="78" t="s">
        <v>154</v>
      </c>
      <c r="AB2661" s="78" t="s">
        <v>160</v>
      </c>
      <c r="AC2661" s="128" t="s">
        <v>628</v>
      </c>
      <c r="AD2661" s="78" t="s">
        <v>155</v>
      </c>
      <c r="AE2661" s="142" t="str">
        <f>VLOOKUP(AD2661,cs_lookup!$A$2:$B$55,2,FALSE)</f>
        <v>2</v>
      </c>
    </row>
    <row r="2662" spans="1:31" x14ac:dyDescent="0.25">
      <c r="A2662" s="6">
        <v>0.4436058093224004</v>
      </c>
      <c r="B2662" s="6">
        <v>0.35791631304196508</v>
      </c>
      <c r="C2662" s="6">
        <v>0.19290665479504709</v>
      </c>
      <c r="D2662" s="3">
        <f t="shared" si="357"/>
        <v>2.2542536165779286</v>
      </c>
      <c r="E2662" s="4">
        <f t="shared" si="357"/>
        <v>2.793949209805231</v>
      </c>
      <c r="F2662" s="4">
        <f t="shared" si="357"/>
        <v>5.1838543416889689</v>
      </c>
      <c r="G2662" s="141">
        <v>4.2659774453366994E-2</v>
      </c>
      <c r="H2662" s="5">
        <f t="shared" si="350"/>
        <v>1.042659774453367</v>
      </c>
      <c r="I2662" s="5">
        <f t="shared" si="351"/>
        <v>2.1620222356422651</v>
      </c>
      <c r="J2662" s="5">
        <f t="shared" si="352"/>
        <v>2.6796365202350008</v>
      </c>
      <c r="K2662" s="5">
        <f t="shared" si="353"/>
        <v>4.971760174028673</v>
      </c>
      <c r="L2662">
        <v>2.71</v>
      </c>
      <c r="M2662">
        <v>3.11</v>
      </c>
      <c r="N2662">
        <v>2.84</v>
      </c>
      <c r="O2662" s="5">
        <f t="shared" si="354"/>
        <v>2.8256079887686245</v>
      </c>
      <c r="P2662" s="5">
        <f t="shared" si="355"/>
        <v>3.2426718985499714</v>
      </c>
      <c r="Q2662" s="5">
        <f t="shared" si="356"/>
        <v>2.9611537594475621</v>
      </c>
      <c r="R2662" s="24">
        <f t="shared" si="358"/>
        <v>0.35390613417531824</v>
      </c>
      <c r="S2662" s="24">
        <f t="shared" si="358"/>
        <v>0.30838766032640275</v>
      </c>
      <c r="T2662" s="24">
        <f t="shared" si="358"/>
        <v>0.33770620549827907</v>
      </c>
      <c r="U2662">
        <f t="shared" si="359"/>
        <v>1.2534561186855457</v>
      </c>
      <c r="V2662">
        <f t="shared" si="359"/>
        <v>1.1606051703337947</v>
      </c>
      <c r="W2662">
        <f t="shared" si="359"/>
        <v>0.57122626606880678</v>
      </c>
      <c r="X2662" t="s">
        <v>251</v>
      </c>
      <c r="Y2662" t="s">
        <v>406</v>
      </c>
      <c r="Z2662" t="s">
        <v>136</v>
      </c>
      <c r="AA2662" s="78" t="s">
        <v>151</v>
      </c>
      <c r="AB2662" s="78" t="s">
        <v>166</v>
      </c>
      <c r="AC2662" s="128" t="s">
        <v>628</v>
      </c>
      <c r="AD2662" s="78" t="s">
        <v>152</v>
      </c>
      <c r="AE2662" s="142" t="str">
        <f>VLOOKUP(AD2662,cs_lookup!$A$2:$B$55,2,FALSE)</f>
        <v>2</v>
      </c>
    </row>
    <row r="2663" spans="1:31" x14ac:dyDescent="0.25">
      <c r="A2663" s="6">
        <v>0.38238703373397864</v>
      </c>
      <c r="B2663" s="6">
        <v>0.23226295316241891</v>
      </c>
      <c r="C2663" s="6">
        <v>0.3561500720750454</v>
      </c>
      <c r="D2663" s="3">
        <f t="shared" si="357"/>
        <v>2.6151514350135789</v>
      </c>
      <c r="E2663" s="4">
        <f t="shared" si="357"/>
        <v>4.3054649326735763</v>
      </c>
      <c r="F2663" s="4">
        <f t="shared" si="357"/>
        <v>2.8078051316223998</v>
      </c>
      <c r="G2663" s="141">
        <v>4.4709518005687787E-2</v>
      </c>
      <c r="H2663" s="5">
        <f t="shared" si="350"/>
        <v>1.0447095180056878</v>
      </c>
      <c r="I2663" s="5">
        <f t="shared" si="351"/>
        <v>2.5032330900993487</v>
      </c>
      <c r="J2663" s="5">
        <f t="shared" si="352"/>
        <v>4.1212077218292711</v>
      </c>
      <c r="K2663" s="5">
        <f t="shared" si="353"/>
        <v>2.6876419552321078</v>
      </c>
      <c r="L2663">
        <v>2.7</v>
      </c>
      <c r="M2663">
        <v>3.32</v>
      </c>
      <c r="N2663">
        <v>2.68</v>
      </c>
      <c r="O2663" s="5">
        <f t="shared" si="354"/>
        <v>2.8207156986153574</v>
      </c>
      <c r="P2663" s="5">
        <f t="shared" si="355"/>
        <v>3.4684355997788834</v>
      </c>
      <c r="Q2663" s="5">
        <f t="shared" si="356"/>
        <v>2.7998215082552433</v>
      </c>
      <c r="R2663" s="24">
        <f t="shared" si="358"/>
        <v>0.35451995409919668</v>
      </c>
      <c r="S2663" s="24">
        <f t="shared" si="358"/>
        <v>0.28831442050235878</v>
      </c>
      <c r="T2663" s="24">
        <f t="shared" si="358"/>
        <v>0.35716562539844443</v>
      </c>
      <c r="U2663">
        <f t="shared" si="359"/>
        <v>1.0786051090003936</v>
      </c>
      <c r="V2663">
        <f t="shared" si="359"/>
        <v>0.80558909525830913</v>
      </c>
      <c r="W2663">
        <f t="shared" si="359"/>
        <v>0.99715663196236726</v>
      </c>
      <c r="X2663" t="s">
        <v>250</v>
      </c>
      <c r="Y2663" t="s">
        <v>246</v>
      </c>
      <c r="Z2663" t="s">
        <v>136</v>
      </c>
      <c r="AA2663" s="78" t="s">
        <v>150</v>
      </c>
      <c r="AB2663" s="78" t="s">
        <v>166</v>
      </c>
      <c r="AC2663" s="128" t="s">
        <v>628</v>
      </c>
      <c r="AD2663" s="78" t="s">
        <v>178</v>
      </c>
      <c r="AE2663" s="142" t="str">
        <f>VLOOKUP(AD2663,cs_lookup!$A$2:$B$55,2,FALSE)</f>
        <v>2</v>
      </c>
    </row>
    <row r="2664" spans="1:31" x14ac:dyDescent="0.25">
      <c r="A2664" s="6">
        <v>0.10632527215783369</v>
      </c>
      <c r="B2664" s="6">
        <v>0.23022703519395235</v>
      </c>
      <c r="C2664" s="6">
        <v>0.57268897438480848</v>
      </c>
      <c r="D2664" s="3">
        <f t="shared" si="357"/>
        <v>9.4051017195193083</v>
      </c>
      <c r="E2664" s="4">
        <f t="shared" si="357"/>
        <v>4.3435385386323571</v>
      </c>
      <c r="F2664" s="4">
        <f t="shared" si="357"/>
        <v>1.7461485111953059</v>
      </c>
      <c r="G2664" s="141">
        <v>5.9799455431049919E-2</v>
      </c>
      <c r="H2664" s="5">
        <f t="shared" si="350"/>
        <v>1.0597994554310499</v>
      </c>
      <c r="I2664" s="5">
        <f t="shared" si="351"/>
        <v>8.8744164486232844</v>
      </c>
      <c r="J2664" s="5">
        <f t="shared" si="352"/>
        <v>4.098453265260189</v>
      </c>
      <c r="K2664" s="5">
        <f t="shared" si="353"/>
        <v>1.6476216346847421</v>
      </c>
      <c r="L2664">
        <v>3.72</v>
      </c>
      <c r="M2664">
        <v>3.86</v>
      </c>
      <c r="N2664">
        <v>1.88</v>
      </c>
      <c r="O2664" s="5">
        <f t="shared" si="354"/>
        <v>3.9424539742035059</v>
      </c>
      <c r="P2664" s="5">
        <f t="shared" si="355"/>
        <v>4.0908258979638523</v>
      </c>
      <c r="Q2664" s="5">
        <f t="shared" si="356"/>
        <v>1.9924229762103738</v>
      </c>
      <c r="R2664" s="24">
        <f t="shared" si="358"/>
        <v>0.25364912476930818</v>
      </c>
      <c r="S2664" s="24">
        <f t="shared" si="358"/>
        <v>0.24444941558078409</v>
      </c>
      <c r="T2664" s="24">
        <f t="shared" si="358"/>
        <v>0.50190145964990773</v>
      </c>
      <c r="U2664">
        <f t="shared" si="359"/>
        <v>0.41918249177692074</v>
      </c>
      <c r="V2664">
        <f t="shared" si="359"/>
        <v>0.94181871798285566</v>
      </c>
      <c r="W2664">
        <f t="shared" si="359"/>
        <v>1.1410386707866467</v>
      </c>
      <c r="X2664" t="s">
        <v>252</v>
      </c>
      <c r="Y2664" t="s">
        <v>25</v>
      </c>
      <c r="Z2664" t="s">
        <v>137</v>
      </c>
      <c r="AA2664" s="78" t="s">
        <v>155</v>
      </c>
      <c r="AB2664" s="78" t="s">
        <v>161</v>
      </c>
      <c r="AC2664" s="128" t="s">
        <v>628</v>
      </c>
      <c r="AD2664" s="78" t="s">
        <v>162</v>
      </c>
      <c r="AE2664" s="142" t="str">
        <f>VLOOKUP(AD2664,cs_lookup!$A$2:$B$55,2,FALSE)</f>
        <v>1</v>
      </c>
    </row>
    <row r="2665" spans="1:31" x14ac:dyDescent="0.25">
      <c r="A2665" s="6">
        <v>0.45877241169181215</v>
      </c>
      <c r="B2665" s="6">
        <v>0.24610560926487776</v>
      </c>
      <c r="C2665" s="6">
        <v>0.27665378783679195</v>
      </c>
      <c r="D2665" s="3">
        <f t="shared" si="357"/>
        <v>2.1797300241143671</v>
      </c>
      <c r="E2665" s="4">
        <f t="shared" si="357"/>
        <v>4.0632962531289696</v>
      </c>
      <c r="F2665" s="4">
        <f t="shared" si="357"/>
        <v>3.6146260921247029</v>
      </c>
      <c r="G2665" s="141">
        <v>4.318620447652699E-2</v>
      </c>
      <c r="H2665" s="5">
        <f t="shared" si="350"/>
        <v>1.043186204476527</v>
      </c>
      <c r="I2665" s="5">
        <f t="shared" si="351"/>
        <v>2.0894927624240967</v>
      </c>
      <c r="J2665" s="5">
        <f t="shared" si="352"/>
        <v>3.8950824269842985</v>
      </c>
      <c r="K2665" s="5">
        <f t="shared" si="353"/>
        <v>3.4649864775948891</v>
      </c>
      <c r="L2665">
        <v>3.1</v>
      </c>
      <c r="M2665">
        <v>3.41</v>
      </c>
      <c r="N2665">
        <v>2.34</v>
      </c>
      <c r="O2665" s="5">
        <f t="shared" si="354"/>
        <v>3.2338772338772337</v>
      </c>
      <c r="P2665" s="5">
        <f t="shared" si="355"/>
        <v>3.5572649572649571</v>
      </c>
      <c r="Q2665" s="5">
        <f t="shared" si="356"/>
        <v>2.4410557184750732</v>
      </c>
      <c r="R2665" s="24">
        <f t="shared" si="358"/>
        <v>0.30922633349351275</v>
      </c>
      <c r="S2665" s="24">
        <f t="shared" si="358"/>
        <v>0.28111484863046615</v>
      </c>
      <c r="T2665" s="24">
        <f t="shared" si="358"/>
        <v>0.40965881787602115</v>
      </c>
      <c r="U2665">
        <f t="shared" si="359"/>
        <v>1.483613657701105</v>
      </c>
      <c r="V2665">
        <f t="shared" si="359"/>
        <v>0.8754628596242916</v>
      </c>
      <c r="W2665">
        <f t="shared" si="359"/>
        <v>0.67532731083679065</v>
      </c>
      <c r="X2665" t="s">
        <v>254</v>
      </c>
      <c r="Y2665" t="s">
        <v>338</v>
      </c>
      <c r="Z2665" t="s">
        <v>137</v>
      </c>
      <c r="AA2665" s="78" t="s">
        <v>162</v>
      </c>
      <c r="AB2665" s="78" t="s">
        <v>160</v>
      </c>
      <c r="AC2665" s="128" t="s">
        <v>628</v>
      </c>
      <c r="AD2665" s="78" t="s">
        <v>151</v>
      </c>
      <c r="AE2665" s="142" t="str">
        <f>VLOOKUP(AD2665,cs_lookup!$A$2:$B$55,2,FALSE)</f>
        <v>X</v>
      </c>
    </row>
    <row r="2666" spans="1:31" x14ac:dyDescent="0.25">
      <c r="A2666" s="6">
        <v>0.76135234710893629</v>
      </c>
      <c r="B2666" s="6">
        <v>0.13735293613166225</v>
      </c>
      <c r="C2666" s="6">
        <v>7.4791595229236715E-2</v>
      </c>
      <c r="D2666" s="3">
        <f t="shared" si="357"/>
        <v>1.3134523112685925</v>
      </c>
      <c r="E2666" s="4">
        <f t="shared" si="357"/>
        <v>7.2805141860340807</v>
      </c>
      <c r="F2666" s="4">
        <f t="shared" si="357"/>
        <v>13.370486308454762</v>
      </c>
      <c r="G2666" s="141">
        <v>6.5397436040257828E-2</v>
      </c>
      <c r="H2666" s="5">
        <f t="shared" si="350"/>
        <v>1.0653974360402578</v>
      </c>
      <c r="I2666" s="5">
        <f t="shared" si="351"/>
        <v>1.2328284890099561</v>
      </c>
      <c r="J2666" s="5">
        <f t="shared" si="352"/>
        <v>6.8336133913494557</v>
      </c>
      <c r="K2666" s="5">
        <f t="shared" si="353"/>
        <v>12.549763924858494</v>
      </c>
      <c r="L2666">
        <v>1.36</v>
      </c>
      <c r="M2666">
        <v>5.1100000000000003</v>
      </c>
      <c r="N2666">
        <v>7.44</v>
      </c>
      <c r="O2666" s="5">
        <f t="shared" si="354"/>
        <v>1.4489405130147508</v>
      </c>
      <c r="P2666" s="5">
        <f t="shared" si="355"/>
        <v>5.444180898165718</v>
      </c>
      <c r="Q2666" s="5">
        <f t="shared" si="356"/>
        <v>7.9265569241395184</v>
      </c>
      <c r="R2666" s="24">
        <f t="shared" si="358"/>
        <v>0.69015945859595107</v>
      </c>
      <c r="S2666" s="24">
        <f t="shared" si="358"/>
        <v>0.18368236080048794</v>
      </c>
      <c r="T2666" s="24">
        <f t="shared" si="358"/>
        <v>0.12615818060356096</v>
      </c>
      <c r="U2666">
        <f t="shared" si="359"/>
        <v>1.1031542604050066</v>
      </c>
      <c r="V2666">
        <f t="shared" si="359"/>
        <v>0.74777423119497133</v>
      </c>
      <c r="W2666">
        <f t="shared" si="359"/>
        <v>0.59283983703174647</v>
      </c>
      <c r="X2666" t="s">
        <v>335</v>
      </c>
      <c r="Y2666" t="s">
        <v>255</v>
      </c>
      <c r="Z2666" t="s">
        <v>137</v>
      </c>
      <c r="AA2666" s="78" t="s">
        <v>165</v>
      </c>
      <c r="AB2666" s="78" t="s">
        <v>160</v>
      </c>
      <c r="AC2666" s="128" t="s">
        <v>628</v>
      </c>
      <c r="AD2666" s="78" t="s">
        <v>164</v>
      </c>
      <c r="AE2666" s="142" t="str">
        <f>VLOOKUP(AD2666,cs_lookup!$A$2:$B$55,2,FALSE)</f>
        <v>1</v>
      </c>
    </row>
    <row r="2667" spans="1:31" x14ac:dyDescent="0.25">
      <c r="A2667" s="6">
        <v>7.3773614790733272E-2</v>
      </c>
      <c r="B2667" s="6">
        <v>0.23874897678360485</v>
      </c>
      <c r="C2667" s="6">
        <v>0.59017409157243383</v>
      </c>
      <c r="D2667" s="3">
        <f t="shared" si="357"/>
        <v>13.554981721264529</v>
      </c>
      <c r="E2667" s="4">
        <f t="shared" si="357"/>
        <v>4.1884996261423604</v>
      </c>
      <c r="F2667" s="4">
        <f t="shared" si="357"/>
        <v>1.6944152823375287</v>
      </c>
      <c r="G2667" s="141">
        <v>5.9964784139820093E-2</v>
      </c>
      <c r="H2667" s="5">
        <f t="shared" si="350"/>
        <v>1.0599647841398201</v>
      </c>
      <c r="I2667" s="5">
        <f t="shared" si="351"/>
        <v>12.788143459185422</v>
      </c>
      <c r="J2667" s="5">
        <f t="shared" si="352"/>
        <v>3.9515460219193987</v>
      </c>
      <c r="K2667" s="5">
        <f t="shared" si="353"/>
        <v>1.5985580914488364</v>
      </c>
      <c r="L2667">
        <v>4.51</v>
      </c>
      <c r="M2667">
        <v>4</v>
      </c>
      <c r="N2667">
        <v>1.7</v>
      </c>
      <c r="O2667" s="5">
        <f t="shared" si="354"/>
        <v>4.7804411764705881</v>
      </c>
      <c r="P2667" s="5">
        <f t="shared" si="355"/>
        <v>4.2398591365592804</v>
      </c>
      <c r="Q2667" s="5">
        <f t="shared" si="356"/>
        <v>1.8019401330376941</v>
      </c>
      <c r="R2667" s="24">
        <f t="shared" si="358"/>
        <v>0.20918571384624851</v>
      </c>
      <c r="S2667" s="24">
        <f t="shared" si="358"/>
        <v>0.23585689236164517</v>
      </c>
      <c r="T2667" s="24">
        <f t="shared" si="358"/>
        <v>0.55495739379210629</v>
      </c>
      <c r="U2667">
        <f t="shared" si="359"/>
        <v>0.35267042588270098</v>
      </c>
      <c r="V2667">
        <f t="shared" si="359"/>
        <v>1.0122620305601466</v>
      </c>
      <c r="W2667">
        <f t="shared" si="359"/>
        <v>1.0634583810834317</v>
      </c>
      <c r="X2667" t="s">
        <v>444</v>
      </c>
      <c r="Y2667" t="s">
        <v>440</v>
      </c>
      <c r="Z2667" t="s">
        <v>137</v>
      </c>
      <c r="AA2667" s="78" t="s">
        <v>153</v>
      </c>
      <c r="AB2667" s="78" t="s">
        <v>161</v>
      </c>
      <c r="AC2667" s="128" t="s">
        <v>628</v>
      </c>
      <c r="AD2667" s="78" t="s">
        <v>484</v>
      </c>
      <c r="AE2667" s="142" t="str">
        <f>VLOOKUP(AD2667,cs_lookup!$A$2:$B$55,2,FALSE)</f>
        <v>2</v>
      </c>
    </row>
    <row r="2668" spans="1:31" x14ac:dyDescent="0.25">
      <c r="A2668" s="6">
        <v>0.36811947864575373</v>
      </c>
      <c r="B2668" s="6">
        <v>0.26250668688426404</v>
      </c>
      <c r="C2668" s="6">
        <v>0.34177031769221106</v>
      </c>
      <c r="D2668" s="3">
        <f t="shared" si="357"/>
        <v>2.7165093346291336</v>
      </c>
      <c r="E2668" s="4">
        <f t="shared" si="357"/>
        <v>3.8094267687774659</v>
      </c>
      <c r="F2668" s="4">
        <f t="shared" si="357"/>
        <v>2.9259416287302411</v>
      </c>
      <c r="G2668" s="141">
        <v>5.8956545975157315E-2</v>
      </c>
      <c r="H2668" s="5">
        <f t="shared" si="350"/>
        <v>1.0589565459751573</v>
      </c>
      <c r="I2668" s="5">
        <f t="shared" si="351"/>
        <v>2.5652698828426352</v>
      </c>
      <c r="J2668" s="5">
        <f t="shared" si="352"/>
        <v>3.5973400261381769</v>
      </c>
      <c r="K2668" s="5">
        <f t="shared" si="353"/>
        <v>2.7630422039988809</v>
      </c>
      <c r="L2668">
        <v>3.47</v>
      </c>
      <c r="M2668">
        <v>3.8</v>
      </c>
      <c r="N2668">
        <v>1.97</v>
      </c>
      <c r="O2668" s="5">
        <f t="shared" si="354"/>
        <v>3.6745792145337961</v>
      </c>
      <c r="P2668" s="5">
        <f t="shared" si="355"/>
        <v>4.0240348747055972</v>
      </c>
      <c r="Q2668" s="5">
        <f t="shared" si="356"/>
        <v>2.0861443955710599</v>
      </c>
      <c r="R2668" s="24">
        <f t="shared" si="358"/>
        <v>0.27214000341720018</v>
      </c>
      <c r="S2668" s="24">
        <f t="shared" si="358"/>
        <v>0.24850679259412758</v>
      </c>
      <c r="T2668" s="24">
        <f t="shared" si="358"/>
        <v>0.47935320398867243</v>
      </c>
      <c r="U2668">
        <f t="shared" si="359"/>
        <v>1.3526841846967044</v>
      </c>
      <c r="V2668">
        <f t="shared" si="359"/>
        <v>1.056336062865701</v>
      </c>
      <c r="W2668">
        <f t="shared" si="359"/>
        <v>0.71298223282614681</v>
      </c>
      <c r="X2668" t="s">
        <v>439</v>
      </c>
      <c r="Y2668" t="s">
        <v>259</v>
      </c>
      <c r="Z2668" t="s">
        <v>137</v>
      </c>
      <c r="AA2668" s="78" t="s">
        <v>151</v>
      </c>
      <c r="AB2668" s="78" t="s">
        <v>166</v>
      </c>
      <c r="AC2668" s="128" t="s">
        <v>628</v>
      </c>
      <c r="AD2668" s="78" t="s">
        <v>167</v>
      </c>
      <c r="AE2668" s="142" t="str">
        <f>VLOOKUP(AD2668,cs_lookup!$A$2:$B$55,2,FALSE)</f>
        <v>2</v>
      </c>
    </row>
    <row r="2669" spans="1:31" x14ac:dyDescent="0.25">
      <c r="A2669" s="6">
        <v>0.43115462085171719</v>
      </c>
      <c r="B2669" s="6">
        <v>0.27619184016407211</v>
      </c>
      <c r="C2669" s="6">
        <v>0.27521869615521555</v>
      </c>
      <c r="D2669" s="3">
        <f t="shared" si="357"/>
        <v>2.3193535489068093</v>
      </c>
      <c r="E2669" s="4">
        <f t="shared" si="357"/>
        <v>3.620671774394018</v>
      </c>
      <c r="F2669" s="4">
        <f t="shared" si="357"/>
        <v>3.6334740843188515</v>
      </c>
      <c r="G2669" s="141">
        <v>5.8111979141101777E-2</v>
      </c>
      <c r="H2669" s="5">
        <f t="shared" si="350"/>
        <v>1.0581119791411018</v>
      </c>
      <c r="I2669" s="5">
        <f t="shared" si="351"/>
        <v>2.1919736234245186</v>
      </c>
      <c r="J2669" s="5">
        <f t="shared" si="352"/>
        <v>3.4218228748653008</v>
      </c>
      <c r="K2669" s="5">
        <f t="shared" si="353"/>
        <v>3.4339220762515525</v>
      </c>
      <c r="L2669">
        <v>1.93</v>
      </c>
      <c r="M2669">
        <v>3.64</v>
      </c>
      <c r="N2669">
        <v>3.77</v>
      </c>
      <c r="O2669" s="5">
        <f t="shared" si="354"/>
        <v>2.0421561197423266</v>
      </c>
      <c r="P2669" s="5">
        <f t="shared" si="355"/>
        <v>3.8515276040736106</v>
      </c>
      <c r="Q2669" s="5">
        <f t="shared" si="356"/>
        <v>3.9890821613619538</v>
      </c>
      <c r="R2669" s="24">
        <f t="shared" si="358"/>
        <v>0.48967852669666467</v>
      </c>
      <c r="S2669" s="24">
        <f t="shared" si="358"/>
        <v>0.25963724080345135</v>
      </c>
      <c r="T2669" s="24">
        <f t="shared" si="358"/>
        <v>0.25068423249988403</v>
      </c>
      <c r="U2669">
        <f t="shared" si="359"/>
        <v>0.88048504752751655</v>
      </c>
      <c r="V2669">
        <f t="shared" si="359"/>
        <v>1.0637604964118104</v>
      </c>
      <c r="W2669">
        <f t="shared" si="359"/>
        <v>1.0978699913060659</v>
      </c>
      <c r="X2669" t="s">
        <v>449</v>
      </c>
      <c r="Y2669" t="s">
        <v>336</v>
      </c>
      <c r="Z2669" t="s">
        <v>137</v>
      </c>
      <c r="AA2669" s="78" t="s">
        <v>151</v>
      </c>
      <c r="AB2669" s="78" t="s">
        <v>166</v>
      </c>
      <c r="AC2669" s="128" t="s">
        <v>628</v>
      </c>
      <c r="AD2669" s="78" t="s">
        <v>170</v>
      </c>
      <c r="AE2669" s="142" t="str">
        <f>VLOOKUP(AD2669,cs_lookup!$A$2:$B$55,2,FALSE)</f>
        <v>1</v>
      </c>
    </row>
    <row r="2670" spans="1:31" x14ac:dyDescent="0.25">
      <c r="A2670" s="6">
        <v>0.23914864937670546</v>
      </c>
      <c r="B2670" s="6">
        <v>0.19308781941610942</v>
      </c>
      <c r="C2670" s="6">
        <v>0.51095292515583701</v>
      </c>
      <c r="D2670" s="3">
        <f t="shared" si="357"/>
        <v>4.1814996764828312</v>
      </c>
      <c r="E2670" s="4">
        <f t="shared" si="357"/>
        <v>5.1789905910376106</v>
      </c>
      <c r="F2670" s="4">
        <f t="shared" si="357"/>
        <v>1.95712745884566</v>
      </c>
      <c r="G2670" s="141">
        <v>5.5796396834400186E-2</v>
      </c>
      <c r="H2670" s="5">
        <f t="shared" si="350"/>
        <v>1.0557963968344002</v>
      </c>
      <c r="I2670" s="5">
        <f t="shared" si="351"/>
        <v>3.9605170930874962</v>
      </c>
      <c r="J2670" s="5">
        <f t="shared" si="352"/>
        <v>4.9052929206481526</v>
      </c>
      <c r="K2670" s="5">
        <f t="shared" si="353"/>
        <v>1.8536978007442775</v>
      </c>
      <c r="L2670">
        <v>2.4</v>
      </c>
      <c r="M2670">
        <v>3.44</v>
      </c>
      <c r="N2670">
        <v>2.87</v>
      </c>
      <c r="O2670" s="5">
        <f t="shared" si="354"/>
        <v>2.5339113524025603</v>
      </c>
      <c r="P2670" s="5">
        <f t="shared" si="355"/>
        <v>3.6319396051103365</v>
      </c>
      <c r="Q2670" s="5">
        <f t="shared" si="356"/>
        <v>3.0301356589147286</v>
      </c>
      <c r="R2670" s="24">
        <f t="shared" si="358"/>
        <v>0.39464679735217939</v>
      </c>
      <c r="S2670" s="24">
        <f t="shared" si="358"/>
        <v>0.27533497489686931</v>
      </c>
      <c r="T2670" s="24">
        <f t="shared" si="358"/>
        <v>0.33001822775095135</v>
      </c>
      <c r="U2670">
        <f t="shared" si="359"/>
        <v>0.60598147756737353</v>
      </c>
      <c r="V2670">
        <f t="shared" si="359"/>
        <v>0.70128329860176042</v>
      </c>
      <c r="W2670">
        <f t="shared" si="359"/>
        <v>1.5482566785414902</v>
      </c>
      <c r="X2670" t="s">
        <v>237</v>
      </c>
      <c r="Y2670" t="s">
        <v>253</v>
      </c>
      <c r="Z2670" t="s">
        <v>137</v>
      </c>
      <c r="AA2670" s="78" t="s">
        <v>150</v>
      </c>
      <c r="AB2670" s="78" t="s">
        <v>166</v>
      </c>
      <c r="AC2670" s="128" t="s">
        <v>628</v>
      </c>
      <c r="AD2670" s="78" t="s">
        <v>153</v>
      </c>
      <c r="AE2670" s="142" t="str">
        <f>VLOOKUP(AD2670,cs_lookup!$A$2:$B$55,2,FALSE)</f>
        <v>2</v>
      </c>
    </row>
    <row r="2671" spans="1:31" x14ac:dyDescent="0.25">
      <c r="A2671" s="6">
        <v>0.7822550400223619</v>
      </c>
      <c r="B2671" s="6">
        <v>0.11931491744106802</v>
      </c>
      <c r="C2671" s="6">
        <v>5.1773136992892696E-2</v>
      </c>
      <c r="D2671" s="3">
        <f t="shared" si="357"/>
        <v>1.278355458050374</v>
      </c>
      <c r="E2671" s="4">
        <f t="shared" si="357"/>
        <v>8.3811816782584589</v>
      </c>
      <c r="F2671" s="4">
        <f t="shared" si="357"/>
        <v>19.31503590630944</v>
      </c>
      <c r="G2671" s="141">
        <v>6.1826432217810368E-2</v>
      </c>
      <c r="H2671" s="5">
        <f t="shared" si="350"/>
        <v>1.0618264322178104</v>
      </c>
      <c r="I2671" s="5">
        <f t="shared" si="351"/>
        <v>1.2039212994352615</v>
      </c>
      <c r="J2671" s="5">
        <f t="shared" si="352"/>
        <v>7.8931748390863596</v>
      </c>
      <c r="K2671" s="5">
        <f t="shared" si="353"/>
        <v>18.190389050653604</v>
      </c>
      <c r="L2671">
        <v>1.5</v>
      </c>
      <c r="M2671">
        <v>4.3</v>
      </c>
      <c r="N2671">
        <v>6.15</v>
      </c>
      <c r="O2671" s="5">
        <f t="shared" si="354"/>
        <v>1.5927396483267156</v>
      </c>
      <c r="P2671" s="5">
        <f t="shared" si="355"/>
        <v>4.5658536585365841</v>
      </c>
      <c r="Q2671" s="5">
        <f t="shared" si="356"/>
        <v>6.5302325581395344</v>
      </c>
      <c r="R2671" s="24">
        <f t="shared" si="358"/>
        <v>0.62784900284900291</v>
      </c>
      <c r="S2671" s="24">
        <f t="shared" si="358"/>
        <v>0.21901709401709407</v>
      </c>
      <c r="T2671" s="24">
        <f t="shared" si="358"/>
        <v>0.15313390313390315</v>
      </c>
      <c r="U2671">
        <f t="shared" si="359"/>
        <v>1.2459286173470174</v>
      </c>
      <c r="V2671">
        <f t="shared" si="359"/>
        <v>0.54477445231629096</v>
      </c>
      <c r="W2671">
        <f t="shared" si="359"/>
        <v>0.33809062482800623</v>
      </c>
      <c r="X2671" t="s">
        <v>256</v>
      </c>
      <c r="Y2671" t="s">
        <v>258</v>
      </c>
      <c r="Z2671" t="s">
        <v>137</v>
      </c>
      <c r="AA2671" s="78" t="s">
        <v>175</v>
      </c>
      <c r="AB2671" s="78" t="s">
        <v>160</v>
      </c>
      <c r="AC2671" s="128" t="s">
        <v>628</v>
      </c>
      <c r="AD2671" s="78" t="s">
        <v>162</v>
      </c>
      <c r="AE2671" s="142" t="str">
        <f>VLOOKUP(AD2671,cs_lookup!$A$2:$B$55,2,FALSE)</f>
        <v>1</v>
      </c>
    </row>
    <row r="2672" spans="1:31" x14ac:dyDescent="0.25">
      <c r="A2672" s="6">
        <v>0.40797365593771173</v>
      </c>
      <c r="B2672" s="6">
        <v>0.30580162465235711</v>
      </c>
      <c r="C2672" s="6">
        <v>0.27077967089891508</v>
      </c>
      <c r="D2672" s="3">
        <f t="shared" si="357"/>
        <v>2.4511386591899873</v>
      </c>
      <c r="E2672" s="4">
        <f t="shared" si="357"/>
        <v>3.2700938104459873</v>
      </c>
      <c r="F2672" s="4">
        <f t="shared" si="357"/>
        <v>3.6930394245634139</v>
      </c>
      <c r="G2672" s="141">
        <v>5.4259574808694255E-2</v>
      </c>
      <c r="H2672" s="5">
        <f t="shared" si="350"/>
        <v>1.0542595748086943</v>
      </c>
      <c r="I2672" s="5">
        <f t="shared" si="351"/>
        <v>2.3249859121599825</v>
      </c>
      <c r="J2672" s="5">
        <f t="shared" si="352"/>
        <v>3.1017919007654049</v>
      </c>
      <c r="K2672" s="5">
        <f t="shared" si="353"/>
        <v>3.5029697740554568</v>
      </c>
      <c r="L2672">
        <v>2.41</v>
      </c>
      <c r="M2672">
        <v>3.56</v>
      </c>
      <c r="N2672">
        <v>2.79</v>
      </c>
      <c r="O2672" s="5">
        <f t="shared" si="354"/>
        <v>2.5407655752889533</v>
      </c>
      <c r="P2672" s="5">
        <f t="shared" si="355"/>
        <v>3.7531640863189515</v>
      </c>
      <c r="Q2672" s="5">
        <f t="shared" si="356"/>
        <v>2.9413842137162569</v>
      </c>
      <c r="R2672" s="24">
        <f t="shared" si="358"/>
        <v>0.39358215875003466</v>
      </c>
      <c r="S2672" s="24">
        <f t="shared" si="358"/>
        <v>0.2664418546594336</v>
      </c>
      <c r="T2672" s="24">
        <f t="shared" si="358"/>
        <v>0.3399759865905318</v>
      </c>
      <c r="U2672">
        <f t="shared" si="359"/>
        <v>1.0365654206313177</v>
      </c>
      <c r="V2672">
        <f t="shared" si="359"/>
        <v>1.1477236751832147</v>
      </c>
      <c r="W2672">
        <f t="shared" si="359"/>
        <v>0.79646704937735224</v>
      </c>
      <c r="X2672" t="s">
        <v>405</v>
      </c>
      <c r="Y2672" t="s">
        <v>337</v>
      </c>
      <c r="Z2672" t="s">
        <v>137</v>
      </c>
      <c r="AA2672" s="78" t="s">
        <v>151</v>
      </c>
      <c r="AB2672" s="78" t="s">
        <v>166</v>
      </c>
      <c r="AC2672" s="128" t="s">
        <v>628</v>
      </c>
      <c r="AD2672" s="78" t="s">
        <v>154</v>
      </c>
      <c r="AE2672" s="142" t="str">
        <f>VLOOKUP(AD2672,cs_lookup!$A$2:$B$55,2,FALSE)</f>
        <v>1</v>
      </c>
    </row>
    <row r="2673" spans="1:31" x14ac:dyDescent="0.25">
      <c r="A2673" s="6">
        <v>0.40094380197039559</v>
      </c>
      <c r="B2673" s="6">
        <v>0.44397539132032871</v>
      </c>
      <c r="C2673" s="6">
        <v>0.15296043864568434</v>
      </c>
      <c r="D2673" s="3">
        <f t="shared" si="357"/>
        <v>2.4941151230811065</v>
      </c>
      <c r="E2673" s="4">
        <f t="shared" si="357"/>
        <v>2.2523770901493481</v>
      </c>
      <c r="F2673" s="4">
        <f t="shared" si="357"/>
        <v>6.5376381556827745</v>
      </c>
      <c r="G2673" s="141">
        <v>5.5905961835945206E-2</v>
      </c>
      <c r="H2673" s="5">
        <f t="shared" si="350"/>
        <v>1.0559059618359452</v>
      </c>
      <c r="I2673" s="5">
        <f t="shared" si="351"/>
        <v>2.3620617869649023</v>
      </c>
      <c r="J2673" s="5">
        <f t="shared" si="352"/>
        <v>2.1331228078616502</v>
      </c>
      <c r="K2673" s="5">
        <f t="shared" si="353"/>
        <v>6.1914965839529179</v>
      </c>
      <c r="L2673">
        <v>2.2200000000000002</v>
      </c>
      <c r="M2673">
        <v>3.38</v>
      </c>
      <c r="N2673">
        <v>3.23</v>
      </c>
      <c r="O2673" s="5">
        <f t="shared" si="354"/>
        <v>2.3441112352757987</v>
      </c>
      <c r="P2673" s="5">
        <f t="shared" si="355"/>
        <v>3.5689621510054947</v>
      </c>
      <c r="Q2673" s="5">
        <f t="shared" si="356"/>
        <v>3.4105762567301028</v>
      </c>
      <c r="R2673" s="24">
        <f t="shared" si="358"/>
        <v>0.426600915925538</v>
      </c>
      <c r="S2673" s="24">
        <f t="shared" si="358"/>
        <v>0.28019350099251317</v>
      </c>
      <c r="T2673" s="24">
        <f t="shared" si="358"/>
        <v>0.29320558308194877</v>
      </c>
      <c r="U2673">
        <f t="shared" si="359"/>
        <v>0.93985687091299908</v>
      </c>
      <c r="V2673">
        <f t="shared" si="359"/>
        <v>1.5845313676001065</v>
      </c>
      <c r="W2673">
        <f t="shared" si="359"/>
        <v>0.52168324026399271</v>
      </c>
      <c r="X2673" t="s">
        <v>257</v>
      </c>
      <c r="Y2673" t="s">
        <v>130</v>
      </c>
      <c r="Z2673" t="s">
        <v>137</v>
      </c>
      <c r="AA2673" s="78" t="s">
        <v>154</v>
      </c>
      <c r="AB2673" s="78" t="s">
        <v>160</v>
      </c>
      <c r="AC2673" s="128" t="s">
        <v>628</v>
      </c>
      <c r="AD2673" s="78" t="s">
        <v>162</v>
      </c>
      <c r="AE2673" s="142" t="str">
        <f>VLOOKUP(AD2673,cs_lookup!$A$2:$B$55,2,FALSE)</f>
        <v>1</v>
      </c>
    </row>
    <row r="2674" spans="1:31" x14ac:dyDescent="0.25">
      <c r="A2674" s="6">
        <v>0.16704533007432215</v>
      </c>
      <c r="B2674" s="6">
        <v>0.22728495114195246</v>
      </c>
      <c r="C2674" s="6">
        <v>0.53250205832860642</v>
      </c>
      <c r="D2674" s="3">
        <f t="shared" si="357"/>
        <v>5.9863990184884424</v>
      </c>
      <c r="E2674" s="4">
        <f t="shared" si="357"/>
        <v>4.3997633586195626</v>
      </c>
      <c r="F2674" s="4">
        <f t="shared" si="357"/>
        <v>1.8779270133504369</v>
      </c>
      <c r="G2674" s="141">
        <v>5.8604977864860075E-2</v>
      </c>
      <c r="H2674" s="5">
        <f t="shared" si="350"/>
        <v>1.0586049778648601</v>
      </c>
      <c r="I2674" s="5">
        <f t="shared" si="351"/>
        <v>5.6549885402604421</v>
      </c>
      <c r="J2674" s="5">
        <f t="shared" si="352"/>
        <v>4.1561899392288986</v>
      </c>
      <c r="K2674" s="5">
        <f t="shared" si="353"/>
        <v>1.7739638983543211</v>
      </c>
      <c r="L2674">
        <v>1.82</v>
      </c>
      <c r="M2674">
        <v>3.77</v>
      </c>
      <c r="N2674">
        <v>4.0999999999999996</v>
      </c>
      <c r="O2674" s="5">
        <f t="shared" si="354"/>
        <v>1.9266610597140454</v>
      </c>
      <c r="P2674" s="5">
        <f t="shared" si="355"/>
        <v>3.9909407665505223</v>
      </c>
      <c r="Q2674" s="5">
        <f t="shared" si="356"/>
        <v>4.340280409245926</v>
      </c>
      <c r="R2674" s="24">
        <f t="shared" si="358"/>
        <v>0.51903265234852447</v>
      </c>
      <c r="S2674" s="24">
        <f t="shared" si="358"/>
        <v>0.25056748734066703</v>
      </c>
      <c r="T2674" s="24">
        <f t="shared" si="358"/>
        <v>0.23039986031080847</v>
      </c>
      <c r="U2674">
        <f t="shared" si="359"/>
        <v>0.32183973266127602</v>
      </c>
      <c r="V2674">
        <f t="shared" si="359"/>
        <v>0.90708077713586188</v>
      </c>
      <c r="W2674">
        <f t="shared" si="359"/>
        <v>2.3112082516467818</v>
      </c>
      <c r="X2674" t="s">
        <v>128</v>
      </c>
      <c r="Y2674" t="s">
        <v>404</v>
      </c>
      <c r="Z2674" t="s">
        <v>137</v>
      </c>
      <c r="AA2674" s="78" t="s">
        <v>155</v>
      </c>
      <c r="AB2674" s="78" t="s">
        <v>161</v>
      </c>
      <c r="AC2674" s="128" t="s">
        <v>628</v>
      </c>
      <c r="AD2674" s="78" t="s">
        <v>151</v>
      </c>
      <c r="AE2674" s="142" t="str">
        <f>VLOOKUP(AD2674,cs_lookup!$A$2:$B$55,2,FALSE)</f>
        <v>X</v>
      </c>
    </row>
    <row r="2675" spans="1:31" x14ac:dyDescent="0.25">
      <c r="A2675" s="6">
        <v>0.79812280301404026</v>
      </c>
      <c r="B2675" s="6">
        <v>0.12406538743090467</v>
      </c>
      <c r="C2675" s="6">
        <v>5.3795931204088501E-2</v>
      </c>
      <c r="D2675" s="3">
        <f t="shared" si="357"/>
        <v>1.2529400190341491</v>
      </c>
      <c r="E2675" s="4">
        <f t="shared" si="357"/>
        <v>8.0602658058592418</v>
      </c>
      <c r="F2675" s="4">
        <f t="shared" si="357"/>
        <v>18.58876642930943</v>
      </c>
      <c r="G2675" s="141">
        <v>4.8373135392434596E-2</v>
      </c>
      <c r="H2675" s="5">
        <f t="shared" si="350"/>
        <v>1.0483731353924346</v>
      </c>
      <c r="I2675" s="5">
        <f t="shared" si="351"/>
        <v>1.1951279336866445</v>
      </c>
      <c r="J2675" s="5">
        <f t="shared" si="352"/>
        <v>7.688355923811482</v>
      </c>
      <c r="K2675" s="5">
        <f t="shared" si="353"/>
        <v>17.731059488043012</v>
      </c>
      <c r="L2675">
        <v>1.81</v>
      </c>
      <c r="M2675">
        <v>3.73</v>
      </c>
      <c r="N2675">
        <v>4.3899999999999997</v>
      </c>
      <c r="O2675" s="5">
        <f t="shared" si="354"/>
        <v>1.8975553750603067</v>
      </c>
      <c r="P2675" s="5">
        <f t="shared" si="355"/>
        <v>3.910431795013781</v>
      </c>
      <c r="Q2675" s="5">
        <f t="shared" si="356"/>
        <v>4.6023580643727877</v>
      </c>
      <c r="R2675" s="24">
        <f t="shared" si="358"/>
        <v>0.52699384331180255</v>
      </c>
      <c r="S2675" s="24">
        <f t="shared" si="358"/>
        <v>0.25572623495827418</v>
      </c>
      <c r="T2675" s="24">
        <f t="shared" si="358"/>
        <v>0.21727992172992316</v>
      </c>
      <c r="U2675">
        <f t="shared" si="359"/>
        <v>1.5144822148174903</v>
      </c>
      <c r="V2675">
        <f t="shared" si="359"/>
        <v>0.48514923567051282</v>
      </c>
      <c r="W2675">
        <f t="shared" si="359"/>
        <v>0.24758813780758043</v>
      </c>
      <c r="X2675" t="s">
        <v>265</v>
      </c>
      <c r="Y2675" t="s">
        <v>270</v>
      </c>
      <c r="Z2675" t="s">
        <v>262</v>
      </c>
      <c r="AA2675" s="78" t="s">
        <v>165</v>
      </c>
      <c r="AB2675" s="78" t="s">
        <v>160</v>
      </c>
      <c r="AC2675" s="128" t="s">
        <v>628</v>
      </c>
      <c r="AD2675" s="78" t="s">
        <v>151</v>
      </c>
      <c r="AE2675" s="142" t="str">
        <f>VLOOKUP(AD2675,cs_lookup!$A$2:$B$55,2,FALSE)</f>
        <v>X</v>
      </c>
    </row>
    <row r="2676" spans="1:31" x14ac:dyDescent="0.25">
      <c r="A2676" s="6">
        <v>0.2731930916169249</v>
      </c>
      <c r="B2676" s="6">
        <v>0.21461196343568245</v>
      </c>
      <c r="C2676" s="6">
        <v>0.46412795083535491</v>
      </c>
      <c r="D2676" s="3">
        <f t="shared" si="357"/>
        <v>3.6604146689119568</v>
      </c>
      <c r="E2676" s="4">
        <f t="shared" si="357"/>
        <v>4.6595724860403331</v>
      </c>
      <c r="F2676" s="4">
        <f t="shared" si="357"/>
        <v>2.1545782756676526</v>
      </c>
      <c r="G2676" s="141">
        <v>4.5413153721758803E-2</v>
      </c>
      <c r="H2676" s="5">
        <f t="shared" si="350"/>
        <v>1.0454131537217588</v>
      </c>
      <c r="I2676" s="5">
        <f t="shared" si="351"/>
        <v>3.5014048329893042</v>
      </c>
      <c r="J2676" s="5">
        <f t="shared" si="352"/>
        <v>4.4571588461957488</v>
      </c>
      <c r="K2676" s="5">
        <f t="shared" si="353"/>
        <v>2.0609825579457963</v>
      </c>
      <c r="L2676">
        <v>3.5</v>
      </c>
      <c r="M2676">
        <v>3.37</v>
      </c>
      <c r="N2676">
        <v>2.16</v>
      </c>
      <c r="O2676" s="5">
        <f t="shared" si="354"/>
        <v>3.6589460380261558</v>
      </c>
      <c r="P2676" s="5">
        <f t="shared" si="355"/>
        <v>3.5230423280423273</v>
      </c>
      <c r="Q2676" s="5">
        <f t="shared" si="356"/>
        <v>2.2580924120389994</v>
      </c>
      <c r="R2676" s="24">
        <f t="shared" si="358"/>
        <v>0.27330274609336874</v>
      </c>
      <c r="S2676" s="24">
        <f t="shared" si="358"/>
        <v>0.28384558199608029</v>
      </c>
      <c r="T2676" s="24">
        <f t="shared" si="358"/>
        <v>0.44285167191055114</v>
      </c>
      <c r="U2676">
        <f t="shared" si="359"/>
        <v>0.99959878018786397</v>
      </c>
      <c r="V2676">
        <f t="shared" si="359"/>
        <v>0.75608703128818155</v>
      </c>
      <c r="W2676">
        <f t="shared" si="359"/>
        <v>1.0480438039965247</v>
      </c>
      <c r="X2676" t="s">
        <v>267</v>
      </c>
      <c r="Y2676" t="s">
        <v>273</v>
      </c>
      <c r="Z2676" t="s">
        <v>262</v>
      </c>
      <c r="AA2676" s="78" t="s">
        <v>155</v>
      </c>
      <c r="AB2676" s="78" t="s">
        <v>161</v>
      </c>
      <c r="AC2676" s="128" t="s">
        <v>628</v>
      </c>
      <c r="AD2676" s="78" t="s">
        <v>179</v>
      </c>
      <c r="AE2676" s="142" t="str">
        <f>VLOOKUP(AD2676,cs_lookup!$A$2:$B$55,2,FALSE)</f>
        <v>2</v>
      </c>
    </row>
    <row r="2677" spans="1:31" x14ac:dyDescent="0.25">
      <c r="A2677" s="6">
        <v>6.1650315002256983E-2</v>
      </c>
      <c r="B2677" s="6">
        <v>0.18117792822478401</v>
      </c>
      <c r="C2677" s="6">
        <v>0.63148191230004769</v>
      </c>
      <c r="D2677" s="3">
        <f t="shared" si="357"/>
        <v>16.220517283056715</v>
      </c>
      <c r="E2677" s="4">
        <f t="shared" si="357"/>
        <v>5.5194361134283367</v>
      </c>
      <c r="F2677" s="4">
        <f t="shared" si="357"/>
        <v>1.5835766322390743</v>
      </c>
      <c r="G2677" s="141">
        <v>4.4004619917870302E-2</v>
      </c>
      <c r="H2677" s="5">
        <f t="shared" si="350"/>
        <v>1.0440046199178703</v>
      </c>
      <c r="I2677" s="5">
        <f t="shared" si="351"/>
        <v>15.536825195594201</v>
      </c>
      <c r="J2677" s="5">
        <f t="shared" si="352"/>
        <v>5.2867928054404008</v>
      </c>
      <c r="K2677" s="5">
        <f t="shared" si="353"/>
        <v>1.5168291423496296</v>
      </c>
      <c r="L2677">
        <v>3.27</v>
      </c>
      <c r="M2677">
        <v>3.18</v>
      </c>
      <c r="N2677">
        <v>2.36</v>
      </c>
      <c r="O2677" s="5">
        <f t="shared" si="354"/>
        <v>3.4138951071314358</v>
      </c>
      <c r="P2677" s="5">
        <f t="shared" si="355"/>
        <v>3.3199346913388279</v>
      </c>
      <c r="Q2677" s="5">
        <f t="shared" si="356"/>
        <v>2.4638509030061737</v>
      </c>
      <c r="R2677" s="24">
        <f t="shared" si="358"/>
        <v>0.29292054050256433</v>
      </c>
      <c r="S2677" s="24">
        <f t="shared" si="358"/>
        <v>0.301210744479052</v>
      </c>
      <c r="T2677" s="24">
        <f t="shared" si="358"/>
        <v>0.40586871501838367</v>
      </c>
      <c r="U2677">
        <f t="shared" si="359"/>
        <v>0.21046770873931686</v>
      </c>
      <c r="V2677">
        <f t="shared" si="359"/>
        <v>0.60149888921835659</v>
      </c>
      <c r="W2677">
        <f t="shared" si="359"/>
        <v>1.555877279852538</v>
      </c>
      <c r="X2677" t="s">
        <v>56</v>
      </c>
      <c r="Y2677" t="s">
        <v>261</v>
      </c>
      <c r="Z2677" t="s">
        <v>262</v>
      </c>
      <c r="AA2677" s="78" t="s">
        <v>153</v>
      </c>
      <c r="AB2677" s="78" t="s">
        <v>161</v>
      </c>
      <c r="AC2677" s="128" t="s">
        <v>628</v>
      </c>
      <c r="AD2677" s="78" t="s">
        <v>163</v>
      </c>
      <c r="AE2677" s="142" t="str">
        <f>VLOOKUP(AD2677,cs_lookup!$A$2:$B$55,2,FALSE)</f>
        <v>2</v>
      </c>
    </row>
    <row r="2678" spans="1:31" x14ac:dyDescent="0.25">
      <c r="A2678" s="6">
        <v>0.78043489217401241</v>
      </c>
      <c r="B2678" s="6">
        <v>0.16240211805439866</v>
      </c>
      <c r="C2678" s="6">
        <v>5.3777755048233893E-2</v>
      </c>
      <c r="D2678" s="3">
        <f t="shared" si="357"/>
        <v>1.2813368674667502</v>
      </c>
      <c r="E2678" s="4">
        <f t="shared" si="357"/>
        <v>6.1575551598719747</v>
      </c>
      <c r="F2678" s="4">
        <f t="shared" si="357"/>
        <v>18.595049181638178</v>
      </c>
      <c r="G2678" s="141">
        <v>5.8680405429136551E-2</v>
      </c>
      <c r="H2678" s="5">
        <f t="shared" si="350"/>
        <v>1.0586804054291366</v>
      </c>
      <c r="I2678" s="5">
        <f t="shared" si="351"/>
        <v>1.2103150874388384</v>
      </c>
      <c r="J2678" s="5">
        <f t="shared" si="352"/>
        <v>5.8162549606989344</v>
      </c>
      <c r="K2678" s="5">
        <f t="shared" si="353"/>
        <v>17.564365115552192</v>
      </c>
      <c r="L2678">
        <v>1.65</v>
      </c>
      <c r="M2678">
        <v>3.82</v>
      </c>
      <c r="N2678">
        <v>5.24</v>
      </c>
      <c r="O2678" s="5">
        <f t="shared" si="354"/>
        <v>1.7468226689580753</v>
      </c>
      <c r="P2678" s="5">
        <f t="shared" si="355"/>
        <v>4.0441591487393014</v>
      </c>
      <c r="Q2678" s="5">
        <f t="shared" si="356"/>
        <v>5.5474853244486759</v>
      </c>
      <c r="R2678" s="24">
        <f t="shared" si="358"/>
        <v>0.57246795440115772</v>
      </c>
      <c r="S2678" s="24">
        <f t="shared" si="358"/>
        <v>0.24727018972824874</v>
      </c>
      <c r="T2678" s="24">
        <f t="shared" si="358"/>
        <v>0.18026185587059354</v>
      </c>
      <c r="U2678">
        <f t="shared" si="359"/>
        <v>1.3632813612954158</v>
      </c>
      <c r="V2678">
        <f t="shared" si="359"/>
        <v>0.6567800115043364</v>
      </c>
      <c r="W2678">
        <f t="shared" si="359"/>
        <v>0.29833130691187321</v>
      </c>
      <c r="X2678" t="s">
        <v>269</v>
      </c>
      <c r="Y2678" t="s">
        <v>264</v>
      </c>
      <c r="Z2678" t="s">
        <v>262</v>
      </c>
      <c r="AA2678" s="78" t="s">
        <v>170</v>
      </c>
      <c r="AB2678" s="78" t="s">
        <v>160</v>
      </c>
      <c r="AC2678" s="128" t="s">
        <v>628</v>
      </c>
      <c r="AD2678" s="78" t="s">
        <v>155</v>
      </c>
      <c r="AE2678" s="142" t="str">
        <f>VLOOKUP(AD2678,cs_lookup!$A$2:$B$55,2,FALSE)</f>
        <v>2</v>
      </c>
    </row>
    <row r="2679" spans="1:31" x14ac:dyDescent="0.25">
      <c r="A2679" s="6">
        <v>6.6203869684659258E-2</v>
      </c>
      <c r="B2679" s="6">
        <v>0.2323189340546398</v>
      </c>
      <c r="C2679" s="6">
        <v>0.59915599413089926</v>
      </c>
      <c r="D2679" s="3">
        <f t="shared" si="357"/>
        <v>15.104857235131071</v>
      </c>
      <c r="E2679" s="4">
        <f t="shared" si="357"/>
        <v>4.3044274633457427</v>
      </c>
      <c r="F2679" s="4">
        <f t="shared" si="357"/>
        <v>1.6690144299574965</v>
      </c>
      <c r="G2679" s="141">
        <v>5.741955162421819E-2</v>
      </c>
      <c r="H2679" s="5">
        <f t="shared" si="350"/>
        <v>1.0574195516242182</v>
      </c>
      <c r="I2679" s="5">
        <f t="shared" si="351"/>
        <v>14.284639632329192</v>
      </c>
      <c r="J2679" s="5">
        <f t="shared" si="352"/>
        <v>4.0706902541512999</v>
      </c>
      <c r="K2679" s="5">
        <f t="shared" si="353"/>
        <v>1.5783843105547424</v>
      </c>
      <c r="L2679">
        <v>4.1500000000000004</v>
      </c>
      <c r="M2679">
        <v>3.16</v>
      </c>
      <c r="N2679">
        <v>2</v>
      </c>
      <c r="O2679" s="5">
        <f t="shared" si="354"/>
        <v>4.388291139240506</v>
      </c>
      <c r="P2679" s="5">
        <f t="shared" si="355"/>
        <v>3.3414457831325297</v>
      </c>
      <c r="Q2679" s="5">
        <f t="shared" si="356"/>
        <v>2.1148391032484364</v>
      </c>
      <c r="R2679" s="24">
        <f t="shared" si="358"/>
        <v>0.22787913752073269</v>
      </c>
      <c r="S2679" s="24">
        <f t="shared" si="358"/>
        <v>0.29927165212374707</v>
      </c>
      <c r="T2679" s="24">
        <f t="shared" si="358"/>
        <v>0.47284921035552041</v>
      </c>
      <c r="U2679">
        <f t="shared" si="359"/>
        <v>0.29052185472062336</v>
      </c>
      <c r="V2679">
        <f t="shared" si="359"/>
        <v>0.77628112253872039</v>
      </c>
      <c r="W2679">
        <f t="shared" si="359"/>
        <v>1.2671185253337165</v>
      </c>
      <c r="X2679" t="s">
        <v>268</v>
      </c>
      <c r="Y2679" t="s">
        <v>110</v>
      </c>
      <c r="Z2679" t="s">
        <v>262</v>
      </c>
      <c r="AA2679" s="78" t="s">
        <v>153</v>
      </c>
      <c r="AB2679" s="78" t="s">
        <v>161</v>
      </c>
      <c r="AC2679" s="128" t="s">
        <v>628</v>
      </c>
      <c r="AD2679" s="78" t="s">
        <v>153</v>
      </c>
      <c r="AE2679" s="142" t="str">
        <f>VLOOKUP(AD2679,cs_lookup!$A$2:$B$55,2,FALSE)</f>
        <v>2</v>
      </c>
    </row>
    <row r="2680" spans="1:31" x14ac:dyDescent="0.25">
      <c r="A2680" s="6">
        <v>5.8880192876746867E-2</v>
      </c>
      <c r="B2680" s="6">
        <v>0.17992780256044255</v>
      </c>
      <c r="C2680" s="6">
        <v>0.63365736291965724</v>
      </c>
      <c r="D2680" s="3">
        <f t="shared" si="357"/>
        <v>16.983640017845847</v>
      </c>
      <c r="E2680" s="4">
        <f t="shared" si="357"/>
        <v>5.5577847657205357</v>
      </c>
      <c r="F2680" s="4">
        <f t="shared" si="357"/>
        <v>1.5781399515226531</v>
      </c>
      <c r="G2680" s="141">
        <v>7.6760896691192126E-2</v>
      </c>
      <c r="H2680" s="5">
        <f t="shared" si="350"/>
        <v>1.0767608966911921</v>
      </c>
      <c r="I2680" s="5">
        <f t="shared" si="351"/>
        <v>15.772898207982234</v>
      </c>
      <c r="J2680" s="5">
        <f t="shared" si="352"/>
        <v>5.1615774521522875</v>
      </c>
      <c r="K2680" s="5">
        <f t="shared" si="353"/>
        <v>1.465636388145374</v>
      </c>
      <c r="L2680">
        <v>2.54</v>
      </c>
      <c r="M2680">
        <v>3.66</v>
      </c>
      <c r="N2680">
        <v>2.44</v>
      </c>
      <c r="O2680" s="5">
        <f t="shared" si="354"/>
        <v>2.734972677595628</v>
      </c>
      <c r="P2680" s="5">
        <f t="shared" si="355"/>
        <v>3.9409448818897634</v>
      </c>
      <c r="Q2680" s="5">
        <f t="shared" si="356"/>
        <v>2.6272965879265087</v>
      </c>
      <c r="R2680" s="24">
        <f t="shared" si="358"/>
        <v>0.36563436563436569</v>
      </c>
      <c r="S2680" s="24">
        <f t="shared" si="358"/>
        <v>0.25374625374625376</v>
      </c>
      <c r="T2680" s="24">
        <f t="shared" si="358"/>
        <v>0.38061938061938072</v>
      </c>
      <c r="U2680">
        <f t="shared" si="359"/>
        <v>0.16103571876946338</v>
      </c>
      <c r="V2680">
        <f t="shared" si="359"/>
        <v>0.70908555261024786</v>
      </c>
      <c r="W2680">
        <f t="shared" si="359"/>
        <v>1.6648058275133248</v>
      </c>
      <c r="X2680" t="s">
        <v>260</v>
      </c>
      <c r="Y2680" t="s">
        <v>61</v>
      </c>
      <c r="Z2680" t="s">
        <v>144</v>
      </c>
      <c r="AA2680" s="78" t="s">
        <v>153</v>
      </c>
      <c r="AB2680" s="78" t="s">
        <v>161</v>
      </c>
      <c r="AC2680" s="128" t="s">
        <v>628</v>
      </c>
      <c r="AD2680" s="78" t="s">
        <v>150</v>
      </c>
      <c r="AE2680" s="142" t="str">
        <f>VLOOKUP(AD2680,cs_lookup!$A$2:$B$55,2,FALSE)</f>
        <v>X</v>
      </c>
    </row>
    <row r="2681" spans="1:31" x14ac:dyDescent="0.25">
      <c r="A2681" s="6">
        <v>0.771232459340223</v>
      </c>
      <c r="B2681" s="6">
        <v>0.13426164303555133</v>
      </c>
      <c r="C2681" s="6">
        <v>6.9099469584390755E-2</v>
      </c>
      <c r="D2681" s="3">
        <f t="shared" si="357"/>
        <v>1.2966259237266595</v>
      </c>
      <c r="E2681" s="4">
        <f t="shared" si="357"/>
        <v>7.4481436201045792</v>
      </c>
      <c r="F2681" s="4">
        <f t="shared" si="357"/>
        <v>14.471891116019439</v>
      </c>
      <c r="G2681" s="141">
        <v>0.10717214251804918</v>
      </c>
      <c r="H2681" s="5">
        <f t="shared" si="350"/>
        <v>1.1071721425180492</v>
      </c>
      <c r="I2681" s="5">
        <f t="shared" si="351"/>
        <v>1.1711150181016425</v>
      </c>
      <c r="J2681" s="5">
        <f t="shared" si="352"/>
        <v>6.7271775851993665</v>
      </c>
      <c r="K2681" s="5">
        <f t="shared" si="353"/>
        <v>13.071039778065511</v>
      </c>
      <c r="L2681">
        <v>1.41</v>
      </c>
      <c r="M2681">
        <v>4.3499999999999996</v>
      </c>
      <c r="N2681">
        <v>5.95</v>
      </c>
      <c r="O2681" s="5">
        <f t="shared" si="354"/>
        <v>1.5611127209504492</v>
      </c>
      <c r="P2681" s="5">
        <f t="shared" si="355"/>
        <v>4.816198819953514</v>
      </c>
      <c r="Q2681" s="5">
        <f t="shared" si="356"/>
        <v>6.5876742479823927</v>
      </c>
      <c r="R2681" s="24">
        <f t="shared" si="358"/>
        <v>0.64056873445446783</v>
      </c>
      <c r="S2681" s="24">
        <f t="shared" si="358"/>
        <v>0.20763262427144816</v>
      </c>
      <c r="T2681" s="24">
        <f t="shared" si="358"/>
        <v>0.15179864127408396</v>
      </c>
      <c r="U2681">
        <f t="shared" si="359"/>
        <v>1.2039808030859223</v>
      </c>
      <c r="V2681">
        <f t="shared" si="359"/>
        <v>0.64663076675284215</v>
      </c>
      <c r="W2681">
        <f t="shared" si="359"/>
        <v>0.45520479633033362</v>
      </c>
      <c r="X2681" t="s">
        <v>278</v>
      </c>
      <c r="Y2681" t="s">
        <v>62</v>
      </c>
      <c r="Z2681" t="s">
        <v>144</v>
      </c>
      <c r="AA2681" s="78" t="s">
        <v>165</v>
      </c>
      <c r="AB2681" s="78" t="s">
        <v>160</v>
      </c>
      <c r="AC2681" s="128" t="s">
        <v>628</v>
      </c>
      <c r="AD2681" s="78" t="s">
        <v>176</v>
      </c>
      <c r="AE2681" s="142" t="str">
        <f>VLOOKUP(AD2681,cs_lookup!$A$2:$B$55,2,FALSE)</f>
        <v>1</v>
      </c>
    </row>
    <row r="2682" spans="1:31" x14ac:dyDescent="0.25">
      <c r="A2682" s="6">
        <v>0.32233394942188986</v>
      </c>
      <c r="B2682" s="6">
        <v>0.27143655428739566</v>
      </c>
      <c r="C2682" s="6">
        <v>0.37336481981995723</v>
      </c>
      <c r="D2682" s="3">
        <f t="shared" si="357"/>
        <v>3.1023725604873857</v>
      </c>
      <c r="E2682" s="4">
        <f t="shared" si="357"/>
        <v>3.684102174909003</v>
      </c>
      <c r="F2682" s="4">
        <f t="shared" si="357"/>
        <v>2.6783455401133316</v>
      </c>
      <c r="G2682" s="141">
        <v>7.896853317226693E-2</v>
      </c>
      <c r="H2682" s="5">
        <f t="shared" si="350"/>
        <v>1.0789685331722669</v>
      </c>
      <c r="I2682" s="5">
        <f t="shared" si="351"/>
        <v>2.8753132877435492</v>
      </c>
      <c r="J2682" s="5">
        <f t="shared" si="352"/>
        <v>3.4144667445281311</v>
      </c>
      <c r="K2682" s="5">
        <f t="shared" si="353"/>
        <v>2.4823203437071042</v>
      </c>
      <c r="L2682">
        <v>3.25</v>
      </c>
      <c r="M2682">
        <v>3.47</v>
      </c>
      <c r="N2682">
        <v>2.0699999999999998</v>
      </c>
      <c r="O2682" s="5">
        <f t="shared" si="354"/>
        <v>3.5066477328098675</v>
      </c>
      <c r="P2682" s="5">
        <f t="shared" si="355"/>
        <v>3.7440208101077666</v>
      </c>
      <c r="Q2682" s="5">
        <f t="shared" si="356"/>
        <v>2.2334648636665926</v>
      </c>
      <c r="R2682" s="24">
        <f t="shared" si="358"/>
        <v>0.28517264241957452</v>
      </c>
      <c r="S2682" s="24">
        <f t="shared" si="358"/>
        <v>0.26709253252553805</v>
      </c>
      <c r="T2682" s="24">
        <f t="shared" si="358"/>
        <v>0.44773482505488749</v>
      </c>
      <c r="U2682">
        <f t="shared" si="359"/>
        <v>1.1303116129479207</v>
      </c>
      <c r="V2682">
        <f t="shared" si="359"/>
        <v>1.0162641078759558</v>
      </c>
      <c r="W2682">
        <f t="shared" si="359"/>
        <v>0.83389720639708254</v>
      </c>
      <c r="X2682" t="s">
        <v>494</v>
      </c>
      <c r="Y2682" t="s">
        <v>272</v>
      </c>
      <c r="Z2682" t="s">
        <v>144</v>
      </c>
      <c r="AA2682" s="78" t="s">
        <v>151</v>
      </c>
      <c r="AB2682" s="78" t="s">
        <v>166</v>
      </c>
      <c r="AC2682" s="128" t="s">
        <v>628</v>
      </c>
      <c r="AD2682" s="78" t="s">
        <v>163</v>
      </c>
      <c r="AE2682" s="142" t="str">
        <f>VLOOKUP(AD2682,cs_lookup!$A$2:$B$55,2,FALSE)</f>
        <v>2</v>
      </c>
    </row>
    <row r="2683" spans="1:31" x14ac:dyDescent="0.25">
      <c r="A2683" s="6">
        <v>0.34926083299327093</v>
      </c>
      <c r="B2683" s="6">
        <v>0.28191522423651127</v>
      </c>
      <c r="C2683" s="6">
        <v>0.34179735897479807</v>
      </c>
      <c r="D2683" s="3">
        <f t="shared" si="357"/>
        <v>2.8631896437676612</v>
      </c>
      <c r="E2683" s="4">
        <f t="shared" si="357"/>
        <v>3.5471656513344429</v>
      </c>
      <c r="F2683" s="4">
        <f t="shared" si="357"/>
        <v>2.9257101429906998</v>
      </c>
      <c r="G2683" s="141">
        <v>7.6795239957561101E-2</v>
      </c>
      <c r="H2683" s="5">
        <f t="shared" si="350"/>
        <v>1.0767952399575611</v>
      </c>
      <c r="I2683" s="5">
        <f t="shared" si="351"/>
        <v>2.6589917354022718</v>
      </c>
      <c r="J2683" s="5">
        <f t="shared" si="352"/>
        <v>3.2941877152746746</v>
      </c>
      <c r="K2683" s="5">
        <f t="shared" si="353"/>
        <v>2.7170533769317262</v>
      </c>
      <c r="L2683">
        <v>3.69</v>
      </c>
      <c r="M2683">
        <v>3.77</v>
      </c>
      <c r="N2683">
        <v>1.85</v>
      </c>
      <c r="O2683" s="5">
        <f t="shared" si="354"/>
        <v>3.9733744354434002</v>
      </c>
      <c r="P2683" s="5">
        <f t="shared" si="355"/>
        <v>4.0595180546400051</v>
      </c>
      <c r="Q2683" s="5">
        <f t="shared" si="356"/>
        <v>1.9920711939214881</v>
      </c>
      <c r="R2683" s="24">
        <f t="shared" si="358"/>
        <v>0.25167524889669934</v>
      </c>
      <c r="S2683" s="24">
        <f t="shared" si="358"/>
        <v>0.24633466006069513</v>
      </c>
      <c r="T2683" s="24">
        <f t="shared" si="358"/>
        <v>0.50199009104260572</v>
      </c>
      <c r="U2683">
        <f t="shared" si="359"/>
        <v>1.3877440651171296</v>
      </c>
      <c r="V2683">
        <f t="shared" si="359"/>
        <v>1.144439942666003</v>
      </c>
      <c r="W2683">
        <f t="shared" si="359"/>
        <v>0.68088467297213739</v>
      </c>
      <c r="X2683" t="s">
        <v>276</v>
      </c>
      <c r="Y2683" t="s">
        <v>493</v>
      </c>
      <c r="Z2683" t="s">
        <v>144</v>
      </c>
      <c r="AA2683" s="78" t="s">
        <v>151</v>
      </c>
      <c r="AB2683" s="78" t="s">
        <v>166</v>
      </c>
      <c r="AC2683" s="128" t="s">
        <v>628</v>
      </c>
      <c r="AD2683" s="78" t="s">
        <v>152</v>
      </c>
      <c r="AE2683" s="142" t="str">
        <f>VLOOKUP(AD2683,cs_lookup!$A$2:$B$55,2,FALSE)</f>
        <v>2</v>
      </c>
    </row>
    <row r="2684" spans="1:31" x14ac:dyDescent="0.25">
      <c r="A2684" s="6">
        <v>0.69016712686211712</v>
      </c>
      <c r="B2684" s="6">
        <v>0.18980410084227331</v>
      </c>
      <c r="C2684" s="6">
        <v>0.11478174178185463</v>
      </c>
      <c r="D2684" s="3">
        <f t="shared" si="357"/>
        <v>1.4489244142162423</v>
      </c>
      <c r="E2684" s="4">
        <f t="shared" si="357"/>
        <v>5.2685900650323525</v>
      </c>
      <c r="F2684" s="4">
        <f t="shared" si="357"/>
        <v>8.7121870122908849</v>
      </c>
      <c r="G2684" s="141">
        <v>0.10831182291388664</v>
      </c>
      <c r="H2684" s="5">
        <f t="shared" si="350"/>
        <v>1.1083118229138866</v>
      </c>
      <c r="I2684" s="5">
        <f t="shared" si="351"/>
        <v>1.3073255957938297</v>
      </c>
      <c r="J2684" s="5">
        <f t="shared" si="352"/>
        <v>4.7537073557336855</v>
      </c>
      <c r="K2684" s="5">
        <f t="shared" si="353"/>
        <v>7.8607724217770096</v>
      </c>
      <c r="L2684">
        <v>1.34</v>
      </c>
      <c r="M2684">
        <v>4.68</v>
      </c>
      <c r="N2684">
        <v>6.74</v>
      </c>
      <c r="O2684" s="5">
        <f t="shared" si="354"/>
        <v>1.4851378427046082</v>
      </c>
      <c r="P2684" s="5">
        <f t="shared" si="355"/>
        <v>5.1868993312369893</v>
      </c>
      <c r="Q2684" s="5">
        <f t="shared" si="356"/>
        <v>7.4700216864395959</v>
      </c>
      <c r="R2684" s="24">
        <f t="shared" si="358"/>
        <v>0.67333817188233791</v>
      </c>
      <c r="S2684" s="24">
        <f t="shared" si="358"/>
        <v>0.19279340818853266</v>
      </c>
      <c r="T2684" s="24">
        <f t="shared" si="358"/>
        <v>0.13386841992912951</v>
      </c>
      <c r="U2684">
        <f t="shared" si="359"/>
        <v>1.0249933178936421</v>
      </c>
      <c r="V2684">
        <f t="shared" si="359"/>
        <v>0.98449476372482547</v>
      </c>
      <c r="W2684">
        <f t="shared" si="359"/>
        <v>0.857422100317764</v>
      </c>
      <c r="X2684" t="s">
        <v>340</v>
      </c>
      <c r="Y2684" t="s">
        <v>274</v>
      </c>
      <c r="Z2684" t="s">
        <v>144</v>
      </c>
      <c r="AA2684" s="78" t="s">
        <v>162</v>
      </c>
      <c r="AB2684" s="78" t="s">
        <v>160</v>
      </c>
      <c r="AC2684" s="128" t="s">
        <v>628</v>
      </c>
      <c r="AD2684" s="78" t="s">
        <v>149</v>
      </c>
      <c r="AE2684" s="142" t="str">
        <f>VLOOKUP(AD2684,cs_lookup!$A$2:$B$55,2,FALSE)</f>
        <v>X</v>
      </c>
    </row>
    <row r="2685" spans="1:31" x14ac:dyDescent="0.25">
      <c r="A2685" s="6">
        <v>0.25839485694263581</v>
      </c>
      <c r="B2685" s="6">
        <v>0.25610504683687724</v>
      </c>
      <c r="C2685" s="6">
        <v>0.43897259671354605</v>
      </c>
      <c r="D2685" s="3">
        <f t="shared" si="357"/>
        <v>3.8700460676042097</v>
      </c>
      <c r="E2685" s="4">
        <f t="shared" si="357"/>
        <v>3.9046477699322222</v>
      </c>
      <c r="F2685" s="4">
        <f t="shared" si="357"/>
        <v>2.2780465283862705</v>
      </c>
      <c r="G2685" s="141">
        <v>0.1055534818754218</v>
      </c>
      <c r="H2685" s="5">
        <f t="shared" si="350"/>
        <v>1.1055534818754218</v>
      </c>
      <c r="I2685" s="5">
        <f t="shared" si="351"/>
        <v>3.5005507477025901</v>
      </c>
      <c r="J2685" s="5">
        <f t="shared" si="352"/>
        <v>3.5318488286143479</v>
      </c>
      <c r="K2685" s="5">
        <f t="shared" si="353"/>
        <v>2.0605484634916738</v>
      </c>
      <c r="L2685">
        <v>2.78</v>
      </c>
      <c r="M2685">
        <v>3.59</v>
      </c>
      <c r="N2685">
        <v>2.14</v>
      </c>
      <c r="O2685" s="5">
        <f t="shared" si="354"/>
        <v>3.0734386796136723</v>
      </c>
      <c r="P2685" s="5">
        <f t="shared" si="355"/>
        <v>3.9689369999327639</v>
      </c>
      <c r="Q2685" s="5">
        <f t="shared" si="356"/>
        <v>2.365884451213403</v>
      </c>
      <c r="R2685" s="24">
        <f t="shared" si="358"/>
        <v>0.3253684567169236</v>
      </c>
      <c r="S2685" s="24">
        <f t="shared" si="358"/>
        <v>0.25195663222090464</v>
      </c>
      <c r="T2685" s="24">
        <f t="shared" si="358"/>
        <v>0.4226749110621717</v>
      </c>
      <c r="U2685">
        <f t="shared" si="359"/>
        <v>0.79416074794073832</v>
      </c>
      <c r="V2685">
        <f t="shared" si="359"/>
        <v>1.0164647962603957</v>
      </c>
      <c r="W2685">
        <f t="shared" si="359"/>
        <v>1.0385584410733504</v>
      </c>
      <c r="X2685" t="s">
        <v>339</v>
      </c>
      <c r="Y2685" t="s">
        <v>345</v>
      </c>
      <c r="Z2685" t="s">
        <v>145</v>
      </c>
      <c r="AA2685" s="78" t="s">
        <v>155</v>
      </c>
      <c r="AB2685" s="78" t="s">
        <v>161</v>
      </c>
      <c r="AC2685" s="128" t="s">
        <v>628</v>
      </c>
      <c r="AD2685" s="78" t="s">
        <v>154</v>
      </c>
      <c r="AE2685" s="142" t="str">
        <f>VLOOKUP(AD2685,cs_lookup!$A$2:$B$55,2,FALSE)</f>
        <v>1</v>
      </c>
    </row>
    <row r="2686" spans="1:31" x14ac:dyDescent="0.25">
      <c r="A2686" s="6">
        <v>0.61204804019811698</v>
      </c>
      <c r="B2686" s="6">
        <v>0.26853209176616077</v>
      </c>
      <c r="C2686" s="6">
        <v>0.11701103859471157</v>
      </c>
      <c r="D2686" s="3">
        <f t="shared" si="357"/>
        <v>1.6338586750090807</v>
      </c>
      <c r="E2686" s="4">
        <f t="shared" si="357"/>
        <v>3.7239496904184008</v>
      </c>
      <c r="F2686" s="4">
        <f t="shared" si="357"/>
        <v>8.5462022387791716</v>
      </c>
      <c r="G2686" s="141">
        <v>7.9045350298372119E-2</v>
      </c>
      <c r="H2686" s="5">
        <f t="shared" si="350"/>
        <v>1.0790453502983721</v>
      </c>
      <c r="I2686" s="5">
        <f t="shared" si="351"/>
        <v>1.5141705346835463</v>
      </c>
      <c r="J2686" s="5">
        <f t="shared" si="352"/>
        <v>3.4511521590716026</v>
      </c>
      <c r="K2686" s="5">
        <f t="shared" si="353"/>
        <v>7.9201511191499216</v>
      </c>
      <c r="L2686">
        <v>2.21</v>
      </c>
      <c r="M2686">
        <v>3.52</v>
      </c>
      <c r="N2686">
        <v>2.92</v>
      </c>
      <c r="O2686" s="5">
        <f t="shared" si="354"/>
        <v>2.3846902241594021</v>
      </c>
      <c r="P2686" s="5">
        <f t="shared" si="355"/>
        <v>3.7982396330502697</v>
      </c>
      <c r="Q2686" s="5">
        <f t="shared" si="356"/>
        <v>3.1508124228712466</v>
      </c>
      <c r="R2686" s="24">
        <f t="shared" si="358"/>
        <v>0.41934167795420796</v>
      </c>
      <c r="S2686" s="24">
        <f t="shared" si="358"/>
        <v>0.26327986030647715</v>
      </c>
      <c r="T2686" s="24">
        <f t="shared" si="358"/>
        <v>0.31737846173931489</v>
      </c>
      <c r="U2686">
        <f t="shared" si="359"/>
        <v>1.4595449781763705</v>
      </c>
      <c r="V2686">
        <f t="shared" si="359"/>
        <v>1.0199492336921239</v>
      </c>
      <c r="W2686">
        <f t="shared" si="359"/>
        <v>0.3686798340172841</v>
      </c>
      <c r="X2686" t="s">
        <v>341</v>
      </c>
      <c r="Y2686" t="s">
        <v>342</v>
      </c>
      <c r="Z2686" t="s">
        <v>145</v>
      </c>
      <c r="AA2686" s="78" t="s">
        <v>154</v>
      </c>
      <c r="AB2686" s="78" t="s">
        <v>160</v>
      </c>
      <c r="AC2686" s="128" t="s">
        <v>628</v>
      </c>
      <c r="AD2686" s="78" t="s">
        <v>154</v>
      </c>
      <c r="AE2686" s="142" t="str">
        <f>VLOOKUP(AD2686,cs_lookup!$A$2:$B$55,2,FALSE)</f>
        <v>1</v>
      </c>
    </row>
    <row r="2687" spans="1:31" x14ac:dyDescent="0.25">
      <c r="A2687" s="6">
        <v>0.47885568516060162</v>
      </c>
      <c r="B2687" s="6">
        <v>0.33917902298268243</v>
      </c>
      <c r="C2687" s="6">
        <v>0.17709400997504499</v>
      </c>
      <c r="D2687" s="3">
        <f t="shared" si="357"/>
        <v>2.0883118463229975</v>
      </c>
      <c r="E2687" s="4">
        <f t="shared" si="357"/>
        <v>2.9482955378730993</v>
      </c>
      <c r="F2687" s="4">
        <f t="shared" si="357"/>
        <v>5.6467183737096134</v>
      </c>
      <c r="G2687" s="141">
        <v>0.10773694785260446</v>
      </c>
      <c r="H2687" s="5">
        <f t="shared" si="350"/>
        <v>1.1077369478526045</v>
      </c>
      <c r="I2687" s="5">
        <f t="shared" si="351"/>
        <v>1.8852055538738501</v>
      </c>
      <c r="J2687" s="5">
        <f t="shared" si="352"/>
        <v>2.6615484331262005</v>
      </c>
      <c r="K2687" s="5">
        <f t="shared" si="353"/>
        <v>5.0975264341015425</v>
      </c>
      <c r="L2687">
        <v>1.47</v>
      </c>
      <c r="M2687">
        <v>4.0599999999999996</v>
      </c>
      <c r="N2687">
        <v>5.52</v>
      </c>
      <c r="O2687" s="5">
        <f t="shared" si="354"/>
        <v>1.6283733133433285</v>
      </c>
      <c r="P2687" s="5">
        <f t="shared" si="355"/>
        <v>4.4974120082815734</v>
      </c>
      <c r="Q2687" s="5">
        <f t="shared" si="356"/>
        <v>6.1147079521463761</v>
      </c>
      <c r="R2687" s="24">
        <f t="shared" si="358"/>
        <v>0.61410979399240417</v>
      </c>
      <c r="S2687" s="24">
        <f t="shared" si="358"/>
        <v>0.222350097824836</v>
      </c>
      <c r="T2687" s="24">
        <f t="shared" si="358"/>
        <v>0.1635401081827598</v>
      </c>
      <c r="U2687">
        <f t="shared" si="359"/>
        <v>0.77975581865825871</v>
      </c>
      <c r="V2687">
        <f t="shared" si="359"/>
        <v>1.5254278109195278</v>
      </c>
      <c r="W2687">
        <f t="shared" si="359"/>
        <v>1.0828781510718972</v>
      </c>
      <c r="X2687" t="s">
        <v>527</v>
      </c>
      <c r="Y2687" t="s">
        <v>277</v>
      </c>
      <c r="Z2687" t="s">
        <v>145</v>
      </c>
      <c r="AA2687" s="78" t="s">
        <v>151</v>
      </c>
      <c r="AB2687" s="78" t="s">
        <v>166</v>
      </c>
      <c r="AC2687" s="128" t="s">
        <v>628</v>
      </c>
      <c r="AD2687" s="78" t="s">
        <v>154</v>
      </c>
      <c r="AE2687" s="142" t="str">
        <f>VLOOKUP(AD2687,cs_lookup!$A$2:$B$55,2,FALSE)</f>
        <v>1</v>
      </c>
    </row>
    <row r="2688" spans="1:31" x14ac:dyDescent="0.25">
      <c r="A2688" s="6">
        <v>6.471826650427405E-2</v>
      </c>
      <c r="B2688" s="6">
        <v>0.14941040661438407</v>
      </c>
      <c r="C2688" s="6">
        <v>0.65250198577852192</v>
      </c>
      <c r="D2688" s="3">
        <f t="shared" si="357"/>
        <v>15.451588152997873</v>
      </c>
      <c r="E2688" s="4">
        <f t="shared" si="357"/>
        <v>6.6929742222100863</v>
      </c>
      <c r="F2688" s="4">
        <f t="shared" si="357"/>
        <v>1.5325623857019632</v>
      </c>
      <c r="G2688" s="141">
        <v>0.10527901121406158</v>
      </c>
      <c r="H2688" s="5">
        <f t="shared" si="350"/>
        <v>1.1052790112140616</v>
      </c>
      <c r="I2688" s="5">
        <f t="shared" si="351"/>
        <v>13.979807809817654</v>
      </c>
      <c r="J2688" s="5">
        <f t="shared" si="352"/>
        <v>6.0554612494255036</v>
      </c>
      <c r="K2688" s="5">
        <f t="shared" si="353"/>
        <v>1.3865841748126246</v>
      </c>
      <c r="L2688">
        <v>2.2200000000000002</v>
      </c>
      <c r="M2688">
        <v>3.29</v>
      </c>
      <c r="N2688">
        <v>2.85</v>
      </c>
      <c r="O2688" s="5">
        <f t="shared" si="354"/>
        <v>2.4537194048952169</v>
      </c>
      <c r="P2688" s="5">
        <f t="shared" si="355"/>
        <v>3.6363679468942625</v>
      </c>
      <c r="Q2688" s="5">
        <f t="shared" si="356"/>
        <v>3.1500451819600754</v>
      </c>
      <c r="R2688" s="24">
        <f t="shared" si="358"/>
        <v>0.40754456194338318</v>
      </c>
      <c r="S2688" s="24">
        <f t="shared" si="358"/>
        <v>0.27499967401650782</v>
      </c>
      <c r="T2688" s="24">
        <f t="shared" si="358"/>
        <v>0.317455764040109</v>
      </c>
      <c r="U2688">
        <f t="shared" si="359"/>
        <v>0.15880046637271739</v>
      </c>
      <c r="V2688">
        <f t="shared" si="359"/>
        <v>0.54331121354498479</v>
      </c>
      <c r="W2688">
        <f t="shared" si="359"/>
        <v>2.0554107365210146</v>
      </c>
      <c r="X2688" t="s">
        <v>344</v>
      </c>
      <c r="Y2688" t="s">
        <v>63</v>
      </c>
      <c r="Z2688" t="s">
        <v>145</v>
      </c>
      <c r="AA2688" s="78" t="s">
        <v>155</v>
      </c>
      <c r="AB2688" s="78" t="s">
        <v>161</v>
      </c>
      <c r="AC2688" s="128" t="s">
        <v>628</v>
      </c>
      <c r="AD2688" s="78" t="s">
        <v>170</v>
      </c>
      <c r="AE2688" s="142" t="str">
        <f>VLOOKUP(AD2688,cs_lookup!$A$2:$B$55,2,FALSE)</f>
        <v>1</v>
      </c>
    </row>
    <row r="2689" spans="1:31" x14ac:dyDescent="0.25">
      <c r="A2689" s="6">
        <v>0.53546901606642461</v>
      </c>
      <c r="B2689" s="6">
        <v>0.35471290348494472</v>
      </c>
      <c r="C2689" s="6">
        <v>0.10858054571804929</v>
      </c>
      <c r="D2689" s="3">
        <f t="shared" si="357"/>
        <v>1.8675216865880258</v>
      </c>
      <c r="E2689" s="4">
        <f t="shared" si="357"/>
        <v>2.8191813440540474</v>
      </c>
      <c r="F2689" s="4">
        <f t="shared" si="357"/>
        <v>9.2097529385853001</v>
      </c>
      <c r="G2689" s="141">
        <v>4.5308051450515974E-2</v>
      </c>
      <c r="H2689" s="5">
        <f t="shared" si="350"/>
        <v>1.045308051450516</v>
      </c>
      <c r="I2689" s="5">
        <f t="shared" si="351"/>
        <v>1.7865754348649372</v>
      </c>
      <c r="J2689" s="5">
        <f t="shared" si="352"/>
        <v>2.6969861565134088</v>
      </c>
      <c r="K2689" s="5">
        <f t="shared" si="353"/>
        <v>8.810563475336707</v>
      </c>
      <c r="L2689">
        <v>1.58</v>
      </c>
      <c r="M2689">
        <v>3.73</v>
      </c>
      <c r="N2689">
        <v>6.93</v>
      </c>
      <c r="O2689" s="5">
        <f t="shared" si="354"/>
        <v>1.6515867212918154</v>
      </c>
      <c r="P2689" s="5">
        <f t="shared" si="355"/>
        <v>3.8989990319104244</v>
      </c>
      <c r="Q2689" s="5">
        <f t="shared" si="356"/>
        <v>7.2439847965520752</v>
      </c>
      <c r="R2689" s="24">
        <f t="shared" si="358"/>
        <v>0.6054783482503624</v>
      </c>
      <c r="S2689" s="24">
        <f t="shared" si="358"/>
        <v>0.2564760831730758</v>
      </c>
      <c r="T2689" s="24">
        <f t="shared" si="358"/>
        <v>0.13804556857656172</v>
      </c>
      <c r="U2689">
        <f t="shared" si="359"/>
        <v>0.88437351659850061</v>
      </c>
      <c r="V2689">
        <f t="shared" si="359"/>
        <v>1.3830252672939352</v>
      </c>
      <c r="W2689">
        <f t="shared" si="359"/>
        <v>0.78655582238287669</v>
      </c>
      <c r="X2689" t="s">
        <v>73</v>
      </c>
      <c r="Y2689" t="s">
        <v>347</v>
      </c>
      <c r="Z2689" t="s">
        <v>349</v>
      </c>
      <c r="AA2689" s="78" t="s">
        <v>154</v>
      </c>
      <c r="AB2689" s="78" t="s">
        <v>160</v>
      </c>
      <c r="AC2689" s="128" t="s">
        <v>628</v>
      </c>
      <c r="AD2689" s="78" t="s">
        <v>176</v>
      </c>
      <c r="AE2689" s="142" t="str">
        <f>VLOOKUP(AD2689,cs_lookup!$A$2:$B$55,2,FALSE)</f>
        <v>1</v>
      </c>
    </row>
    <row r="2690" spans="1:31" x14ac:dyDescent="0.25">
      <c r="A2690" s="6">
        <v>0.7683404066440167</v>
      </c>
      <c r="B2690" s="6">
        <v>0.1741776170040937</v>
      </c>
      <c r="C2690" s="6">
        <v>5.4991914402645226E-2</v>
      </c>
      <c r="D2690" s="3">
        <f t="shared" si="357"/>
        <v>1.301506456451814</v>
      </c>
      <c r="E2690" s="4">
        <f t="shared" si="357"/>
        <v>5.7412658250830066</v>
      </c>
      <c r="F2690" s="4">
        <f t="shared" si="357"/>
        <v>18.184491499570306</v>
      </c>
      <c r="G2690" s="141">
        <v>4.2700378248550885E-2</v>
      </c>
      <c r="H2690" s="5">
        <f t="shared" si="350"/>
        <v>1.0427003782485509</v>
      </c>
      <c r="I2690" s="5">
        <f t="shared" si="351"/>
        <v>1.2482075230834633</v>
      </c>
      <c r="J2690" s="5">
        <f t="shared" si="352"/>
        <v>5.5061510908116773</v>
      </c>
      <c r="K2690" s="5">
        <f t="shared" si="353"/>
        <v>17.439805220091355</v>
      </c>
      <c r="L2690">
        <v>1.47</v>
      </c>
      <c r="M2690">
        <v>4.3</v>
      </c>
      <c r="N2690">
        <v>7.7</v>
      </c>
      <c r="O2690" s="5">
        <f t="shared" si="354"/>
        <v>1.5327695560253698</v>
      </c>
      <c r="P2690" s="5">
        <f t="shared" si="355"/>
        <v>4.4836116264687682</v>
      </c>
      <c r="Q2690" s="5">
        <f t="shared" si="356"/>
        <v>8.0287929125138415</v>
      </c>
      <c r="R2690" s="24">
        <f t="shared" si="358"/>
        <v>0.65241379310344838</v>
      </c>
      <c r="S2690" s="24">
        <f t="shared" si="358"/>
        <v>0.22303448275862076</v>
      </c>
      <c r="T2690" s="24">
        <f t="shared" si="358"/>
        <v>0.12455172413793106</v>
      </c>
      <c r="U2690">
        <f t="shared" si="359"/>
        <v>1.1776887839681016</v>
      </c>
      <c r="V2690">
        <f t="shared" si="359"/>
        <v>0.7809447886701788</v>
      </c>
      <c r="W2690">
        <f t="shared" si="359"/>
        <v>0.44151869260152582</v>
      </c>
      <c r="X2690" t="s">
        <v>118</v>
      </c>
      <c r="Y2690" t="s">
        <v>351</v>
      </c>
      <c r="Z2690" t="s">
        <v>349</v>
      </c>
      <c r="AA2690" s="78" t="s">
        <v>170</v>
      </c>
      <c r="AB2690" s="78" t="s">
        <v>160</v>
      </c>
      <c r="AC2690" s="128" t="s">
        <v>628</v>
      </c>
      <c r="AD2690" s="78" t="s">
        <v>162</v>
      </c>
      <c r="AE2690" s="142" t="str">
        <f>VLOOKUP(AD2690,cs_lookup!$A$2:$B$55,2,FALSE)</f>
        <v>1</v>
      </c>
    </row>
    <row r="2691" spans="1:31" x14ac:dyDescent="0.25">
      <c r="A2691" s="6">
        <v>0.34817389720925546</v>
      </c>
      <c r="B2691" s="6">
        <v>0.19384912578314523</v>
      </c>
      <c r="C2691" s="6">
        <v>0.41765017062741688</v>
      </c>
      <c r="D2691" s="3">
        <f t="shared" si="357"/>
        <v>2.8721280027462583</v>
      </c>
      <c r="E2691" s="4">
        <f t="shared" si="357"/>
        <v>5.1586510692788892</v>
      </c>
      <c r="F2691" s="4">
        <f t="shared" si="357"/>
        <v>2.3943483573770492</v>
      </c>
      <c r="G2691" s="141">
        <v>3.7934477469394823E-2</v>
      </c>
      <c r="H2691" s="5">
        <f t="shared" si="350"/>
        <v>1.0379344774693948</v>
      </c>
      <c r="I2691" s="5">
        <f t="shared" si="351"/>
        <v>2.7671573351613108</v>
      </c>
      <c r="J2691" s="5">
        <f t="shared" si="352"/>
        <v>4.9701124505048542</v>
      </c>
      <c r="K2691" s="5">
        <f t="shared" si="353"/>
        <v>2.3068396024523143</v>
      </c>
      <c r="L2691">
        <v>3.17</v>
      </c>
      <c r="M2691">
        <v>3.27</v>
      </c>
      <c r="N2691">
        <v>2.4</v>
      </c>
      <c r="O2691" s="5">
        <f t="shared" si="354"/>
        <v>3.2902522935779817</v>
      </c>
      <c r="P2691" s="5">
        <f t="shared" si="355"/>
        <v>3.3940457413249212</v>
      </c>
      <c r="Q2691" s="5">
        <f t="shared" si="356"/>
        <v>2.4910427459265474</v>
      </c>
      <c r="R2691" s="24">
        <f t="shared" si="358"/>
        <v>0.30392806106444531</v>
      </c>
      <c r="S2691" s="24">
        <f t="shared" si="358"/>
        <v>0.29463362494626655</v>
      </c>
      <c r="T2691" s="24">
        <f t="shared" si="358"/>
        <v>0.4014383139892882</v>
      </c>
      <c r="U2691">
        <f t="shared" si="359"/>
        <v>1.1455799638567372</v>
      </c>
      <c r="V2691">
        <f t="shared" si="359"/>
        <v>0.65793279982384301</v>
      </c>
      <c r="W2691">
        <f t="shared" si="359"/>
        <v>1.0403844278764116</v>
      </c>
      <c r="X2691" t="s">
        <v>352</v>
      </c>
      <c r="Y2691" t="s">
        <v>23</v>
      </c>
      <c r="Z2691" t="s">
        <v>349</v>
      </c>
      <c r="AA2691" s="78" t="s">
        <v>150</v>
      </c>
      <c r="AB2691" s="78" t="s">
        <v>166</v>
      </c>
      <c r="AC2691" s="128" t="s">
        <v>628</v>
      </c>
      <c r="AD2691" s="78" t="s">
        <v>152</v>
      </c>
      <c r="AE2691" s="142" t="str">
        <f>VLOOKUP(AD2691,cs_lookup!$A$2:$B$55,2,FALSE)</f>
        <v>2</v>
      </c>
    </row>
    <row r="2692" spans="1:31" x14ac:dyDescent="0.25">
      <c r="A2692" s="6">
        <v>0.60218743942051489</v>
      </c>
      <c r="B2692" s="6">
        <v>0.24687319906498409</v>
      </c>
      <c r="C2692" s="6">
        <v>0.1461873046617945</v>
      </c>
      <c r="D2692" s="3">
        <f t="shared" si="357"/>
        <v>1.6606125178603861</v>
      </c>
      <c r="E2692" s="4">
        <f t="shared" si="357"/>
        <v>4.050662460677926</v>
      </c>
      <c r="F2692" s="4">
        <f t="shared" si="357"/>
        <v>6.840539281530007</v>
      </c>
      <c r="G2692" s="141">
        <v>3.9598206251124868E-2</v>
      </c>
      <c r="H2692" s="5">
        <f t="shared" si="350"/>
        <v>1.0395982062511249</v>
      </c>
      <c r="I2692" s="5">
        <f t="shared" si="351"/>
        <v>1.5973599298989645</v>
      </c>
      <c r="J2692" s="5">
        <f t="shared" si="352"/>
        <v>3.89637307598379</v>
      </c>
      <c r="K2692" s="5">
        <f t="shared" si="353"/>
        <v>6.5799837287114453</v>
      </c>
      <c r="L2692">
        <v>2.11</v>
      </c>
      <c r="M2692">
        <v>3.2</v>
      </c>
      <c r="N2692">
        <v>3.95</v>
      </c>
      <c r="O2692" s="5">
        <f t="shared" si="354"/>
        <v>2.1935522151898734</v>
      </c>
      <c r="P2692" s="5">
        <f t="shared" si="355"/>
        <v>3.3267142600035999</v>
      </c>
      <c r="Q2692" s="5">
        <f t="shared" si="356"/>
        <v>4.1064129146919433</v>
      </c>
      <c r="R2692" s="24">
        <f t="shared" si="358"/>
        <v>0.45588155735487712</v>
      </c>
      <c r="S2692" s="24">
        <f t="shared" si="358"/>
        <v>0.30059690188087207</v>
      </c>
      <c r="T2692" s="24">
        <f t="shared" si="358"/>
        <v>0.24352154076425081</v>
      </c>
      <c r="U2692">
        <f t="shared" si="359"/>
        <v>1.3209295917003883</v>
      </c>
      <c r="V2692">
        <f t="shared" si="359"/>
        <v>0.82127659174219003</v>
      </c>
      <c r="W2692">
        <f t="shared" si="359"/>
        <v>0.60030543582719875</v>
      </c>
      <c r="X2692" t="s">
        <v>377</v>
      </c>
      <c r="Y2692" t="s">
        <v>354</v>
      </c>
      <c r="Z2692" t="s">
        <v>349</v>
      </c>
      <c r="AA2692" s="78" t="s">
        <v>162</v>
      </c>
      <c r="AB2692" s="78" t="s">
        <v>160</v>
      </c>
      <c r="AC2692" s="128" t="s">
        <v>628</v>
      </c>
      <c r="AD2692" s="78" t="s">
        <v>172</v>
      </c>
      <c r="AE2692" s="142" t="str">
        <f>VLOOKUP(AD2692,cs_lookup!$A$2:$B$55,2,FALSE)</f>
        <v>2</v>
      </c>
    </row>
    <row r="2693" spans="1:31" x14ac:dyDescent="0.25">
      <c r="A2693" s="6">
        <v>0.56017794187518755</v>
      </c>
      <c r="B2693" s="6">
        <v>0.2079200728739693</v>
      </c>
      <c r="C2693" s="6">
        <v>0.21805027672518151</v>
      </c>
      <c r="D2693" s="3">
        <f t="shared" si="357"/>
        <v>1.7851470492617301</v>
      </c>
      <c r="E2693" s="4">
        <f t="shared" si="357"/>
        <v>4.8095404458911943</v>
      </c>
      <c r="F2693" s="4">
        <f t="shared" si="357"/>
        <v>4.5860982843894513</v>
      </c>
      <c r="G2693" s="141">
        <v>3.9995963247200672E-2</v>
      </c>
      <c r="H2693" s="5">
        <f t="shared" si="350"/>
        <v>1.0399959632472007</v>
      </c>
      <c r="I2693" s="5">
        <f t="shared" si="351"/>
        <v>1.7164942099274394</v>
      </c>
      <c r="J2693" s="5">
        <f t="shared" si="352"/>
        <v>4.6245760713092272</v>
      </c>
      <c r="K2693" s="5">
        <f t="shared" si="353"/>
        <v>4.4097270051608497</v>
      </c>
      <c r="L2693">
        <v>2.0499999999999998</v>
      </c>
      <c r="M2693">
        <v>3.25</v>
      </c>
      <c r="N2693">
        <v>4.09</v>
      </c>
      <c r="O2693" s="5">
        <f t="shared" si="354"/>
        <v>2.131991724656761</v>
      </c>
      <c r="P2693" s="5">
        <f t="shared" si="355"/>
        <v>3.3799868805534024</v>
      </c>
      <c r="Q2693" s="5">
        <f t="shared" si="356"/>
        <v>4.2535834896810503</v>
      </c>
      <c r="R2693" s="24">
        <f t="shared" si="358"/>
        <v>0.46904497256479477</v>
      </c>
      <c r="S2693" s="24">
        <f t="shared" si="358"/>
        <v>0.29585913654087048</v>
      </c>
      <c r="T2693" s="24">
        <f t="shared" si="358"/>
        <v>0.23509589089433477</v>
      </c>
      <c r="U2693">
        <f t="shared" si="359"/>
        <v>1.194294736413156</v>
      </c>
      <c r="V2693">
        <f t="shared" si="359"/>
        <v>0.70276711851772355</v>
      </c>
      <c r="W2693">
        <f t="shared" si="359"/>
        <v>0.92749505699861634</v>
      </c>
      <c r="X2693" t="s">
        <v>543</v>
      </c>
      <c r="Y2693" t="s">
        <v>389</v>
      </c>
      <c r="Z2693" t="s">
        <v>349</v>
      </c>
      <c r="AA2693" s="78" t="s">
        <v>162</v>
      </c>
      <c r="AB2693" s="78" t="s">
        <v>160</v>
      </c>
      <c r="AC2693" s="128" t="s">
        <v>629</v>
      </c>
      <c r="AD2693" s="78" t="s">
        <v>178</v>
      </c>
      <c r="AE2693" s="142" t="str">
        <f>VLOOKUP(AD2693,cs_lookup!$A$2:$B$55,2,FALSE)</f>
        <v>2</v>
      </c>
    </row>
    <row r="2694" spans="1:31" x14ac:dyDescent="0.25">
      <c r="A2694" s="6">
        <v>0.59183670545216127</v>
      </c>
      <c r="B2694" s="6">
        <v>0.23251049001204652</v>
      </c>
      <c r="C2694" s="6">
        <v>0.16852552481465025</v>
      </c>
      <c r="D2694" s="3">
        <f t="shared" si="357"/>
        <v>1.6896552558969848</v>
      </c>
      <c r="E2694" s="4">
        <f t="shared" si="357"/>
        <v>4.3008812202330713</v>
      </c>
      <c r="F2694" s="4">
        <f t="shared" si="357"/>
        <v>5.9338192306467041</v>
      </c>
      <c r="G2694" s="141">
        <v>4.1659746994648028E-2</v>
      </c>
      <c r="H2694" s="5">
        <f t="shared" si="350"/>
        <v>1.041659746994648</v>
      </c>
      <c r="I2694" s="5">
        <f t="shared" si="351"/>
        <v>1.6220798209510405</v>
      </c>
      <c r="J2694" s="5">
        <f t="shared" si="352"/>
        <v>4.1288733990554869</v>
      </c>
      <c r="K2694" s="5">
        <f t="shared" si="353"/>
        <v>5.6965043026446063</v>
      </c>
      <c r="L2694">
        <v>1.71</v>
      </c>
      <c r="M2694">
        <v>3.61</v>
      </c>
      <c r="N2694">
        <v>5.56</v>
      </c>
      <c r="O2694" s="5">
        <f t="shared" si="354"/>
        <v>1.7812381673608482</v>
      </c>
      <c r="P2694" s="5">
        <f t="shared" si="355"/>
        <v>3.7603916866506792</v>
      </c>
      <c r="Q2694" s="5">
        <f t="shared" si="356"/>
        <v>5.7916281932902427</v>
      </c>
      <c r="R2694" s="24">
        <f t="shared" si="358"/>
        <v>0.56140723813572835</v>
      </c>
      <c r="S2694" s="24">
        <f t="shared" si="358"/>
        <v>0.26592974438008188</v>
      </c>
      <c r="T2694" s="24">
        <f t="shared" si="358"/>
        <v>0.17266301748418983</v>
      </c>
      <c r="U2694">
        <f t="shared" si="359"/>
        <v>1.0542021285964898</v>
      </c>
      <c r="V2694">
        <f t="shared" si="359"/>
        <v>0.87433051370037562</v>
      </c>
      <c r="W2694">
        <f t="shared" si="359"/>
        <v>0.97603718080556268</v>
      </c>
      <c r="X2694" t="s">
        <v>388</v>
      </c>
      <c r="Y2694" t="s">
        <v>353</v>
      </c>
      <c r="Z2694" t="s">
        <v>349</v>
      </c>
      <c r="AA2694" s="78" t="s">
        <v>162</v>
      </c>
      <c r="AB2694" s="78" t="s">
        <v>160</v>
      </c>
      <c r="AC2694" s="128" t="s">
        <v>629</v>
      </c>
      <c r="AD2694" s="78" t="s">
        <v>170</v>
      </c>
      <c r="AE2694" s="142" t="str">
        <f>VLOOKUP(AD2694,cs_lookup!$A$2:$B$55,2,FALSE)</f>
        <v>1</v>
      </c>
    </row>
    <row r="2695" spans="1:31" x14ac:dyDescent="0.25">
      <c r="A2695" s="6">
        <v>0.22428498304817707</v>
      </c>
      <c r="B2695" s="6">
        <v>0.27159313277865388</v>
      </c>
      <c r="C2695" s="6">
        <v>0.45416283764645438</v>
      </c>
      <c r="D2695" s="3">
        <f t="shared" si="357"/>
        <v>4.4586132625080701</v>
      </c>
      <c r="E2695" s="4">
        <f t="shared" si="357"/>
        <v>3.6819782215001422</v>
      </c>
      <c r="F2695" s="4">
        <f t="shared" si="357"/>
        <v>2.2018534259257372</v>
      </c>
      <c r="G2695" s="141">
        <v>3.885392758384465E-2</v>
      </c>
      <c r="H2695" s="5">
        <f t="shared" si="350"/>
        <v>1.0388539275838446</v>
      </c>
      <c r="I2695" s="5">
        <f t="shared" si="351"/>
        <v>4.2918577329517973</v>
      </c>
      <c r="J2695" s="5">
        <f t="shared" si="352"/>
        <v>3.5442694335898097</v>
      </c>
      <c r="K2695" s="5">
        <f t="shared" si="353"/>
        <v>2.1195024319220552</v>
      </c>
      <c r="L2695">
        <v>3.56</v>
      </c>
      <c r="M2695">
        <v>3.21</v>
      </c>
      <c r="N2695">
        <v>2.2400000000000002</v>
      </c>
      <c r="O2695" s="5">
        <f t="shared" si="354"/>
        <v>3.6983199821984871</v>
      </c>
      <c r="P2695" s="5">
        <f t="shared" si="355"/>
        <v>3.3347211075441412</v>
      </c>
      <c r="Q2695" s="5">
        <f t="shared" si="356"/>
        <v>2.3270327977878122</v>
      </c>
      <c r="R2695" s="24">
        <f t="shared" si="358"/>
        <v>0.27039304462929259</v>
      </c>
      <c r="S2695" s="24">
        <f t="shared" si="358"/>
        <v>0.29987515229915312</v>
      </c>
      <c r="T2695" s="24">
        <f t="shared" si="358"/>
        <v>0.42973180307155423</v>
      </c>
      <c r="U2695">
        <f t="shared" si="359"/>
        <v>0.82947763451412226</v>
      </c>
      <c r="V2695">
        <f t="shared" si="359"/>
        <v>0.90568735254101573</v>
      </c>
      <c r="W2695">
        <f t="shared" si="359"/>
        <v>1.0568518187396807</v>
      </c>
      <c r="X2695" t="s">
        <v>536</v>
      </c>
      <c r="Y2695" t="s">
        <v>380</v>
      </c>
      <c r="Z2695" t="s">
        <v>349</v>
      </c>
      <c r="AA2695" s="78" t="s">
        <v>151</v>
      </c>
      <c r="AB2695" s="78" t="s">
        <v>166</v>
      </c>
      <c r="AC2695" s="128" t="s">
        <v>629</v>
      </c>
      <c r="AD2695" s="78" t="s">
        <v>152</v>
      </c>
      <c r="AE2695" s="142" t="str">
        <f>VLOOKUP(AD2695,cs_lookup!$A$2:$B$55,2,FALSE)</f>
        <v>2</v>
      </c>
    </row>
    <row r="2696" spans="1:31" x14ac:dyDescent="0.25">
      <c r="A2696" s="6">
        <v>0.44253899334432317</v>
      </c>
      <c r="B2696" s="6">
        <v>0.38329518259888101</v>
      </c>
      <c r="C2696" s="6">
        <v>0.17053116336754309</v>
      </c>
      <c r="D2696" s="3">
        <f t="shared" si="357"/>
        <v>2.2596878807059992</v>
      </c>
      <c r="E2696" s="4">
        <f t="shared" si="357"/>
        <v>2.6089553049418353</v>
      </c>
      <c r="F2696" s="4">
        <f t="shared" si="357"/>
        <v>5.8640308331487541</v>
      </c>
      <c r="G2696" s="141">
        <v>3.776765124990078E-2</v>
      </c>
      <c r="H2696" s="5">
        <f t="shared" si="350"/>
        <v>1.0377676512499008</v>
      </c>
      <c r="I2696" s="5">
        <f t="shared" si="351"/>
        <v>2.1774506827076388</v>
      </c>
      <c r="J2696" s="5">
        <f t="shared" si="352"/>
        <v>2.5140071593092883</v>
      </c>
      <c r="K2696" s="5">
        <f t="shared" si="353"/>
        <v>5.6506201808141157</v>
      </c>
      <c r="L2696">
        <v>2.5299999999999998</v>
      </c>
      <c r="M2696">
        <v>2.97</v>
      </c>
      <c r="N2696">
        <v>3.27</v>
      </c>
      <c r="O2696" s="5">
        <f t="shared" si="354"/>
        <v>2.6255521576622489</v>
      </c>
      <c r="P2696" s="5">
        <f t="shared" si="355"/>
        <v>3.0821699242122054</v>
      </c>
      <c r="Q2696" s="5">
        <f t="shared" si="356"/>
        <v>3.3935002195871755</v>
      </c>
      <c r="R2696" s="24">
        <f t="shared" si="358"/>
        <v>0.38087226607997937</v>
      </c>
      <c r="S2696" s="24">
        <f t="shared" si="358"/>
        <v>0.32444674517924166</v>
      </c>
      <c r="T2696" s="24">
        <f t="shared" si="358"/>
        <v>0.29468098874077914</v>
      </c>
      <c r="U2696">
        <f t="shared" si="359"/>
        <v>1.1619092088248673</v>
      </c>
      <c r="V2696">
        <f t="shared" si="359"/>
        <v>1.1813808839016966</v>
      </c>
      <c r="W2696">
        <f t="shared" si="359"/>
        <v>0.57869754033421394</v>
      </c>
      <c r="X2696" t="s">
        <v>547</v>
      </c>
      <c r="Y2696" t="s">
        <v>381</v>
      </c>
      <c r="Z2696" t="s">
        <v>349</v>
      </c>
      <c r="AA2696" s="78" t="s">
        <v>154</v>
      </c>
      <c r="AB2696" s="78" t="s">
        <v>160</v>
      </c>
      <c r="AC2696" s="128" t="s">
        <v>629</v>
      </c>
      <c r="AD2696" s="78" t="s">
        <v>154</v>
      </c>
      <c r="AE2696" s="142" t="str">
        <f>VLOOKUP(AD2696,cs_lookup!$A$2:$B$55,2,FALSE)</f>
        <v>1</v>
      </c>
    </row>
    <row r="2697" spans="1:31" x14ac:dyDescent="0.25">
      <c r="A2697" s="6">
        <v>0.2164725254822738</v>
      </c>
      <c r="B2697" s="6">
        <v>0.3734958104309708</v>
      </c>
      <c r="C2697" s="6">
        <v>0.3834850975807797</v>
      </c>
      <c r="D2697" s="3">
        <f t="shared" si="357"/>
        <v>4.6195238761691568</v>
      </c>
      <c r="E2697" s="4">
        <f t="shared" si="357"/>
        <v>2.6774062039574584</v>
      </c>
      <c r="F2697" s="4">
        <f t="shared" si="357"/>
        <v>2.6076632607329775</v>
      </c>
      <c r="G2697" s="141">
        <v>3.9080048363305586E-2</v>
      </c>
      <c r="H2697" s="5">
        <f t="shared" si="350"/>
        <v>1.0390800483633056</v>
      </c>
      <c r="I2697" s="5">
        <f t="shared" si="351"/>
        <v>4.4457824817688918</v>
      </c>
      <c r="J2697" s="5">
        <f t="shared" si="352"/>
        <v>2.576708318261661</v>
      </c>
      <c r="K2697" s="5">
        <f t="shared" si="353"/>
        <v>2.509588423760428</v>
      </c>
      <c r="L2697">
        <v>2.11</v>
      </c>
      <c r="M2697">
        <v>3.26</v>
      </c>
      <c r="N2697">
        <v>3.87</v>
      </c>
      <c r="O2697" s="5">
        <f t="shared" si="354"/>
        <v>2.1924589020465746</v>
      </c>
      <c r="P2697" s="5">
        <f t="shared" si="355"/>
        <v>3.3874009576643762</v>
      </c>
      <c r="Q2697" s="5">
        <f t="shared" si="356"/>
        <v>4.0212397871659924</v>
      </c>
      <c r="R2697" s="24">
        <f t="shared" si="358"/>
        <v>0.45610889174093033</v>
      </c>
      <c r="S2697" s="24">
        <f t="shared" si="358"/>
        <v>0.29521158330471253</v>
      </c>
      <c r="T2697" s="24">
        <f t="shared" si="358"/>
        <v>0.24867952495435733</v>
      </c>
      <c r="U2697">
        <f t="shared" si="359"/>
        <v>0.47460711554211515</v>
      </c>
      <c r="V2697">
        <f t="shared" si="359"/>
        <v>1.2651800659375025</v>
      </c>
      <c r="W2697">
        <f t="shared" si="359"/>
        <v>1.5420855321770646</v>
      </c>
      <c r="X2697" t="s">
        <v>348</v>
      </c>
      <c r="Y2697" t="s">
        <v>382</v>
      </c>
      <c r="Z2697" t="s">
        <v>349</v>
      </c>
      <c r="AA2697" s="78" t="s">
        <v>151</v>
      </c>
      <c r="AB2697" s="78" t="s">
        <v>166</v>
      </c>
      <c r="AC2697" s="128" t="s">
        <v>629</v>
      </c>
      <c r="AD2697" s="78" t="s">
        <v>149</v>
      </c>
      <c r="AE2697" s="142" t="str">
        <f>VLOOKUP(AD2697,cs_lookup!$A$2:$B$55,2,FALSE)</f>
        <v>X</v>
      </c>
    </row>
    <row r="2698" spans="1:31" x14ac:dyDescent="0.25">
      <c r="A2698" s="118">
        <v>0.49097384641686204</v>
      </c>
      <c r="B2698" s="118">
        <v>0.39837103688469072</v>
      </c>
      <c r="C2698" s="118">
        <v>0.10961801498621478</v>
      </c>
      <c r="D2698" s="114">
        <f t="shared" si="357"/>
        <v>2.0367683682094722</v>
      </c>
      <c r="E2698" s="115">
        <f t="shared" si="357"/>
        <v>2.5102226502712646</v>
      </c>
      <c r="F2698" s="115">
        <f t="shared" si="357"/>
        <v>9.1225881085855907</v>
      </c>
      <c r="G2698" s="145">
        <v>3.906744149600061E-2</v>
      </c>
      <c r="H2698" s="117">
        <f t="shared" si="350"/>
        <v>1.0390674414960006</v>
      </c>
      <c r="I2698" s="117">
        <f t="shared" si="351"/>
        <v>1.9601888066832587</v>
      </c>
      <c r="J2698" s="117">
        <f t="shared" si="352"/>
        <v>2.4158418886238642</v>
      </c>
      <c r="K2698" s="117">
        <f t="shared" si="353"/>
        <v>8.7795919150842749</v>
      </c>
      <c r="L2698" s="101">
        <v>2.71</v>
      </c>
      <c r="M2698" s="101">
        <v>2.96</v>
      </c>
      <c r="N2698" s="101">
        <v>3.01</v>
      </c>
      <c r="O2698" s="117">
        <f t="shared" si="354"/>
        <v>2.8158727664541616</v>
      </c>
      <c r="P2698" s="117">
        <f t="shared" si="355"/>
        <v>3.0756396268281616</v>
      </c>
      <c r="Q2698" s="117">
        <f t="shared" si="356"/>
        <v>3.1275929989029616</v>
      </c>
      <c r="R2698" s="118">
        <f t="shared" si="358"/>
        <v>0.35512968196330563</v>
      </c>
      <c r="S2698" s="118">
        <f t="shared" si="358"/>
        <v>0.32513562098667509</v>
      </c>
      <c r="T2698" s="118">
        <f t="shared" si="358"/>
        <v>0.31973469705001939</v>
      </c>
      <c r="U2698" s="101">
        <f t="shared" si="359"/>
        <v>1.3825198831664898</v>
      </c>
      <c r="V2698" s="101">
        <f t="shared" si="359"/>
        <v>1.2252457472231779</v>
      </c>
      <c r="W2698" s="101">
        <f t="shared" si="359"/>
        <v>0.34284053622452532</v>
      </c>
      <c r="X2698" s="101" t="s">
        <v>379</v>
      </c>
      <c r="Y2698" s="101" t="s">
        <v>376</v>
      </c>
      <c r="Z2698" s="101" t="s">
        <v>349</v>
      </c>
      <c r="AA2698" s="119" t="s">
        <v>154</v>
      </c>
      <c r="AB2698" s="119" t="s">
        <v>160</v>
      </c>
      <c r="AC2698" s="130" t="s">
        <v>630</v>
      </c>
      <c r="AD2698" s="119" t="s">
        <v>154</v>
      </c>
      <c r="AE2698" s="142" t="str">
        <f>VLOOKUP(AD2698,cs_lookup!$A$2:$B$55,2,FALSE)</f>
        <v>1</v>
      </c>
    </row>
    <row r="2699" spans="1:31" x14ac:dyDescent="0.25">
      <c r="A2699" s="6">
        <v>0.4236646169723508</v>
      </c>
      <c r="B2699" s="6">
        <v>0.24222396191468296</v>
      </c>
      <c r="C2699" s="6">
        <v>0.31110760114056285</v>
      </c>
      <c r="D2699" s="3">
        <f t="shared" ref="D2699:F2762" si="360">(100%/A2699)</f>
        <v>2.3603576034891343</v>
      </c>
      <c r="E2699" s="4">
        <f t="shared" si="360"/>
        <v>4.1284107158325805</v>
      </c>
      <c r="F2699" s="4">
        <f t="shared" si="360"/>
        <v>3.2143219784211756</v>
      </c>
      <c r="G2699" s="141">
        <v>3.4395504676811406E-2</v>
      </c>
      <c r="H2699" s="5">
        <f t="shared" si="350"/>
        <v>1.0343955046768114</v>
      </c>
      <c r="I2699" s="5">
        <f t="shared" si="351"/>
        <v>2.2818714822495378</v>
      </c>
      <c r="J2699" s="5">
        <f t="shared" si="352"/>
        <v>3.9911336593854103</v>
      </c>
      <c r="K2699" s="5">
        <f t="shared" si="353"/>
        <v>3.1074400109902496</v>
      </c>
      <c r="L2699">
        <v>4.5599999999999996</v>
      </c>
      <c r="M2699">
        <v>4.16</v>
      </c>
      <c r="N2699">
        <v>1.74</v>
      </c>
      <c r="O2699" s="5">
        <f t="shared" si="354"/>
        <v>4.7168435013262595</v>
      </c>
      <c r="P2699" s="5">
        <f t="shared" si="355"/>
        <v>4.3030852994555353</v>
      </c>
      <c r="Q2699" s="5">
        <f t="shared" si="356"/>
        <v>1.7998481781376519</v>
      </c>
      <c r="R2699" s="24">
        <f t="shared" ref="R2699:T2762" si="361">(1/O2699)</f>
        <v>0.21200618585688177</v>
      </c>
      <c r="S2699" s="24">
        <f t="shared" si="361"/>
        <v>0.2323913960354281</v>
      </c>
      <c r="T2699" s="24">
        <f t="shared" si="361"/>
        <v>0.55560241810769018</v>
      </c>
      <c r="U2699">
        <f t="shared" ref="U2699:W2762" si="362">(L2699/I2699)</f>
        <v>1.9983596953079119</v>
      </c>
      <c r="V2699">
        <f t="shared" si="362"/>
        <v>1.0423103696909497</v>
      </c>
      <c r="W2699">
        <f t="shared" si="362"/>
        <v>0.55994644911761737</v>
      </c>
      <c r="X2699" t="s">
        <v>417</v>
      </c>
      <c r="Y2699" t="s">
        <v>424</v>
      </c>
      <c r="Z2699" t="s">
        <v>186</v>
      </c>
      <c r="AA2699" s="78" t="s">
        <v>162</v>
      </c>
      <c r="AB2699" s="78" t="s">
        <v>160</v>
      </c>
      <c r="AC2699" t="s">
        <v>631</v>
      </c>
      <c r="AD2699" s="78" t="s">
        <v>162</v>
      </c>
      <c r="AE2699" s="142" t="str">
        <f>VLOOKUP(AD2699,cs_lookup!$A$2:$B$55,2,FALSE)</f>
        <v>1</v>
      </c>
    </row>
    <row r="2700" spans="1:31" x14ac:dyDescent="0.25">
      <c r="A2700" s="6">
        <v>4.241416594504014E-2</v>
      </c>
      <c r="B2700" s="6">
        <v>7.2392667458464829E-2</v>
      </c>
      <c r="C2700" s="6">
        <v>0.6973542935055822</v>
      </c>
      <c r="D2700" s="3">
        <f t="shared" si="360"/>
        <v>23.577028516741084</v>
      </c>
      <c r="E2700" s="4">
        <f t="shared" si="360"/>
        <v>13.813553707960109</v>
      </c>
      <c r="F2700" s="4">
        <f t="shared" si="360"/>
        <v>1.4339913144766423</v>
      </c>
      <c r="G2700" s="141">
        <v>2.8903130642659258E-2</v>
      </c>
      <c r="H2700" s="5">
        <f t="shared" si="350"/>
        <v>1.0289031306426593</v>
      </c>
      <c r="I2700" s="5">
        <f t="shared" si="351"/>
        <v>22.914721332429735</v>
      </c>
      <c r="J2700" s="5">
        <f t="shared" si="352"/>
        <v>13.425514313803358</v>
      </c>
      <c r="K2700" s="5">
        <f t="shared" si="353"/>
        <v>1.3937087678807649</v>
      </c>
      <c r="L2700">
        <v>15.42</v>
      </c>
      <c r="M2700">
        <v>7.65</v>
      </c>
      <c r="N2700">
        <v>1.2</v>
      </c>
      <c r="O2700" s="5">
        <f t="shared" si="354"/>
        <v>15.865686274509805</v>
      </c>
      <c r="P2700" s="5">
        <f t="shared" si="355"/>
        <v>7.8711089494163433</v>
      </c>
      <c r="Q2700" s="5">
        <f t="shared" si="356"/>
        <v>1.234683756771191</v>
      </c>
      <c r="R2700" s="24">
        <f t="shared" si="361"/>
        <v>6.3029104615955012E-2</v>
      </c>
      <c r="S2700" s="24">
        <f t="shared" si="361"/>
        <v>0.12704690106902303</v>
      </c>
      <c r="T2700" s="24">
        <f t="shared" si="361"/>
        <v>0.80992399431502193</v>
      </c>
      <c r="U2700">
        <f t="shared" si="362"/>
        <v>0.67292985047900467</v>
      </c>
      <c r="V2700">
        <f t="shared" si="362"/>
        <v>0.56981057270444391</v>
      </c>
      <c r="W2700">
        <f t="shared" si="362"/>
        <v>0.86101201890599199</v>
      </c>
      <c r="X2700" t="s">
        <v>309</v>
      </c>
      <c r="Y2700" t="s">
        <v>357</v>
      </c>
      <c r="Z2700" t="s">
        <v>305</v>
      </c>
      <c r="AA2700" s="78" t="s">
        <v>167</v>
      </c>
      <c r="AB2700" s="78" t="s">
        <v>161</v>
      </c>
      <c r="AC2700" t="s">
        <v>631</v>
      </c>
      <c r="AD2700" s="78" t="s">
        <v>162</v>
      </c>
      <c r="AE2700" s="142" t="str">
        <f>VLOOKUP(AD2700,cs_lookup!$A$2:$B$55,2,FALSE)</f>
        <v>1</v>
      </c>
    </row>
    <row r="2701" spans="1:31" x14ac:dyDescent="0.25">
      <c r="A2701" s="6">
        <v>5.4444515560706862E-2</v>
      </c>
      <c r="B2701" s="6">
        <v>0.14577585634810072</v>
      </c>
      <c r="C2701" s="6">
        <v>0.65809321370698848</v>
      </c>
      <c r="D2701" s="3">
        <f t="shared" si="360"/>
        <v>18.367322947064842</v>
      </c>
      <c r="E2701" s="4">
        <f t="shared" si="360"/>
        <v>6.8598465140350982</v>
      </c>
      <c r="F2701" s="4">
        <f t="shared" si="360"/>
        <v>1.519541577350535</v>
      </c>
      <c r="G2701" s="141">
        <v>2.7940326349615852E-2</v>
      </c>
      <c r="H2701" s="5">
        <f t="shared" si="350"/>
        <v>1.0279403263496159</v>
      </c>
      <c r="I2701" s="5">
        <f t="shared" si="351"/>
        <v>17.868082880151427</v>
      </c>
      <c r="J2701" s="5">
        <f t="shared" si="352"/>
        <v>6.6733898244808962</v>
      </c>
      <c r="K2701" s="5">
        <f t="shared" si="353"/>
        <v>1.4782390946239803</v>
      </c>
      <c r="L2701">
        <v>2.77</v>
      </c>
      <c r="M2701">
        <v>3.42</v>
      </c>
      <c r="N2701">
        <v>2.67</v>
      </c>
      <c r="O2701" s="5">
        <f t="shared" si="354"/>
        <v>2.847394703988436</v>
      </c>
      <c r="P2701" s="5">
        <f t="shared" si="355"/>
        <v>3.515555916115686</v>
      </c>
      <c r="Q2701" s="5">
        <f t="shared" si="356"/>
        <v>2.7446006713534743</v>
      </c>
      <c r="R2701" s="24">
        <f t="shared" si="361"/>
        <v>0.35119823697054303</v>
      </c>
      <c r="S2701" s="24">
        <f t="shared" si="361"/>
        <v>0.2844500340375451</v>
      </c>
      <c r="T2701" s="24">
        <f t="shared" si="361"/>
        <v>0.36435172899191171</v>
      </c>
      <c r="U2701">
        <f t="shared" si="362"/>
        <v>0.15502502526877271</v>
      </c>
      <c r="V2701">
        <f t="shared" si="362"/>
        <v>0.51248317421139589</v>
      </c>
      <c r="W2701">
        <f t="shared" si="362"/>
        <v>1.8062030761533661</v>
      </c>
      <c r="X2701" t="s">
        <v>366</v>
      </c>
      <c r="Y2701" t="s">
        <v>385</v>
      </c>
      <c r="Z2701" t="s">
        <v>320</v>
      </c>
      <c r="AA2701" s="78" t="s">
        <v>153</v>
      </c>
      <c r="AB2701" s="78" t="s">
        <v>161</v>
      </c>
      <c r="AC2701" t="s">
        <v>631</v>
      </c>
      <c r="AD2701" s="78" t="s">
        <v>149</v>
      </c>
      <c r="AE2701" s="142" t="str">
        <f>VLOOKUP(AD2701,cs_lookup!$A$2:$B$55,2,FALSE)</f>
        <v>X</v>
      </c>
    </row>
    <row r="2702" spans="1:31" x14ac:dyDescent="0.25">
      <c r="A2702" s="6">
        <v>0.10213585749332781</v>
      </c>
      <c r="B2702" s="6">
        <v>0.1987710129160952</v>
      </c>
      <c r="C2702" s="6">
        <v>0.59722715807218563</v>
      </c>
      <c r="D2702" s="3">
        <f t="shared" si="360"/>
        <v>9.7908807400508362</v>
      </c>
      <c r="E2702" s="4">
        <f t="shared" si="360"/>
        <v>5.0309146455983393</v>
      </c>
      <c r="F2702" s="4">
        <f t="shared" si="360"/>
        <v>1.6744047662332395</v>
      </c>
      <c r="G2702" s="141">
        <v>2.7474512163908837E-2</v>
      </c>
      <c r="H2702" s="5">
        <f t="shared" si="350"/>
        <v>1.0274745121639088</v>
      </c>
      <c r="I2702" s="5">
        <f t="shared" si="351"/>
        <v>9.5290740783737675</v>
      </c>
      <c r="J2702" s="5">
        <f t="shared" si="352"/>
        <v>4.8963887532382682</v>
      </c>
      <c r="K2702" s="5">
        <f t="shared" si="353"/>
        <v>1.6296314374814667</v>
      </c>
      <c r="L2702">
        <v>3.83</v>
      </c>
      <c r="M2702">
        <v>3.53</v>
      </c>
      <c r="N2702">
        <v>2.0699999999999998</v>
      </c>
      <c r="O2702" s="5">
        <f t="shared" si="354"/>
        <v>3.935227381587771</v>
      </c>
      <c r="P2702" s="5">
        <f t="shared" si="355"/>
        <v>3.626985027938598</v>
      </c>
      <c r="Q2702" s="5">
        <f t="shared" si="356"/>
        <v>2.1268722401792912</v>
      </c>
      <c r="R2702" s="24">
        <f t="shared" si="361"/>
        <v>0.25411492222249271</v>
      </c>
      <c r="S2702" s="24">
        <f t="shared" si="361"/>
        <v>0.27571109124990001</v>
      </c>
      <c r="T2702" s="24">
        <f t="shared" si="361"/>
        <v>0.47017398652760728</v>
      </c>
      <c r="U2702">
        <f t="shared" si="362"/>
        <v>0.40192782304969005</v>
      </c>
      <c r="V2702">
        <f t="shared" si="362"/>
        <v>0.72093948783486694</v>
      </c>
      <c r="W2702">
        <f t="shared" si="362"/>
        <v>1.2702258635849011</v>
      </c>
      <c r="X2702" t="s">
        <v>367</v>
      </c>
      <c r="Y2702" t="s">
        <v>322</v>
      </c>
      <c r="Z2702" t="s">
        <v>320</v>
      </c>
      <c r="AA2702" s="78" t="s">
        <v>155</v>
      </c>
      <c r="AB2702" s="78" t="s">
        <v>161</v>
      </c>
      <c r="AC2702" t="s">
        <v>631</v>
      </c>
      <c r="AD2702" s="78" t="s">
        <v>155</v>
      </c>
      <c r="AE2702" s="142" t="str">
        <f>VLOOKUP(AD2702,cs_lookup!$A$2:$B$55,2,FALSE)</f>
        <v>2</v>
      </c>
    </row>
    <row r="2703" spans="1:31" x14ac:dyDescent="0.25">
      <c r="A2703" s="6">
        <v>0.54911655101643553</v>
      </c>
      <c r="B2703" s="6">
        <v>0.24035579626359421</v>
      </c>
      <c r="C2703" s="6">
        <v>0.20058189780070726</v>
      </c>
      <c r="D2703" s="3">
        <f t="shared" si="360"/>
        <v>1.8211070093388411</v>
      </c>
      <c r="E2703" s="4">
        <f t="shared" si="360"/>
        <v>4.1604987919796894</v>
      </c>
      <c r="F2703" s="4">
        <f t="shared" si="360"/>
        <v>4.9854947578249202</v>
      </c>
      <c r="G2703" s="141">
        <v>2.7522279432226737E-2</v>
      </c>
      <c r="H2703" s="5">
        <f t="shared" si="350"/>
        <v>1.0275222794322267</v>
      </c>
      <c r="I2703" s="5">
        <f t="shared" si="351"/>
        <v>1.772328489407667</v>
      </c>
      <c r="J2703" s="5">
        <f t="shared" si="352"/>
        <v>4.0490594464566128</v>
      </c>
      <c r="K2703" s="5">
        <f t="shared" si="353"/>
        <v>4.851957818938712</v>
      </c>
      <c r="L2703">
        <v>2.35</v>
      </c>
      <c r="M2703">
        <v>3.49</v>
      </c>
      <c r="N2703">
        <v>3.17</v>
      </c>
      <c r="O2703" s="5">
        <f t="shared" si="354"/>
        <v>2.4146773566657331</v>
      </c>
      <c r="P2703" s="5">
        <f t="shared" si="355"/>
        <v>3.5860527552184713</v>
      </c>
      <c r="Q2703" s="5">
        <f t="shared" si="356"/>
        <v>3.2572456258001585</v>
      </c>
      <c r="R2703" s="24">
        <f t="shared" si="361"/>
        <v>0.41413400313689663</v>
      </c>
      <c r="S2703" s="24">
        <f t="shared" si="361"/>
        <v>0.27885813964805362</v>
      </c>
      <c r="T2703" s="24">
        <f t="shared" si="361"/>
        <v>0.30700785721504964</v>
      </c>
      <c r="U2703">
        <f t="shared" si="362"/>
        <v>1.3259393019097705</v>
      </c>
      <c r="V2703">
        <f t="shared" si="362"/>
        <v>0.8619285654237917</v>
      </c>
      <c r="W2703">
        <f t="shared" si="362"/>
        <v>0.65334450922604814</v>
      </c>
      <c r="X2703" t="s">
        <v>214</v>
      </c>
      <c r="Y2703" t="s">
        <v>217</v>
      </c>
      <c r="Z2703" t="s">
        <v>202</v>
      </c>
      <c r="AA2703" s="78" t="s">
        <v>162</v>
      </c>
      <c r="AB2703" s="78" t="s">
        <v>160</v>
      </c>
      <c r="AC2703" t="s">
        <v>631</v>
      </c>
      <c r="AD2703" s="78" t="s">
        <v>170</v>
      </c>
      <c r="AE2703" s="142" t="str">
        <f>VLOOKUP(AD2703,cs_lookup!$A$2:$B$55,2,FALSE)</f>
        <v>1</v>
      </c>
    </row>
    <row r="2704" spans="1:31" x14ac:dyDescent="0.25">
      <c r="A2704" s="6">
        <v>0.86922273933650851</v>
      </c>
      <c r="B2704" s="6">
        <v>0.10839195241922416</v>
      </c>
      <c r="C2704" s="6">
        <v>1.3235518271162507E-2</v>
      </c>
      <c r="D2704" s="3">
        <f t="shared" si="360"/>
        <v>1.1504531056830334</v>
      </c>
      <c r="E2704" s="4">
        <f t="shared" si="360"/>
        <v>9.2257771696217024</v>
      </c>
      <c r="F2704" s="4">
        <f t="shared" si="360"/>
        <v>75.55427596505956</v>
      </c>
      <c r="G2704" s="141">
        <v>5.0643516415989742E-2</v>
      </c>
      <c r="H2704" s="5">
        <f t="shared" si="350"/>
        <v>1.0506435164159897</v>
      </c>
      <c r="I2704" s="5">
        <f t="shared" si="351"/>
        <v>1.0949985296701961</v>
      </c>
      <c r="J2704" s="5">
        <f t="shared" si="352"/>
        <v>8.7810727668059645</v>
      </c>
      <c r="K2704" s="5">
        <f t="shared" si="353"/>
        <v>71.912380159917859</v>
      </c>
      <c r="L2704">
        <v>1.56</v>
      </c>
      <c r="M2704">
        <v>3.97</v>
      </c>
      <c r="N2704">
        <v>6.34</v>
      </c>
      <c r="O2704" s="5">
        <f t="shared" si="354"/>
        <v>1.6390038856089439</v>
      </c>
      <c r="P2704" s="5">
        <f t="shared" si="355"/>
        <v>4.1710547601714794</v>
      </c>
      <c r="Q2704" s="5">
        <f t="shared" si="356"/>
        <v>6.6610798940773748</v>
      </c>
      <c r="R2704" s="24">
        <f t="shared" si="361"/>
        <v>0.61012668046754936</v>
      </c>
      <c r="S2704" s="24">
        <f t="shared" si="361"/>
        <v>0.23974751172024608</v>
      </c>
      <c r="T2704" s="24">
        <f t="shared" si="361"/>
        <v>0.15012580781220458</v>
      </c>
      <c r="U2704">
        <f t="shared" si="362"/>
        <v>1.4246594472321878</v>
      </c>
      <c r="V2704">
        <f t="shared" si="362"/>
        <v>0.45210876910248537</v>
      </c>
      <c r="W2704">
        <f t="shared" si="362"/>
        <v>8.8162844643734306E-2</v>
      </c>
      <c r="X2704" t="s">
        <v>25</v>
      </c>
      <c r="Y2704" t="s">
        <v>237</v>
      </c>
      <c r="Z2704" t="s">
        <v>137</v>
      </c>
      <c r="AA2704" s="78" t="s">
        <v>170</v>
      </c>
      <c r="AB2704" s="78" t="s">
        <v>160</v>
      </c>
      <c r="AC2704" t="s">
        <v>631</v>
      </c>
      <c r="AD2704" s="78" t="s">
        <v>154</v>
      </c>
      <c r="AE2704" s="142" t="str">
        <f>VLOOKUP(AD2704,cs_lookup!$A$2:$B$55,2,FALSE)</f>
        <v>1</v>
      </c>
    </row>
    <row r="2705" spans="1:31" x14ac:dyDescent="0.25">
      <c r="A2705" s="6">
        <v>0.55697715304554218</v>
      </c>
      <c r="B2705" s="6">
        <v>0.254926231385323</v>
      </c>
      <c r="C2705" s="6">
        <v>0.18062930783353046</v>
      </c>
      <c r="D2705" s="3">
        <f t="shared" si="360"/>
        <v>1.7954057801689278</v>
      </c>
      <c r="E2705" s="4">
        <f t="shared" si="360"/>
        <v>3.9227034211653651</v>
      </c>
      <c r="F2705" s="4">
        <f t="shared" si="360"/>
        <v>5.536200143786238</v>
      </c>
      <c r="G2705" s="141">
        <v>2.2688868837667187E-2</v>
      </c>
      <c r="H2705" s="5">
        <f t="shared" si="350"/>
        <v>1.0226888688376672</v>
      </c>
      <c r="I2705" s="5">
        <f t="shared" si="351"/>
        <v>1.7555737965638454</v>
      </c>
      <c r="J2705" s="5">
        <f t="shared" si="352"/>
        <v>3.8356762654742664</v>
      </c>
      <c r="K2705" s="5">
        <f t="shared" si="353"/>
        <v>5.41337674876464</v>
      </c>
      <c r="L2705">
        <v>2.19</v>
      </c>
      <c r="M2705">
        <v>3.34</v>
      </c>
      <c r="N2705">
        <v>3.75</v>
      </c>
      <c r="O2705" s="5">
        <f t="shared" si="354"/>
        <v>2.2396886227544912</v>
      </c>
      <c r="P2705" s="5">
        <f t="shared" si="355"/>
        <v>3.4157808219178083</v>
      </c>
      <c r="Q2705" s="5">
        <f t="shared" si="356"/>
        <v>3.8350832581412519</v>
      </c>
      <c r="R2705" s="24">
        <f t="shared" si="361"/>
        <v>0.44649063706460473</v>
      </c>
      <c r="S2705" s="24">
        <f t="shared" si="361"/>
        <v>0.29275883088966603</v>
      </c>
      <c r="T2705" s="24">
        <f t="shared" si="361"/>
        <v>0.26075053204572918</v>
      </c>
      <c r="U2705">
        <f t="shared" si="362"/>
        <v>1.2474553928102878</v>
      </c>
      <c r="V2705">
        <f t="shared" si="362"/>
        <v>0.8707721321697679</v>
      </c>
      <c r="W2705">
        <f t="shared" si="362"/>
        <v>0.69272843440201515</v>
      </c>
      <c r="X2705" t="s">
        <v>85</v>
      </c>
      <c r="Y2705" t="s">
        <v>94</v>
      </c>
      <c r="Z2705" t="s">
        <v>138</v>
      </c>
      <c r="AA2705" s="78" t="s">
        <v>162</v>
      </c>
      <c r="AB2705" s="78" t="s">
        <v>160</v>
      </c>
      <c r="AC2705" t="s">
        <v>631</v>
      </c>
      <c r="AD2705" s="78" t="s">
        <v>150</v>
      </c>
      <c r="AE2705" s="142" t="str">
        <f>VLOOKUP(AD2705,cs_lookup!$A$2:$B$55,2,FALSE)</f>
        <v>X</v>
      </c>
    </row>
    <row r="2706" spans="1:31" x14ac:dyDescent="0.25">
      <c r="A2706" s="6">
        <v>0.13913481625969426</v>
      </c>
      <c r="B2706" s="6">
        <v>0.45893611866591244</v>
      </c>
      <c r="C2706" s="6">
        <v>0.38219336884902616</v>
      </c>
      <c r="D2706" s="3">
        <f t="shared" si="360"/>
        <v>7.1872736593370439</v>
      </c>
      <c r="E2706" s="4">
        <f t="shared" si="360"/>
        <v>2.1789524932291524</v>
      </c>
      <c r="F2706" s="4">
        <f t="shared" si="360"/>
        <v>2.6164765835982347</v>
      </c>
      <c r="G2706" s="141">
        <v>4.6015780054701194E-2</v>
      </c>
      <c r="H2706" s="5">
        <f t="shared" si="350"/>
        <v>1.0460157800547012</v>
      </c>
      <c r="I2706" s="5">
        <f t="shared" si="351"/>
        <v>6.871094869105308</v>
      </c>
      <c r="J2706" s="5">
        <f t="shared" si="352"/>
        <v>2.0830971528127469</v>
      </c>
      <c r="K2706" s="5">
        <f t="shared" si="353"/>
        <v>2.5013739118365943</v>
      </c>
      <c r="L2706">
        <v>3.77</v>
      </c>
      <c r="M2706">
        <v>3.5</v>
      </c>
      <c r="N2706">
        <v>2.02</v>
      </c>
      <c r="O2706" s="5">
        <f t="shared" si="354"/>
        <v>3.9434794908062236</v>
      </c>
      <c r="P2706" s="5">
        <f t="shared" si="355"/>
        <v>3.6610552301914541</v>
      </c>
      <c r="Q2706" s="5">
        <f t="shared" si="356"/>
        <v>2.1129518757104964</v>
      </c>
      <c r="R2706" s="24">
        <f t="shared" si="361"/>
        <v>0.25358316236495887</v>
      </c>
      <c r="S2706" s="24">
        <f t="shared" si="361"/>
        <v>0.27314529203311289</v>
      </c>
      <c r="T2706" s="24">
        <f t="shared" si="361"/>
        <v>0.47327154560192825</v>
      </c>
      <c r="U2706">
        <f t="shared" si="362"/>
        <v>0.54867529437719664</v>
      </c>
      <c r="V2706">
        <f t="shared" si="362"/>
        <v>1.6801904775656045</v>
      </c>
      <c r="W2706">
        <f t="shared" si="362"/>
        <v>0.80755619559366354</v>
      </c>
      <c r="X2706" t="s">
        <v>270</v>
      </c>
      <c r="Y2706" t="s">
        <v>269</v>
      </c>
      <c r="Z2706" t="s">
        <v>262</v>
      </c>
      <c r="AA2706" s="78" t="s">
        <v>152</v>
      </c>
      <c r="AB2706" s="78" t="s">
        <v>161</v>
      </c>
      <c r="AC2706" t="s">
        <v>631</v>
      </c>
      <c r="AD2706" s="78" t="s">
        <v>155</v>
      </c>
      <c r="AE2706" s="142" t="str">
        <f>VLOOKUP(AD2706,cs_lookup!$A$2:$B$55,2,FALSE)</f>
        <v>2</v>
      </c>
    </row>
    <row r="2707" spans="1:31" x14ac:dyDescent="0.25">
      <c r="A2707" s="6">
        <v>0.14642645132761295</v>
      </c>
      <c r="B2707" s="6">
        <v>0.38350156197492519</v>
      </c>
      <c r="C2707" s="6">
        <v>0.43615894049784015</v>
      </c>
      <c r="D2707" s="3">
        <f t="shared" si="360"/>
        <v>6.8293671733026633</v>
      </c>
      <c r="E2707" s="4">
        <f t="shared" si="360"/>
        <v>2.6075513091792408</v>
      </c>
      <c r="F2707" s="4">
        <f t="shared" si="360"/>
        <v>2.2927421798543919</v>
      </c>
      <c r="G2707" s="141">
        <v>2.1488312391695796E-2</v>
      </c>
      <c r="H2707" s="5">
        <f t="shared" si="350"/>
        <v>1.0214883123916958</v>
      </c>
      <c r="I2707" s="5">
        <f t="shared" si="351"/>
        <v>6.6857027050192048</v>
      </c>
      <c r="J2707" s="5">
        <f t="shared" si="352"/>
        <v>2.5526981342292241</v>
      </c>
      <c r="K2707" s="5">
        <f t="shared" si="353"/>
        <v>2.2445114173516125</v>
      </c>
      <c r="L2707">
        <v>3.61</v>
      </c>
      <c r="M2707">
        <v>3.29</v>
      </c>
      <c r="N2707">
        <v>2.27</v>
      </c>
      <c r="O2707" s="5">
        <f t="shared" si="354"/>
        <v>3.6875728077340217</v>
      </c>
      <c r="P2707" s="5">
        <f t="shared" si="355"/>
        <v>3.3606965477686792</v>
      </c>
      <c r="Q2707" s="5">
        <f t="shared" si="356"/>
        <v>2.3187784691291493</v>
      </c>
      <c r="R2707" s="24">
        <f t="shared" si="361"/>
        <v>0.27118108635107613</v>
      </c>
      <c r="S2707" s="24">
        <f t="shared" si="361"/>
        <v>0.29755736222716861</v>
      </c>
      <c r="T2707" s="24">
        <f t="shared" si="361"/>
        <v>0.43126155142175543</v>
      </c>
      <c r="U2707">
        <f t="shared" si="362"/>
        <v>0.53995820024869479</v>
      </c>
      <c r="V2707">
        <f t="shared" si="362"/>
        <v>1.2888323753930273</v>
      </c>
      <c r="W2707">
        <f t="shared" si="362"/>
        <v>1.0113559603445736</v>
      </c>
      <c r="X2707" t="s">
        <v>68</v>
      </c>
      <c r="Y2707" t="s">
        <v>22</v>
      </c>
      <c r="Z2707" t="s">
        <v>146</v>
      </c>
      <c r="AA2707" s="78" t="s">
        <v>152</v>
      </c>
      <c r="AB2707" s="78" t="s">
        <v>161</v>
      </c>
      <c r="AC2707" t="s">
        <v>631</v>
      </c>
      <c r="AD2707" s="78" t="s">
        <v>149</v>
      </c>
      <c r="AE2707" s="142" t="str">
        <f>VLOOKUP(AD2707,cs_lookup!$A$2:$B$55,2,FALSE)</f>
        <v>X</v>
      </c>
    </row>
    <row r="2708" spans="1:31" x14ac:dyDescent="0.25">
      <c r="A2708" s="6">
        <v>0.3585685146011201</v>
      </c>
      <c r="B2708" s="6">
        <v>0.34829487534641695</v>
      </c>
      <c r="C2708" s="6">
        <v>0.27896359817972605</v>
      </c>
      <c r="D2708" s="3">
        <f t="shared" si="360"/>
        <v>2.7888672855518926</v>
      </c>
      <c r="E2708" s="4">
        <f t="shared" si="360"/>
        <v>2.8711303863009521</v>
      </c>
      <c r="F2708" s="4">
        <f t="shared" si="360"/>
        <v>3.5846970949798855</v>
      </c>
      <c r="G2708" s="141">
        <v>2.9361203779808331E-2</v>
      </c>
      <c r="H2708" s="5">
        <f t="shared" ref="H2708:H2771" si="363">(G2708/100%) + 1</f>
        <v>1.0293612037798083</v>
      </c>
      <c r="I2708" s="5">
        <f t="shared" ref="I2708:I2771" si="364">D2708/H2708</f>
        <v>2.7093184348809611</v>
      </c>
      <c r="J2708" s="5">
        <f t="shared" ref="J2708:J2771" si="365">E2708/H2708</f>
        <v>2.789235086535395</v>
      </c>
      <c r="K2708" s="5">
        <f t="shared" ref="K2708:K2771" si="366">F2708/H2708</f>
        <v>3.4824482230502749</v>
      </c>
      <c r="L2708">
        <v>2.2200000000000002</v>
      </c>
      <c r="M2708">
        <v>3.12</v>
      </c>
      <c r="N2708">
        <v>3.87</v>
      </c>
      <c r="O2708" s="5">
        <f t="shared" ref="O2708:O2771" si="367">(L2708*H2708)</f>
        <v>2.2851818723911745</v>
      </c>
      <c r="P2708" s="5">
        <f t="shared" ref="P2708:P2771" si="368">(M2708*H2708)</f>
        <v>3.2116069557930023</v>
      </c>
      <c r="Q2708" s="5">
        <f t="shared" ref="Q2708:Q2771" si="369">(N2708*H2708)</f>
        <v>3.9836278586278584</v>
      </c>
      <c r="R2708" s="24">
        <f t="shared" si="361"/>
        <v>0.43760193098049455</v>
      </c>
      <c r="S2708" s="24">
        <f t="shared" si="361"/>
        <v>0.3113706047361211</v>
      </c>
      <c r="T2708" s="24">
        <f t="shared" si="361"/>
        <v>0.25102746428338446</v>
      </c>
      <c r="U2708">
        <f t="shared" si="362"/>
        <v>0.81939426957671002</v>
      </c>
      <c r="V2708">
        <f t="shared" si="362"/>
        <v>1.1185862443296093</v>
      </c>
      <c r="W2708">
        <f t="shared" si="362"/>
        <v>1.1112871612518245</v>
      </c>
      <c r="X2708" t="s">
        <v>347</v>
      </c>
      <c r="Y2708" t="s">
        <v>352</v>
      </c>
      <c r="Z2708" t="s">
        <v>349</v>
      </c>
      <c r="AA2708" s="78" t="s">
        <v>151</v>
      </c>
      <c r="AB2708" s="78" t="s">
        <v>166</v>
      </c>
      <c r="AC2708" t="s">
        <v>631</v>
      </c>
      <c r="AD2708" s="78" t="s">
        <v>151</v>
      </c>
      <c r="AE2708" s="142" t="str">
        <f>VLOOKUP(AD2708,cs_lookup!$A$2:$B$55,2,FALSE)</f>
        <v>X</v>
      </c>
    </row>
    <row r="2709" spans="1:31" x14ac:dyDescent="0.25">
      <c r="A2709" s="6">
        <v>0.1071970290314499</v>
      </c>
      <c r="B2709" s="6">
        <v>0.19991684987775343</v>
      </c>
      <c r="C2709" s="6">
        <v>0.59337577661604135</v>
      </c>
      <c r="D2709" s="3">
        <f t="shared" si="360"/>
        <v>9.3286167446545178</v>
      </c>
      <c r="E2709" s="4">
        <f t="shared" si="360"/>
        <v>5.0020796176584765</v>
      </c>
      <c r="F2709" s="4">
        <f t="shared" si="360"/>
        <v>1.6852727047654239</v>
      </c>
      <c r="G2709" s="141">
        <v>4.4864563659924972E-2</v>
      </c>
      <c r="H2709" s="5">
        <f t="shared" si="363"/>
        <v>1.044864563659925</v>
      </c>
      <c r="I2709" s="5">
        <f t="shared" si="364"/>
        <v>8.9280630898022579</v>
      </c>
      <c r="J2709" s="5">
        <f t="shared" si="365"/>
        <v>4.7872995138597867</v>
      </c>
      <c r="K2709" s="5">
        <f t="shared" si="366"/>
        <v>1.6129101927452623</v>
      </c>
      <c r="L2709">
        <v>2.63</v>
      </c>
      <c r="M2709">
        <v>3.67</v>
      </c>
      <c r="N2709">
        <v>2.5499999999999998</v>
      </c>
      <c r="O2709" s="5">
        <f t="shared" si="367"/>
        <v>2.7479938024256025</v>
      </c>
      <c r="P2709" s="5">
        <f t="shared" si="368"/>
        <v>3.8346529486319247</v>
      </c>
      <c r="Q2709" s="5">
        <f t="shared" si="369"/>
        <v>2.6644046373328085</v>
      </c>
      <c r="R2709" s="24">
        <f t="shared" si="361"/>
        <v>0.36390183963199579</v>
      </c>
      <c r="S2709" s="24">
        <f t="shared" si="361"/>
        <v>0.26077979243382804</v>
      </c>
      <c r="T2709" s="24">
        <f t="shared" si="361"/>
        <v>0.37531836793417606</v>
      </c>
      <c r="U2709">
        <f t="shared" si="362"/>
        <v>0.29457677141686173</v>
      </c>
      <c r="V2709">
        <f t="shared" si="362"/>
        <v>0.76661173786493297</v>
      </c>
      <c r="W2709">
        <f t="shared" si="362"/>
        <v>1.5809931708967373</v>
      </c>
      <c r="X2709" t="s">
        <v>395</v>
      </c>
      <c r="Y2709" t="s">
        <v>398</v>
      </c>
      <c r="Z2709" t="s">
        <v>186</v>
      </c>
      <c r="AA2709" s="78" t="s">
        <v>155</v>
      </c>
      <c r="AB2709" s="78" t="s">
        <v>161</v>
      </c>
      <c r="AC2709" t="s">
        <v>632</v>
      </c>
      <c r="AD2709" s="78" t="s">
        <v>155</v>
      </c>
      <c r="AE2709" s="142" t="str">
        <f>VLOOKUP(AD2709,cs_lookup!$A$2:$B$55,2,FALSE)</f>
        <v>2</v>
      </c>
    </row>
    <row r="2710" spans="1:31" x14ac:dyDescent="0.25">
      <c r="A2710" s="6">
        <v>0.77005717448966426</v>
      </c>
      <c r="B2710" s="6">
        <v>0.16033852712540242</v>
      </c>
      <c r="C2710" s="6">
        <v>6.5113482485355159E-2</v>
      </c>
      <c r="D2710" s="3">
        <f t="shared" si="360"/>
        <v>1.2986048739338407</v>
      </c>
      <c r="E2710" s="4">
        <f t="shared" si="360"/>
        <v>6.2368042037575266</v>
      </c>
      <c r="F2710" s="4">
        <f t="shared" si="360"/>
        <v>15.357802437074573</v>
      </c>
      <c r="G2710" s="141">
        <v>4.6104683792319578E-2</v>
      </c>
      <c r="H2710" s="5">
        <f t="shared" si="363"/>
        <v>1.0461046837923196</v>
      </c>
      <c r="I2710" s="5">
        <f t="shared" si="364"/>
        <v>1.2413718187611607</v>
      </c>
      <c r="J2710" s="5">
        <f t="shared" si="365"/>
        <v>5.9619312487426956</v>
      </c>
      <c r="K2710" s="5">
        <f t="shared" si="366"/>
        <v>14.680942237443913</v>
      </c>
      <c r="L2710">
        <v>1.78</v>
      </c>
      <c r="M2710">
        <v>4.17</v>
      </c>
      <c r="N2710">
        <v>4.09</v>
      </c>
      <c r="O2710" s="5">
        <f t="shared" si="367"/>
        <v>1.862066337150329</v>
      </c>
      <c r="P2710" s="5">
        <f t="shared" si="368"/>
        <v>4.3622565314139727</v>
      </c>
      <c r="Q2710" s="5">
        <f t="shared" si="369"/>
        <v>4.2785681567105867</v>
      </c>
      <c r="R2710" s="24">
        <f t="shared" si="361"/>
        <v>0.5370377950821994</v>
      </c>
      <c r="S2710" s="24">
        <f t="shared" si="361"/>
        <v>0.22923915473532733</v>
      </c>
      <c r="T2710" s="24">
        <f t="shared" si="361"/>
        <v>0.23372305018247314</v>
      </c>
      <c r="U2710">
        <f t="shared" si="362"/>
        <v>1.4338975422983009</v>
      </c>
      <c r="V2710">
        <f t="shared" si="362"/>
        <v>0.69943778719008309</v>
      </c>
      <c r="W2710">
        <f t="shared" si="362"/>
        <v>0.2785924727343731</v>
      </c>
      <c r="X2710" t="s">
        <v>421</v>
      </c>
      <c r="Y2710" t="s">
        <v>516</v>
      </c>
      <c r="Z2710" t="s">
        <v>186</v>
      </c>
      <c r="AA2710" s="78" t="s">
        <v>162</v>
      </c>
      <c r="AB2710" s="78" t="s">
        <v>160</v>
      </c>
      <c r="AC2710" t="s">
        <v>632</v>
      </c>
      <c r="AD2710" s="78" t="s">
        <v>178</v>
      </c>
      <c r="AE2710" s="142" t="str">
        <f>VLOOKUP(AD2710,cs_lookup!$A$2:$B$55,2,FALSE)</f>
        <v>2</v>
      </c>
    </row>
    <row r="2711" spans="1:31" x14ac:dyDescent="0.25">
      <c r="A2711" s="6">
        <v>0.23648603987869307</v>
      </c>
      <c r="B2711" s="6">
        <v>0.27930707405763189</v>
      </c>
      <c r="C2711" s="6">
        <v>0.43838337603058869</v>
      </c>
      <c r="D2711" s="3">
        <f t="shared" si="360"/>
        <v>4.2285794142984336</v>
      </c>
      <c r="E2711" s="4">
        <f t="shared" si="360"/>
        <v>3.5802888393498447</v>
      </c>
      <c r="F2711" s="4">
        <f t="shared" si="360"/>
        <v>2.2811083966154406</v>
      </c>
      <c r="G2711" s="141">
        <v>5.1267573006703593E-2</v>
      </c>
      <c r="H2711" s="5">
        <f t="shared" si="363"/>
        <v>1.0512675730067036</v>
      </c>
      <c r="I2711" s="5">
        <f t="shared" si="364"/>
        <v>4.0223626437980782</v>
      </c>
      <c r="J2711" s="5">
        <f t="shared" si="365"/>
        <v>3.4056875064736865</v>
      </c>
      <c r="K2711" s="5">
        <f t="shared" si="366"/>
        <v>2.1698646997084676</v>
      </c>
      <c r="L2711">
        <v>6.9</v>
      </c>
      <c r="M2711">
        <v>4.83</v>
      </c>
      <c r="N2711">
        <v>1.43</v>
      </c>
      <c r="O2711" s="5">
        <f t="shared" si="367"/>
        <v>7.2537462537462556</v>
      </c>
      <c r="P2711" s="5">
        <f t="shared" si="368"/>
        <v>5.0776223776223786</v>
      </c>
      <c r="Q2711" s="5">
        <f t="shared" si="369"/>
        <v>1.503312629399586</v>
      </c>
      <c r="R2711" s="24">
        <f t="shared" si="361"/>
        <v>0.13785979892576777</v>
      </c>
      <c r="S2711" s="24">
        <f t="shared" si="361"/>
        <v>0.19694256989395398</v>
      </c>
      <c r="T2711" s="24">
        <f t="shared" si="361"/>
        <v>0.66519763118027819</v>
      </c>
      <c r="U2711">
        <f t="shared" si="362"/>
        <v>1.7154097258333576</v>
      </c>
      <c r="V2711">
        <f t="shared" si="362"/>
        <v>1.4182158494632626</v>
      </c>
      <c r="W2711">
        <f t="shared" si="362"/>
        <v>0.65902726570561188</v>
      </c>
      <c r="X2711" t="s">
        <v>394</v>
      </c>
      <c r="Y2711" t="s">
        <v>420</v>
      </c>
      <c r="Z2711" t="s">
        <v>186</v>
      </c>
      <c r="AA2711" s="78" t="s">
        <v>151</v>
      </c>
      <c r="AB2711" s="78" t="s">
        <v>166</v>
      </c>
      <c r="AC2711" t="s">
        <v>632</v>
      </c>
      <c r="AD2711" s="78" t="s">
        <v>155</v>
      </c>
      <c r="AE2711" s="142" t="str">
        <f>VLOOKUP(AD2711,cs_lookup!$A$2:$B$55,2,FALSE)</f>
        <v>2</v>
      </c>
    </row>
    <row r="2712" spans="1:31" x14ac:dyDescent="0.25">
      <c r="A2712" s="6">
        <v>0.1735749836902922</v>
      </c>
      <c r="B2712" s="6">
        <v>0.20052832307094001</v>
      </c>
      <c r="C2712" s="6">
        <v>0.55125437166320346</v>
      </c>
      <c r="D2712" s="3">
        <f t="shared" si="360"/>
        <v>5.7611988705946722</v>
      </c>
      <c r="E2712" s="4">
        <f t="shared" si="360"/>
        <v>4.9868267219600417</v>
      </c>
      <c r="F2712" s="4">
        <f t="shared" si="360"/>
        <v>1.8140445707176431</v>
      </c>
      <c r="G2712" s="141">
        <v>4.5610324698498017E-2</v>
      </c>
      <c r="H2712" s="5">
        <f t="shared" si="363"/>
        <v>1.045610324698498</v>
      </c>
      <c r="I2712" s="5">
        <f t="shared" si="364"/>
        <v>5.5098909550801496</v>
      </c>
      <c r="J2712" s="5">
        <f t="shared" si="365"/>
        <v>4.7692975137731111</v>
      </c>
      <c r="K2712" s="5">
        <f t="shared" si="366"/>
        <v>1.7349145545600111</v>
      </c>
      <c r="L2712">
        <v>1.96</v>
      </c>
      <c r="M2712">
        <v>3.87</v>
      </c>
      <c r="N2712">
        <v>3.61</v>
      </c>
      <c r="O2712" s="5">
        <f t="shared" si="367"/>
        <v>2.0493962364090561</v>
      </c>
      <c r="P2712" s="5">
        <f t="shared" si="368"/>
        <v>4.0465119565831875</v>
      </c>
      <c r="Q2712" s="5">
        <f t="shared" si="369"/>
        <v>3.7746532721615775</v>
      </c>
      <c r="R2712" s="24">
        <f t="shared" si="361"/>
        <v>0.48794858809353336</v>
      </c>
      <c r="S2712" s="24">
        <f t="shared" si="361"/>
        <v>0.24712641670886959</v>
      </c>
      <c r="T2712" s="24">
        <f t="shared" si="361"/>
        <v>0.26492499519759705</v>
      </c>
      <c r="U2712">
        <f t="shared" si="362"/>
        <v>0.35572391830964806</v>
      </c>
      <c r="V2712">
        <f t="shared" si="362"/>
        <v>0.811440256940135</v>
      </c>
      <c r="W2712">
        <f t="shared" si="362"/>
        <v>2.0807941177918852</v>
      </c>
      <c r="X2712" t="s">
        <v>432</v>
      </c>
      <c r="Y2712" t="s">
        <v>185</v>
      </c>
      <c r="Z2712" t="s">
        <v>186</v>
      </c>
      <c r="AA2712" s="78" t="s">
        <v>155</v>
      </c>
      <c r="AB2712" s="78" t="s">
        <v>161</v>
      </c>
      <c r="AC2712" t="s">
        <v>632</v>
      </c>
      <c r="AD2712" s="78" t="s">
        <v>154</v>
      </c>
      <c r="AE2712" s="142" t="str">
        <f>VLOOKUP(AD2712,cs_lookup!$A$2:$B$55,2,FALSE)</f>
        <v>1</v>
      </c>
    </row>
    <row r="2713" spans="1:31" x14ac:dyDescent="0.25">
      <c r="A2713" s="6">
        <v>9.5644449833241704E-2</v>
      </c>
      <c r="B2713" s="6">
        <v>0.29033479473950141</v>
      </c>
      <c r="C2713" s="6">
        <v>0.54272581684408794</v>
      </c>
      <c r="D2713" s="3">
        <f t="shared" si="360"/>
        <v>10.455389745495143</v>
      </c>
      <c r="E2713" s="4">
        <f t="shared" si="360"/>
        <v>3.4442995401127692</v>
      </c>
      <c r="F2713" s="4">
        <f t="shared" si="360"/>
        <v>1.8425510063533166</v>
      </c>
      <c r="G2713" s="141">
        <v>2.2097909882830891E-2</v>
      </c>
      <c r="H2713" s="5">
        <f t="shared" si="363"/>
        <v>1.0220979098828309</v>
      </c>
      <c r="I2713" s="5">
        <f t="shared" si="364"/>
        <v>10.229342653380151</v>
      </c>
      <c r="J2713" s="5">
        <f t="shared" si="365"/>
        <v>3.36983326823123</v>
      </c>
      <c r="K2713" s="5">
        <f t="shared" si="366"/>
        <v>1.8027147776523083</v>
      </c>
      <c r="L2713">
        <v>4.13</v>
      </c>
      <c r="M2713">
        <v>3.48</v>
      </c>
      <c r="N2713">
        <v>2.0299999999999998</v>
      </c>
      <c r="O2713" s="5">
        <f t="shared" si="367"/>
        <v>4.221264367816091</v>
      </c>
      <c r="P2713" s="5">
        <f t="shared" si="368"/>
        <v>3.5569007263922514</v>
      </c>
      <c r="Q2713" s="5">
        <f t="shared" si="369"/>
        <v>2.0748587570621466</v>
      </c>
      <c r="R2713" s="24">
        <f t="shared" si="361"/>
        <v>0.23689584751531659</v>
      </c>
      <c r="S2713" s="24">
        <f t="shared" si="361"/>
        <v>0.28114363512593604</v>
      </c>
      <c r="T2713" s="24">
        <f t="shared" si="361"/>
        <v>0.48196051735874751</v>
      </c>
      <c r="U2713">
        <f t="shared" si="362"/>
        <v>0.40374050806043693</v>
      </c>
      <c r="V2713">
        <f t="shared" si="362"/>
        <v>1.0326920423058779</v>
      </c>
      <c r="W2713">
        <f t="shared" si="362"/>
        <v>1.1260794137626626</v>
      </c>
      <c r="X2713" t="s">
        <v>304</v>
      </c>
      <c r="Y2713" t="s">
        <v>356</v>
      </c>
      <c r="Z2713" t="s">
        <v>305</v>
      </c>
      <c r="AA2713" s="78" t="s">
        <v>152</v>
      </c>
      <c r="AB2713" s="78" t="s">
        <v>161</v>
      </c>
      <c r="AC2713" t="s">
        <v>632</v>
      </c>
      <c r="AD2713" s="78" t="s">
        <v>150</v>
      </c>
      <c r="AE2713" s="142" t="str">
        <f>VLOOKUP(AD2713,cs_lookup!$A$2:$B$55,2,FALSE)</f>
        <v>X</v>
      </c>
    </row>
    <row r="2714" spans="1:31" x14ac:dyDescent="0.25">
      <c r="A2714" s="6">
        <v>0.85090108844715129</v>
      </c>
      <c r="B2714" s="6">
        <v>8.4536159380792716E-2</v>
      </c>
      <c r="C2714" s="6">
        <v>2.0064188169658565E-2</v>
      </c>
      <c r="D2714" s="3">
        <f t="shared" si="360"/>
        <v>1.1752247277353307</v>
      </c>
      <c r="E2714" s="4">
        <f t="shared" si="360"/>
        <v>11.829257531034795</v>
      </c>
      <c r="F2714" s="4">
        <f t="shared" si="360"/>
        <v>49.840042943387985</v>
      </c>
      <c r="G2714" s="141">
        <v>2.3774761127855593E-2</v>
      </c>
      <c r="H2714" s="5">
        <f t="shared" si="363"/>
        <v>1.0237747611278556</v>
      </c>
      <c r="I2714" s="5">
        <f t="shared" si="364"/>
        <v>1.1479328973109555</v>
      </c>
      <c r="J2714" s="5">
        <f t="shared" si="365"/>
        <v>11.554550844760941</v>
      </c>
      <c r="K2714" s="5">
        <f t="shared" si="366"/>
        <v>48.682625159152209</v>
      </c>
      <c r="L2714">
        <v>1.37</v>
      </c>
      <c r="M2714">
        <v>5.51</v>
      </c>
      <c r="N2714">
        <v>8.9</v>
      </c>
      <c r="O2714" s="5">
        <f t="shared" si="367"/>
        <v>1.4025714227451622</v>
      </c>
      <c r="P2714" s="5">
        <f t="shared" si="368"/>
        <v>5.6409989338144841</v>
      </c>
      <c r="Q2714" s="5">
        <f t="shared" si="369"/>
        <v>9.1115953740379148</v>
      </c>
      <c r="R2714" s="24">
        <f t="shared" si="361"/>
        <v>0.71297616918699569</v>
      </c>
      <c r="S2714" s="24">
        <f t="shared" si="361"/>
        <v>0.17727356656736554</v>
      </c>
      <c r="T2714" s="24">
        <f t="shared" si="361"/>
        <v>0.10975026424563866</v>
      </c>
      <c r="U2714">
        <f t="shared" si="362"/>
        <v>1.1934495502387283</v>
      </c>
      <c r="V2714">
        <f t="shared" si="362"/>
        <v>0.47686838493582306</v>
      </c>
      <c r="W2714">
        <f t="shared" si="362"/>
        <v>0.18281676411048722</v>
      </c>
      <c r="X2714" t="s">
        <v>355</v>
      </c>
      <c r="Y2714" t="s">
        <v>316</v>
      </c>
      <c r="Z2714" t="s">
        <v>305</v>
      </c>
      <c r="AA2714" s="78" t="s">
        <v>164</v>
      </c>
      <c r="AB2714" s="78" t="s">
        <v>160</v>
      </c>
      <c r="AC2714" t="s">
        <v>632</v>
      </c>
      <c r="AD2714" s="78" t="s">
        <v>162</v>
      </c>
      <c r="AE2714" s="142" t="str">
        <f>VLOOKUP(AD2714,cs_lookup!$A$2:$B$55,2,FALSE)</f>
        <v>1</v>
      </c>
    </row>
    <row r="2715" spans="1:31" x14ac:dyDescent="0.25">
      <c r="A2715" s="6">
        <v>0.6277699351337277</v>
      </c>
      <c r="B2715" s="6">
        <v>0.28185536257324351</v>
      </c>
      <c r="C2715" s="6">
        <v>8.9257876283411045E-2</v>
      </c>
      <c r="D2715" s="3">
        <f t="shared" si="360"/>
        <v>1.5929402541186999</v>
      </c>
      <c r="E2715" s="4">
        <f t="shared" si="360"/>
        <v>3.5479190137464141</v>
      </c>
      <c r="F2715" s="4">
        <f t="shared" si="360"/>
        <v>11.203493088103579</v>
      </c>
      <c r="G2715" s="141">
        <v>2.5152988443531532E-2</v>
      </c>
      <c r="H2715" s="5">
        <f t="shared" si="363"/>
        <v>1.0251529884435315</v>
      </c>
      <c r="I2715" s="5">
        <f t="shared" si="364"/>
        <v>1.5538561288664123</v>
      </c>
      <c r="J2715" s="5">
        <f t="shared" si="365"/>
        <v>3.4608678448405499</v>
      </c>
      <c r="K2715" s="5">
        <f t="shared" si="366"/>
        <v>10.928605987983911</v>
      </c>
      <c r="L2715">
        <v>4.1100000000000003</v>
      </c>
      <c r="M2715">
        <v>4.3600000000000003</v>
      </c>
      <c r="N2715">
        <v>1.81</v>
      </c>
      <c r="O2715" s="5">
        <f t="shared" si="367"/>
        <v>4.2133787825029145</v>
      </c>
      <c r="P2715" s="5">
        <f t="shared" si="368"/>
        <v>4.4696670296137979</v>
      </c>
      <c r="Q2715" s="5">
        <f t="shared" si="369"/>
        <v>1.8555269090827922</v>
      </c>
      <c r="R2715" s="24">
        <f t="shared" si="361"/>
        <v>0.23733921197703478</v>
      </c>
      <c r="S2715" s="24">
        <f t="shared" si="361"/>
        <v>0.22373031220770936</v>
      </c>
      <c r="T2715" s="24">
        <f t="shared" si="361"/>
        <v>0.53893047581525577</v>
      </c>
      <c r="U2715">
        <f t="shared" si="362"/>
        <v>2.6450325249856799</v>
      </c>
      <c r="V2715">
        <f t="shared" si="362"/>
        <v>1.2597996212134692</v>
      </c>
      <c r="W2715">
        <f t="shared" si="362"/>
        <v>0.16562039129145195</v>
      </c>
      <c r="X2715" t="s">
        <v>310</v>
      </c>
      <c r="Y2715" t="s">
        <v>317</v>
      </c>
      <c r="Z2715" t="s">
        <v>305</v>
      </c>
      <c r="AA2715" s="78" t="s">
        <v>154</v>
      </c>
      <c r="AB2715" s="78" t="s">
        <v>160</v>
      </c>
      <c r="AC2715" t="s">
        <v>632</v>
      </c>
      <c r="AD2715" s="78" t="s">
        <v>170</v>
      </c>
      <c r="AE2715" s="142" t="str">
        <f>VLOOKUP(AD2715,cs_lookup!$A$2:$B$55,2,FALSE)</f>
        <v>1</v>
      </c>
    </row>
    <row r="2716" spans="1:31" x14ac:dyDescent="0.25">
      <c r="A2716" s="6">
        <v>0.77082008975781502</v>
      </c>
      <c r="B2716" s="6">
        <v>0.15317391304706035</v>
      </c>
      <c r="C2716" s="6">
        <v>6.9357493331736755E-2</v>
      </c>
      <c r="D2716" s="3">
        <f t="shared" si="360"/>
        <v>1.2973195863566442</v>
      </c>
      <c r="E2716" s="4">
        <f t="shared" si="360"/>
        <v>6.528526823577101</v>
      </c>
      <c r="F2716" s="4">
        <f t="shared" si="360"/>
        <v>14.418052786553314</v>
      </c>
      <c r="G2716" s="141">
        <v>2.5655826725239805E-2</v>
      </c>
      <c r="H2716" s="5">
        <f t="shared" si="363"/>
        <v>1.0256558267252398</v>
      </c>
      <c r="I2716" s="5">
        <f t="shared" si="364"/>
        <v>1.2648683433104306</v>
      </c>
      <c r="J2716" s="5">
        <f t="shared" si="365"/>
        <v>6.3652217961084236</v>
      </c>
      <c r="K2716" s="5">
        <f t="shared" si="366"/>
        <v>14.05739860376743</v>
      </c>
      <c r="L2716">
        <v>1.42</v>
      </c>
      <c r="M2716">
        <v>4.9800000000000004</v>
      </c>
      <c r="N2716">
        <v>8.2899999999999991</v>
      </c>
      <c r="O2716" s="5">
        <f t="shared" si="367"/>
        <v>1.4564312739498404</v>
      </c>
      <c r="P2716" s="5">
        <f t="shared" si="368"/>
        <v>5.107766017091695</v>
      </c>
      <c r="Q2716" s="5">
        <f t="shared" si="369"/>
        <v>8.5026868035522369</v>
      </c>
      <c r="R2716" s="24">
        <f t="shared" si="361"/>
        <v>0.6866098098044825</v>
      </c>
      <c r="S2716" s="24">
        <f t="shared" si="361"/>
        <v>0.19578030721332629</v>
      </c>
      <c r="T2716" s="24">
        <f t="shared" si="361"/>
        <v>0.1176098829821912</v>
      </c>
      <c r="U2716">
        <f t="shared" si="362"/>
        <v>1.122646485312105</v>
      </c>
      <c r="V2716">
        <f t="shared" si="362"/>
        <v>0.78237650776673306</v>
      </c>
      <c r="W2716">
        <f t="shared" si="362"/>
        <v>0.58972504327922037</v>
      </c>
      <c r="X2716" t="s">
        <v>307</v>
      </c>
      <c r="Y2716" t="s">
        <v>318</v>
      </c>
      <c r="Z2716" t="s">
        <v>305</v>
      </c>
      <c r="AA2716" s="78" t="s">
        <v>162</v>
      </c>
      <c r="AB2716" s="78" t="s">
        <v>160</v>
      </c>
      <c r="AC2716" t="s">
        <v>632</v>
      </c>
      <c r="AD2716" s="78" t="s">
        <v>154</v>
      </c>
      <c r="AE2716" s="142" t="str">
        <f>VLOOKUP(AD2716,cs_lookup!$A$2:$B$55,2,FALSE)</f>
        <v>1</v>
      </c>
    </row>
    <row r="2717" spans="1:31" x14ac:dyDescent="0.25">
      <c r="A2717" s="6">
        <v>0.85629988278620783</v>
      </c>
      <c r="B2717" s="6">
        <v>9.8978169340402322E-2</v>
      </c>
      <c r="C2717" s="6">
        <v>2.5158532465812393E-2</v>
      </c>
      <c r="D2717" s="3">
        <f t="shared" si="360"/>
        <v>1.167815177956377</v>
      </c>
      <c r="E2717" s="4">
        <f t="shared" si="360"/>
        <v>10.103237983325741</v>
      </c>
      <c r="F2717" s="4">
        <f t="shared" si="360"/>
        <v>39.747946401837517</v>
      </c>
      <c r="G2717" s="141">
        <v>2.2983595352016328E-2</v>
      </c>
      <c r="H2717" s="5">
        <f t="shared" si="363"/>
        <v>1.0229835953520163</v>
      </c>
      <c r="I2717" s="5">
        <f t="shared" si="364"/>
        <v>1.1415776198781791</v>
      </c>
      <c r="J2717" s="5">
        <f t="shared" si="365"/>
        <v>9.8762463339885134</v>
      </c>
      <c r="K2717" s="5">
        <f t="shared" si="366"/>
        <v>38.854920628673376</v>
      </c>
      <c r="L2717">
        <v>1.33</v>
      </c>
      <c r="M2717">
        <v>5.5</v>
      </c>
      <c r="N2717">
        <v>11.2</v>
      </c>
      <c r="O2717" s="5">
        <f t="shared" si="367"/>
        <v>1.3605681818181818</v>
      </c>
      <c r="P2717" s="5">
        <f t="shared" si="368"/>
        <v>5.6264097744360901</v>
      </c>
      <c r="Q2717" s="5">
        <f t="shared" si="369"/>
        <v>11.457416267942582</v>
      </c>
      <c r="R2717" s="24">
        <f t="shared" si="361"/>
        <v>0.7349870542052952</v>
      </c>
      <c r="S2717" s="24">
        <f t="shared" si="361"/>
        <v>0.17773323310782593</v>
      </c>
      <c r="T2717" s="24">
        <f t="shared" si="361"/>
        <v>8.7279712686878827E-2</v>
      </c>
      <c r="U2717">
        <f t="shared" si="362"/>
        <v>1.1650543746135529</v>
      </c>
      <c r="V2717">
        <f t="shared" si="362"/>
        <v>0.55689173943263015</v>
      </c>
      <c r="W2717">
        <f t="shared" si="362"/>
        <v>0.28825177915136052</v>
      </c>
      <c r="X2717" t="s">
        <v>443</v>
      </c>
      <c r="Y2717" t="s">
        <v>362</v>
      </c>
      <c r="Z2717" t="s">
        <v>305</v>
      </c>
      <c r="AA2717" s="78" t="s">
        <v>176</v>
      </c>
      <c r="AB2717" s="78" t="s">
        <v>160</v>
      </c>
      <c r="AC2717" t="s">
        <v>632</v>
      </c>
      <c r="AD2717" s="78" t="s">
        <v>164</v>
      </c>
      <c r="AE2717" s="142" t="str">
        <f>VLOOKUP(AD2717,cs_lookup!$A$2:$B$55,2,FALSE)</f>
        <v>1</v>
      </c>
    </row>
    <row r="2718" spans="1:31" x14ac:dyDescent="0.25">
      <c r="A2718" s="6">
        <v>0.72535015516045032</v>
      </c>
      <c r="B2718" s="6">
        <v>0.17917885764150235</v>
      </c>
      <c r="C2718" s="6">
        <v>9.1169163835766315E-2</v>
      </c>
      <c r="D2718" s="3">
        <f t="shared" si="360"/>
        <v>1.3786444972618721</v>
      </c>
      <c r="E2718" s="4">
        <f t="shared" si="360"/>
        <v>5.5810156017446042</v>
      </c>
      <c r="F2718" s="4">
        <f t="shared" si="360"/>
        <v>10.968620945141243</v>
      </c>
      <c r="G2718" s="141">
        <v>2.2434268625664444E-2</v>
      </c>
      <c r="H2718" s="5">
        <f t="shared" si="363"/>
        <v>1.0224342686256644</v>
      </c>
      <c r="I2718" s="5">
        <f t="shared" si="364"/>
        <v>1.3483942582587909</v>
      </c>
      <c r="J2718" s="5">
        <f t="shared" si="365"/>
        <v>5.4585568706010736</v>
      </c>
      <c r="K2718" s="5">
        <f t="shared" si="366"/>
        <v>10.727947293751258</v>
      </c>
      <c r="L2718">
        <v>2.02</v>
      </c>
      <c r="M2718">
        <v>3.45</v>
      </c>
      <c r="N2718">
        <v>4.21</v>
      </c>
      <c r="O2718" s="5">
        <f t="shared" si="367"/>
        <v>2.0653172226238423</v>
      </c>
      <c r="P2718" s="5">
        <f t="shared" si="368"/>
        <v>3.5273982267585424</v>
      </c>
      <c r="Q2718" s="5">
        <f t="shared" si="369"/>
        <v>4.3044482709140475</v>
      </c>
      <c r="R2718" s="24">
        <f t="shared" si="361"/>
        <v>0.48418712101261102</v>
      </c>
      <c r="S2718" s="24">
        <f t="shared" si="361"/>
        <v>0.28349506795520996</v>
      </c>
      <c r="T2718" s="24">
        <f t="shared" si="361"/>
        <v>0.23231781103217916</v>
      </c>
      <c r="U2718">
        <f t="shared" si="362"/>
        <v>1.4980781678857542</v>
      </c>
      <c r="V2718">
        <f t="shared" si="362"/>
        <v>0.63203518471725673</v>
      </c>
      <c r="W2718">
        <f t="shared" si="362"/>
        <v>0.3924329496335438</v>
      </c>
      <c r="X2718" t="s">
        <v>313</v>
      </c>
      <c r="Y2718" t="s">
        <v>314</v>
      </c>
      <c r="Z2718" t="s">
        <v>305</v>
      </c>
      <c r="AA2718" s="78" t="s">
        <v>162</v>
      </c>
      <c r="AB2718" s="78" t="s">
        <v>160</v>
      </c>
      <c r="AC2718" t="s">
        <v>632</v>
      </c>
      <c r="AD2718" s="78" t="s">
        <v>170</v>
      </c>
      <c r="AE2718" s="142" t="str">
        <f>VLOOKUP(AD2718,cs_lookup!$A$2:$B$55,2,FALSE)</f>
        <v>1</v>
      </c>
    </row>
    <row r="2719" spans="1:31" x14ac:dyDescent="0.25">
      <c r="A2719" s="6">
        <v>0.78216410610528353</v>
      </c>
      <c r="B2719" s="6">
        <v>0.15311703146023573</v>
      </c>
      <c r="C2719" s="6">
        <v>5.9556192596142789E-2</v>
      </c>
      <c r="D2719" s="3">
        <f t="shared" si="360"/>
        <v>1.278504078868322</v>
      </c>
      <c r="E2719" s="4">
        <f t="shared" si="360"/>
        <v>6.5309521120104694</v>
      </c>
      <c r="F2719" s="4">
        <f t="shared" si="360"/>
        <v>16.79086517133679</v>
      </c>
      <c r="G2719" s="141">
        <v>2.7615202445411269E-2</v>
      </c>
      <c r="H2719" s="5">
        <f t="shared" si="363"/>
        <v>1.0276152024454113</v>
      </c>
      <c r="I2719" s="5">
        <f t="shared" si="364"/>
        <v>1.2441467154493935</v>
      </c>
      <c r="J2719" s="5">
        <f t="shared" si="365"/>
        <v>6.355445206015629</v>
      </c>
      <c r="K2719" s="5">
        <f t="shared" si="366"/>
        <v>16.339642632163912</v>
      </c>
      <c r="L2719">
        <v>2.67</v>
      </c>
      <c r="M2719">
        <v>3.59</v>
      </c>
      <c r="N2719">
        <v>2.67</v>
      </c>
      <c r="O2719" s="5">
        <f t="shared" si="367"/>
        <v>2.7437325905292482</v>
      </c>
      <c r="P2719" s="5">
        <f t="shared" si="368"/>
        <v>3.6891385767790261</v>
      </c>
      <c r="Q2719" s="5">
        <f t="shared" si="369"/>
        <v>2.7437325905292482</v>
      </c>
      <c r="R2719" s="24">
        <f t="shared" si="361"/>
        <v>0.3644670050761421</v>
      </c>
      <c r="S2719" s="24">
        <f t="shared" si="361"/>
        <v>0.27106598984771574</v>
      </c>
      <c r="T2719" s="24">
        <f t="shared" si="361"/>
        <v>0.3644670050761421</v>
      </c>
      <c r="U2719">
        <f t="shared" si="362"/>
        <v>2.1460491490632432</v>
      </c>
      <c r="V2719">
        <f t="shared" si="362"/>
        <v>0.5648699475218435</v>
      </c>
      <c r="W2719">
        <f t="shared" si="362"/>
        <v>0.16340626659387367</v>
      </c>
      <c r="X2719" t="s">
        <v>319</v>
      </c>
      <c r="Y2719" t="s">
        <v>363</v>
      </c>
      <c r="Z2719" t="s">
        <v>320</v>
      </c>
      <c r="AA2719" s="78" t="s">
        <v>162</v>
      </c>
      <c r="AB2719" s="78" t="s">
        <v>160</v>
      </c>
      <c r="AC2719" t="s">
        <v>632</v>
      </c>
      <c r="AD2719" s="78" t="s">
        <v>164</v>
      </c>
      <c r="AE2719" s="142" t="str">
        <f>VLOOKUP(AD2719,cs_lookup!$A$2:$B$55,2,FALSE)</f>
        <v>1</v>
      </c>
    </row>
    <row r="2720" spans="1:31" x14ac:dyDescent="0.25">
      <c r="A2720" s="6">
        <v>0.16488444993863161</v>
      </c>
      <c r="B2720" s="6">
        <v>0.26287108714930374</v>
      </c>
      <c r="C2720" s="6">
        <v>0.50733100367980466</v>
      </c>
      <c r="D2720" s="3">
        <f t="shared" si="360"/>
        <v>6.0648532980046959</v>
      </c>
      <c r="E2720" s="4">
        <f t="shared" si="360"/>
        <v>3.8041460201822304</v>
      </c>
      <c r="F2720" s="4">
        <f t="shared" si="360"/>
        <v>1.9710997213786228</v>
      </c>
      <c r="G2720" s="141">
        <v>3.0482940015573057E-2</v>
      </c>
      <c r="H2720" s="5">
        <f t="shared" si="363"/>
        <v>1.0304829400155731</v>
      </c>
      <c r="I2720" s="5">
        <f t="shared" si="364"/>
        <v>5.88544755327346</v>
      </c>
      <c r="J2720" s="5">
        <f t="shared" si="365"/>
        <v>3.6916147492211184</v>
      </c>
      <c r="K2720" s="5">
        <f t="shared" si="366"/>
        <v>1.9127921917356874</v>
      </c>
      <c r="L2720">
        <v>1.71</v>
      </c>
      <c r="M2720">
        <v>3.97</v>
      </c>
      <c r="N2720">
        <v>5.16</v>
      </c>
      <c r="O2720" s="5">
        <f t="shared" si="367"/>
        <v>1.7621258274266298</v>
      </c>
      <c r="P2720" s="5">
        <f t="shared" si="368"/>
        <v>4.0910172718618254</v>
      </c>
      <c r="Q2720" s="5">
        <f t="shared" si="369"/>
        <v>5.3172919704803574</v>
      </c>
      <c r="R2720" s="24">
        <f t="shared" si="361"/>
        <v>0.5674963640141284</v>
      </c>
      <c r="S2720" s="24">
        <f t="shared" si="361"/>
        <v>0.24443798046956158</v>
      </c>
      <c r="T2720" s="24">
        <f t="shared" si="361"/>
        <v>0.18806565551630999</v>
      </c>
      <c r="U2720">
        <f t="shared" si="362"/>
        <v>0.29054714777789592</v>
      </c>
      <c r="V2720">
        <f t="shared" si="362"/>
        <v>1.0754101578008965</v>
      </c>
      <c r="W2720">
        <f t="shared" si="362"/>
        <v>2.6976270722423656</v>
      </c>
      <c r="X2720" t="s">
        <v>364</v>
      </c>
      <c r="Y2720" t="s">
        <v>365</v>
      </c>
      <c r="Z2720" t="s">
        <v>320</v>
      </c>
      <c r="AA2720" s="78" t="s">
        <v>151</v>
      </c>
      <c r="AB2720" s="78" t="s">
        <v>166</v>
      </c>
      <c r="AC2720" t="s">
        <v>632</v>
      </c>
      <c r="AD2720" s="78" t="s">
        <v>175</v>
      </c>
      <c r="AE2720" s="142" t="str">
        <f>VLOOKUP(AD2720,cs_lookup!$A$2:$B$55,2,FALSE)</f>
        <v>1</v>
      </c>
    </row>
    <row r="2721" spans="1:31" x14ac:dyDescent="0.25">
      <c r="A2721" s="6">
        <v>0.4277997076958886</v>
      </c>
      <c r="B2721" s="6">
        <v>0.27934913445107645</v>
      </c>
      <c r="C2721" s="6">
        <v>0.2755094480377302</v>
      </c>
      <c r="D2721" s="3">
        <f t="shared" si="360"/>
        <v>2.3375425041451252</v>
      </c>
      <c r="E2721" s="4">
        <f t="shared" si="360"/>
        <v>3.5797497707125849</v>
      </c>
      <c r="F2721" s="4">
        <f t="shared" si="360"/>
        <v>3.6296395899390461</v>
      </c>
      <c r="G2721" s="141">
        <v>2.9441569036196213E-2</v>
      </c>
      <c r="H2721" s="5">
        <f t="shared" si="363"/>
        <v>1.0294415690361962</v>
      </c>
      <c r="I2721" s="5">
        <f t="shared" si="364"/>
        <v>2.2706898326765885</v>
      </c>
      <c r="J2721" s="5">
        <f t="shared" si="365"/>
        <v>3.4773705262981442</v>
      </c>
      <c r="K2721" s="5">
        <f t="shared" si="366"/>
        <v>3.5258335189798657</v>
      </c>
      <c r="L2721">
        <v>2.04</v>
      </c>
      <c r="M2721">
        <v>3.48</v>
      </c>
      <c r="N2721">
        <v>3.97</v>
      </c>
      <c r="O2721" s="5">
        <f t="shared" si="367"/>
        <v>2.1000608008338402</v>
      </c>
      <c r="P2721" s="5">
        <f t="shared" si="368"/>
        <v>3.5824566602459629</v>
      </c>
      <c r="Q2721" s="5">
        <f t="shared" si="369"/>
        <v>4.0868830290736993</v>
      </c>
      <c r="R2721" s="24">
        <f t="shared" si="361"/>
        <v>0.47617668955248571</v>
      </c>
      <c r="S2721" s="24">
        <f t="shared" si="361"/>
        <v>0.27913805939283642</v>
      </c>
      <c r="T2721" s="24">
        <f t="shared" si="361"/>
        <v>0.24468525105467775</v>
      </c>
      <c r="U2721">
        <f t="shared" si="362"/>
        <v>0.89840539674031061</v>
      </c>
      <c r="V2721">
        <f t="shared" si="362"/>
        <v>1.0007561672482037</v>
      </c>
      <c r="W2721">
        <f t="shared" si="362"/>
        <v>1.1259748875348619</v>
      </c>
      <c r="X2721" t="s">
        <v>519</v>
      </c>
      <c r="Y2721" t="s">
        <v>361</v>
      </c>
      <c r="Z2721" t="s">
        <v>320</v>
      </c>
      <c r="AA2721" s="78" t="s">
        <v>151</v>
      </c>
      <c r="AB2721" s="78" t="s">
        <v>166</v>
      </c>
      <c r="AC2721" t="s">
        <v>632</v>
      </c>
      <c r="AD2721" s="78" t="s">
        <v>155</v>
      </c>
      <c r="AE2721" s="142" t="str">
        <f>VLOOKUP(AD2721,cs_lookup!$A$2:$B$55,2,FALSE)</f>
        <v>2</v>
      </c>
    </row>
    <row r="2722" spans="1:31" x14ac:dyDescent="0.25">
      <c r="A2722" s="6">
        <v>0.25931695447038705</v>
      </c>
      <c r="B2722" s="6">
        <v>0.29907045006881589</v>
      </c>
      <c r="C2722" s="6">
        <v>0.4043899949665693</v>
      </c>
      <c r="D2722" s="3">
        <f t="shared" si="360"/>
        <v>3.8562846846722318</v>
      </c>
      <c r="E2722" s="4">
        <f t="shared" si="360"/>
        <v>3.3436937677055716</v>
      </c>
      <c r="F2722" s="4">
        <f t="shared" si="360"/>
        <v>2.47286038835523</v>
      </c>
      <c r="G2722" s="141">
        <v>2.7999599565682765E-2</v>
      </c>
      <c r="H2722" s="5">
        <f t="shared" si="363"/>
        <v>1.0279995995656828</v>
      </c>
      <c r="I2722" s="5">
        <f t="shared" si="364"/>
        <v>3.7512511544765825</v>
      </c>
      <c r="J2722" s="5">
        <f t="shared" si="365"/>
        <v>3.2526216635864853</v>
      </c>
      <c r="K2722" s="5">
        <f t="shared" si="366"/>
        <v>2.4055071513646342</v>
      </c>
      <c r="L2722">
        <v>2.36</v>
      </c>
      <c r="M2722">
        <v>3.55</v>
      </c>
      <c r="N2722">
        <v>3.1</v>
      </c>
      <c r="O2722" s="5">
        <f t="shared" si="367"/>
        <v>2.4260790549750113</v>
      </c>
      <c r="P2722" s="5">
        <f t="shared" si="368"/>
        <v>3.6493985784581735</v>
      </c>
      <c r="Q2722" s="5">
        <f t="shared" si="369"/>
        <v>3.1867987586536168</v>
      </c>
      <c r="R2722" s="24">
        <f t="shared" si="361"/>
        <v>0.41218772238660623</v>
      </c>
      <c r="S2722" s="24">
        <f t="shared" si="361"/>
        <v>0.27401775347391288</v>
      </c>
      <c r="T2722" s="24">
        <f t="shared" si="361"/>
        <v>0.31379452413948083</v>
      </c>
      <c r="U2722">
        <f t="shared" si="362"/>
        <v>0.62912343184051456</v>
      </c>
      <c r="V2722">
        <f t="shared" si="362"/>
        <v>1.0914272753399827</v>
      </c>
      <c r="W2722">
        <f t="shared" si="362"/>
        <v>1.2887095339714052</v>
      </c>
      <c r="X2722" t="s">
        <v>312</v>
      </c>
      <c r="Y2722" t="s">
        <v>315</v>
      </c>
      <c r="Z2722" t="s">
        <v>320</v>
      </c>
      <c r="AA2722" s="78" t="s">
        <v>151</v>
      </c>
      <c r="AB2722" s="78" t="s">
        <v>166</v>
      </c>
      <c r="AC2722" t="s">
        <v>632</v>
      </c>
      <c r="AD2722" s="78" t="s">
        <v>151</v>
      </c>
      <c r="AE2722" s="142" t="str">
        <f>VLOOKUP(AD2722,cs_lookup!$A$2:$B$55,2,FALSE)</f>
        <v>X</v>
      </c>
    </row>
    <row r="2723" spans="1:31" x14ac:dyDescent="0.25">
      <c r="A2723" s="6">
        <v>3.010745541345583E-2</v>
      </c>
      <c r="B2723" s="6">
        <v>0.16523299759087653</v>
      </c>
      <c r="C2723" s="6">
        <v>0.65559511039682505</v>
      </c>
      <c r="D2723" s="3">
        <f t="shared" si="360"/>
        <v>33.214364557460179</v>
      </c>
      <c r="E2723" s="4">
        <f t="shared" si="360"/>
        <v>6.0520599067992444</v>
      </c>
      <c r="F2723" s="4">
        <f t="shared" si="360"/>
        <v>1.525331693512342</v>
      </c>
      <c r="G2723" s="141">
        <v>2.4765034884391302E-2</v>
      </c>
      <c r="H2723" s="5">
        <f t="shared" si="363"/>
        <v>1.0247650348843913</v>
      </c>
      <c r="I2723" s="5">
        <f t="shared" si="364"/>
        <v>32.411687974119111</v>
      </c>
      <c r="J2723" s="5">
        <f t="shared" si="365"/>
        <v>5.9058025018213138</v>
      </c>
      <c r="K2723" s="5">
        <f t="shared" si="366"/>
        <v>1.4884696897220171</v>
      </c>
      <c r="L2723">
        <v>4.92</v>
      </c>
      <c r="M2723">
        <v>3.76</v>
      </c>
      <c r="N2723">
        <v>1.8</v>
      </c>
      <c r="O2723" s="5">
        <f t="shared" si="367"/>
        <v>5.0418439716312049</v>
      </c>
      <c r="P2723" s="5">
        <f t="shared" si="368"/>
        <v>3.8531165311653113</v>
      </c>
      <c r="Q2723" s="5">
        <f t="shared" si="369"/>
        <v>1.8445770627919045</v>
      </c>
      <c r="R2723" s="24">
        <f t="shared" si="361"/>
        <v>0.19834013222675484</v>
      </c>
      <c r="S2723" s="24">
        <f t="shared" si="361"/>
        <v>0.25953017302011538</v>
      </c>
      <c r="T2723" s="24">
        <f t="shared" si="361"/>
        <v>0.54212969475312989</v>
      </c>
      <c r="U2723">
        <f t="shared" si="362"/>
        <v>0.15179709257748758</v>
      </c>
      <c r="V2723">
        <f t="shared" si="362"/>
        <v>0.63666199451140437</v>
      </c>
      <c r="W2723">
        <f t="shared" si="362"/>
        <v>1.2092957031165099</v>
      </c>
      <c r="X2723" t="s">
        <v>187</v>
      </c>
      <c r="Y2723" t="s">
        <v>195</v>
      </c>
      <c r="Z2723" t="s">
        <v>189</v>
      </c>
      <c r="AA2723" s="78" t="s">
        <v>153</v>
      </c>
      <c r="AB2723" s="78" t="s">
        <v>161</v>
      </c>
      <c r="AC2723" t="s">
        <v>632</v>
      </c>
      <c r="AD2723" s="78" t="s">
        <v>163</v>
      </c>
      <c r="AE2723" s="142" t="str">
        <f>VLOOKUP(AD2723,cs_lookup!$A$2:$B$55,2,FALSE)</f>
        <v>2</v>
      </c>
    </row>
    <row r="2724" spans="1:31" x14ac:dyDescent="0.25">
      <c r="A2724" s="6">
        <v>0.2811395081894344</v>
      </c>
      <c r="B2724" s="6">
        <v>0.27558546423222507</v>
      </c>
      <c r="C2724" s="6">
        <v>0.40454415883115125</v>
      </c>
      <c r="D2724" s="3">
        <f t="shared" si="360"/>
        <v>3.5569529392723798</v>
      </c>
      <c r="E2724" s="4">
        <f t="shared" si="360"/>
        <v>3.6286384072758611</v>
      </c>
      <c r="F2724" s="4">
        <f t="shared" si="360"/>
        <v>2.471918029639331</v>
      </c>
      <c r="G2724" s="141">
        <v>2.1997444331530946E-2</v>
      </c>
      <c r="H2724" s="5">
        <f t="shared" si="363"/>
        <v>1.0219974443315309</v>
      </c>
      <c r="I2724" s="5">
        <f t="shared" si="364"/>
        <v>3.4803931839564579</v>
      </c>
      <c r="J2724" s="5">
        <f t="shared" si="365"/>
        <v>3.5505356959569347</v>
      </c>
      <c r="K2724" s="5">
        <f t="shared" si="366"/>
        <v>2.4187125352903065</v>
      </c>
      <c r="L2724">
        <v>2.48</v>
      </c>
      <c r="M2724">
        <v>3.33</v>
      </c>
      <c r="N2724">
        <v>3.14</v>
      </c>
      <c r="O2724" s="5">
        <f t="shared" si="367"/>
        <v>2.5345536619421969</v>
      </c>
      <c r="P2724" s="5">
        <f t="shared" si="368"/>
        <v>3.4032514896239983</v>
      </c>
      <c r="Q2724" s="5">
        <f t="shared" si="369"/>
        <v>3.2090719752010073</v>
      </c>
      <c r="R2724" s="24">
        <f t="shared" si="361"/>
        <v>0.39454678550136218</v>
      </c>
      <c r="S2724" s="24">
        <f t="shared" si="361"/>
        <v>0.29383664505807155</v>
      </c>
      <c r="T2724" s="24">
        <f t="shared" si="361"/>
        <v>0.31161656944056632</v>
      </c>
      <c r="U2724">
        <f t="shared" si="362"/>
        <v>0.71256316999815916</v>
      </c>
      <c r="V2724">
        <f t="shared" si="362"/>
        <v>0.93788664166704105</v>
      </c>
      <c r="W2724">
        <f t="shared" si="362"/>
        <v>1.2982113228363126</v>
      </c>
      <c r="X2724" t="s">
        <v>190</v>
      </c>
      <c r="Y2724" t="s">
        <v>284</v>
      </c>
      <c r="Z2724" t="s">
        <v>189</v>
      </c>
      <c r="AA2724" s="78" t="s">
        <v>151</v>
      </c>
      <c r="AB2724" s="78" t="s">
        <v>166</v>
      </c>
      <c r="AC2724" t="s">
        <v>632</v>
      </c>
      <c r="AD2724" s="78" t="s">
        <v>170</v>
      </c>
      <c r="AE2724" s="142" t="str">
        <f>VLOOKUP(AD2724,cs_lookup!$A$2:$B$55,2,FALSE)</f>
        <v>1</v>
      </c>
    </row>
    <row r="2725" spans="1:31" x14ac:dyDescent="0.25">
      <c r="A2725" s="6">
        <v>0.49969415184762495</v>
      </c>
      <c r="B2725" s="6">
        <v>0.2746974736770601</v>
      </c>
      <c r="C2725" s="6">
        <v>0.21532065515844417</v>
      </c>
      <c r="D2725" s="3">
        <f t="shared" si="360"/>
        <v>2.0012241414122784</v>
      </c>
      <c r="E2725" s="4">
        <f t="shared" si="360"/>
        <v>3.6403683900479558</v>
      </c>
      <c r="F2725" s="4">
        <f t="shared" si="360"/>
        <v>4.6442362868724683</v>
      </c>
      <c r="G2725" s="141">
        <v>2.0797245917355767E-2</v>
      </c>
      <c r="H2725" s="5">
        <f t="shared" si="363"/>
        <v>1.0207972459173558</v>
      </c>
      <c r="I2725" s="5">
        <f t="shared" si="364"/>
        <v>1.9604521362259812</v>
      </c>
      <c r="J2725" s="5">
        <f t="shared" si="365"/>
        <v>3.5662012261567972</v>
      </c>
      <c r="K2725" s="5">
        <f t="shared" si="366"/>
        <v>4.549616787708759</v>
      </c>
      <c r="L2725">
        <v>2.79</v>
      </c>
      <c r="M2725">
        <v>3.29</v>
      </c>
      <c r="N2725">
        <v>2.79</v>
      </c>
      <c r="O2725" s="5">
        <f t="shared" si="367"/>
        <v>2.8480243161094227</v>
      </c>
      <c r="P2725" s="5">
        <f t="shared" si="368"/>
        <v>3.3584229390681006</v>
      </c>
      <c r="Q2725" s="5">
        <f t="shared" si="369"/>
        <v>2.8480243161094227</v>
      </c>
      <c r="R2725" s="24">
        <f t="shared" si="361"/>
        <v>0.35112059765208109</v>
      </c>
      <c r="S2725" s="24">
        <f t="shared" si="361"/>
        <v>0.29775880469583776</v>
      </c>
      <c r="T2725" s="24">
        <f t="shared" si="361"/>
        <v>0.35112059765208109</v>
      </c>
      <c r="U2725">
        <f t="shared" si="362"/>
        <v>1.4231410950797101</v>
      </c>
      <c r="V2725">
        <f t="shared" si="362"/>
        <v>0.92255029690109436</v>
      </c>
      <c r="W2725">
        <f t="shared" si="362"/>
        <v>0.6132384616518608</v>
      </c>
      <c r="X2725" t="s">
        <v>282</v>
      </c>
      <c r="Y2725" t="s">
        <v>191</v>
      </c>
      <c r="Z2725" t="s">
        <v>189</v>
      </c>
      <c r="AA2725" s="78" t="s">
        <v>151</v>
      </c>
      <c r="AB2725" s="78" t="s">
        <v>166</v>
      </c>
      <c r="AC2725" t="s">
        <v>632</v>
      </c>
      <c r="AD2725" s="78" t="s">
        <v>169</v>
      </c>
      <c r="AE2725" s="142" t="str">
        <f>VLOOKUP(AD2725,cs_lookup!$A$2:$B$55,2,FALSE)</f>
        <v>X</v>
      </c>
    </row>
    <row r="2726" spans="1:31" x14ac:dyDescent="0.25">
      <c r="A2726" s="6">
        <v>0.15798169875316043</v>
      </c>
      <c r="B2726" s="6">
        <v>0.19459051959287921</v>
      </c>
      <c r="C2726" s="6">
        <v>0.56696124220512567</v>
      </c>
      <c r="D2726" s="3">
        <f t="shared" si="360"/>
        <v>6.32984711452215</v>
      </c>
      <c r="E2726" s="4">
        <f t="shared" si="360"/>
        <v>5.138996504517241</v>
      </c>
      <c r="F2726" s="4">
        <f t="shared" si="360"/>
        <v>1.7637889957179853</v>
      </c>
      <c r="G2726" s="141">
        <v>2.2801382145702487E-2</v>
      </c>
      <c r="H2726" s="5">
        <f t="shared" si="363"/>
        <v>1.0228013821457025</v>
      </c>
      <c r="I2726" s="5">
        <f t="shared" si="364"/>
        <v>6.18873539380927</v>
      </c>
      <c r="J2726" s="5">
        <f t="shared" si="365"/>
        <v>5.0244324990413132</v>
      </c>
      <c r="K2726" s="5">
        <f t="shared" si="366"/>
        <v>1.7244687253137931</v>
      </c>
      <c r="L2726">
        <v>2.67</v>
      </c>
      <c r="M2726">
        <v>3.42</v>
      </c>
      <c r="N2726">
        <v>2.81</v>
      </c>
      <c r="O2726" s="5">
        <f t="shared" si="367"/>
        <v>2.7308796903290258</v>
      </c>
      <c r="P2726" s="5">
        <f t="shared" si="368"/>
        <v>3.4979807269383025</v>
      </c>
      <c r="Q2726" s="5">
        <f t="shared" si="369"/>
        <v>2.8740718838294241</v>
      </c>
      <c r="R2726" s="24">
        <f t="shared" si="361"/>
        <v>0.3661823710291377</v>
      </c>
      <c r="S2726" s="24">
        <f t="shared" si="361"/>
        <v>0.28587921948766015</v>
      </c>
      <c r="T2726" s="24">
        <f t="shared" si="361"/>
        <v>0.34793840948320204</v>
      </c>
      <c r="U2726">
        <f t="shared" si="362"/>
        <v>0.43142901256868416</v>
      </c>
      <c r="V2726">
        <f t="shared" si="362"/>
        <v>0.68067388718080157</v>
      </c>
      <c r="W2726">
        <f t="shared" si="362"/>
        <v>1.6294873654427557</v>
      </c>
      <c r="X2726" t="s">
        <v>197</v>
      </c>
      <c r="Y2726" t="s">
        <v>208</v>
      </c>
      <c r="Z2726" t="s">
        <v>189</v>
      </c>
      <c r="AA2726" s="78" t="s">
        <v>155</v>
      </c>
      <c r="AB2726" s="78" t="s">
        <v>161</v>
      </c>
      <c r="AC2726" t="s">
        <v>632</v>
      </c>
      <c r="AD2726" s="78" t="s">
        <v>169</v>
      </c>
      <c r="AE2726" s="142" t="str">
        <f>VLOOKUP(AD2726,cs_lookup!$A$2:$B$55,2,FALSE)</f>
        <v>X</v>
      </c>
    </row>
    <row r="2727" spans="1:31" x14ac:dyDescent="0.25">
      <c r="A2727" s="6">
        <v>0.17864410836207939</v>
      </c>
      <c r="B2727" s="6">
        <v>0.27502543510448479</v>
      </c>
      <c r="C2727" s="6">
        <v>0.4879205481451821</v>
      </c>
      <c r="D2727" s="3">
        <f t="shared" si="360"/>
        <v>5.5977216890533015</v>
      </c>
      <c r="E2727" s="4">
        <f t="shared" si="360"/>
        <v>3.6360273355084063</v>
      </c>
      <c r="F2727" s="4">
        <f t="shared" si="360"/>
        <v>2.0495140116592245</v>
      </c>
      <c r="G2727" s="141">
        <v>2.3725767889503091E-2</v>
      </c>
      <c r="H2727" s="5">
        <f t="shared" si="363"/>
        <v>1.0237257678895031</v>
      </c>
      <c r="I2727" s="5">
        <f t="shared" si="364"/>
        <v>5.4679894407595855</v>
      </c>
      <c r="J2727" s="5">
        <f t="shared" si="365"/>
        <v>3.5517591229576873</v>
      </c>
      <c r="K2727" s="5">
        <f t="shared" si="366"/>
        <v>2.0020146761417075</v>
      </c>
      <c r="L2727">
        <v>3.71</v>
      </c>
      <c r="M2727">
        <v>3.54</v>
      </c>
      <c r="N2727">
        <v>2.12</v>
      </c>
      <c r="O2727" s="5">
        <f t="shared" si="367"/>
        <v>3.7980225988700562</v>
      </c>
      <c r="P2727" s="5">
        <f t="shared" si="368"/>
        <v>3.6239892183288411</v>
      </c>
      <c r="Q2727" s="5">
        <f t="shared" si="369"/>
        <v>2.1702986279257468</v>
      </c>
      <c r="R2727" s="24">
        <f t="shared" si="361"/>
        <v>0.26329490516920789</v>
      </c>
      <c r="S2727" s="24">
        <f t="shared" si="361"/>
        <v>0.27593901078467831</v>
      </c>
      <c r="T2727" s="24">
        <f t="shared" si="361"/>
        <v>0.46076608404611374</v>
      </c>
      <c r="U2727">
        <f t="shared" si="362"/>
        <v>0.67849436071416869</v>
      </c>
      <c r="V2727">
        <f t="shared" si="362"/>
        <v>0.99668921158485124</v>
      </c>
      <c r="W2727">
        <f t="shared" si="362"/>
        <v>1.058933296176267</v>
      </c>
      <c r="X2727" t="s">
        <v>219</v>
      </c>
      <c r="Y2727" t="s">
        <v>193</v>
      </c>
      <c r="Z2727" t="s">
        <v>189</v>
      </c>
      <c r="AA2727" s="78" t="s">
        <v>151</v>
      </c>
      <c r="AB2727" s="78" t="s">
        <v>166</v>
      </c>
      <c r="AC2727" t="s">
        <v>632</v>
      </c>
      <c r="AD2727" s="78" t="s">
        <v>162</v>
      </c>
      <c r="AE2727" s="142" t="str">
        <f>VLOOKUP(AD2727,cs_lookup!$A$2:$B$55,2,FALSE)</f>
        <v>1</v>
      </c>
    </row>
    <row r="2728" spans="1:31" x14ac:dyDescent="0.25">
      <c r="A2728" s="6">
        <v>6.438762068084089E-2</v>
      </c>
      <c r="B2728" s="6">
        <v>0.12541737477864276</v>
      </c>
      <c r="C2728" s="6">
        <v>0.67337960383165141</v>
      </c>
      <c r="D2728" s="3">
        <f t="shared" si="360"/>
        <v>15.530935751715996</v>
      </c>
      <c r="E2728" s="4">
        <f t="shared" si="360"/>
        <v>7.9733769086218294</v>
      </c>
      <c r="F2728" s="4">
        <f t="shared" si="360"/>
        <v>1.4850464645941452</v>
      </c>
      <c r="G2728" s="141">
        <v>2.6814387446520982E-2</v>
      </c>
      <c r="H2728" s="5">
        <f t="shared" si="363"/>
        <v>1.026814387446521</v>
      </c>
      <c r="I2728" s="5">
        <f t="shared" si="364"/>
        <v>15.125358527881833</v>
      </c>
      <c r="J2728" s="5">
        <f t="shared" si="365"/>
        <v>7.7651589285284555</v>
      </c>
      <c r="K2728" s="5">
        <f t="shared" si="366"/>
        <v>1.4462657348297918</v>
      </c>
      <c r="L2728">
        <v>6.25</v>
      </c>
      <c r="M2728">
        <v>4.6900000000000004</v>
      </c>
      <c r="N2728">
        <v>1.53</v>
      </c>
      <c r="O2728" s="5">
        <f t="shared" si="367"/>
        <v>6.4175899215407561</v>
      </c>
      <c r="P2728" s="5">
        <f t="shared" si="368"/>
        <v>4.8157594771241836</v>
      </c>
      <c r="Q2728" s="5">
        <f t="shared" si="369"/>
        <v>1.5710260127931772</v>
      </c>
      <c r="R2728" s="24">
        <f t="shared" si="361"/>
        <v>0.15582173560879639</v>
      </c>
      <c r="S2728" s="24">
        <f t="shared" si="361"/>
        <v>0.20765156664285231</v>
      </c>
      <c r="T2728" s="24">
        <f t="shared" si="361"/>
        <v>0.63652669774835113</v>
      </c>
      <c r="U2728">
        <f t="shared" si="362"/>
        <v>0.41321334555335365</v>
      </c>
      <c r="V2728">
        <f t="shared" si="362"/>
        <v>0.60397991118628447</v>
      </c>
      <c r="W2728">
        <f t="shared" si="362"/>
        <v>1.0578968741038886</v>
      </c>
      <c r="X2728" t="s">
        <v>218</v>
      </c>
      <c r="Y2728" t="s">
        <v>188</v>
      </c>
      <c r="Z2728" t="s">
        <v>189</v>
      </c>
      <c r="AA2728" s="78" t="s">
        <v>178</v>
      </c>
      <c r="AB2728" s="78" t="s">
        <v>161</v>
      </c>
      <c r="AC2728" t="s">
        <v>632</v>
      </c>
      <c r="AD2728" s="78" t="s">
        <v>175</v>
      </c>
      <c r="AE2728" s="142" t="str">
        <f>VLOOKUP(AD2728,cs_lookup!$A$2:$B$55,2,FALSE)</f>
        <v>1</v>
      </c>
    </row>
    <row r="2729" spans="1:31" x14ac:dyDescent="0.25">
      <c r="A2729" s="6">
        <v>8.1747683204492064E-2</v>
      </c>
      <c r="B2729" s="6">
        <v>0.20298689786235771</v>
      </c>
      <c r="C2729" s="6">
        <v>0.60643023846448352</v>
      </c>
      <c r="D2729" s="3">
        <f t="shared" si="360"/>
        <v>12.23276257870816</v>
      </c>
      <c r="E2729" s="4">
        <f t="shared" si="360"/>
        <v>4.9264263385023233</v>
      </c>
      <c r="F2729" s="4">
        <f t="shared" si="360"/>
        <v>1.6489942891569158</v>
      </c>
      <c r="G2729" s="141">
        <v>2.0949883288330362E-2</v>
      </c>
      <c r="H2729" s="5">
        <f t="shared" si="363"/>
        <v>1.0209498832883304</v>
      </c>
      <c r="I2729" s="5">
        <f t="shared" si="364"/>
        <v>11.981746390242211</v>
      </c>
      <c r="J2729" s="5">
        <f t="shared" si="365"/>
        <v>4.8253361101673509</v>
      </c>
      <c r="K2729" s="5">
        <f t="shared" si="366"/>
        <v>1.6151569397762662</v>
      </c>
      <c r="L2729">
        <v>3.18</v>
      </c>
      <c r="M2729">
        <v>3.28</v>
      </c>
      <c r="N2729">
        <v>2.4900000000000002</v>
      </c>
      <c r="O2729" s="5">
        <f t="shared" si="367"/>
        <v>3.2466206288568906</v>
      </c>
      <c r="P2729" s="5">
        <f t="shared" si="368"/>
        <v>3.3487156171857233</v>
      </c>
      <c r="Q2729" s="5">
        <f t="shared" si="369"/>
        <v>2.5421652093879428</v>
      </c>
      <c r="R2729" s="24">
        <f t="shared" si="361"/>
        <v>0.30801258117801467</v>
      </c>
      <c r="S2729" s="24">
        <f t="shared" si="361"/>
        <v>0.2986219537030752</v>
      </c>
      <c r="T2729" s="24">
        <f t="shared" si="361"/>
        <v>0.39336546511891024</v>
      </c>
      <c r="U2729">
        <f t="shared" si="362"/>
        <v>0.26540371465296192</v>
      </c>
      <c r="V2729">
        <f t="shared" si="362"/>
        <v>0.6797453949557607</v>
      </c>
      <c r="W2729">
        <f t="shared" si="362"/>
        <v>1.541645854145244</v>
      </c>
      <c r="X2729" t="s">
        <v>287</v>
      </c>
      <c r="Y2729" t="s">
        <v>283</v>
      </c>
      <c r="Z2729" t="s">
        <v>189</v>
      </c>
      <c r="AA2729" s="78" t="s">
        <v>153</v>
      </c>
      <c r="AB2729" s="78" t="s">
        <v>161</v>
      </c>
      <c r="AC2729" t="s">
        <v>632</v>
      </c>
      <c r="AD2729" s="78" t="s">
        <v>154</v>
      </c>
      <c r="AE2729" s="142" t="str">
        <f>VLOOKUP(AD2729,cs_lookup!$A$2:$B$55,2,FALSE)</f>
        <v>1</v>
      </c>
    </row>
    <row r="2730" spans="1:31" x14ac:dyDescent="0.25">
      <c r="A2730" s="6">
        <v>0.74006361811411281</v>
      </c>
      <c r="B2730" s="6">
        <v>0.18927205460456981</v>
      </c>
      <c r="C2730" s="6">
        <v>6.8514673288268838E-2</v>
      </c>
      <c r="D2730" s="3">
        <f t="shared" si="360"/>
        <v>1.3512351850889213</v>
      </c>
      <c r="E2730" s="4">
        <f t="shared" si="360"/>
        <v>5.2834001410784914</v>
      </c>
      <c r="F2730" s="4">
        <f t="shared" si="360"/>
        <v>14.595413683031035</v>
      </c>
      <c r="G2730" s="141">
        <v>2.6470939252894121E-2</v>
      </c>
      <c r="H2730" s="5">
        <f t="shared" si="363"/>
        <v>1.0264709392528941</v>
      </c>
      <c r="I2730" s="5">
        <f t="shared" si="364"/>
        <v>1.3163891284368978</v>
      </c>
      <c r="J2730" s="5">
        <f t="shared" si="365"/>
        <v>5.1471502397563809</v>
      </c>
      <c r="K2730" s="5">
        <f t="shared" si="366"/>
        <v>14.219022794404829</v>
      </c>
      <c r="L2730">
        <v>1.47</v>
      </c>
      <c r="M2730">
        <v>5</v>
      </c>
      <c r="N2730">
        <v>6.84</v>
      </c>
      <c r="O2730" s="5">
        <f t="shared" si="367"/>
        <v>1.5089122807017543</v>
      </c>
      <c r="P2730" s="5">
        <f t="shared" si="368"/>
        <v>5.1323546962644704</v>
      </c>
      <c r="Q2730" s="5">
        <f t="shared" si="369"/>
        <v>7.0210612244897961</v>
      </c>
      <c r="R2730" s="24">
        <f t="shared" si="361"/>
        <v>0.66272904846060832</v>
      </c>
      <c r="S2730" s="24">
        <f t="shared" si="361"/>
        <v>0.19484234024741887</v>
      </c>
      <c r="T2730" s="24">
        <f t="shared" si="361"/>
        <v>0.14242861129197285</v>
      </c>
      <c r="U2730">
        <f t="shared" si="362"/>
        <v>1.1166910818729583</v>
      </c>
      <c r="V2730">
        <f t="shared" si="362"/>
        <v>0.97141131832138916</v>
      </c>
      <c r="W2730">
        <f t="shared" si="362"/>
        <v>0.48104571593285111</v>
      </c>
      <c r="X2730" t="s">
        <v>285</v>
      </c>
      <c r="Y2730" t="s">
        <v>194</v>
      </c>
      <c r="Z2730" t="s">
        <v>189</v>
      </c>
      <c r="AA2730" s="78" t="s">
        <v>170</v>
      </c>
      <c r="AB2730" s="78" t="s">
        <v>160</v>
      </c>
      <c r="AC2730" t="s">
        <v>632</v>
      </c>
      <c r="AD2730" s="78" t="s">
        <v>164</v>
      </c>
      <c r="AE2730" s="142" t="str">
        <f>VLOOKUP(AD2730,cs_lookup!$A$2:$B$55,2,FALSE)</f>
        <v>1</v>
      </c>
    </row>
    <row r="2731" spans="1:31" x14ac:dyDescent="0.25">
      <c r="A2731" s="6">
        <v>0.64204274627923985</v>
      </c>
      <c r="B2731" s="6">
        <v>0.21936125761562225</v>
      </c>
      <c r="C2731" s="6">
        <v>0.13387059486377095</v>
      </c>
      <c r="D2731" s="3">
        <f t="shared" si="360"/>
        <v>1.5575286938372728</v>
      </c>
      <c r="E2731" s="4">
        <f t="shared" si="360"/>
        <v>4.5586901300149316</v>
      </c>
      <c r="F2731" s="4">
        <f t="shared" si="360"/>
        <v>7.4699003243962379</v>
      </c>
      <c r="G2731" s="141">
        <v>2.858423822786893E-2</v>
      </c>
      <c r="H2731" s="5">
        <f t="shared" si="363"/>
        <v>1.0285842382278689</v>
      </c>
      <c r="I2731" s="5">
        <f t="shared" si="364"/>
        <v>1.514245149741662</v>
      </c>
      <c r="J2731" s="5">
        <f t="shared" si="365"/>
        <v>4.4320046531813713</v>
      </c>
      <c r="K2731" s="5">
        <f t="shared" si="366"/>
        <v>7.262312649536617</v>
      </c>
      <c r="L2731">
        <v>2.04</v>
      </c>
      <c r="M2731">
        <v>3.53</v>
      </c>
      <c r="N2731">
        <v>3.92</v>
      </c>
      <c r="O2731" s="5">
        <f t="shared" si="367"/>
        <v>2.0983118459848527</v>
      </c>
      <c r="P2731" s="5">
        <f t="shared" si="368"/>
        <v>3.6309023609443769</v>
      </c>
      <c r="Q2731" s="5">
        <f t="shared" si="369"/>
        <v>4.0320502138532461</v>
      </c>
      <c r="R2731" s="24">
        <f t="shared" si="361"/>
        <v>0.47657358552948798</v>
      </c>
      <c r="S2731" s="24">
        <f t="shared" si="361"/>
        <v>0.27541363016435005</v>
      </c>
      <c r="T2731" s="24">
        <f t="shared" si="361"/>
        <v>0.24801278430616214</v>
      </c>
      <c r="U2731">
        <f t="shared" si="362"/>
        <v>1.3472059001463763</v>
      </c>
      <c r="V2731">
        <f t="shared" si="362"/>
        <v>0.79647930817629076</v>
      </c>
      <c r="W2731">
        <f t="shared" si="362"/>
        <v>0.53977296064912894</v>
      </c>
      <c r="X2731" t="s">
        <v>198</v>
      </c>
      <c r="Y2731" t="s">
        <v>209</v>
      </c>
      <c r="Z2731" t="s">
        <v>202</v>
      </c>
      <c r="AA2731" s="78" t="s">
        <v>162</v>
      </c>
      <c r="AB2731" s="78" t="s">
        <v>160</v>
      </c>
      <c r="AC2731" t="s">
        <v>632</v>
      </c>
      <c r="AD2731" s="78" t="s">
        <v>149</v>
      </c>
      <c r="AE2731" s="142" t="str">
        <f>VLOOKUP(AD2731,cs_lookup!$A$2:$B$55,2,FALSE)</f>
        <v>X</v>
      </c>
    </row>
    <row r="2732" spans="1:31" x14ac:dyDescent="0.25">
      <c r="A2732" s="6">
        <v>0.25617602529228367</v>
      </c>
      <c r="B2732" s="6">
        <v>0.35470714502101058</v>
      </c>
      <c r="C2732" s="6">
        <v>0.3638979650023158</v>
      </c>
      <c r="D2732" s="3">
        <f t="shared" si="360"/>
        <v>3.9035659127705311</v>
      </c>
      <c r="E2732" s="4">
        <f t="shared" si="360"/>
        <v>2.8192271118214052</v>
      </c>
      <c r="F2732" s="4">
        <f t="shared" si="360"/>
        <v>2.7480230618866917</v>
      </c>
      <c r="G2732" s="141">
        <v>2.7833337198447383E-2</v>
      </c>
      <c r="H2732" s="5">
        <f t="shared" si="363"/>
        <v>1.0278333371984474</v>
      </c>
      <c r="I2732" s="5">
        <f t="shared" si="364"/>
        <v>3.7978588273955314</v>
      </c>
      <c r="J2732" s="5">
        <f t="shared" si="365"/>
        <v>2.7428835101863283</v>
      </c>
      <c r="K2732" s="5">
        <f t="shared" si="366"/>
        <v>2.6736076389358456</v>
      </c>
      <c r="L2732">
        <v>3.26</v>
      </c>
      <c r="M2732">
        <v>3.47</v>
      </c>
      <c r="N2732">
        <v>2.31</v>
      </c>
      <c r="O2732" s="5">
        <f t="shared" si="367"/>
        <v>3.3507366792669382</v>
      </c>
      <c r="P2732" s="5">
        <f t="shared" si="368"/>
        <v>3.5665816800786128</v>
      </c>
      <c r="Q2732" s="5">
        <f t="shared" si="369"/>
        <v>2.3742950089284136</v>
      </c>
      <c r="R2732" s="24">
        <f t="shared" si="361"/>
        <v>0.29844183405625785</v>
      </c>
      <c r="S2732" s="24">
        <f t="shared" si="361"/>
        <v>0.28038051268685887</v>
      </c>
      <c r="T2732" s="24">
        <f t="shared" si="361"/>
        <v>0.42117765325688328</v>
      </c>
      <c r="U2732">
        <f t="shared" si="362"/>
        <v>0.85837840429566981</v>
      </c>
      <c r="V2732">
        <f t="shared" si="362"/>
        <v>1.2650920052249239</v>
      </c>
      <c r="W2732">
        <f t="shared" si="362"/>
        <v>0.86400112206420487</v>
      </c>
      <c r="X2732" t="s">
        <v>205</v>
      </c>
      <c r="Y2732" t="s">
        <v>203</v>
      </c>
      <c r="Z2732" t="s">
        <v>202</v>
      </c>
      <c r="AA2732" s="78" t="s">
        <v>151</v>
      </c>
      <c r="AB2732" s="78" t="s">
        <v>166</v>
      </c>
      <c r="AC2732" t="s">
        <v>632</v>
      </c>
      <c r="AD2732" s="78" t="s">
        <v>151</v>
      </c>
      <c r="AE2732" s="142" t="str">
        <f>VLOOKUP(AD2732,cs_lookup!$A$2:$B$55,2,FALSE)</f>
        <v>X</v>
      </c>
    </row>
    <row r="2733" spans="1:31" x14ac:dyDescent="0.25">
      <c r="A2733" s="6">
        <v>0.86202399665559792</v>
      </c>
      <c r="B2733" s="6">
        <v>0.10220001376601111</v>
      </c>
      <c r="C2733" s="6">
        <v>2.181336481916173E-2</v>
      </c>
      <c r="D2733" s="3">
        <f t="shared" si="360"/>
        <v>1.1600605132568336</v>
      </c>
      <c r="E2733" s="4">
        <f t="shared" si="360"/>
        <v>9.7847344941608245</v>
      </c>
      <c r="F2733" s="4">
        <f t="shared" si="360"/>
        <v>45.843454610980515</v>
      </c>
      <c r="G2733" s="141">
        <v>3.1778265583179977E-2</v>
      </c>
      <c r="H2733" s="5">
        <f t="shared" si="363"/>
        <v>1.03177826558318</v>
      </c>
      <c r="I2733" s="5">
        <f t="shared" si="364"/>
        <v>1.1243312172321696</v>
      </c>
      <c r="J2733" s="5">
        <f t="shared" si="365"/>
        <v>9.4833694608117316</v>
      </c>
      <c r="K2733" s="5">
        <f t="shared" si="366"/>
        <v>44.431498646726148</v>
      </c>
      <c r="L2733">
        <v>1.32</v>
      </c>
      <c r="M2733">
        <v>5.53</v>
      </c>
      <c r="N2733">
        <v>10.71</v>
      </c>
      <c r="O2733" s="5">
        <f t="shared" si="367"/>
        <v>1.3619473105697977</v>
      </c>
      <c r="P2733" s="5">
        <f t="shared" si="368"/>
        <v>5.7057338086749851</v>
      </c>
      <c r="Q2733" s="5">
        <f t="shared" si="369"/>
        <v>11.050345224395858</v>
      </c>
      <c r="R2733" s="24">
        <f t="shared" si="361"/>
        <v>0.73424279503267287</v>
      </c>
      <c r="S2733" s="24">
        <f t="shared" si="361"/>
        <v>0.1752622946551769</v>
      </c>
      <c r="T2733" s="24">
        <f t="shared" si="361"/>
        <v>9.0494910312150151E-2</v>
      </c>
      <c r="U2733">
        <f t="shared" si="362"/>
        <v>1.1740312638917201</v>
      </c>
      <c r="V2733">
        <f t="shared" si="362"/>
        <v>0.5831260737917785</v>
      </c>
      <c r="W2733">
        <f t="shared" si="362"/>
        <v>0.24104521175742846</v>
      </c>
      <c r="X2733" t="s">
        <v>192</v>
      </c>
      <c r="Y2733" t="s">
        <v>200</v>
      </c>
      <c r="Z2733" t="s">
        <v>202</v>
      </c>
      <c r="AA2733" s="78" t="s">
        <v>176</v>
      </c>
      <c r="AB2733" s="78" t="s">
        <v>160</v>
      </c>
      <c r="AC2733" t="s">
        <v>632</v>
      </c>
      <c r="AD2733" s="78" t="s">
        <v>175</v>
      </c>
      <c r="AE2733" s="142" t="str">
        <f>VLOOKUP(AD2733,cs_lookup!$A$2:$B$55,2,FALSE)</f>
        <v>1</v>
      </c>
    </row>
    <row r="2734" spans="1:31" x14ac:dyDescent="0.25">
      <c r="A2734" s="6">
        <v>0.42209088694757169</v>
      </c>
      <c r="B2734" s="6">
        <v>0.273505063481635</v>
      </c>
      <c r="C2734" s="6">
        <v>0.28547888853235148</v>
      </c>
      <c r="D2734" s="3">
        <f t="shared" si="360"/>
        <v>2.3691579963540197</v>
      </c>
      <c r="E2734" s="4">
        <f t="shared" si="360"/>
        <v>3.6562394394835285</v>
      </c>
      <c r="F2734" s="4">
        <f t="shared" si="360"/>
        <v>3.5028859932200431</v>
      </c>
      <c r="G2734" s="141">
        <v>2.9050277402130842E-2</v>
      </c>
      <c r="H2734" s="5">
        <f t="shared" si="363"/>
        <v>1.0290502774021308</v>
      </c>
      <c r="I2734" s="5">
        <f t="shared" si="364"/>
        <v>2.3022762331253941</v>
      </c>
      <c r="J2734" s="5">
        <f t="shared" si="365"/>
        <v>3.553023131886051</v>
      </c>
      <c r="K2734" s="5">
        <f t="shared" si="366"/>
        <v>3.403998881437734</v>
      </c>
      <c r="L2734">
        <v>4.01</v>
      </c>
      <c r="M2734">
        <v>3.32</v>
      </c>
      <c r="N2734">
        <v>2.09</v>
      </c>
      <c r="O2734" s="5">
        <f t="shared" si="367"/>
        <v>4.1264916123825444</v>
      </c>
      <c r="P2734" s="5">
        <f t="shared" si="368"/>
        <v>3.4164469209750741</v>
      </c>
      <c r="Q2734" s="5">
        <f t="shared" si="369"/>
        <v>2.1507150797704533</v>
      </c>
      <c r="R2734" s="24">
        <f t="shared" si="361"/>
        <v>0.24233661277760898</v>
      </c>
      <c r="S2734" s="24">
        <f t="shared" si="361"/>
        <v>0.29270175218018435</v>
      </c>
      <c r="T2734" s="24">
        <f t="shared" si="361"/>
        <v>0.46496163504220672</v>
      </c>
      <c r="U2734">
        <f t="shared" si="362"/>
        <v>1.7417545046522636</v>
      </c>
      <c r="V2734">
        <f t="shared" si="362"/>
        <v>0.93441553200292404</v>
      </c>
      <c r="W2734">
        <f t="shared" si="362"/>
        <v>0.61398375052263665</v>
      </c>
      <c r="X2734" t="s">
        <v>201</v>
      </c>
      <c r="Y2734" t="s">
        <v>286</v>
      </c>
      <c r="Z2734" t="s">
        <v>202</v>
      </c>
      <c r="AA2734" s="78" t="s">
        <v>151</v>
      </c>
      <c r="AB2734" s="78" t="s">
        <v>166</v>
      </c>
      <c r="AC2734" t="s">
        <v>632</v>
      </c>
      <c r="AD2734" s="78" t="s">
        <v>154</v>
      </c>
      <c r="AE2734" s="142" t="str">
        <f>VLOOKUP(AD2734,cs_lookup!$A$2:$B$55,2,FALSE)</f>
        <v>1</v>
      </c>
    </row>
    <row r="2735" spans="1:31" x14ac:dyDescent="0.25">
      <c r="A2735" s="6">
        <v>0.12939974538317719</v>
      </c>
      <c r="B2735" s="6">
        <v>0.33394889504325809</v>
      </c>
      <c r="C2735" s="6">
        <v>0.4866040710619749</v>
      </c>
      <c r="D2735" s="3">
        <f t="shared" si="360"/>
        <v>7.7279904766335532</v>
      </c>
      <c r="E2735" s="4">
        <f t="shared" si="360"/>
        <v>2.9944701564904563</v>
      </c>
      <c r="F2735" s="4">
        <f t="shared" si="360"/>
        <v>2.0550588444884546</v>
      </c>
      <c r="G2735" s="141">
        <v>2.804885827273873E-2</v>
      </c>
      <c r="H2735" s="5">
        <f t="shared" si="363"/>
        <v>1.0280488582727387</v>
      </c>
      <c r="I2735" s="5">
        <f t="shared" si="364"/>
        <v>7.5171431926082031</v>
      </c>
      <c r="J2735" s="5">
        <f t="shared" si="365"/>
        <v>2.9127702758423095</v>
      </c>
      <c r="K2735" s="5">
        <f t="shared" si="366"/>
        <v>1.9989894720969115</v>
      </c>
      <c r="L2735">
        <v>2.68</v>
      </c>
      <c r="M2735">
        <v>3.25</v>
      </c>
      <c r="N2735">
        <v>2.88</v>
      </c>
      <c r="O2735" s="5">
        <f t="shared" si="367"/>
        <v>2.7551709401709399</v>
      </c>
      <c r="P2735" s="5">
        <f t="shared" si="368"/>
        <v>3.3411587893864008</v>
      </c>
      <c r="Q2735" s="5">
        <f t="shared" si="369"/>
        <v>2.9607807118254876</v>
      </c>
      <c r="R2735" s="24">
        <f t="shared" si="361"/>
        <v>0.36295388624342734</v>
      </c>
      <c r="S2735" s="24">
        <f t="shared" si="361"/>
        <v>0.2992973585022724</v>
      </c>
      <c r="T2735" s="24">
        <f t="shared" si="361"/>
        <v>0.33774875525430043</v>
      </c>
      <c r="U2735">
        <f t="shared" si="362"/>
        <v>0.35651841814524859</v>
      </c>
      <c r="V2735">
        <f t="shared" si="362"/>
        <v>1.1157762858796583</v>
      </c>
      <c r="W2735">
        <f t="shared" si="362"/>
        <v>1.4407279478960542</v>
      </c>
      <c r="X2735" t="s">
        <v>330</v>
      </c>
      <c r="Y2735" t="s">
        <v>213</v>
      </c>
      <c r="Z2735" t="s">
        <v>202</v>
      </c>
      <c r="AA2735" s="78" t="s">
        <v>152</v>
      </c>
      <c r="AB2735" s="78" t="s">
        <v>161</v>
      </c>
      <c r="AC2735" t="s">
        <v>632</v>
      </c>
      <c r="AD2735" s="78" t="s">
        <v>170</v>
      </c>
      <c r="AE2735" s="142" t="str">
        <f>VLOOKUP(AD2735,cs_lookup!$A$2:$B$55,2,FALSE)</f>
        <v>1</v>
      </c>
    </row>
    <row r="2736" spans="1:31" x14ac:dyDescent="0.25">
      <c r="A2736" s="6">
        <v>0.43786477731155365</v>
      </c>
      <c r="B2736" s="6">
        <v>0.32560893782037253</v>
      </c>
      <c r="C2736" s="6">
        <v>0.22698534232029086</v>
      </c>
      <c r="D2736" s="3">
        <f t="shared" si="360"/>
        <v>2.2838100980396296</v>
      </c>
      <c r="E2736" s="4">
        <f t="shared" si="360"/>
        <v>3.0711687667236771</v>
      </c>
      <c r="F2736" s="4">
        <f t="shared" si="360"/>
        <v>4.4055708169426024</v>
      </c>
      <c r="G2736" s="141">
        <v>2.9697506459125833E-2</v>
      </c>
      <c r="H2736" s="5">
        <f t="shared" si="363"/>
        <v>1.0296975064591258</v>
      </c>
      <c r="I2736" s="5">
        <f t="shared" si="364"/>
        <v>2.2179427295042071</v>
      </c>
      <c r="J2736" s="5">
        <f t="shared" si="365"/>
        <v>2.9825931863083404</v>
      </c>
      <c r="K2736" s="5">
        <f t="shared" si="366"/>
        <v>4.2785097461217196</v>
      </c>
      <c r="L2736">
        <v>2.0699999999999998</v>
      </c>
      <c r="M2736">
        <v>3.33</v>
      </c>
      <c r="N2736">
        <v>4.0599999999999996</v>
      </c>
      <c r="O2736" s="5">
        <f t="shared" si="367"/>
        <v>2.1314738383703902</v>
      </c>
      <c r="P2736" s="5">
        <f t="shared" si="368"/>
        <v>3.4288926965088891</v>
      </c>
      <c r="Q2736" s="5">
        <f t="shared" si="369"/>
        <v>4.1805718762240502</v>
      </c>
      <c r="R2736" s="24">
        <f t="shared" si="361"/>
        <v>0.46915893688122673</v>
      </c>
      <c r="S2736" s="24">
        <f t="shared" si="361"/>
        <v>0.29163933914238416</v>
      </c>
      <c r="T2736" s="24">
        <f t="shared" si="361"/>
        <v>0.239201723976389</v>
      </c>
      <c r="U2736">
        <f t="shared" si="362"/>
        <v>0.93329731758345358</v>
      </c>
      <c r="V2736">
        <f t="shared" si="362"/>
        <v>1.1164781088102924</v>
      </c>
      <c r="W2736">
        <f t="shared" si="362"/>
        <v>0.9489285384192967</v>
      </c>
      <c r="X2736" t="s">
        <v>326</v>
      </c>
      <c r="Y2736" t="s">
        <v>324</v>
      </c>
      <c r="Z2736" t="s">
        <v>202</v>
      </c>
      <c r="AA2736" s="78" t="s">
        <v>151</v>
      </c>
      <c r="AB2736" s="78" t="s">
        <v>166</v>
      </c>
      <c r="AC2736" t="s">
        <v>632</v>
      </c>
      <c r="AD2736" s="78" t="s">
        <v>151</v>
      </c>
      <c r="AE2736" s="142" t="str">
        <f>VLOOKUP(AD2736,cs_lookup!$A$2:$B$55,2,FALSE)</f>
        <v>X</v>
      </c>
    </row>
    <row r="2737" spans="1:31" x14ac:dyDescent="0.25">
      <c r="A2737" s="6">
        <v>0.6415007637273531</v>
      </c>
      <c r="B2737" s="6">
        <v>0.20647118987060117</v>
      </c>
      <c r="C2737" s="6">
        <v>0.14553836076596072</v>
      </c>
      <c r="D2737" s="3">
        <f t="shared" si="360"/>
        <v>1.5588445977673289</v>
      </c>
      <c r="E2737" s="4">
        <f t="shared" si="360"/>
        <v>4.8432907304245019</v>
      </c>
      <c r="F2737" s="4">
        <f t="shared" si="360"/>
        <v>6.8710406983908072</v>
      </c>
      <c r="G2737" s="141">
        <v>2.7558518114373376E-2</v>
      </c>
      <c r="H2737" s="5">
        <f t="shared" si="363"/>
        <v>1.0275585181143734</v>
      </c>
      <c r="I2737" s="5">
        <f t="shared" si="364"/>
        <v>1.5170372979126239</v>
      </c>
      <c r="J2737" s="5">
        <f t="shared" si="365"/>
        <v>4.7133965073952266</v>
      </c>
      <c r="K2737" s="5">
        <f t="shared" si="366"/>
        <v>6.6867634078879972</v>
      </c>
      <c r="L2737">
        <v>2.1800000000000002</v>
      </c>
      <c r="M2737">
        <v>3.4</v>
      </c>
      <c r="N2737">
        <v>3.64</v>
      </c>
      <c r="O2737" s="5">
        <f t="shared" si="367"/>
        <v>2.2400775694893342</v>
      </c>
      <c r="P2737" s="5">
        <f t="shared" si="368"/>
        <v>3.4936989615888692</v>
      </c>
      <c r="Q2737" s="5">
        <f t="shared" si="369"/>
        <v>3.7403130059363194</v>
      </c>
      <c r="R2737" s="24">
        <f t="shared" si="361"/>
        <v>0.44641311248340737</v>
      </c>
      <c r="S2737" s="24">
        <f t="shared" si="361"/>
        <v>0.28622958388642011</v>
      </c>
      <c r="T2737" s="24">
        <f t="shared" si="361"/>
        <v>0.26735730363017257</v>
      </c>
      <c r="U2737">
        <f t="shared" si="362"/>
        <v>1.4370114716359206</v>
      </c>
      <c r="V2737">
        <f t="shared" si="362"/>
        <v>0.72134818164893755</v>
      </c>
      <c r="W2737">
        <f t="shared" si="362"/>
        <v>0.54435902363557498</v>
      </c>
      <c r="X2737" t="s">
        <v>212</v>
      </c>
      <c r="Y2737" t="s">
        <v>207</v>
      </c>
      <c r="Z2737" t="s">
        <v>202</v>
      </c>
      <c r="AA2737" s="78" t="s">
        <v>162</v>
      </c>
      <c r="AB2737" s="78" t="s">
        <v>160</v>
      </c>
      <c r="AC2737" t="s">
        <v>632</v>
      </c>
      <c r="AD2737" s="78" t="s">
        <v>155</v>
      </c>
      <c r="AE2737" s="142" t="str">
        <f>VLOOKUP(AD2737,cs_lookup!$A$2:$B$55,2,FALSE)</f>
        <v>2</v>
      </c>
    </row>
    <row r="2738" spans="1:31" x14ac:dyDescent="0.25">
      <c r="A2738" s="6">
        <v>0.21703998721603282</v>
      </c>
      <c r="B2738" s="6">
        <v>0.22484820700784949</v>
      </c>
      <c r="C2738" s="6">
        <v>0.49806323334279046</v>
      </c>
      <c r="D2738" s="3">
        <f t="shared" si="360"/>
        <v>4.6074459035267106</v>
      </c>
      <c r="E2738" s="4">
        <f t="shared" si="360"/>
        <v>4.4474448487156044</v>
      </c>
      <c r="F2738" s="4">
        <f t="shared" si="360"/>
        <v>2.0077771918405252</v>
      </c>
      <c r="G2738" s="141">
        <v>2.8567864271457077E-2</v>
      </c>
      <c r="H2738" s="5">
        <f t="shared" si="363"/>
        <v>1.0285678642714571</v>
      </c>
      <c r="I2738" s="5">
        <f t="shared" si="364"/>
        <v>4.479476817788977</v>
      </c>
      <c r="J2738" s="5">
        <f t="shared" si="365"/>
        <v>4.3239196976718359</v>
      </c>
      <c r="K2738" s="5">
        <f t="shared" si="366"/>
        <v>1.9520123674704244</v>
      </c>
      <c r="L2738">
        <v>3.2</v>
      </c>
      <c r="M2738">
        <v>3.34</v>
      </c>
      <c r="N2738">
        <v>2.4</v>
      </c>
      <c r="O2738" s="5">
        <f t="shared" si="367"/>
        <v>3.2914171656686628</v>
      </c>
      <c r="P2738" s="5">
        <f t="shared" si="368"/>
        <v>3.4354166666666663</v>
      </c>
      <c r="Q2738" s="5">
        <f t="shared" si="369"/>
        <v>2.4685628742514969</v>
      </c>
      <c r="R2738" s="24">
        <f t="shared" si="361"/>
        <v>0.30382049727107335</v>
      </c>
      <c r="S2738" s="24">
        <f t="shared" si="361"/>
        <v>0.29108550636749547</v>
      </c>
      <c r="T2738" s="24">
        <f t="shared" si="361"/>
        <v>0.40509399636143117</v>
      </c>
      <c r="U2738">
        <f t="shared" si="362"/>
        <v>0.71436913955935744</v>
      </c>
      <c r="V2738">
        <f t="shared" si="362"/>
        <v>0.77244727782488276</v>
      </c>
      <c r="W2738">
        <f t="shared" si="362"/>
        <v>1.2295004068596729</v>
      </c>
      <c r="X2738" t="s">
        <v>216</v>
      </c>
      <c r="Y2738" t="s">
        <v>445</v>
      </c>
      <c r="Z2738" t="s">
        <v>202</v>
      </c>
      <c r="AA2738" s="78" t="s">
        <v>155</v>
      </c>
      <c r="AB2738" s="78" t="s">
        <v>161</v>
      </c>
      <c r="AC2738" t="s">
        <v>632</v>
      </c>
      <c r="AD2738" s="78" t="s">
        <v>151</v>
      </c>
      <c r="AE2738" s="142" t="str">
        <f>VLOOKUP(AD2738,cs_lookup!$A$2:$B$55,2,FALSE)</f>
        <v>X</v>
      </c>
    </row>
    <row r="2739" spans="1:31" x14ac:dyDescent="0.25">
      <c r="A2739" s="6">
        <v>0.85013393518371394</v>
      </c>
      <c r="B2739" s="6">
        <v>9.6960564302864066E-2</v>
      </c>
      <c r="C2739" s="6">
        <v>2.6627190491582849E-2</v>
      </c>
      <c r="D2739" s="3">
        <f t="shared" si="360"/>
        <v>1.1762852400238557</v>
      </c>
      <c r="E2739" s="4">
        <f t="shared" si="360"/>
        <v>10.313471329193383</v>
      </c>
      <c r="F2739" s="4">
        <f t="shared" si="360"/>
        <v>37.555595672630616</v>
      </c>
      <c r="G2739" s="141">
        <v>3.3816425120772875E-2</v>
      </c>
      <c r="H2739" s="5">
        <f t="shared" si="363"/>
        <v>1.0338164251207729</v>
      </c>
      <c r="I2739" s="5">
        <f t="shared" si="364"/>
        <v>1.1378086200230755</v>
      </c>
      <c r="J2739" s="5">
        <f t="shared" si="365"/>
        <v>9.9761147903879923</v>
      </c>
      <c r="K2739" s="5">
        <f t="shared" si="366"/>
        <v>36.32714160857261</v>
      </c>
      <c r="L2739">
        <v>1.53</v>
      </c>
      <c r="M2739">
        <v>4.25</v>
      </c>
      <c r="N2739">
        <v>6.9</v>
      </c>
      <c r="O2739" s="5">
        <f t="shared" si="367"/>
        <v>1.5817391304347825</v>
      </c>
      <c r="P2739" s="5">
        <f t="shared" si="368"/>
        <v>4.3937198067632846</v>
      </c>
      <c r="Q2739" s="5">
        <f t="shared" si="369"/>
        <v>7.1333333333333329</v>
      </c>
      <c r="R2739" s="24">
        <f t="shared" si="361"/>
        <v>0.63221550302363938</v>
      </c>
      <c r="S2739" s="24">
        <f t="shared" si="361"/>
        <v>0.22759758108851019</v>
      </c>
      <c r="T2739" s="24">
        <f t="shared" si="361"/>
        <v>0.14018691588785048</v>
      </c>
      <c r="U2739">
        <f t="shared" si="362"/>
        <v>1.3446901113905876</v>
      </c>
      <c r="V2739">
        <f t="shared" si="362"/>
        <v>0.426017551852439</v>
      </c>
      <c r="W2739">
        <f t="shared" si="362"/>
        <v>0.18994062550662433</v>
      </c>
      <c r="X2739" t="s">
        <v>210</v>
      </c>
      <c r="Y2739" t="s">
        <v>399</v>
      </c>
      <c r="Z2739" t="s">
        <v>202</v>
      </c>
      <c r="AA2739" s="78" t="s">
        <v>176</v>
      </c>
      <c r="AB2739" s="78" t="s">
        <v>160</v>
      </c>
      <c r="AC2739" t="s">
        <v>632</v>
      </c>
      <c r="AD2739" s="78" t="s">
        <v>170</v>
      </c>
      <c r="AE2739" s="142" t="str">
        <f>VLOOKUP(AD2739,cs_lookup!$A$2:$B$55,2,FALSE)</f>
        <v>1</v>
      </c>
    </row>
    <row r="2740" spans="1:31" x14ac:dyDescent="0.25">
      <c r="A2740" s="6">
        <v>0.53307815731285135</v>
      </c>
      <c r="B2740" s="6">
        <v>0.30633106175547592</v>
      </c>
      <c r="C2740" s="6">
        <v>0.15645337201000156</v>
      </c>
      <c r="D2740" s="3">
        <f t="shared" si="360"/>
        <v>1.8758975326260141</v>
      </c>
      <c r="E2740" s="4">
        <f t="shared" si="360"/>
        <v>3.2644420525602289</v>
      </c>
      <c r="F2740" s="4">
        <f t="shared" si="360"/>
        <v>6.3916807106980933</v>
      </c>
      <c r="G2740" s="141">
        <v>2.9704944178628345E-2</v>
      </c>
      <c r="H2740" s="5">
        <f t="shared" si="363"/>
        <v>1.0297049441786283</v>
      </c>
      <c r="I2740" s="5">
        <f t="shared" si="364"/>
        <v>1.8217816115492909</v>
      </c>
      <c r="J2740" s="5">
        <f t="shared" si="365"/>
        <v>3.1702693776654614</v>
      </c>
      <c r="K2740" s="5">
        <f t="shared" si="366"/>
        <v>6.2072934065559799</v>
      </c>
      <c r="L2740">
        <v>1.9</v>
      </c>
      <c r="M2740">
        <v>3.52</v>
      </c>
      <c r="N2740">
        <v>4.5599999999999996</v>
      </c>
      <c r="O2740" s="5">
        <f t="shared" si="367"/>
        <v>1.9564393939393938</v>
      </c>
      <c r="P2740" s="5">
        <f t="shared" si="368"/>
        <v>3.6245614035087717</v>
      </c>
      <c r="Q2740" s="5">
        <f t="shared" si="369"/>
        <v>4.6954545454545444</v>
      </c>
      <c r="R2740" s="24">
        <f t="shared" si="361"/>
        <v>0.5111326234269119</v>
      </c>
      <c r="S2740" s="24">
        <f t="shared" si="361"/>
        <v>0.27589545014520817</v>
      </c>
      <c r="T2740" s="24">
        <f t="shared" si="361"/>
        <v>0.21297192642788002</v>
      </c>
      <c r="U2740">
        <f t="shared" si="362"/>
        <v>1.0429351070154835</v>
      </c>
      <c r="V2740">
        <f t="shared" si="362"/>
        <v>1.1103157431347601</v>
      </c>
      <c r="W2740">
        <f t="shared" si="362"/>
        <v>0.73461969675605276</v>
      </c>
      <c r="X2740" t="s">
        <v>215</v>
      </c>
      <c r="Y2740" t="s">
        <v>220</v>
      </c>
      <c r="Z2740" t="s">
        <v>202</v>
      </c>
      <c r="AA2740" s="78" t="s">
        <v>151</v>
      </c>
      <c r="AB2740" s="78" t="s">
        <v>166</v>
      </c>
      <c r="AC2740" t="s">
        <v>632</v>
      </c>
      <c r="AD2740" s="78" t="s">
        <v>151</v>
      </c>
      <c r="AE2740" s="142" t="str">
        <f>VLOOKUP(AD2740,cs_lookup!$A$2:$B$55,2,FALSE)</f>
        <v>X</v>
      </c>
    </row>
    <row r="2741" spans="1:31" x14ac:dyDescent="0.25">
      <c r="A2741" s="6">
        <v>0.40993645857131489</v>
      </c>
      <c r="B2741" s="6">
        <v>0.29193782866163909</v>
      </c>
      <c r="C2741" s="6">
        <v>0.2806772028039316</v>
      </c>
      <c r="D2741" s="3">
        <f t="shared" si="360"/>
        <v>2.4394024466258455</v>
      </c>
      <c r="E2741" s="4">
        <f t="shared" si="360"/>
        <v>3.4253868523459392</v>
      </c>
      <c r="F2741" s="4">
        <f t="shared" si="360"/>
        <v>3.5628116213576302</v>
      </c>
      <c r="G2741" s="141">
        <v>4.3993783589842961E-2</v>
      </c>
      <c r="H2741" s="5">
        <f t="shared" si="363"/>
        <v>1.043993783589843</v>
      </c>
      <c r="I2741" s="5">
        <f t="shared" si="364"/>
        <v>2.3366062949511019</v>
      </c>
      <c r="J2741" s="5">
        <f t="shared" si="365"/>
        <v>3.2810414259053493</v>
      </c>
      <c r="K2741" s="5">
        <f t="shared" si="366"/>
        <v>3.4126751302164484</v>
      </c>
      <c r="L2741">
        <v>3.4</v>
      </c>
      <c r="M2741">
        <v>3.41</v>
      </c>
      <c r="N2741">
        <v>2.19</v>
      </c>
      <c r="O2741" s="5">
        <f t="shared" si="367"/>
        <v>3.5495788642054658</v>
      </c>
      <c r="P2741" s="5">
        <f t="shared" si="368"/>
        <v>3.5600188020413648</v>
      </c>
      <c r="Q2741" s="5">
        <f t="shared" si="369"/>
        <v>2.2863463860617559</v>
      </c>
      <c r="R2741" s="24">
        <f t="shared" si="361"/>
        <v>0.28172356165520468</v>
      </c>
      <c r="S2741" s="24">
        <f t="shared" si="361"/>
        <v>0.28089739285269671</v>
      </c>
      <c r="T2741" s="24">
        <f t="shared" si="361"/>
        <v>0.43737904549209861</v>
      </c>
      <c r="U2741">
        <f t="shared" si="362"/>
        <v>1.4551017890119788</v>
      </c>
      <c r="V2741">
        <f t="shared" si="362"/>
        <v>1.0393041590625656</v>
      </c>
      <c r="W2741">
        <f t="shared" si="362"/>
        <v>0.64172530828069163</v>
      </c>
      <c r="X2741" t="s">
        <v>223</v>
      </c>
      <c r="Y2741" t="s">
        <v>204</v>
      </c>
      <c r="Z2741" t="s">
        <v>135</v>
      </c>
      <c r="AA2741" s="78" t="s">
        <v>151</v>
      </c>
      <c r="AB2741" s="78" t="s">
        <v>166</v>
      </c>
      <c r="AC2741" t="s">
        <v>632</v>
      </c>
      <c r="AD2741" s="78" t="s">
        <v>172</v>
      </c>
      <c r="AE2741" s="142" t="str">
        <f>VLOOKUP(AD2741,cs_lookup!$A$2:$B$55,2,FALSE)</f>
        <v>2</v>
      </c>
    </row>
    <row r="2742" spans="1:31" x14ac:dyDescent="0.25">
      <c r="A2742" s="6">
        <v>0.23265387445110355</v>
      </c>
      <c r="B2742" s="6">
        <v>0.23462745496384999</v>
      </c>
      <c r="C2742" s="6">
        <v>0.47753264758713415</v>
      </c>
      <c r="D2742" s="3">
        <f t="shared" si="360"/>
        <v>4.2982305897947475</v>
      </c>
      <c r="E2742" s="4">
        <f t="shared" si="360"/>
        <v>4.2620758093040481</v>
      </c>
      <c r="F2742" s="4">
        <f t="shared" si="360"/>
        <v>2.0940976602390995</v>
      </c>
      <c r="G2742" s="141">
        <v>4.405456487796866E-2</v>
      </c>
      <c r="H2742" s="5">
        <f t="shared" si="363"/>
        <v>1.0440545648779687</v>
      </c>
      <c r="I2742" s="5">
        <f t="shared" si="364"/>
        <v>4.1168639402454357</v>
      </c>
      <c r="J2742" s="5">
        <f t="shared" si="365"/>
        <v>4.0822347343524221</v>
      </c>
      <c r="K2742" s="5">
        <f t="shared" si="366"/>
        <v>2.0057358405246397</v>
      </c>
      <c r="L2742">
        <v>2.5</v>
      </c>
      <c r="M2742">
        <v>3.44</v>
      </c>
      <c r="N2742">
        <v>2.83</v>
      </c>
      <c r="O2742" s="5">
        <f t="shared" si="367"/>
        <v>2.6101364121949215</v>
      </c>
      <c r="P2742" s="5">
        <f t="shared" si="368"/>
        <v>3.5915477031802121</v>
      </c>
      <c r="Q2742" s="5">
        <f t="shared" si="369"/>
        <v>2.9546744186046512</v>
      </c>
      <c r="R2742" s="24">
        <f t="shared" si="361"/>
        <v>0.3831217385144548</v>
      </c>
      <c r="S2742" s="24">
        <f t="shared" si="361"/>
        <v>0.27843149601341194</v>
      </c>
      <c r="T2742" s="24">
        <f t="shared" si="361"/>
        <v>0.33844676547213326</v>
      </c>
      <c r="U2742">
        <f t="shared" si="362"/>
        <v>0.6072583491430511</v>
      </c>
      <c r="V2742">
        <f t="shared" si="362"/>
        <v>0.84267569697843403</v>
      </c>
      <c r="W2742">
        <f t="shared" si="362"/>
        <v>1.4109534978742553</v>
      </c>
      <c r="X2742" t="s">
        <v>221</v>
      </c>
      <c r="Y2742" t="s">
        <v>222</v>
      </c>
      <c r="Z2742" t="s">
        <v>135</v>
      </c>
      <c r="AA2742" s="78" t="s">
        <v>155</v>
      </c>
      <c r="AB2742" s="78" t="s">
        <v>161</v>
      </c>
      <c r="AC2742" t="s">
        <v>632</v>
      </c>
      <c r="AD2742" s="78" t="s">
        <v>170</v>
      </c>
      <c r="AE2742" s="142" t="str">
        <f>VLOOKUP(AD2742,cs_lookup!$A$2:$B$55,2,FALSE)</f>
        <v>1</v>
      </c>
    </row>
    <row r="2743" spans="1:31" x14ac:dyDescent="0.25">
      <c r="A2743" s="6">
        <v>0.60455168514461199</v>
      </c>
      <c r="B2743" s="6">
        <v>0.28302091687971043</v>
      </c>
      <c r="C2743" s="6">
        <v>0.11052142386779575</v>
      </c>
      <c r="D2743" s="3">
        <f t="shared" si="360"/>
        <v>1.65411829058221</v>
      </c>
      <c r="E2743" s="4">
        <f t="shared" si="360"/>
        <v>3.5333077534513819</v>
      </c>
      <c r="F2743" s="4">
        <f t="shared" si="360"/>
        <v>9.048019515168269</v>
      </c>
      <c r="G2743" s="141">
        <v>4.4093408770345066E-2</v>
      </c>
      <c r="H2743" s="5">
        <f t="shared" si="363"/>
        <v>1.0440934087703451</v>
      </c>
      <c r="I2743" s="5">
        <f t="shared" si="364"/>
        <v>1.5842627457348921</v>
      </c>
      <c r="J2743" s="5">
        <f t="shared" si="365"/>
        <v>3.3840916184047622</v>
      </c>
      <c r="K2743" s="5">
        <f t="shared" si="366"/>
        <v>8.6659100030373217</v>
      </c>
      <c r="L2743">
        <v>2.46</v>
      </c>
      <c r="M2743">
        <v>3.24</v>
      </c>
      <c r="N2743">
        <v>3.04</v>
      </c>
      <c r="O2743" s="5">
        <f t="shared" si="367"/>
        <v>2.5684697855750489</v>
      </c>
      <c r="P2743" s="5">
        <f t="shared" si="368"/>
        <v>3.3828626444159182</v>
      </c>
      <c r="Q2743" s="5">
        <f t="shared" si="369"/>
        <v>3.1740439626618491</v>
      </c>
      <c r="R2743" s="24">
        <f t="shared" si="361"/>
        <v>0.38933687505929226</v>
      </c>
      <c r="S2743" s="24">
        <f t="shared" si="361"/>
        <v>0.29560762735983298</v>
      </c>
      <c r="T2743" s="24">
        <f t="shared" si="361"/>
        <v>0.31505549758087464</v>
      </c>
      <c r="U2743">
        <f t="shared" si="362"/>
        <v>1.552772737112416</v>
      </c>
      <c r="V2743">
        <f t="shared" si="362"/>
        <v>0.95742088730071506</v>
      </c>
      <c r="W2743">
        <f t="shared" si="362"/>
        <v>0.35079985817236831</v>
      </c>
      <c r="X2743" t="s">
        <v>241</v>
      </c>
      <c r="Y2743" t="s">
        <v>448</v>
      </c>
      <c r="Z2743" t="s">
        <v>135</v>
      </c>
      <c r="AA2743" s="78" t="s">
        <v>154</v>
      </c>
      <c r="AB2743" s="78" t="s">
        <v>160</v>
      </c>
      <c r="AC2743" t="s">
        <v>632</v>
      </c>
      <c r="AD2743" s="78" t="s">
        <v>162</v>
      </c>
      <c r="AE2743" s="142" t="str">
        <f>VLOOKUP(AD2743,cs_lookup!$A$2:$B$55,2,FALSE)</f>
        <v>1</v>
      </c>
    </row>
    <row r="2744" spans="1:31" x14ac:dyDescent="0.25">
      <c r="A2744" s="6">
        <v>0.23286340027197933</v>
      </c>
      <c r="B2744" s="6">
        <v>0.2833176773525628</v>
      </c>
      <c r="C2744" s="6">
        <v>0.4382822164514672</v>
      </c>
      <c r="D2744" s="3">
        <f t="shared" si="360"/>
        <v>4.2943631280485555</v>
      </c>
      <c r="E2744" s="4">
        <f t="shared" si="360"/>
        <v>3.5296067980805588</v>
      </c>
      <c r="F2744" s="4">
        <f t="shared" si="360"/>
        <v>2.2816348974787437</v>
      </c>
      <c r="G2744" s="141">
        <v>4.3581359726640567E-2</v>
      </c>
      <c r="H2744" s="5">
        <f t="shared" si="363"/>
        <v>1.0435813597266406</v>
      </c>
      <c r="I2744" s="5">
        <f t="shared" si="364"/>
        <v>4.1150247539621025</v>
      </c>
      <c r="J2744" s="5">
        <f t="shared" si="365"/>
        <v>3.3822056758517771</v>
      </c>
      <c r="K2744" s="5">
        <f t="shared" si="366"/>
        <v>2.1863507585804363</v>
      </c>
      <c r="L2744">
        <v>2.46</v>
      </c>
      <c r="M2744">
        <v>3.45</v>
      </c>
      <c r="N2744">
        <v>2.88</v>
      </c>
      <c r="O2744" s="5">
        <f t="shared" si="367"/>
        <v>2.567210144927536</v>
      </c>
      <c r="P2744" s="5">
        <f t="shared" si="368"/>
        <v>3.6003556910569103</v>
      </c>
      <c r="Q2744" s="5">
        <f t="shared" si="369"/>
        <v>3.0055143160127247</v>
      </c>
      <c r="R2744" s="24">
        <f t="shared" si="361"/>
        <v>0.38952790911015456</v>
      </c>
      <c r="S2744" s="24">
        <f t="shared" si="361"/>
        <v>0.27775033519158848</v>
      </c>
      <c r="T2744" s="24">
        <f t="shared" si="361"/>
        <v>0.33272175569825707</v>
      </c>
      <c r="U2744">
        <f t="shared" si="362"/>
        <v>0.59780928356054686</v>
      </c>
      <c r="V2744">
        <f t="shared" si="362"/>
        <v>1.020044412033325</v>
      </c>
      <c r="W2744">
        <f t="shared" si="362"/>
        <v>1.3172634759986726</v>
      </c>
      <c r="X2744" t="s">
        <v>401</v>
      </c>
      <c r="Y2744" t="s">
        <v>333</v>
      </c>
      <c r="Z2744" t="s">
        <v>135</v>
      </c>
      <c r="AA2744" s="78" t="s">
        <v>151</v>
      </c>
      <c r="AB2744" s="78" t="s">
        <v>166</v>
      </c>
      <c r="AC2744" t="s">
        <v>632</v>
      </c>
      <c r="AD2744" s="78" t="s">
        <v>170</v>
      </c>
      <c r="AE2744" s="142" t="str">
        <f>VLOOKUP(AD2744,cs_lookup!$A$2:$B$55,2,FALSE)</f>
        <v>1</v>
      </c>
    </row>
    <row r="2745" spans="1:31" x14ac:dyDescent="0.25">
      <c r="A2745" s="6">
        <v>0.32913684202793314</v>
      </c>
      <c r="B2745" s="6">
        <v>0.29527599290982298</v>
      </c>
      <c r="C2745" s="6">
        <v>0.34822234968018617</v>
      </c>
      <c r="D2745" s="3">
        <f t="shared" si="360"/>
        <v>3.0382499687322517</v>
      </c>
      <c r="E2745" s="4">
        <f t="shared" si="360"/>
        <v>3.3866620518160415</v>
      </c>
      <c r="F2745" s="4">
        <f t="shared" si="360"/>
        <v>2.8717283681487373</v>
      </c>
      <c r="G2745" s="141">
        <v>4.5081527394006837E-2</v>
      </c>
      <c r="H2745" s="5">
        <f t="shared" si="363"/>
        <v>1.0450815273940068</v>
      </c>
      <c r="I2745" s="5">
        <f t="shared" si="364"/>
        <v>2.9071894288557254</v>
      </c>
      <c r="J2745" s="5">
        <f t="shared" si="365"/>
        <v>3.240572111403548</v>
      </c>
      <c r="K2745" s="5">
        <f t="shared" si="366"/>
        <v>2.7478510459462608</v>
      </c>
      <c r="L2745">
        <v>3.51</v>
      </c>
      <c r="M2745">
        <v>3.44</v>
      </c>
      <c r="N2745">
        <v>2.13</v>
      </c>
      <c r="O2745" s="5">
        <f t="shared" si="367"/>
        <v>3.6682361611529637</v>
      </c>
      <c r="P2745" s="5">
        <f t="shared" si="368"/>
        <v>3.5950804542353834</v>
      </c>
      <c r="Q2745" s="5">
        <f t="shared" si="369"/>
        <v>2.2260236533492344</v>
      </c>
      <c r="R2745" s="24">
        <f t="shared" si="361"/>
        <v>0.27261058341611516</v>
      </c>
      <c r="S2745" s="24">
        <f t="shared" si="361"/>
        <v>0.27815789179958261</v>
      </c>
      <c r="T2745" s="24">
        <f t="shared" si="361"/>
        <v>0.44923152478430245</v>
      </c>
      <c r="U2745">
        <f t="shared" si="362"/>
        <v>1.2073516658945549</v>
      </c>
      <c r="V2745">
        <f t="shared" si="362"/>
        <v>1.0615409507150502</v>
      </c>
      <c r="W2745">
        <f t="shared" si="362"/>
        <v>0.77515118701294261</v>
      </c>
      <c r="X2745" t="s">
        <v>437</v>
      </c>
      <c r="Y2745" t="s">
        <v>224</v>
      </c>
      <c r="Z2745" t="s">
        <v>135</v>
      </c>
      <c r="AA2745" s="78" t="s">
        <v>151</v>
      </c>
      <c r="AB2745" s="78" t="s">
        <v>166</v>
      </c>
      <c r="AC2745" t="s">
        <v>632</v>
      </c>
      <c r="AD2745" s="78" t="s">
        <v>149</v>
      </c>
      <c r="AE2745" s="142" t="str">
        <f>VLOOKUP(AD2745,cs_lookup!$A$2:$B$55,2,FALSE)</f>
        <v>X</v>
      </c>
    </row>
    <row r="2746" spans="1:31" x14ac:dyDescent="0.25">
      <c r="A2746" s="6">
        <v>0.5407525479333477</v>
      </c>
      <c r="B2746" s="6">
        <v>0.18898625743000602</v>
      </c>
      <c r="C2746" s="6">
        <v>0.24484236090156175</v>
      </c>
      <c r="D2746" s="3">
        <f t="shared" si="360"/>
        <v>1.849274689174943</v>
      </c>
      <c r="E2746" s="4">
        <f t="shared" si="360"/>
        <v>5.2913900386136037</v>
      </c>
      <c r="F2746" s="4">
        <f t="shared" si="360"/>
        <v>4.0842605679743773</v>
      </c>
      <c r="G2746" s="141">
        <v>4.4907272084375727E-2</v>
      </c>
      <c r="H2746" s="5">
        <f t="shared" si="363"/>
        <v>1.0449072720843757</v>
      </c>
      <c r="I2746" s="5">
        <f t="shared" si="364"/>
        <v>1.7697978936312877</v>
      </c>
      <c r="J2746" s="5">
        <f t="shared" si="365"/>
        <v>5.0639804889656528</v>
      </c>
      <c r="K2746" s="5">
        <f t="shared" si="366"/>
        <v>3.9087301592103145</v>
      </c>
      <c r="L2746">
        <v>2.0699999999999998</v>
      </c>
      <c r="M2746">
        <v>3.58</v>
      </c>
      <c r="N2746">
        <v>3.54</v>
      </c>
      <c r="O2746" s="5">
        <f t="shared" si="367"/>
        <v>2.1629580532146577</v>
      </c>
      <c r="P2746" s="5">
        <f t="shared" si="368"/>
        <v>3.7407680340620653</v>
      </c>
      <c r="Q2746" s="5">
        <f t="shared" si="369"/>
        <v>3.6989717431786899</v>
      </c>
      <c r="R2746" s="24">
        <f t="shared" si="361"/>
        <v>0.46232981657400518</v>
      </c>
      <c r="S2746" s="24">
        <f t="shared" si="361"/>
        <v>0.26732478220899181</v>
      </c>
      <c r="T2746" s="24">
        <f t="shared" si="361"/>
        <v>0.27034540121700301</v>
      </c>
      <c r="U2746">
        <f t="shared" si="362"/>
        <v>1.1696250783487796</v>
      </c>
      <c r="V2746">
        <f t="shared" si="362"/>
        <v>0.70695375067119104</v>
      </c>
      <c r="W2746">
        <f t="shared" si="362"/>
        <v>0.90566497450803574</v>
      </c>
      <c r="X2746" t="s">
        <v>435</v>
      </c>
      <c r="Y2746" t="s">
        <v>438</v>
      </c>
      <c r="Z2746" t="s">
        <v>135</v>
      </c>
      <c r="AA2746" s="78" t="s">
        <v>168</v>
      </c>
      <c r="AB2746" s="78" t="s">
        <v>160</v>
      </c>
      <c r="AC2746" t="s">
        <v>632</v>
      </c>
      <c r="AD2746" s="78" t="s">
        <v>155</v>
      </c>
      <c r="AE2746" s="142" t="str">
        <f>VLOOKUP(AD2746,cs_lookup!$A$2:$B$55,2,FALSE)</f>
        <v>2</v>
      </c>
    </row>
    <row r="2747" spans="1:31" x14ac:dyDescent="0.25">
      <c r="A2747" s="6">
        <v>0.55033573927290635</v>
      </c>
      <c r="B2747" s="6">
        <v>0.3164565758127032</v>
      </c>
      <c r="C2747" s="6">
        <v>0.13074197586662023</v>
      </c>
      <c r="D2747" s="3">
        <f t="shared" si="360"/>
        <v>1.8170726133853889</v>
      </c>
      <c r="E2747" s="4">
        <f t="shared" si="360"/>
        <v>3.1599912165890851</v>
      </c>
      <c r="F2747" s="4">
        <f t="shared" si="360"/>
        <v>7.6486529545811326</v>
      </c>
      <c r="G2747" s="141">
        <v>4.7087824366741859E-2</v>
      </c>
      <c r="H2747" s="5">
        <f t="shared" si="363"/>
        <v>1.0470878243667419</v>
      </c>
      <c r="I2747" s="5">
        <f t="shared" si="364"/>
        <v>1.7353583635492265</v>
      </c>
      <c r="J2747" s="5">
        <f t="shared" si="365"/>
        <v>3.0178855517684831</v>
      </c>
      <c r="K2747" s="5">
        <f t="shared" si="366"/>
        <v>7.3046909500708672</v>
      </c>
      <c r="L2747">
        <v>1.76</v>
      </c>
      <c r="M2747">
        <v>3.79</v>
      </c>
      <c r="N2747">
        <v>4.6500000000000004</v>
      </c>
      <c r="O2747" s="5">
        <f t="shared" si="367"/>
        <v>1.8428745708854657</v>
      </c>
      <c r="P2747" s="5">
        <f t="shared" si="368"/>
        <v>3.9684628543499518</v>
      </c>
      <c r="Q2747" s="5">
        <f t="shared" si="369"/>
        <v>4.8689583833053502</v>
      </c>
      <c r="R2747" s="24">
        <f t="shared" si="361"/>
        <v>0.54263052722004801</v>
      </c>
      <c r="S2747" s="24">
        <f t="shared" si="361"/>
        <v>0.25198673559558959</v>
      </c>
      <c r="T2747" s="24">
        <f t="shared" si="361"/>
        <v>0.20538273718436223</v>
      </c>
      <c r="U2747">
        <f t="shared" si="362"/>
        <v>1.0141997393554929</v>
      </c>
      <c r="V2747">
        <f t="shared" si="362"/>
        <v>1.255846166127492</v>
      </c>
      <c r="W2747">
        <f t="shared" si="362"/>
        <v>0.63657723944568634</v>
      </c>
      <c r="X2747" t="s">
        <v>436</v>
      </c>
      <c r="Y2747" t="s">
        <v>225</v>
      </c>
      <c r="Z2747" t="s">
        <v>135</v>
      </c>
      <c r="AA2747" s="78" t="s">
        <v>154</v>
      </c>
      <c r="AB2747" s="78" t="s">
        <v>160</v>
      </c>
      <c r="AC2747" t="s">
        <v>632</v>
      </c>
      <c r="AD2747" s="78" t="s">
        <v>154</v>
      </c>
      <c r="AE2747" s="142" t="str">
        <f>VLOOKUP(AD2747,cs_lookup!$A$2:$B$55,2,FALSE)</f>
        <v>1</v>
      </c>
    </row>
    <row r="2748" spans="1:31" x14ac:dyDescent="0.25">
      <c r="A2748" s="6">
        <v>0.52960735776650081</v>
      </c>
      <c r="B2748" s="6">
        <v>0.25224014769796915</v>
      </c>
      <c r="C2748" s="6">
        <v>0.20786479151195209</v>
      </c>
      <c r="D2748" s="3">
        <f t="shared" si="360"/>
        <v>1.8881912898968658</v>
      </c>
      <c r="E2748" s="4">
        <f t="shared" si="360"/>
        <v>3.9644759532784368</v>
      </c>
      <c r="F2748" s="4">
        <f t="shared" si="360"/>
        <v>4.8108195367107216</v>
      </c>
      <c r="G2748" s="141">
        <v>4.610864426739969E-2</v>
      </c>
      <c r="H2748" s="5">
        <f t="shared" si="363"/>
        <v>1.0461086442673997</v>
      </c>
      <c r="I2748" s="5">
        <f t="shared" si="364"/>
        <v>1.8049667214242215</v>
      </c>
      <c r="J2748" s="5">
        <f t="shared" si="365"/>
        <v>3.7897363481350439</v>
      </c>
      <c r="K2748" s="5">
        <f t="shared" si="366"/>
        <v>4.5987762008025337</v>
      </c>
      <c r="L2748">
        <v>1.78</v>
      </c>
      <c r="M2748">
        <v>3.83</v>
      </c>
      <c r="N2748">
        <v>4.4800000000000004</v>
      </c>
      <c r="O2748" s="5">
        <f t="shared" si="367"/>
        <v>1.8620733867959716</v>
      </c>
      <c r="P2748" s="5">
        <f t="shared" si="368"/>
        <v>4.0065961075441408</v>
      </c>
      <c r="Q2748" s="5">
        <f t="shared" si="369"/>
        <v>4.6865667263179507</v>
      </c>
      <c r="R2748" s="24">
        <f t="shared" si="361"/>
        <v>0.53703576190446389</v>
      </c>
      <c r="S2748" s="24">
        <f t="shared" si="361"/>
        <v>0.24958842198170905</v>
      </c>
      <c r="T2748" s="24">
        <f t="shared" si="361"/>
        <v>0.21337581611382717</v>
      </c>
      <c r="U2748">
        <f t="shared" si="362"/>
        <v>0.98616776634833392</v>
      </c>
      <c r="V2748">
        <f t="shared" si="362"/>
        <v>1.0106243939330424</v>
      </c>
      <c r="W2748">
        <f t="shared" si="362"/>
        <v>0.97417221547293265</v>
      </c>
      <c r="X2748" t="s">
        <v>328</v>
      </c>
      <c r="Y2748" t="s">
        <v>229</v>
      </c>
      <c r="Z2748" t="s">
        <v>135</v>
      </c>
      <c r="AA2748" s="78" t="s">
        <v>162</v>
      </c>
      <c r="AB2748" s="78" t="s">
        <v>160</v>
      </c>
      <c r="AC2748" t="s">
        <v>632</v>
      </c>
      <c r="AD2748" s="78" t="s">
        <v>162</v>
      </c>
      <c r="AE2748" s="142" t="str">
        <f>VLOOKUP(AD2748,cs_lookup!$A$2:$B$55,2,FALSE)</f>
        <v>1</v>
      </c>
    </row>
    <row r="2749" spans="1:31" x14ac:dyDescent="0.25">
      <c r="A2749" s="6">
        <v>0.64883192894070818</v>
      </c>
      <c r="B2749" s="6">
        <v>0.19919935799375296</v>
      </c>
      <c r="C2749" s="6">
        <v>0.14482278652853695</v>
      </c>
      <c r="D2749" s="3">
        <f t="shared" si="360"/>
        <v>1.5412311808276968</v>
      </c>
      <c r="E2749" s="4">
        <f t="shared" si="360"/>
        <v>5.020096500669248</v>
      </c>
      <c r="F2749" s="4">
        <f t="shared" si="360"/>
        <v>6.9049907405486408</v>
      </c>
      <c r="G2749" s="141">
        <v>4.94185383144774E-2</v>
      </c>
      <c r="H2749" s="5">
        <f t="shared" si="363"/>
        <v>1.0494185383144774</v>
      </c>
      <c r="I2749" s="5">
        <f t="shared" si="364"/>
        <v>1.4686525199975444</v>
      </c>
      <c r="J2749" s="5">
        <f t="shared" si="365"/>
        <v>4.7836933667402821</v>
      </c>
      <c r="K2749" s="5">
        <f t="shared" si="366"/>
        <v>6.5798253875323045</v>
      </c>
      <c r="L2749">
        <v>1.43</v>
      </c>
      <c r="M2749">
        <v>4.4800000000000004</v>
      </c>
      <c r="N2749">
        <v>7.88</v>
      </c>
      <c r="O2749" s="5">
        <f t="shared" si="367"/>
        <v>1.5006685097897026</v>
      </c>
      <c r="P2749" s="5">
        <f t="shared" si="368"/>
        <v>4.7013950516488592</v>
      </c>
      <c r="Q2749" s="5">
        <f t="shared" si="369"/>
        <v>8.2694180819180811</v>
      </c>
      <c r="R2749" s="24">
        <f t="shared" si="361"/>
        <v>0.66636968356198523</v>
      </c>
      <c r="S2749" s="24">
        <f t="shared" si="361"/>
        <v>0.21270282310125863</v>
      </c>
      <c r="T2749" s="24">
        <f t="shared" si="361"/>
        <v>0.1209274933367562</v>
      </c>
      <c r="U2749">
        <f t="shared" si="362"/>
        <v>0.97368164390743084</v>
      </c>
      <c r="V2749">
        <f t="shared" si="362"/>
        <v>0.93651487596345973</v>
      </c>
      <c r="W2749">
        <f t="shared" si="362"/>
        <v>1.1976001695928458</v>
      </c>
      <c r="X2749" t="s">
        <v>325</v>
      </c>
      <c r="Y2749" t="s">
        <v>231</v>
      </c>
      <c r="Z2749" t="s">
        <v>135</v>
      </c>
      <c r="AA2749" s="78" t="s">
        <v>162</v>
      </c>
      <c r="AB2749" s="78" t="s">
        <v>160</v>
      </c>
      <c r="AC2749" t="s">
        <v>632</v>
      </c>
      <c r="AD2749" s="78" t="s">
        <v>165</v>
      </c>
      <c r="AE2749" s="142" t="str">
        <f>VLOOKUP(AD2749,cs_lookup!$A$2:$B$55,2,FALSE)</f>
        <v>1</v>
      </c>
    </row>
    <row r="2750" spans="1:31" x14ac:dyDescent="0.25">
      <c r="A2750" s="6">
        <v>0.63321281597997547</v>
      </c>
      <c r="B2750" s="6">
        <v>0.22625263246196084</v>
      </c>
      <c r="C2750" s="6">
        <v>0.13592505508994013</v>
      </c>
      <c r="D2750" s="3">
        <f t="shared" si="360"/>
        <v>1.579247884382087</v>
      </c>
      <c r="E2750" s="4">
        <f t="shared" si="360"/>
        <v>4.4198380771022716</v>
      </c>
      <c r="F2750" s="4">
        <f t="shared" si="360"/>
        <v>7.3569953629101779</v>
      </c>
      <c r="G2750" s="141">
        <v>4.4126499050794132E-2</v>
      </c>
      <c r="H2750" s="5">
        <f t="shared" si="363"/>
        <v>1.0441264990507941</v>
      </c>
      <c r="I2750" s="5">
        <f t="shared" si="364"/>
        <v>1.5125062775609726</v>
      </c>
      <c r="J2750" s="5">
        <f t="shared" si="365"/>
        <v>4.2330484679014528</v>
      </c>
      <c r="K2750" s="5">
        <f t="shared" si="366"/>
        <v>7.0460766675286521</v>
      </c>
      <c r="L2750">
        <v>2.2999999999999998</v>
      </c>
      <c r="M2750">
        <v>3.45</v>
      </c>
      <c r="N2750">
        <v>3.13</v>
      </c>
      <c r="O2750" s="5">
        <f t="shared" si="367"/>
        <v>2.4014909478168263</v>
      </c>
      <c r="P2750" s="5">
        <f t="shared" si="368"/>
        <v>3.6022364217252401</v>
      </c>
      <c r="Q2750" s="5">
        <f t="shared" si="369"/>
        <v>3.2681159420289854</v>
      </c>
      <c r="R2750" s="24">
        <f t="shared" si="361"/>
        <v>0.41640798226164083</v>
      </c>
      <c r="S2750" s="24">
        <f t="shared" si="361"/>
        <v>0.27760532150776052</v>
      </c>
      <c r="T2750" s="24">
        <f t="shared" si="361"/>
        <v>0.30598669623059871</v>
      </c>
      <c r="U2750">
        <f t="shared" si="362"/>
        <v>1.5206548456175129</v>
      </c>
      <c r="V2750">
        <f t="shared" si="362"/>
        <v>0.81501547316568967</v>
      </c>
      <c r="W2750">
        <f t="shared" si="362"/>
        <v>0.44421883946060142</v>
      </c>
      <c r="X2750" t="s">
        <v>332</v>
      </c>
      <c r="Y2750" t="s">
        <v>402</v>
      </c>
      <c r="Z2750" t="s">
        <v>135</v>
      </c>
      <c r="AA2750" s="78" t="s">
        <v>162</v>
      </c>
      <c r="AB2750" s="78" t="s">
        <v>160</v>
      </c>
      <c r="AC2750" t="s">
        <v>632</v>
      </c>
      <c r="AD2750" s="78" t="s">
        <v>170</v>
      </c>
      <c r="AE2750" s="142" t="str">
        <f>VLOOKUP(AD2750,cs_lookup!$A$2:$B$55,2,FALSE)</f>
        <v>1</v>
      </c>
    </row>
    <row r="2751" spans="1:31" x14ac:dyDescent="0.25">
      <c r="A2751" s="6">
        <v>0.49151646489278289</v>
      </c>
      <c r="B2751" s="6">
        <v>0.28635261244014487</v>
      </c>
      <c r="C2751" s="6">
        <v>0.21256627439453432</v>
      </c>
      <c r="D2751" s="3">
        <f t="shared" si="360"/>
        <v>2.0345198409948186</v>
      </c>
      <c r="E2751" s="4">
        <f t="shared" si="360"/>
        <v>3.4921979285557452</v>
      </c>
      <c r="F2751" s="4">
        <f t="shared" si="360"/>
        <v>4.7044151422814453</v>
      </c>
      <c r="G2751" s="141">
        <v>4.449149870697644E-2</v>
      </c>
      <c r="H2751" s="5">
        <f t="shared" si="363"/>
        <v>1.0444914987069764</v>
      </c>
      <c r="I2751" s="5">
        <f t="shared" si="364"/>
        <v>1.9478567738592831</v>
      </c>
      <c r="J2751" s="5">
        <f t="shared" si="365"/>
        <v>3.343443132738654</v>
      </c>
      <c r="K2751" s="5">
        <f t="shared" si="366"/>
        <v>4.5040243487910194</v>
      </c>
      <c r="L2751">
        <v>2.14</v>
      </c>
      <c r="M2751">
        <v>3.46</v>
      </c>
      <c r="N2751">
        <v>3.47</v>
      </c>
      <c r="O2751" s="5">
        <f t="shared" si="367"/>
        <v>2.2352118072329299</v>
      </c>
      <c r="P2751" s="5">
        <f t="shared" si="368"/>
        <v>3.6139405855261386</v>
      </c>
      <c r="Q2751" s="5">
        <f t="shared" si="369"/>
        <v>3.6243855005132084</v>
      </c>
      <c r="R2751" s="24">
        <f t="shared" si="361"/>
        <v>0.44738489514241847</v>
      </c>
      <c r="S2751" s="24">
        <f t="shared" si="361"/>
        <v>0.27670626462565767</v>
      </c>
      <c r="T2751" s="24">
        <f t="shared" si="361"/>
        <v>0.2759088402319238</v>
      </c>
      <c r="U2751">
        <f t="shared" si="362"/>
        <v>1.0986434057777381</v>
      </c>
      <c r="V2751">
        <f t="shared" si="362"/>
        <v>1.0348613278688765</v>
      </c>
      <c r="W2751">
        <f t="shared" si="362"/>
        <v>0.77042212281366229</v>
      </c>
      <c r="X2751" t="s">
        <v>230</v>
      </c>
      <c r="Y2751" t="s">
        <v>228</v>
      </c>
      <c r="Z2751" t="s">
        <v>135</v>
      </c>
      <c r="AA2751" s="78" t="s">
        <v>151</v>
      </c>
      <c r="AB2751" s="78" t="s">
        <v>166</v>
      </c>
      <c r="AC2751" t="s">
        <v>632</v>
      </c>
      <c r="AD2751" s="78" t="s">
        <v>393</v>
      </c>
      <c r="AE2751" s="142" t="s">
        <v>393</v>
      </c>
    </row>
    <row r="2752" spans="1:31" x14ac:dyDescent="0.25">
      <c r="A2752" s="6">
        <v>0.49657786808113435</v>
      </c>
      <c r="B2752" s="6">
        <v>0.22694810556426476</v>
      </c>
      <c r="C2752" s="6">
        <v>0.25967760742667018</v>
      </c>
      <c r="D2752" s="3">
        <f t="shared" si="360"/>
        <v>2.0137828612140503</v>
      </c>
      <c r="E2752" s="4">
        <f t="shared" si="360"/>
        <v>4.4062936657421474</v>
      </c>
      <c r="F2752" s="4">
        <f t="shared" si="360"/>
        <v>3.8509288879765573</v>
      </c>
      <c r="G2752" s="141">
        <v>4.7434127526145176E-2</v>
      </c>
      <c r="H2752" s="5">
        <f t="shared" si="363"/>
        <v>1.0474341275261452</v>
      </c>
      <c r="I2752" s="5">
        <f t="shared" si="364"/>
        <v>1.9225866412909902</v>
      </c>
      <c r="J2752" s="5">
        <f t="shared" si="365"/>
        <v>4.2067501429889784</v>
      </c>
      <c r="K2752" s="5">
        <f t="shared" si="366"/>
        <v>3.6765356281370867</v>
      </c>
      <c r="L2752">
        <v>1.97</v>
      </c>
      <c r="M2752">
        <v>3.72</v>
      </c>
      <c r="N2752">
        <v>3.69</v>
      </c>
      <c r="O2752" s="5">
        <f t="shared" si="367"/>
        <v>2.0634452312265061</v>
      </c>
      <c r="P2752" s="5">
        <f t="shared" si="368"/>
        <v>3.8964549543972602</v>
      </c>
      <c r="Q2752" s="5">
        <f t="shared" si="369"/>
        <v>3.8650319305714755</v>
      </c>
      <c r="R2752" s="24">
        <f t="shared" si="361"/>
        <v>0.48462638351956777</v>
      </c>
      <c r="S2752" s="24">
        <f t="shared" si="361"/>
        <v>0.25664354181009369</v>
      </c>
      <c r="T2752" s="24">
        <f t="shared" si="361"/>
        <v>0.25873007467033837</v>
      </c>
      <c r="U2752">
        <f t="shared" si="362"/>
        <v>1.0246612338246417</v>
      </c>
      <c r="V2752">
        <f t="shared" si="362"/>
        <v>0.88429307031695192</v>
      </c>
      <c r="W2752">
        <f t="shared" si="362"/>
        <v>1.0036622443584848</v>
      </c>
      <c r="X2752" t="s">
        <v>206</v>
      </c>
      <c r="Y2752" t="s">
        <v>240</v>
      </c>
      <c r="Z2752" t="s">
        <v>135</v>
      </c>
      <c r="AA2752" s="78" t="s">
        <v>162</v>
      </c>
      <c r="AB2752" s="78" t="s">
        <v>160</v>
      </c>
      <c r="AC2752" t="s">
        <v>632</v>
      </c>
      <c r="AD2752" s="78" t="s">
        <v>154</v>
      </c>
      <c r="AE2752" s="142" t="str">
        <f>VLOOKUP(AD2752,cs_lookup!$A$2:$B$55,2,FALSE)</f>
        <v>1</v>
      </c>
    </row>
    <row r="2753" spans="1:31" x14ac:dyDescent="0.25">
      <c r="A2753" s="6">
        <v>0.54247297523436944</v>
      </c>
      <c r="B2753" s="6">
        <v>0.23957002283123896</v>
      </c>
      <c r="C2753" s="6">
        <v>0.20728729146456573</v>
      </c>
      <c r="D2753" s="3">
        <f t="shared" si="360"/>
        <v>1.8434098022449157</v>
      </c>
      <c r="E2753" s="4">
        <f t="shared" si="360"/>
        <v>4.174144945941058</v>
      </c>
      <c r="F2753" s="4">
        <f t="shared" si="360"/>
        <v>4.8242224254782293</v>
      </c>
      <c r="G2753" s="141">
        <v>4.5236938874626986E-2</v>
      </c>
      <c r="H2753" s="5">
        <f t="shared" si="363"/>
        <v>1.045236938874627</v>
      </c>
      <c r="I2753" s="5">
        <f t="shared" si="364"/>
        <v>1.7636286412051756</v>
      </c>
      <c r="J2753" s="5">
        <f t="shared" si="365"/>
        <v>3.9934916100795537</v>
      </c>
      <c r="K2753" s="5">
        <f t="shared" si="366"/>
        <v>4.615434305902272</v>
      </c>
      <c r="L2753">
        <v>2.1</v>
      </c>
      <c r="M2753">
        <v>3.48</v>
      </c>
      <c r="N2753">
        <v>3.55</v>
      </c>
      <c r="O2753" s="5">
        <f t="shared" si="367"/>
        <v>2.1949975716367169</v>
      </c>
      <c r="P2753" s="5">
        <f t="shared" si="368"/>
        <v>3.6374245472837017</v>
      </c>
      <c r="Q2753" s="5">
        <f t="shared" si="369"/>
        <v>3.7105911330049257</v>
      </c>
      <c r="R2753" s="24">
        <f t="shared" si="361"/>
        <v>0.45558136962053325</v>
      </c>
      <c r="S2753" s="24">
        <f t="shared" si="361"/>
        <v>0.27491979201239081</v>
      </c>
      <c r="T2753" s="24">
        <f t="shared" si="361"/>
        <v>0.26949883836707605</v>
      </c>
      <c r="U2753">
        <f t="shared" si="362"/>
        <v>1.1907268633179857</v>
      </c>
      <c r="V2753">
        <f t="shared" si="362"/>
        <v>0.87141788183966551</v>
      </c>
      <c r="W2753">
        <f t="shared" si="362"/>
        <v>0.76915838569302519</v>
      </c>
      <c r="X2753" t="s">
        <v>248</v>
      </c>
      <c r="Y2753" t="s">
        <v>243</v>
      </c>
      <c r="Z2753" t="s">
        <v>136</v>
      </c>
      <c r="AA2753" s="78" t="s">
        <v>162</v>
      </c>
      <c r="AB2753" s="78" t="s">
        <v>160</v>
      </c>
      <c r="AC2753" t="s">
        <v>632</v>
      </c>
      <c r="AD2753" s="78" t="s">
        <v>152</v>
      </c>
      <c r="AE2753" s="142" t="str">
        <f>VLOOKUP(AD2753,cs_lookup!$A$2:$B$55,2,FALSE)</f>
        <v>2</v>
      </c>
    </row>
    <row r="2754" spans="1:31" x14ac:dyDescent="0.25">
      <c r="A2754" s="6">
        <v>0.33677312946870214</v>
      </c>
      <c r="B2754" s="6">
        <v>0.32603962378297807</v>
      </c>
      <c r="C2754" s="6">
        <v>0.31674317222107623</v>
      </c>
      <c r="D2754" s="3">
        <f t="shared" si="360"/>
        <v>2.9693580410575322</v>
      </c>
      <c r="E2754" s="4">
        <f t="shared" si="360"/>
        <v>3.0671118694015869</v>
      </c>
      <c r="F2754" s="4">
        <f t="shared" si="360"/>
        <v>3.1571319848436485</v>
      </c>
      <c r="G2754" s="141">
        <v>4.5041854169763251E-2</v>
      </c>
      <c r="H2754" s="5">
        <f t="shared" si="363"/>
        <v>1.0450418541697633</v>
      </c>
      <c r="I2754" s="5">
        <f t="shared" si="364"/>
        <v>2.841377146005839</v>
      </c>
      <c r="J2754" s="5">
        <f t="shared" si="365"/>
        <v>2.9349177328770852</v>
      </c>
      <c r="K2754" s="5">
        <f t="shared" si="366"/>
        <v>3.0210579339445136</v>
      </c>
      <c r="L2754">
        <v>2.2000000000000002</v>
      </c>
      <c r="M2754">
        <v>3.23</v>
      </c>
      <c r="N2754">
        <v>3.56</v>
      </c>
      <c r="O2754" s="5">
        <f t="shared" si="367"/>
        <v>2.2990920791734792</v>
      </c>
      <c r="P2754" s="5">
        <f t="shared" si="368"/>
        <v>3.3754851889683355</v>
      </c>
      <c r="Q2754" s="5">
        <f t="shared" si="369"/>
        <v>3.7203490008443572</v>
      </c>
      <c r="R2754" s="24">
        <f t="shared" si="361"/>
        <v>0.43495430611874353</v>
      </c>
      <c r="S2754" s="24">
        <f t="shared" si="361"/>
        <v>0.29625370695394293</v>
      </c>
      <c r="T2754" s="24">
        <f t="shared" si="361"/>
        <v>0.26879198692731343</v>
      </c>
      <c r="U2754">
        <f t="shared" si="362"/>
        <v>0.77427243443995775</v>
      </c>
      <c r="V2754">
        <f t="shared" si="362"/>
        <v>1.1005419210962506</v>
      </c>
      <c r="W2754">
        <f t="shared" si="362"/>
        <v>1.1783951442969531</v>
      </c>
      <c r="X2754" t="s">
        <v>403</v>
      </c>
      <c r="Y2754" t="s">
        <v>331</v>
      </c>
      <c r="Z2754" t="s">
        <v>136</v>
      </c>
      <c r="AA2754" s="78" t="s">
        <v>151</v>
      </c>
      <c r="AB2754" s="78" t="s">
        <v>166</v>
      </c>
      <c r="AC2754" t="s">
        <v>632</v>
      </c>
      <c r="AD2754" s="78" t="s">
        <v>151</v>
      </c>
      <c r="AE2754" s="142" t="str">
        <f>VLOOKUP(AD2754,cs_lookup!$A$2:$B$55,2,FALSE)</f>
        <v>X</v>
      </c>
    </row>
    <row r="2755" spans="1:31" x14ac:dyDescent="0.25">
      <c r="A2755" s="6">
        <v>0.33980814625865846</v>
      </c>
      <c r="B2755" s="6">
        <v>0.44542823313889562</v>
      </c>
      <c r="C2755" s="6">
        <v>0.2099264715451801</v>
      </c>
      <c r="D2755" s="3">
        <f t="shared" si="360"/>
        <v>2.9428370420490459</v>
      </c>
      <c r="E2755" s="4">
        <f t="shared" si="360"/>
        <v>2.2450305696903929</v>
      </c>
      <c r="F2755" s="4">
        <f t="shared" si="360"/>
        <v>4.7635726577949997</v>
      </c>
      <c r="G2755" s="141">
        <v>4.4871794871794934E-2</v>
      </c>
      <c r="H2755" s="5">
        <f t="shared" si="363"/>
        <v>1.0448717948717949</v>
      </c>
      <c r="I2755" s="5">
        <f t="shared" si="364"/>
        <v>2.8164575371757739</v>
      </c>
      <c r="J2755" s="5">
        <f t="shared" si="365"/>
        <v>2.1486182139368175</v>
      </c>
      <c r="K2755" s="5">
        <f t="shared" si="366"/>
        <v>4.5590020528590181</v>
      </c>
      <c r="L2755">
        <v>2.4</v>
      </c>
      <c r="M2755">
        <v>3.25</v>
      </c>
      <c r="N2755">
        <v>3.12</v>
      </c>
      <c r="O2755" s="5">
        <f t="shared" si="367"/>
        <v>2.5076923076923077</v>
      </c>
      <c r="P2755" s="5">
        <f t="shared" si="368"/>
        <v>3.3958333333333335</v>
      </c>
      <c r="Q2755" s="5">
        <f t="shared" si="369"/>
        <v>3.2600000000000002</v>
      </c>
      <c r="R2755" s="24">
        <f t="shared" si="361"/>
        <v>0.39877300613496935</v>
      </c>
      <c r="S2755" s="24">
        <f t="shared" si="361"/>
        <v>0.29447852760736193</v>
      </c>
      <c r="T2755" s="24">
        <f t="shared" si="361"/>
        <v>0.30674846625766872</v>
      </c>
      <c r="U2755">
        <f t="shared" si="362"/>
        <v>0.85213427446402046</v>
      </c>
      <c r="V2755">
        <f t="shared" si="362"/>
        <v>1.5126000417008332</v>
      </c>
      <c r="W2755">
        <f t="shared" si="362"/>
        <v>0.6843602972372872</v>
      </c>
      <c r="X2755" t="s">
        <v>227</v>
      </c>
      <c r="Y2755" t="s">
        <v>251</v>
      </c>
      <c r="Z2755" t="s">
        <v>136</v>
      </c>
      <c r="AA2755" s="78" t="s">
        <v>154</v>
      </c>
      <c r="AB2755" s="78" t="s">
        <v>160</v>
      </c>
      <c r="AC2755" t="s">
        <v>632</v>
      </c>
      <c r="AD2755" s="78" t="s">
        <v>150</v>
      </c>
      <c r="AE2755" s="142" t="str">
        <f>VLOOKUP(AD2755,cs_lookup!$A$2:$B$55,2,FALSE)</f>
        <v>X</v>
      </c>
    </row>
    <row r="2756" spans="1:31" x14ac:dyDescent="0.25">
      <c r="A2756" s="6">
        <v>0.81910460989328737</v>
      </c>
      <c r="B2756" s="6">
        <v>0.1272183299273375</v>
      </c>
      <c r="C2756" s="6">
        <v>4.3554123670306345E-2</v>
      </c>
      <c r="D2756" s="3">
        <f t="shared" si="360"/>
        <v>1.22084528388905</v>
      </c>
      <c r="E2756" s="4">
        <f t="shared" si="360"/>
        <v>7.8605024965440418</v>
      </c>
      <c r="F2756" s="4">
        <f t="shared" si="360"/>
        <v>22.959938479528276</v>
      </c>
      <c r="G2756" s="141">
        <v>4.8705092508206649E-2</v>
      </c>
      <c r="H2756" s="5">
        <f t="shared" si="363"/>
        <v>1.0487050925082066</v>
      </c>
      <c r="I2756" s="5">
        <f t="shared" si="364"/>
        <v>1.1641454710295462</v>
      </c>
      <c r="J2756" s="5">
        <f t="shared" si="365"/>
        <v>7.4954365652444173</v>
      </c>
      <c r="K2756" s="5">
        <f t="shared" si="366"/>
        <v>21.893608263706035</v>
      </c>
      <c r="L2756">
        <v>1.78</v>
      </c>
      <c r="M2756">
        <v>3.94</v>
      </c>
      <c r="N2756">
        <v>4.29</v>
      </c>
      <c r="O2756" s="5">
        <f t="shared" si="367"/>
        <v>1.8666950646646079</v>
      </c>
      <c r="P2756" s="5">
        <f t="shared" si="368"/>
        <v>4.1318980644823338</v>
      </c>
      <c r="Q2756" s="5">
        <f t="shared" si="369"/>
        <v>4.4989448468602067</v>
      </c>
      <c r="R2756" s="24">
        <f t="shared" si="361"/>
        <v>0.53570613590263694</v>
      </c>
      <c r="S2756" s="24">
        <f t="shared" si="361"/>
        <v>0.24201952332657203</v>
      </c>
      <c r="T2756" s="24">
        <f t="shared" si="361"/>
        <v>0.22227434077079106</v>
      </c>
      <c r="U2756">
        <f t="shared" si="362"/>
        <v>1.5290185327318284</v>
      </c>
      <c r="V2756">
        <f t="shared" si="362"/>
        <v>0.5256531711934409</v>
      </c>
      <c r="W2756">
        <f t="shared" si="362"/>
        <v>0.19594760024603688</v>
      </c>
      <c r="X2756" t="s">
        <v>233</v>
      </c>
      <c r="Y2756" t="s">
        <v>239</v>
      </c>
      <c r="Z2756" t="s">
        <v>136</v>
      </c>
      <c r="AA2756" s="78" t="s">
        <v>176</v>
      </c>
      <c r="AB2756" s="78" t="s">
        <v>160</v>
      </c>
      <c r="AC2756" t="s">
        <v>632</v>
      </c>
      <c r="AD2756" s="78" t="s">
        <v>162</v>
      </c>
      <c r="AE2756" s="142" t="str">
        <f>VLOOKUP(AD2756,cs_lookup!$A$2:$B$55,2,FALSE)</f>
        <v>1</v>
      </c>
    </row>
    <row r="2757" spans="1:31" x14ac:dyDescent="0.25">
      <c r="A2757" s="6">
        <v>0.72999541245210997</v>
      </c>
      <c r="B2757" s="6">
        <v>0.16078528656930355</v>
      </c>
      <c r="C2757" s="6">
        <v>9.8396183752727573E-2</v>
      </c>
      <c r="D2757" s="3">
        <f t="shared" si="360"/>
        <v>1.3698716223995493</v>
      </c>
      <c r="E2757" s="4">
        <f t="shared" si="360"/>
        <v>6.2194745634823265</v>
      </c>
      <c r="F2757" s="4">
        <f t="shared" si="360"/>
        <v>10.162995777488979</v>
      </c>
      <c r="G2757" s="141">
        <v>4.440980845611886E-2</v>
      </c>
      <c r="H2757" s="5">
        <f t="shared" si="363"/>
        <v>1.0444098084561189</v>
      </c>
      <c r="I2757" s="5">
        <f t="shared" si="364"/>
        <v>1.3116227091207988</v>
      </c>
      <c r="J2757" s="5">
        <f t="shared" si="365"/>
        <v>5.9550135522723204</v>
      </c>
      <c r="K2757" s="5">
        <f t="shared" si="366"/>
        <v>9.730850567663909</v>
      </c>
      <c r="L2757">
        <v>2.44</v>
      </c>
      <c r="M2757">
        <v>3.37</v>
      </c>
      <c r="N2757">
        <v>2.96</v>
      </c>
      <c r="O2757" s="5">
        <f t="shared" si="367"/>
        <v>2.54835993263293</v>
      </c>
      <c r="P2757" s="5">
        <f t="shared" si="368"/>
        <v>3.5196610544971207</v>
      </c>
      <c r="Q2757" s="5">
        <f t="shared" si="369"/>
        <v>3.091453033030112</v>
      </c>
      <c r="R2757" s="24">
        <f t="shared" si="361"/>
        <v>0.39240924611729155</v>
      </c>
      <c r="S2757" s="24">
        <f t="shared" si="361"/>
        <v>0.2841182672184544</v>
      </c>
      <c r="T2757" s="24">
        <f t="shared" si="361"/>
        <v>0.32347248666425382</v>
      </c>
      <c r="U2757">
        <f t="shared" si="362"/>
        <v>1.860291060098807</v>
      </c>
      <c r="V2757">
        <f t="shared" si="362"/>
        <v>0.5659097112741367</v>
      </c>
      <c r="W2757">
        <f t="shared" si="362"/>
        <v>0.30418718070095785</v>
      </c>
      <c r="X2757" t="s">
        <v>246</v>
      </c>
      <c r="Y2757" t="s">
        <v>249</v>
      </c>
      <c r="Z2757" t="s">
        <v>136</v>
      </c>
      <c r="AA2757" s="78" t="s">
        <v>165</v>
      </c>
      <c r="AB2757" s="78" t="s">
        <v>160</v>
      </c>
      <c r="AC2757" t="s">
        <v>632</v>
      </c>
      <c r="AD2757" s="78" t="s">
        <v>153</v>
      </c>
      <c r="AE2757" s="142" t="str">
        <f>VLOOKUP(AD2757,cs_lookup!$A$2:$B$55,2,FALSE)</f>
        <v>2</v>
      </c>
    </row>
    <row r="2758" spans="1:31" x14ac:dyDescent="0.25">
      <c r="A2758" s="6">
        <v>0.23036367660918736</v>
      </c>
      <c r="B2758" s="6">
        <v>0.34326943391779696</v>
      </c>
      <c r="C2758" s="6">
        <v>0.39506144867256804</v>
      </c>
      <c r="D2758" s="3">
        <f t="shared" si="360"/>
        <v>4.340962146113438</v>
      </c>
      <c r="E2758" s="4">
        <f t="shared" si="360"/>
        <v>2.9131635420806821</v>
      </c>
      <c r="F2758" s="4">
        <f t="shared" si="360"/>
        <v>2.5312517922466609</v>
      </c>
      <c r="G2758" s="141">
        <v>4.5073977328672576E-2</v>
      </c>
      <c r="H2758" s="5">
        <f t="shared" si="363"/>
        <v>1.0450739773286726</v>
      </c>
      <c r="I2758" s="5">
        <f t="shared" si="364"/>
        <v>4.1537367117392288</v>
      </c>
      <c r="J2758" s="5">
        <f t="shared" si="365"/>
        <v>2.7875189749983611</v>
      </c>
      <c r="K2758" s="5">
        <f t="shared" si="366"/>
        <v>2.4220790557973961</v>
      </c>
      <c r="L2758">
        <v>3.68</v>
      </c>
      <c r="M2758">
        <v>3.34</v>
      </c>
      <c r="N2758">
        <v>2.11</v>
      </c>
      <c r="O2758" s="5">
        <f t="shared" si="367"/>
        <v>3.845872236569515</v>
      </c>
      <c r="P2758" s="5">
        <f t="shared" si="368"/>
        <v>3.4905470842777664</v>
      </c>
      <c r="Q2758" s="5">
        <f t="shared" si="369"/>
        <v>2.2051060921634988</v>
      </c>
      <c r="R2758" s="24">
        <f t="shared" si="361"/>
        <v>0.26001903820184918</v>
      </c>
      <c r="S2758" s="24">
        <f t="shared" si="361"/>
        <v>0.2864880420906602</v>
      </c>
      <c r="T2758" s="24">
        <f t="shared" si="361"/>
        <v>0.45349291970749062</v>
      </c>
      <c r="U2758">
        <f t="shared" si="362"/>
        <v>0.88594926818535202</v>
      </c>
      <c r="V2758">
        <f t="shared" si="362"/>
        <v>1.1981981216834456</v>
      </c>
      <c r="W2758">
        <f t="shared" si="362"/>
        <v>0.87115240724681731</v>
      </c>
      <c r="X2758" t="s">
        <v>127</v>
      </c>
      <c r="Y2758" t="s">
        <v>234</v>
      </c>
      <c r="Z2758" t="s">
        <v>136</v>
      </c>
      <c r="AA2758" s="78" t="s">
        <v>151</v>
      </c>
      <c r="AB2758" s="78" t="s">
        <v>166</v>
      </c>
      <c r="AC2758" t="s">
        <v>632</v>
      </c>
      <c r="AD2758" s="78" t="s">
        <v>178</v>
      </c>
      <c r="AE2758" s="142" t="str">
        <f>VLOOKUP(AD2758,cs_lookup!$A$2:$B$55,2,FALSE)</f>
        <v>2</v>
      </c>
    </row>
    <row r="2759" spans="1:31" x14ac:dyDescent="0.25">
      <c r="A2759" s="6">
        <v>0.68074983610404838</v>
      </c>
      <c r="B2759" s="6">
        <v>0.24139648808197908</v>
      </c>
      <c r="C2759" s="6">
        <v>7.672067202579673E-2</v>
      </c>
      <c r="D2759" s="3">
        <f t="shared" si="360"/>
        <v>1.4689684036106858</v>
      </c>
      <c r="E2759" s="4">
        <f t="shared" si="360"/>
        <v>4.1425623377768304</v>
      </c>
      <c r="F2759" s="4">
        <f t="shared" si="360"/>
        <v>13.034296671225166</v>
      </c>
      <c r="G2759" s="141">
        <v>4.44734228432766E-2</v>
      </c>
      <c r="H2759" s="5">
        <f t="shared" si="363"/>
        <v>1.0444734228432766</v>
      </c>
      <c r="I2759" s="5">
        <f t="shared" si="364"/>
        <v>1.4064200883272304</v>
      </c>
      <c r="J2759" s="5">
        <f t="shared" si="365"/>
        <v>3.96617304679702</v>
      </c>
      <c r="K2759" s="5">
        <f t="shared" si="366"/>
        <v>12.47929950744277</v>
      </c>
      <c r="L2759">
        <v>2.2200000000000002</v>
      </c>
      <c r="M2759">
        <v>3.11</v>
      </c>
      <c r="N2759">
        <v>3.67</v>
      </c>
      <c r="O2759" s="5">
        <f t="shared" si="367"/>
        <v>2.3187309987120743</v>
      </c>
      <c r="P2759" s="5">
        <f t="shared" si="368"/>
        <v>3.2483123450425899</v>
      </c>
      <c r="Q2759" s="5">
        <f t="shared" si="369"/>
        <v>3.8332174618348249</v>
      </c>
      <c r="R2759" s="24">
        <f t="shared" si="361"/>
        <v>0.43127038046045196</v>
      </c>
      <c r="S2759" s="24">
        <f t="shared" si="361"/>
        <v>0.30785216868881143</v>
      </c>
      <c r="T2759" s="24">
        <f t="shared" si="361"/>
        <v>0.26087745085073666</v>
      </c>
      <c r="U2759">
        <f t="shared" si="362"/>
        <v>1.5784757473426212</v>
      </c>
      <c r="V2759">
        <f t="shared" si="362"/>
        <v>0.78413119228661909</v>
      </c>
      <c r="W2759">
        <f t="shared" si="362"/>
        <v>0.29408701969298662</v>
      </c>
      <c r="X2759" t="s">
        <v>232</v>
      </c>
      <c r="Y2759" t="s">
        <v>406</v>
      </c>
      <c r="Z2759" t="s">
        <v>136</v>
      </c>
      <c r="AA2759" s="78" t="s">
        <v>170</v>
      </c>
      <c r="AB2759" s="78" t="s">
        <v>160</v>
      </c>
      <c r="AC2759" t="s">
        <v>632</v>
      </c>
      <c r="AD2759" s="78" t="s">
        <v>175</v>
      </c>
      <c r="AE2759" s="142" t="str">
        <f>VLOOKUP(AD2759,cs_lookup!$A$2:$B$55,2,FALSE)</f>
        <v>1</v>
      </c>
    </row>
    <row r="2760" spans="1:31" x14ac:dyDescent="0.25">
      <c r="A2760" s="6">
        <v>0.66551986830492393</v>
      </c>
      <c r="B2760" s="6">
        <v>0.21185436455142534</v>
      </c>
      <c r="C2760" s="6">
        <v>0.1187009063625616</v>
      </c>
      <c r="D2760" s="3">
        <f t="shared" si="360"/>
        <v>1.5025847425817587</v>
      </c>
      <c r="E2760" s="4">
        <f t="shared" si="360"/>
        <v>4.7202237353824303</v>
      </c>
      <c r="F2760" s="4">
        <f t="shared" si="360"/>
        <v>8.4245355039294054</v>
      </c>
      <c r="G2760" s="141">
        <v>4.6897891736808583E-2</v>
      </c>
      <c r="H2760" s="5">
        <f t="shared" si="363"/>
        <v>1.0468978917368086</v>
      </c>
      <c r="I2760" s="5">
        <f t="shared" si="364"/>
        <v>1.4352734439926738</v>
      </c>
      <c r="J2760" s="5">
        <f t="shared" si="365"/>
        <v>4.5087718416851112</v>
      </c>
      <c r="K2760" s="5">
        <f t="shared" si="366"/>
        <v>8.0471415315901158</v>
      </c>
      <c r="L2760">
        <v>1.84</v>
      </c>
      <c r="M2760">
        <v>3.55</v>
      </c>
      <c r="N2760">
        <v>4.51</v>
      </c>
      <c r="O2760" s="5">
        <f t="shared" si="367"/>
        <v>1.926292120795728</v>
      </c>
      <c r="P2760" s="5">
        <f t="shared" si="368"/>
        <v>3.7164875156656705</v>
      </c>
      <c r="Q2760" s="5">
        <f t="shared" si="369"/>
        <v>4.7215094917330065</v>
      </c>
      <c r="R2760" s="24">
        <f t="shared" si="361"/>
        <v>0.51913206164541237</v>
      </c>
      <c r="S2760" s="24">
        <f t="shared" si="361"/>
        <v>0.26907126575424195</v>
      </c>
      <c r="T2760" s="24">
        <f t="shared" si="361"/>
        <v>0.21179667260034565</v>
      </c>
      <c r="U2760">
        <f t="shared" si="362"/>
        <v>1.2819856785487855</v>
      </c>
      <c r="V2760">
        <f t="shared" si="362"/>
        <v>0.78735410099465586</v>
      </c>
      <c r="W2760">
        <f t="shared" si="362"/>
        <v>0.56044745606814539</v>
      </c>
      <c r="X2760" t="s">
        <v>236</v>
      </c>
      <c r="Y2760" t="s">
        <v>235</v>
      </c>
      <c r="Z2760" t="s">
        <v>136</v>
      </c>
      <c r="AA2760" s="78" t="s">
        <v>162</v>
      </c>
      <c r="AB2760" s="78" t="s">
        <v>160</v>
      </c>
      <c r="AC2760" t="s">
        <v>632</v>
      </c>
      <c r="AD2760" s="78" t="s">
        <v>165</v>
      </c>
      <c r="AE2760" s="142" t="str">
        <f>VLOOKUP(AD2760,cs_lookup!$A$2:$B$55,2,FALSE)</f>
        <v>1</v>
      </c>
    </row>
    <row r="2761" spans="1:31" x14ac:dyDescent="0.25">
      <c r="A2761" s="6">
        <v>0.32181593849935941</v>
      </c>
      <c r="B2761" s="6">
        <v>0.27852530123535246</v>
      </c>
      <c r="C2761" s="6">
        <v>0.36800324005886298</v>
      </c>
      <c r="D2761" s="3">
        <f t="shared" si="360"/>
        <v>3.1073662934876376</v>
      </c>
      <c r="E2761" s="4">
        <f t="shared" si="360"/>
        <v>3.5903380969867622</v>
      </c>
      <c r="F2761" s="4">
        <f t="shared" si="360"/>
        <v>2.7173673792655948</v>
      </c>
      <c r="G2761" s="141">
        <v>4.4458292860848792E-2</v>
      </c>
      <c r="H2761" s="5">
        <f t="shared" si="363"/>
        <v>1.0444582928608488</v>
      </c>
      <c r="I2761" s="5">
        <f t="shared" si="364"/>
        <v>2.9750984933791189</v>
      </c>
      <c r="J2761" s="5">
        <f t="shared" si="365"/>
        <v>3.4375121740405352</v>
      </c>
      <c r="K2761" s="5">
        <f t="shared" si="366"/>
        <v>2.6017002285677906</v>
      </c>
      <c r="L2761">
        <v>2.34</v>
      </c>
      <c r="M2761">
        <v>3.13</v>
      </c>
      <c r="N2761">
        <v>3.36</v>
      </c>
      <c r="O2761" s="5">
        <f t="shared" si="367"/>
        <v>2.444032405294386</v>
      </c>
      <c r="P2761" s="5">
        <f t="shared" si="368"/>
        <v>3.2691544566544568</v>
      </c>
      <c r="Q2761" s="5">
        <f t="shared" si="369"/>
        <v>3.5093798640124518</v>
      </c>
      <c r="R2761" s="24">
        <f t="shared" si="361"/>
        <v>0.40915987768155188</v>
      </c>
      <c r="S2761" s="24">
        <f t="shared" si="361"/>
        <v>0.30588949321879594</v>
      </c>
      <c r="T2761" s="24">
        <f t="shared" si="361"/>
        <v>0.28495062909965219</v>
      </c>
      <c r="U2761">
        <f t="shared" si="362"/>
        <v>0.78652858223265953</v>
      </c>
      <c r="V2761">
        <f t="shared" si="362"/>
        <v>0.91054222982457744</v>
      </c>
      <c r="W2761">
        <f t="shared" si="362"/>
        <v>1.2914631605539142</v>
      </c>
      <c r="X2761" t="s">
        <v>244</v>
      </c>
      <c r="Y2761" t="s">
        <v>334</v>
      </c>
      <c r="Z2761" t="s">
        <v>136</v>
      </c>
      <c r="AA2761" s="78" t="s">
        <v>151</v>
      </c>
      <c r="AB2761" s="78" t="s">
        <v>166</v>
      </c>
      <c r="AC2761" t="s">
        <v>632</v>
      </c>
      <c r="AD2761" s="78" t="s">
        <v>155</v>
      </c>
      <c r="AE2761" s="142" t="str">
        <f>VLOOKUP(AD2761,cs_lookup!$A$2:$B$55,2,FALSE)</f>
        <v>2</v>
      </c>
    </row>
    <row r="2762" spans="1:31" x14ac:dyDescent="0.25">
      <c r="A2762" s="6">
        <v>0.10398143194658287</v>
      </c>
      <c r="B2762" s="6">
        <v>0.17450836787219881</v>
      </c>
      <c r="C2762" s="6">
        <v>0.61578981841674663</v>
      </c>
      <c r="D2762" s="3">
        <f t="shared" si="360"/>
        <v>9.6171016428559852</v>
      </c>
      <c r="E2762" s="4">
        <f t="shared" si="360"/>
        <v>5.7303842342525941</v>
      </c>
      <c r="F2762" s="4">
        <f t="shared" si="360"/>
        <v>1.6239307148193742</v>
      </c>
      <c r="G2762" s="141">
        <v>4.5455770513725069E-2</v>
      </c>
      <c r="H2762" s="5">
        <f t="shared" si="363"/>
        <v>1.0454557705137251</v>
      </c>
      <c r="I2762" s="5">
        <f t="shared" si="364"/>
        <v>9.1989560095213321</v>
      </c>
      <c r="J2762" s="5">
        <f t="shared" si="365"/>
        <v>5.4812306707501826</v>
      </c>
      <c r="K2762" s="5">
        <f t="shared" si="366"/>
        <v>1.5533232113888407</v>
      </c>
      <c r="L2762">
        <v>3.9</v>
      </c>
      <c r="M2762">
        <v>3.49</v>
      </c>
      <c r="N2762">
        <v>1.99</v>
      </c>
      <c r="O2762" s="5">
        <f t="shared" si="367"/>
        <v>4.0772775050035275</v>
      </c>
      <c r="P2762" s="5">
        <f t="shared" si="368"/>
        <v>3.6486406390929007</v>
      </c>
      <c r="Q2762" s="5">
        <f t="shared" si="369"/>
        <v>2.0804569833223128</v>
      </c>
      <c r="R2762" s="24">
        <f t="shared" si="361"/>
        <v>0.24526169699580819</v>
      </c>
      <c r="S2762" s="24">
        <f t="shared" si="361"/>
        <v>0.27407467572597471</v>
      </c>
      <c r="T2762" s="24">
        <f t="shared" si="361"/>
        <v>0.48066362727821704</v>
      </c>
      <c r="U2762">
        <f t="shared" si="362"/>
        <v>0.42396115341385748</v>
      </c>
      <c r="V2762">
        <f t="shared" si="362"/>
        <v>0.63671832288027852</v>
      </c>
      <c r="W2762">
        <f t="shared" si="362"/>
        <v>1.2811242279838995</v>
      </c>
      <c r="X2762" t="s">
        <v>245</v>
      </c>
      <c r="Y2762" t="s">
        <v>247</v>
      </c>
      <c r="Z2762" t="s">
        <v>136</v>
      </c>
      <c r="AA2762" s="78" t="s">
        <v>155</v>
      </c>
      <c r="AB2762" s="78" t="s">
        <v>161</v>
      </c>
      <c r="AC2762" t="s">
        <v>632</v>
      </c>
      <c r="AD2762" s="78" t="s">
        <v>168</v>
      </c>
      <c r="AE2762" s="142" t="str">
        <f>VLOOKUP(AD2762,cs_lookup!$A$2:$B$55,2,FALSE)</f>
        <v>1</v>
      </c>
    </row>
    <row r="2763" spans="1:31" x14ac:dyDescent="0.25">
      <c r="A2763" s="6">
        <v>0.38923224005881923</v>
      </c>
      <c r="B2763" s="6">
        <v>0.34358981558008628</v>
      </c>
      <c r="C2763" s="6">
        <v>0.25543041806836014</v>
      </c>
      <c r="D2763" s="3">
        <f t="shared" ref="D2763:F2826" si="370">(100%/A2763)</f>
        <v>2.5691602521129391</v>
      </c>
      <c r="E2763" s="4">
        <f t="shared" si="370"/>
        <v>2.9104471513851178</v>
      </c>
      <c r="F2763" s="4">
        <f t="shared" si="370"/>
        <v>3.9149605108204959</v>
      </c>
      <c r="G2763" s="141">
        <v>4.4589574518214325E-2</v>
      </c>
      <c r="H2763" s="5">
        <f t="shared" si="363"/>
        <v>1.0445895745182143</v>
      </c>
      <c r="I2763" s="5">
        <f t="shared" si="364"/>
        <v>2.4594925268116783</v>
      </c>
      <c r="J2763" s="5">
        <f t="shared" si="365"/>
        <v>2.7862111803360419</v>
      </c>
      <c r="K2763" s="5">
        <f t="shared" si="366"/>
        <v>3.7478456671618172</v>
      </c>
      <c r="L2763">
        <v>2.29</v>
      </c>
      <c r="M2763">
        <v>3.28</v>
      </c>
      <c r="N2763">
        <v>3.3</v>
      </c>
      <c r="O2763" s="5">
        <f t="shared" si="367"/>
        <v>2.392110125646711</v>
      </c>
      <c r="P2763" s="5">
        <f t="shared" si="368"/>
        <v>3.4262538044197428</v>
      </c>
      <c r="Q2763" s="5">
        <f t="shared" si="369"/>
        <v>3.4471455959101069</v>
      </c>
      <c r="R2763" s="24">
        <f t="shared" ref="R2763:T2826" si="371">(1/O2763)</f>
        <v>0.41804095441870526</v>
      </c>
      <c r="S2763" s="24">
        <f t="shared" si="371"/>
        <v>0.29186395903013268</v>
      </c>
      <c r="T2763" s="24">
        <f t="shared" si="371"/>
        <v>0.29009508655116217</v>
      </c>
      <c r="U2763">
        <f t="shared" ref="U2763:W2826" si="372">(L2763/I2763)</f>
        <v>0.93108638267285282</v>
      </c>
      <c r="V2763">
        <f t="shared" si="372"/>
        <v>1.1772259127911484</v>
      </c>
      <c r="W2763">
        <f t="shared" si="372"/>
        <v>0.88050584070582505</v>
      </c>
      <c r="X2763" t="s">
        <v>242</v>
      </c>
      <c r="Y2763" t="s">
        <v>238</v>
      </c>
      <c r="Z2763" t="s">
        <v>136</v>
      </c>
      <c r="AA2763" s="78" t="s">
        <v>151</v>
      </c>
      <c r="AB2763" s="78" t="s">
        <v>166</v>
      </c>
      <c r="AC2763" t="s">
        <v>632</v>
      </c>
      <c r="AD2763" s="78" t="s">
        <v>154</v>
      </c>
      <c r="AE2763" s="142" t="str">
        <f>VLOOKUP(AD2763,cs_lookup!$A$2:$B$55,2,FALSE)</f>
        <v>1</v>
      </c>
    </row>
    <row r="2764" spans="1:31" x14ac:dyDescent="0.25">
      <c r="A2764" s="6">
        <v>0.38886627376378163</v>
      </c>
      <c r="B2764" s="6">
        <v>0.22741681900896676</v>
      </c>
      <c r="C2764" s="6">
        <v>0.35494351994346607</v>
      </c>
      <c r="D2764" s="3">
        <f t="shared" si="370"/>
        <v>2.5715781168707212</v>
      </c>
      <c r="E2764" s="4">
        <f t="shared" si="370"/>
        <v>4.3972121514925036</v>
      </c>
      <c r="F2764" s="4">
        <f t="shared" si="370"/>
        <v>2.8173496452598314</v>
      </c>
      <c r="G2764" s="141">
        <v>4.4727148474407841E-2</v>
      </c>
      <c r="H2764" s="5">
        <f t="shared" si="363"/>
        <v>1.0447271484744078</v>
      </c>
      <c r="I2764" s="5">
        <f t="shared" si="364"/>
        <v>2.4614830012084403</v>
      </c>
      <c r="J2764" s="5">
        <f t="shared" si="365"/>
        <v>4.2089574851325118</v>
      </c>
      <c r="K2764" s="5">
        <f t="shared" si="366"/>
        <v>2.6967324907502839</v>
      </c>
      <c r="L2764">
        <v>2.3199999999999998</v>
      </c>
      <c r="M2764">
        <v>3.46</v>
      </c>
      <c r="N2764">
        <v>3.08</v>
      </c>
      <c r="O2764" s="5">
        <f t="shared" si="367"/>
        <v>2.423766984460626</v>
      </c>
      <c r="P2764" s="5">
        <f t="shared" si="368"/>
        <v>3.614755933721451</v>
      </c>
      <c r="Q2764" s="5">
        <f t="shared" si="369"/>
        <v>3.2177596173011764</v>
      </c>
      <c r="R2764" s="24">
        <f t="shared" si="371"/>
        <v>0.41258091491931737</v>
      </c>
      <c r="S2764" s="24">
        <f t="shared" si="371"/>
        <v>0.27664385046613188</v>
      </c>
      <c r="T2764" s="24">
        <f t="shared" si="371"/>
        <v>0.3107752346145507</v>
      </c>
      <c r="U2764">
        <f t="shared" si="372"/>
        <v>0.94252123571888136</v>
      </c>
      <c r="V2764">
        <f t="shared" si="372"/>
        <v>0.82205629594071983</v>
      </c>
      <c r="W2764">
        <f t="shared" si="372"/>
        <v>1.1421229248968197</v>
      </c>
      <c r="X2764" t="s">
        <v>250</v>
      </c>
      <c r="Y2764" t="s">
        <v>400</v>
      </c>
      <c r="Z2764" t="s">
        <v>136</v>
      </c>
      <c r="AA2764" s="78" t="s">
        <v>150</v>
      </c>
      <c r="AB2764" s="78" t="s">
        <v>166</v>
      </c>
      <c r="AC2764" t="s">
        <v>632</v>
      </c>
      <c r="AD2764" s="78" t="s">
        <v>149</v>
      </c>
      <c r="AE2764" s="142" t="str">
        <f>VLOOKUP(AD2764,cs_lookup!$A$2:$B$55,2,FALSE)</f>
        <v>X</v>
      </c>
    </row>
    <row r="2765" spans="1:31" x14ac:dyDescent="0.25">
      <c r="A2765" s="6">
        <v>0.25280979683176452</v>
      </c>
      <c r="B2765" s="6">
        <v>0.25358071977052654</v>
      </c>
      <c r="C2765" s="6">
        <v>0.4455568921012924</v>
      </c>
      <c r="D2765" s="3">
        <f t="shared" si="370"/>
        <v>3.9555429122292387</v>
      </c>
      <c r="E2765" s="4">
        <f t="shared" si="370"/>
        <v>3.9435174760326124</v>
      </c>
      <c r="F2765" s="4">
        <f t="shared" si="370"/>
        <v>2.2443822948936925</v>
      </c>
      <c r="G2765" s="141">
        <v>5.6614964721446892E-2</v>
      </c>
      <c r="H2765" s="5">
        <f t="shared" si="363"/>
        <v>1.0566149647214469</v>
      </c>
      <c r="I2765" s="5">
        <f t="shared" si="364"/>
        <v>3.7435991768979249</v>
      </c>
      <c r="J2765" s="5">
        <f t="shared" si="365"/>
        <v>3.7322180810416907</v>
      </c>
      <c r="K2765" s="5">
        <f t="shared" si="366"/>
        <v>2.1241250311889859</v>
      </c>
      <c r="L2765">
        <v>3.08</v>
      </c>
      <c r="M2765">
        <v>3.66</v>
      </c>
      <c r="N2765">
        <v>2.1800000000000002</v>
      </c>
      <c r="O2765" s="5">
        <f t="shared" si="367"/>
        <v>3.2543740913420565</v>
      </c>
      <c r="P2765" s="5">
        <f t="shared" si="368"/>
        <v>3.8672107708804959</v>
      </c>
      <c r="Q2765" s="5">
        <f t="shared" si="369"/>
        <v>2.3034206230927543</v>
      </c>
      <c r="R2765" s="24">
        <f t="shared" si="371"/>
        <v>0.30727874913348224</v>
      </c>
      <c r="S2765" s="24">
        <f t="shared" si="371"/>
        <v>0.25858430254948778</v>
      </c>
      <c r="T2765" s="24">
        <f t="shared" si="371"/>
        <v>0.43413694831702992</v>
      </c>
      <c r="U2765">
        <f t="shared" si="372"/>
        <v>0.82273765284674361</v>
      </c>
      <c r="V2765">
        <f t="shared" si="372"/>
        <v>0.98065009078420895</v>
      </c>
      <c r="W2765">
        <f t="shared" si="372"/>
        <v>1.0263049340272301</v>
      </c>
      <c r="X2765" t="s">
        <v>337</v>
      </c>
      <c r="Y2765" t="s">
        <v>256</v>
      </c>
      <c r="Z2765" t="s">
        <v>137</v>
      </c>
      <c r="AA2765" s="78" t="s">
        <v>155</v>
      </c>
      <c r="AB2765" s="78" t="s">
        <v>161</v>
      </c>
      <c r="AC2765" t="s">
        <v>632</v>
      </c>
      <c r="AD2765" s="78" t="s">
        <v>162</v>
      </c>
      <c r="AE2765" s="142" t="str">
        <f>VLOOKUP(AD2765,cs_lookup!$A$2:$B$55,2,FALSE)</f>
        <v>1</v>
      </c>
    </row>
    <row r="2766" spans="1:31" x14ac:dyDescent="0.25">
      <c r="A2766" s="6">
        <v>0.66735499856141467</v>
      </c>
      <c r="B2766" s="6">
        <v>0.29229145860029093</v>
      </c>
      <c r="C2766" s="6">
        <v>4.0097794717655094E-2</v>
      </c>
      <c r="D2766" s="3">
        <f t="shared" si="370"/>
        <v>1.4984528506651666</v>
      </c>
      <c r="E2766" s="4">
        <f t="shared" si="370"/>
        <v>3.4212426349669758</v>
      </c>
      <c r="F2766" s="4">
        <f t="shared" si="370"/>
        <v>24.939027371490312</v>
      </c>
      <c r="G2766" s="141">
        <v>6.168731514035386E-2</v>
      </c>
      <c r="H2766" s="5">
        <f t="shared" si="363"/>
        <v>1.0616873151403539</v>
      </c>
      <c r="I2766" s="5">
        <f t="shared" si="364"/>
        <v>1.4113881076812835</v>
      </c>
      <c r="J2766" s="5">
        <f t="shared" si="365"/>
        <v>3.2224578613475208</v>
      </c>
      <c r="K2766" s="5">
        <f t="shared" si="366"/>
        <v>23.489992783980281</v>
      </c>
      <c r="L2766">
        <v>1.6</v>
      </c>
      <c r="M2766">
        <v>3.96</v>
      </c>
      <c r="N2766">
        <v>5.43</v>
      </c>
      <c r="O2766" s="5">
        <f t="shared" si="367"/>
        <v>1.6986997042245662</v>
      </c>
      <c r="P2766" s="5">
        <f t="shared" si="368"/>
        <v>4.2042817679558011</v>
      </c>
      <c r="Q2766" s="5">
        <f t="shared" si="369"/>
        <v>5.7649621212121209</v>
      </c>
      <c r="R2766" s="24">
        <f t="shared" si="371"/>
        <v>0.58868556785702553</v>
      </c>
      <c r="S2766" s="24">
        <f t="shared" si="371"/>
        <v>0.23785275468970729</v>
      </c>
      <c r="T2766" s="24">
        <f t="shared" si="371"/>
        <v>0.17346167745326721</v>
      </c>
      <c r="U2766">
        <f t="shared" si="372"/>
        <v>1.133635738669061</v>
      </c>
      <c r="V2766">
        <f t="shared" si="372"/>
        <v>1.228875650322411</v>
      </c>
      <c r="W2766">
        <f t="shared" si="372"/>
        <v>0.23116226769142109</v>
      </c>
      <c r="X2766" t="s">
        <v>338</v>
      </c>
      <c r="Y2766" t="s">
        <v>439</v>
      </c>
      <c r="Z2766" t="s">
        <v>137</v>
      </c>
      <c r="AA2766" s="78" t="s">
        <v>154</v>
      </c>
      <c r="AB2766" s="78" t="s">
        <v>160</v>
      </c>
      <c r="AC2766" t="s">
        <v>632</v>
      </c>
      <c r="AD2766" s="78" t="s">
        <v>164</v>
      </c>
      <c r="AE2766" s="142" t="str">
        <f>VLOOKUP(AD2766,cs_lookup!$A$2:$B$55,2,FALSE)</f>
        <v>1</v>
      </c>
    </row>
    <row r="2767" spans="1:31" x14ac:dyDescent="0.25">
      <c r="A2767" s="6">
        <v>0.82489635665902439</v>
      </c>
      <c r="B2767" s="6">
        <v>0.11459297970542967</v>
      </c>
      <c r="C2767" s="6">
        <v>4.0640721424931588E-2</v>
      </c>
      <c r="D2767" s="3">
        <f t="shared" si="370"/>
        <v>1.2122735079715665</v>
      </c>
      <c r="E2767" s="4">
        <f t="shared" si="370"/>
        <v>8.7265380703999416</v>
      </c>
      <c r="F2767" s="4">
        <f t="shared" si="370"/>
        <v>24.605862419227055</v>
      </c>
      <c r="G2767" s="141">
        <v>6.3502324006525557E-2</v>
      </c>
      <c r="H2767" s="5">
        <f t="shared" si="363"/>
        <v>1.0635023240065256</v>
      </c>
      <c r="I2767" s="5">
        <f t="shared" si="364"/>
        <v>1.1398879726041182</v>
      </c>
      <c r="J2767" s="5">
        <f t="shared" si="365"/>
        <v>8.2054715569633263</v>
      </c>
      <c r="K2767" s="5">
        <f t="shared" si="366"/>
        <v>23.136632486640504</v>
      </c>
      <c r="L2767">
        <v>1.53</v>
      </c>
      <c r="M2767">
        <v>4.41</v>
      </c>
      <c r="N2767">
        <v>5.46</v>
      </c>
      <c r="O2767" s="5">
        <f t="shared" si="367"/>
        <v>1.6271585557299841</v>
      </c>
      <c r="P2767" s="5">
        <f t="shared" si="368"/>
        <v>4.6900452488687776</v>
      </c>
      <c r="Q2767" s="5">
        <f t="shared" si="369"/>
        <v>5.8067226890756292</v>
      </c>
      <c r="R2767" s="24">
        <f t="shared" si="371"/>
        <v>0.61456825856246988</v>
      </c>
      <c r="S2767" s="24">
        <f t="shared" si="371"/>
        <v>0.2132175590931018</v>
      </c>
      <c r="T2767" s="24">
        <f t="shared" si="371"/>
        <v>0.1722141823444284</v>
      </c>
      <c r="U2767">
        <f t="shared" si="372"/>
        <v>1.342237164328224</v>
      </c>
      <c r="V2767">
        <f t="shared" si="372"/>
        <v>0.5374462600211668</v>
      </c>
      <c r="W2767">
        <f t="shared" si="372"/>
        <v>0.2359893991985523</v>
      </c>
      <c r="X2767" t="s">
        <v>404</v>
      </c>
      <c r="Y2767" t="s">
        <v>444</v>
      </c>
      <c r="Z2767" t="s">
        <v>137</v>
      </c>
      <c r="AA2767" s="78" t="s">
        <v>165</v>
      </c>
      <c r="AB2767" s="78" t="s">
        <v>160</v>
      </c>
      <c r="AC2767" t="s">
        <v>632</v>
      </c>
      <c r="AD2767" s="78" t="s">
        <v>168</v>
      </c>
      <c r="AE2767" s="142" t="str">
        <f>VLOOKUP(AD2767,cs_lookup!$A$2:$B$55,2,FALSE)</f>
        <v>1</v>
      </c>
    </row>
    <row r="2768" spans="1:31" x14ac:dyDescent="0.25">
      <c r="A2768" s="6">
        <v>0.53398712643882928</v>
      </c>
      <c r="B2768" s="6">
        <v>0.21649840577202878</v>
      </c>
      <c r="C2768" s="6">
        <v>0.23484080470733434</v>
      </c>
      <c r="D2768" s="3">
        <f t="shared" si="370"/>
        <v>1.8727043227971052</v>
      </c>
      <c r="E2768" s="4">
        <f t="shared" si="370"/>
        <v>4.6189716567843577</v>
      </c>
      <c r="F2768" s="4">
        <f t="shared" si="370"/>
        <v>4.258203770193302</v>
      </c>
      <c r="G2768" s="141">
        <v>5.8613657068528058E-2</v>
      </c>
      <c r="H2768" s="5">
        <f t="shared" si="363"/>
        <v>1.0586136570685281</v>
      </c>
      <c r="I2768" s="5">
        <f t="shared" si="364"/>
        <v>1.7690158352792513</v>
      </c>
      <c r="J2768" s="5">
        <f t="shared" si="365"/>
        <v>4.3632269675936692</v>
      </c>
      <c r="K2768" s="5">
        <f t="shared" si="366"/>
        <v>4.0224341918891877</v>
      </c>
      <c r="L2768">
        <v>1.83</v>
      </c>
      <c r="M2768">
        <v>3.77</v>
      </c>
      <c r="N2768">
        <v>4.05</v>
      </c>
      <c r="O2768" s="5">
        <f t="shared" si="367"/>
        <v>1.9372629924354063</v>
      </c>
      <c r="P2768" s="5">
        <f t="shared" si="368"/>
        <v>3.9909734871483509</v>
      </c>
      <c r="Q2768" s="5">
        <f t="shared" si="369"/>
        <v>4.2873853111275384</v>
      </c>
      <c r="R2768" s="24">
        <f t="shared" si="371"/>
        <v>0.51619217623254254</v>
      </c>
      <c r="S2768" s="24">
        <f t="shared" si="371"/>
        <v>0.25056543302534556</v>
      </c>
      <c r="T2768" s="24">
        <f t="shared" si="371"/>
        <v>0.23324239074211184</v>
      </c>
      <c r="U2768">
        <f t="shared" si="372"/>
        <v>1.0344734984868702</v>
      </c>
      <c r="V2768">
        <f t="shared" si="372"/>
        <v>0.86403939744605229</v>
      </c>
      <c r="W2768">
        <f t="shared" si="372"/>
        <v>1.006853016555596</v>
      </c>
      <c r="X2768" t="s">
        <v>259</v>
      </c>
      <c r="Y2768" t="s">
        <v>257</v>
      </c>
      <c r="Z2768" t="s">
        <v>137</v>
      </c>
      <c r="AA2768" s="78" t="s">
        <v>162</v>
      </c>
      <c r="AB2768" s="78" t="s">
        <v>160</v>
      </c>
      <c r="AC2768" t="s">
        <v>632</v>
      </c>
      <c r="AD2768" s="78" t="s">
        <v>152</v>
      </c>
      <c r="AE2768" s="142" t="str">
        <f>VLOOKUP(AD2768,cs_lookup!$A$2:$B$55,2,FALSE)</f>
        <v>2</v>
      </c>
    </row>
    <row r="2769" spans="1:31" x14ac:dyDescent="0.25">
      <c r="A2769" s="6">
        <v>0.13076634306944507</v>
      </c>
      <c r="B2769" s="6">
        <v>0.39114616564103366</v>
      </c>
      <c r="C2769" s="6">
        <v>0.4437832430967571</v>
      </c>
      <c r="D2769" s="3">
        <f t="shared" si="370"/>
        <v>7.6472276927476495</v>
      </c>
      <c r="E2769" s="4">
        <f t="shared" si="370"/>
        <v>2.5565890397037139</v>
      </c>
      <c r="F2769" s="4">
        <f t="shared" si="370"/>
        <v>2.2533523190779245</v>
      </c>
      <c r="G2769" s="141">
        <v>6.2515568974231384E-2</v>
      </c>
      <c r="H2769" s="5">
        <f t="shared" si="363"/>
        <v>1.0625155689742314</v>
      </c>
      <c r="I2769" s="5">
        <f t="shared" si="364"/>
        <v>7.1972853067276921</v>
      </c>
      <c r="J2769" s="5">
        <f t="shared" si="365"/>
        <v>2.4061661912134462</v>
      </c>
      <c r="K2769" s="5">
        <f t="shared" si="366"/>
        <v>2.1207711066797308</v>
      </c>
      <c r="L2769">
        <v>5.65</v>
      </c>
      <c r="M2769">
        <v>4.09</v>
      </c>
      <c r="N2769">
        <v>1.56</v>
      </c>
      <c r="O2769" s="5">
        <f t="shared" si="367"/>
        <v>6.0032129647044075</v>
      </c>
      <c r="P2769" s="5">
        <f t="shared" si="368"/>
        <v>4.3456886771046062</v>
      </c>
      <c r="Q2769" s="5">
        <f t="shared" si="369"/>
        <v>1.6575242875998011</v>
      </c>
      <c r="R2769" s="24">
        <f t="shared" si="371"/>
        <v>0.16657746541384594</v>
      </c>
      <c r="S2769" s="24">
        <f t="shared" si="371"/>
        <v>0.23011312459369918</v>
      </c>
      <c r="T2769" s="24">
        <f t="shared" si="371"/>
        <v>0.60330940999245486</v>
      </c>
      <c r="U2769">
        <f t="shared" si="372"/>
        <v>0.78501820606147699</v>
      </c>
      <c r="V2769">
        <f t="shared" si="372"/>
        <v>1.6997994631191224</v>
      </c>
      <c r="W2769">
        <f t="shared" si="372"/>
        <v>0.73558150386268162</v>
      </c>
      <c r="X2769" t="s">
        <v>258</v>
      </c>
      <c r="Y2769" t="s">
        <v>129</v>
      </c>
      <c r="Z2769" t="s">
        <v>137</v>
      </c>
      <c r="AA2769" s="78" t="s">
        <v>152</v>
      </c>
      <c r="AB2769" s="78" t="s">
        <v>161</v>
      </c>
      <c r="AC2769" t="s">
        <v>632</v>
      </c>
      <c r="AD2769" s="78" t="s">
        <v>178</v>
      </c>
      <c r="AE2769" s="142" t="str">
        <f>VLOOKUP(AD2769,cs_lookup!$A$2:$B$55,2,FALSE)</f>
        <v>2</v>
      </c>
    </row>
    <row r="2770" spans="1:31" x14ac:dyDescent="0.25">
      <c r="A2770" s="6">
        <v>0.26218485865364555</v>
      </c>
      <c r="B2770" s="6">
        <v>0.24709641532188151</v>
      </c>
      <c r="C2770" s="6">
        <v>0.4434619589193739</v>
      </c>
      <c r="D2770" s="3">
        <f t="shared" si="370"/>
        <v>3.8141027866183208</v>
      </c>
      <c r="E2770" s="4">
        <f t="shared" si="370"/>
        <v>4.0470032667100595</v>
      </c>
      <c r="F2770" s="4">
        <f t="shared" si="370"/>
        <v>2.2549848524477625</v>
      </c>
      <c r="G2770" s="141">
        <v>5.446338138039386E-2</v>
      </c>
      <c r="H2770" s="5">
        <f t="shared" si="363"/>
        <v>1.0544633813803939</v>
      </c>
      <c r="I2770" s="5">
        <f t="shared" si="364"/>
        <v>3.6171031199066332</v>
      </c>
      <c r="J2770" s="5">
        <f t="shared" si="365"/>
        <v>3.8379742133976653</v>
      </c>
      <c r="K2770" s="5">
        <f t="shared" si="366"/>
        <v>2.1385141411888298</v>
      </c>
      <c r="L2770">
        <v>3.13</v>
      </c>
      <c r="M2770">
        <v>3.54</v>
      </c>
      <c r="N2770">
        <v>2.21</v>
      </c>
      <c r="O2770" s="5">
        <f t="shared" si="367"/>
        <v>3.3004703837206328</v>
      </c>
      <c r="P2770" s="5">
        <f t="shared" si="368"/>
        <v>3.7328003700865944</v>
      </c>
      <c r="Q2770" s="5">
        <f t="shared" si="369"/>
        <v>2.3303640728506703</v>
      </c>
      <c r="R2770" s="24">
        <f t="shared" si="371"/>
        <v>0.30298711508893961</v>
      </c>
      <c r="S2770" s="24">
        <f t="shared" si="371"/>
        <v>0.26789538707016408</v>
      </c>
      <c r="T2770" s="24">
        <f t="shared" si="371"/>
        <v>0.42911749784089637</v>
      </c>
      <c r="U2770">
        <f t="shared" si="372"/>
        <v>0.86533336104633729</v>
      </c>
      <c r="V2770">
        <f t="shared" si="372"/>
        <v>0.92236159056059008</v>
      </c>
      <c r="W2770">
        <f t="shared" si="372"/>
        <v>1.0334278167416888</v>
      </c>
      <c r="X2770" t="s">
        <v>130</v>
      </c>
      <c r="Y2770" t="s">
        <v>449</v>
      </c>
      <c r="Z2770" t="s">
        <v>137</v>
      </c>
      <c r="AA2770" s="78" t="s">
        <v>155</v>
      </c>
      <c r="AB2770" s="78" t="s">
        <v>161</v>
      </c>
      <c r="AC2770" t="s">
        <v>632</v>
      </c>
      <c r="AD2770" s="78" t="s">
        <v>170</v>
      </c>
      <c r="AE2770" s="142" t="str">
        <f>VLOOKUP(AD2770,cs_lookup!$A$2:$B$55,2,FALSE)</f>
        <v>1</v>
      </c>
    </row>
    <row r="2771" spans="1:31" x14ac:dyDescent="0.25">
      <c r="A2771" s="6">
        <v>0.24688964736896232</v>
      </c>
      <c r="B2771" s="6">
        <v>0.28567356551497919</v>
      </c>
      <c r="C2771" s="6">
        <v>0.42498179704340422</v>
      </c>
      <c r="D2771" s="3">
        <f t="shared" si="370"/>
        <v>4.0503925970843069</v>
      </c>
      <c r="E2771" s="4">
        <f t="shared" si="370"/>
        <v>3.5004988935441608</v>
      </c>
      <c r="F2771" s="4">
        <f t="shared" si="370"/>
        <v>2.3530419584014983</v>
      </c>
      <c r="G2771" s="141">
        <v>5.5358697535436541E-2</v>
      </c>
      <c r="H2771" s="5">
        <f t="shared" si="363"/>
        <v>1.0553586975354365</v>
      </c>
      <c r="I2771" s="5">
        <f t="shared" si="364"/>
        <v>3.8379298020124613</v>
      </c>
      <c r="J2771" s="5">
        <f t="shared" si="365"/>
        <v>3.3168806982107824</v>
      </c>
      <c r="K2771" s="5">
        <f t="shared" si="366"/>
        <v>2.2296134611829346</v>
      </c>
      <c r="L2771">
        <v>3.19</v>
      </c>
      <c r="M2771">
        <v>3.34</v>
      </c>
      <c r="N2771">
        <v>2.2599999999999998</v>
      </c>
      <c r="O2771" s="5">
        <f t="shared" si="367"/>
        <v>3.3665942451380424</v>
      </c>
      <c r="P2771" s="5">
        <f t="shared" si="368"/>
        <v>3.5248980497683577</v>
      </c>
      <c r="Q2771" s="5">
        <f t="shared" si="369"/>
        <v>2.3851106564300864</v>
      </c>
      <c r="R2771" s="24">
        <f t="shared" si="371"/>
        <v>0.29703609261620312</v>
      </c>
      <c r="S2771" s="24">
        <f t="shared" si="371"/>
        <v>0.28369614833703233</v>
      </c>
      <c r="T2771" s="24">
        <f t="shared" si="371"/>
        <v>0.41926775904676461</v>
      </c>
      <c r="U2771">
        <f t="shared" si="372"/>
        <v>0.83117726601650921</v>
      </c>
      <c r="V2771">
        <f t="shared" si="372"/>
        <v>1.0069701939541233</v>
      </c>
      <c r="W2771">
        <f t="shared" si="372"/>
        <v>1.0136286129170315</v>
      </c>
      <c r="X2771" t="s">
        <v>336</v>
      </c>
      <c r="Y2771" t="s">
        <v>335</v>
      </c>
      <c r="Z2771" t="s">
        <v>137</v>
      </c>
      <c r="AA2771" s="78" t="s">
        <v>151</v>
      </c>
      <c r="AB2771" s="78" t="s">
        <v>166</v>
      </c>
      <c r="AC2771" t="s">
        <v>632</v>
      </c>
      <c r="AD2771" s="78" t="s">
        <v>153</v>
      </c>
      <c r="AE2771" s="142" t="str">
        <f>VLOOKUP(AD2771,cs_lookup!$A$2:$B$55,2,FALSE)</f>
        <v>2</v>
      </c>
    </row>
    <row r="2772" spans="1:31" x14ac:dyDescent="0.25">
      <c r="A2772" s="6">
        <v>0.41440455172404261</v>
      </c>
      <c r="B2772" s="6">
        <v>0.27775288510322543</v>
      </c>
      <c r="C2772" s="6">
        <v>0.28864981108656651</v>
      </c>
      <c r="D2772" s="3">
        <f t="shared" si="370"/>
        <v>2.4131009078923271</v>
      </c>
      <c r="E2772" s="4">
        <f t="shared" si="370"/>
        <v>3.600322637974958</v>
      </c>
      <c r="F2772" s="4">
        <f t="shared" si="370"/>
        <v>3.4644055238965619</v>
      </c>
      <c r="G2772" s="141">
        <v>5.5093494560660927E-2</v>
      </c>
      <c r="H2772" s="5">
        <f t="shared" ref="H2772:H2835" si="373">(G2772/100%) + 1</f>
        <v>1.0550934945606609</v>
      </c>
      <c r="I2772" s="5">
        <f t="shared" ref="I2772:I2835" si="374">D2772/H2772</f>
        <v>2.2870967552473993</v>
      </c>
      <c r="J2772" s="5">
        <f t="shared" ref="J2772:J2835" si="375">E2772/H2772</f>
        <v>3.4123256910745394</v>
      </c>
      <c r="K2772" s="5">
        <f t="shared" ref="K2772:K2835" si="376">F2772/H2772</f>
        <v>3.2835057194046433</v>
      </c>
      <c r="L2772">
        <v>2.94</v>
      </c>
      <c r="M2772">
        <v>3.67</v>
      </c>
      <c r="N2772">
        <v>2.2599999999999998</v>
      </c>
      <c r="O2772" s="5">
        <f t="shared" ref="O2772:O2835" si="377">(L2772*H2772)</f>
        <v>3.1019748740083433</v>
      </c>
      <c r="P2772" s="5">
        <f t="shared" ref="P2772:P2835" si="378">(M2772*H2772)</f>
        <v>3.8721931250376254</v>
      </c>
      <c r="Q2772" s="5">
        <f t="shared" ref="Q2772:Q2835" si="379">(N2772*H2772)</f>
        <v>2.3845112977070935</v>
      </c>
      <c r="R2772" s="24">
        <f t="shared" si="371"/>
        <v>0.3223752740162622</v>
      </c>
      <c r="S2772" s="24">
        <f t="shared" si="371"/>
        <v>0.25825158190948527</v>
      </c>
      <c r="T2772" s="24">
        <f t="shared" si="371"/>
        <v>0.41937314407425264</v>
      </c>
      <c r="U2772">
        <f t="shared" si="372"/>
        <v>1.2854725071226709</v>
      </c>
      <c r="V2772">
        <f t="shared" si="372"/>
        <v>1.0755128121560751</v>
      </c>
      <c r="W2772">
        <f t="shared" si="372"/>
        <v>0.68828873561693604</v>
      </c>
      <c r="X2772" t="s">
        <v>255</v>
      </c>
      <c r="Y2772" t="s">
        <v>254</v>
      </c>
      <c r="Z2772" t="s">
        <v>137</v>
      </c>
      <c r="AA2772" s="78" t="s">
        <v>151</v>
      </c>
      <c r="AB2772" s="78" t="s">
        <v>166</v>
      </c>
      <c r="AC2772" t="s">
        <v>632</v>
      </c>
      <c r="AD2772" s="78" t="s">
        <v>167</v>
      </c>
      <c r="AE2772" s="142" t="str">
        <f>VLOOKUP(AD2772,cs_lookup!$A$2:$B$55,2,FALSE)</f>
        <v>2</v>
      </c>
    </row>
    <row r="2773" spans="1:31" x14ac:dyDescent="0.25">
      <c r="A2773" s="6">
        <v>0.27545062697638623</v>
      </c>
      <c r="B2773" s="6">
        <v>0.25372207791299378</v>
      </c>
      <c r="C2773" s="6">
        <v>0.42710118299155142</v>
      </c>
      <c r="D2773" s="3">
        <f t="shared" si="370"/>
        <v>3.6304146807613829</v>
      </c>
      <c r="E2773" s="4">
        <f t="shared" si="370"/>
        <v>3.9413203936589207</v>
      </c>
      <c r="F2773" s="4">
        <f t="shared" si="370"/>
        <v>2.341365558848806</v>
      </c>
      <c r="G2773" s="141">
        <v>5.4657760540113509E-2</v>
      </c>
      <c r="H2773" s="5">
        <f t="shared" si="373"/>
        <v>1.0546577605401135</v>
      </c>
      <c r="I2773" s="5">
        <f t="shared" si="374"/>
        <v>3.4422680196295787</v>
      </c>
      <c r="J2773" s="5">
        <f t="shared" si="375"/>
        <v>3.7370610079619415</v>
      </c>
      <c r="K2773" s="5">
        <f t="shared" si="376"/>
        <v>2.2200240176962631</v>
      </c>
      <c r="L2773">
        <v>3.06</v>
      </c>
      <c r="M2773">
        <v>3.25</v>
      </c>
      <c r="N2773">
        <v>2.38</v>
      </c>
      <c r="O2773" s="5">
        <f t="shared" si="377"/>
        <v>3.2272527472527472</v>
      </c>
      <c r="P2773" s="5">
        <f t="shared" si="378"/>
        <v>3.4276377217553691</v>
      </c>
      <c r="Q2773" s="5">
        <f t="shared" si="379"/>
        <v>2.5100854700854702</v>
      </c>
      <c r="R2773" s="24">
        <f t="shared" si="371"/>
        <v>0.30986107327703621</v>
      </c>
      <c r="S2773" s="24">
        <f t="shared" si="371"/>
        <v>0.29174611822391716</v>
      </c>
      <c r="T2773" s="24">
        <f t="shared" si="371"/>
        <v>0.39839280849904657</v>
      </c>
      <c r="U2773">
        <f t="shared" si="372"/>
        <v>0.88894879264203419</v>
      </c>
      <c r="V2773">
        <f t="shared" si="372"/>
        <v>0.86966736509673226</v>
      </c>
      <c r="W2773">
        <f t="shared" si="372"/>
        <v>1.0720604736834087</v>
      </c>
      <c r="X2773" t="s">
        <v>253</v>
      </c>
      <c r="Y2773" t="s">
        <v>128</v>
      </c>
      <c r="Z2773" t="s">
        <v>137</v>
      </c>
      <c r="AA2773" s="78" t="s">
        <v>155</v>
      </c>
      <c r="AB2773" s="78" t="s">
        <v>161</v>
      </c>
      <c r="AC2773" t="s">
        <v>632</v>
      </c>
      <c r="AD2773" s="78" t="s">
        <v>155</v>
      </c>
      <c r="AE2773" s="142" t="str">
        <f>VLOOKUP(AD2773,cs_lookup!$A$2:$B$55,2,FALSE)</f>
        <v>2</v>
      </c>
    </row>
    <row r="2774" spans="1:31" x14ac:dyDescent="0.25">
      <c r="A2774" s="6">
        <v>0.63121185308459371</v>
      </c>
      <c r="B2774" s="6">
        <v>0.26731830065994983</v>
      </c>
      <c r="C2774" s="6">
        <v>9.9839485497089514E-2</v>
      </c>
      <c r="D2774" s="3">
        <f t="shared" si="370"/>
        <v>1.5842541535194874</v>
      </c>
      <c r="E2774" s="4">
        <f t="shared" si="370"/>
        <v>3.740858734816213</v>
      </c>
      <c r="F2774" s="4">
        <f t="shared" si="370"/>
        <v>10.016077256619592</v>
      </c>
      <c r="G2774" s="141">
        <v>6.4305284565649545E-2</v>
      </c>
      <c r="H2774" s="5">
        <f t="shared" si="373"/>
        <v>1.0643052845656495</v>
      </c>
      <c r="I2774" s="5">
        <f t="shared" si="374"/>
        <v>1.4885335781885483</v>
      </c>
      <c r="J2774" s="5">
        <f t="shared" si="375"/>
        <v>3.5148361932101877</v>
      </c>
      <c r="K2774" s="5">
        <f t="shared" si="376"/>
        <v>9.4109062520602098</v>
      </c>
      <c r="L2774">
        <v>1.38</v>
      </c>
      <c r="M2774">
        <v>4.59</v>
      </c>
      <c r="N2774">
        <v>8.2100000000000009</v>
      </c>
      <c r="O2774" s="5">
        <f t="shared" si="377"/>
        <v>1.4687412927005963</v>
      </c>
      <c r="P2774" s="5">
        <f t="shared" si="378"/>
        <v>4.8851612561563309</v>
      </c>
      <c r="Q2774" s="5">
        <f t="shared" si="379"/>
        <v>8.7379463862839835</v>
      </c>
      <c r="R2774" s="24">
        <f t="shared" si="371"/>
        <v>0.68085510019350326</v>
      </c>
      <c r="S2774" s="24">
        <f t="shared" si="371"/>
        <v>0.20470153339151079</v>
      </c>
      <c r="T2774" s="24">
        <f t="shared" si="371"/>
        <v>0.11444336641498591</v>
      </c>
      <c r="U2774">
        <f t="shared" si="372"/>
        <v>0.92708691306740498</v>
      </c>
      <c r="V2774">
        <f t="shared" si="372"/>
        <v>1.3058930054455364</v>
      </c>
      <c r="W2774">
        <f t="shared" si="372"/>
        <v>0.87239207150774567</v>
      </c>
      <c r="X2774" t="s">
        <v>440</v>
      </c>
      <c r="Y2774" t="s">
        <v>405</v>
      </c>
      <c r="Z2774" t="s">
        <v>137</v>
      </c>
      <c r="AA2774" s="78" t="s">
        <v>154</v>
      </c>
      <c r="AB2774" s="78" t="s">
        <v>160</v>
      </c>
      <c r="AC2774" t="s">
        <v>632</v>
      </c>
      <c r="AD2774" s="78" t="s">
        <v>149</v>
      </c>
      <c r="AE2774" s="142" t="str">
        <f>VLOOKUP(AD2774,cs_lookup!$A$2:$B$55,2,FALSE)</f>
        <v>X</v>
      </c>
    </row>
    <row r="2775" spans="1:31" x14ac:dyDescent="0.25">
      <c r="A2775" s="6">
        <v>0.76746132915164411</v>
      </c>
      <c r="B2775" s="6">
        <v>0.15773505280833638</v>
      </c>
      <c r="C2775" s="6">
        <v>6.9334537802871035E-2</v>
      </c>
      <c r="D2775" s="3">
        <f t="shared" si="370"/>
        <v>1.3029972482201877</v>
      </c>
      <c r="E2775" s="4">
        <f t="shared" si="370"/>
        <v>6.3397449216002633</v>
      </c>
      <c r="F2775" s="4">
        <f t="shared" si="370"/>
        <v>14.422826367475858</v>
      </c>
      <c r="G2775" s="141">
        <v>3.3333980993050405E-2</v>
      </c>
      <c r="H2775" s="5">
        <f t="shared" si="373"/>
        <v>1.0333339809930504</v>
      </c>
      <c r="I2775" s="5">
        <f t="shared" si="374"/>
        <v>1.2609642885913677</v>
      </c>
      <c r="J2775" s="5">
        <f t="shared" si="375"/>
        <v>6.1352331755389171</v>
      </c>
      <c r="K2775" s="5">
        <f t="shared" si="376"/>
        <v>13.95756515586112</v>
      </c>
      <c r="L2775">
        <v>1.23</v>
      </c>
      <c r="M2775">
        <v>6.89</v>
      </c>
      <c r="N2775">
        <v>13.3</v>
      </c>
      <c r="O2775" s="5">
        <f t="shared" si="377"/>
        <v>1.271000796621452</v>
      </c>
      <c r="P2775" s="5">
        <f t="shared" si="378"/>
        <v>7.1196711290421169</v>
      </c>
      <c r="Q2775" s="5">
        <f t="shared" si="379"/>
        <v>13.743341947207572</v>
      </c>
      <c r="R2775" s="24">
        <f t="shared" si="371"/>
        <v>0.7867815682399093</v>
      </c>
      <c r="S2775" s="24">
        <f t="shared" si="371"/>
        <v>0.1404559258251217</v>
      </c>
      <c r="T2775" s="24">
        <f t="shared" si="371"/>
        <v>7.2762505934969052E-2</v>
      </c>
      <c r="U2775">
        <f t="shared" si="372"/>
        <v>0.97544396072789807</v>
      </c>
      <c r="V2775">
        <f t="shared" si="372"/>
        <v>1.1230217015174462</v>
      </c>
      <c r="W2775">
        <f t="shared" si="372"/>
        <v>0.95288826177644659</v>
      </c>
      <c r="X2775" t="s">
        <v>95</v>
      </c>
      <c r="Y2775" t="s">
        <v>86</v>
      </c>
      <c r="Z2775" t="s">
        <v>138</v>
      </c>
      <c r="AA2775" s="78" t="s">
        <v>162</v>
      </c>
      <c r="AB2775" s="78" t="s">
        <v>160</v>
      </c>
      <c r="AC2775" t="s">
        <v>632</v>
      </c>
      <c r="AD2775" s="78" t="s">
        <v>165</v>
      </c>
      <c r="AE2775" s="142" t="str">
        <f>VLOOKUP(AD2775,cs_lookup!$A$2:$B$55,2,FALSE)</f>
        <v>1</v>
      </c>
    </row>
    <row r="2776" spans="1:31" x14ac:dyDescent="0.25">
      <c r="A2776" s="6">
        <v>0.80165497382418949</v>
      </c>
      <c r="B2776" s="6">
        <v>0.14598920611386773</v>
      </c>
      <c r="C2776" s="6">
        <v>4.7231524978942563E-2</v>
      </c>
      <c r="D2776" s="3">
        <f t="shared" si="370"/>
        <v>1.247419441844952</v>
      </c>
      <c r="E2776" s="4">
        <f t="shared" si="370"/>
        <v>6.8498214807745876</v>
      </c>
      <c r="F2776" s="4">
        <f t="shared" si="370"/>
        <v>21.172299654644526</v>
      </c>
      <c r="G2776" s="141">
        <v>2.524786801341028E-2</v>
      </c>
      <c r="H2776" s="5">
        <f t="shared" si="373"/>
        <v>1.0252478680134103</v>
      </c>
      <c r="I2776" s="5">
        <f t="shared" si="374"/>
        <v>1.2167003519471213</v>
      </c>
      <c r="J2776" s="5">
        <f t="shared" si="375"/>
        <v>6.6811370152344383</v>
      </c>
      <c r="K2776" s="5">
        <f t="shared" si="376"/>
        <v>20.650908248821242</v>
      </c>
      <c r="L2776">
        <v>1.53</v>
      </c>
      <c r="M2776">
        <v>4.68</v>
      </c>
      <c r="N2776">
        <v>6.33</v>
      </c>
      <c r="O2776" s="5">
        <f t="shared" si="377"/>
        <v>1.5686292380605178</v>
      </c>
      <c r="P2776" s="5">
        <f t="shared" si="378"/>
        <v>4.7981600223027598</v>
      </c>
      <c r="Q2776" s="5">
        <f t="shared" si="379"/>
        <v>6.4898190045248869</v>
      </c>
      <c r="R2776" s="24">
        <f t="shared" si="371"/>
        <v>0.63749927372029513</v>
      </c>
      <c r="S2776" s="24">
        <f t="shared" si="371"/>
        <v>0.20841322410086574</v>
      </c>
      <c r="T2776" s="24">
        <f t="shared" si="371"/>
        <v>0.15408750217883913</v>
      </c>
      <c r="U2776">
        <f t="shared" si="372"/>
        <v>1.2574994307772625</v>
      </c>
      <c r="V2776">
        <f t="shared" si="372"/>
        <v>0.70047957246327786</v>
      </c>
      <c r="W2776">
        <f t="shared" si="372"/>
        <v>0.30652404842103337</v>
      </c>
      <c r="X2776" t="s">
        <v>93</v>
      </c>
      <c r="Y2776" t="s">
        <v>83</v>
      </c>
      <c r="Z2776" t="s">
        <v>138</v>
      </c>
      <c r="AA2776" s="78" t="s">
        <v>170</v>
      </c>
      <c r="AB2776" s="78" t="s">
        <v>160</v>
      </c>
      <c r="AC2776" t="s">
        <v>632</v>
      </c>
      <c r="AD2776" s="78" t="s">
        <v>170</v>
      </c>
      <c r="AE2776" s="142" t="str">
        <f>VLOOKUP(AD2776,cs_lookup!$A$2:$B$55,2,FALSE)</f>
        <v>1</v>
      </c>
    </row>
    <row r="2777" spans="1:31" x14ac:dyDescent="0.25">
      <c r="A2777" s="6">
        <v>0.39870422015860801</v>
      </c>
      <c r="B2777" s="6">
        <v>0.27479724617897566</v>
      </c>
      <c r="C2777" s="6">
        <v>0.30488241449985354</v>
      </c>
      <c r="D2777" s="3">
        <f t="shared" si="370"/>
        <v>2.5081249443564739</v>
      </c>
      <c r="E2777" s="4">
        <f t="shared" si="370"/>
        <v>3.6390466567801747</v>
      </c>
      <c r="F2777" s="4">
        <f t="shared" si="370"/>
        <v>3.2799530325173292</v>
      </c>
      <c r="G2777" s="141">
        <v>4.9681527496216127E-2</v>
      </c>
      <c r="H2777" s="5">
        <f t="shared" si="373"/>
        <v>1.0496815274962161</v>
      </c>
      <c r="I2777" s="5">
        <f t="shared" si="374"/>
        <v>2.3894151498874643</v>
      </c>
      <c r="J2777" s="5">
        <f t="shared" si="375"/>
        <v>3.4668102290609211</v>
      </c>
      <c r="K2777" s="5">
        <f t="shared" si="376"/>
        <v>3.1247125405178218</v>
      </c>
      <c r="L2777">
        <v>1.79</v>
      </c>
      <c r="M2777">
        <v>3.48</v>
      </c>
      <c r="N2777">
        <v>4.91</v>
      </c>
      <c r="O2777" s="5">
        <f t="shared" si="377"/>
        <v>1.8789299342182268</v>
      </c>
      <c r="P2777" s="5">
        <f t="shared" si="378"/>
        <v>3.6528917156868319</v>
      </c>
      <c r="Q2777" s="5">
        <f t="shared" si="379"/>
        <v>5.1539363000064213</v>
      </c>
      <c r="R2777" s="24">
        <f t="shared" si="371"/>
        <v>0.53221782344751112</v>
      </c>
      <c r="S2777" s="24">
        <f t="shared" si="371"/>
        <v>0.27375571953190947</v>
      </c>
      <c r="T2777" s="24">
        <f t="shared" si="371"/>
        <v>0.19402645702057941</v>
      </c>
      <c r="U2777">
        <f t="shared" si="372"/>
        <v>0.74913729415514285</v>
      </c>
      <c r="V2777">
        <f t="shared" si="372"/>
        <v>1.0038045840607352</v>
      </c>
      <c r="W2777">
        <f t="shared" si="372"/>
        <v>1.5713445433243993</v>
      </c>
      <c r="X2777" t="s">
        <v>34</v>
      </c>
      <c r="Y2777" t="s">
        <v>15</v>
      </c>
      <c r="Z2777" t="s">
        <v>139</v>
      </c>
      <c r="AA2777" s="78" t="s">
        <v>151</v>
      </c>
      <c r="AB2777" s="78" t="s">
        <v>166</v>
      </c>
      <c r="AC2777" t="s">
        <v>632</v>
      </c>
      <c r="AD2777" s="78" t="s">
        <v>175</v>
      </c>
      <c r="AE2777" s="142" t="str">
        <f>VLOOKUP(AD2777,cs_lookup!$A$2:$B$55,2,FALSE)</f>
        <v>1</v>
      </c>
    </row>
    <row r="2778" spans="1:31" x14ac:dyDescent="0.25">
      <c r="A2778" s="6">
        <v>0.38772514528912538</v>
      </c>
      <c r="B2778" s="6">
        <v>0.43647733556785095</v>
      </c>
      <c r="C2778" s="6">
        <v>0.17277856730459082</v>
      </c>
      <c r="D2778" s="3">
        <f t="shared" si="370"/>
        <v>2.5791466252577022</v>
      </c>
      <c r="E2778" s="4">
        <f t="shared" si="370"/>
        <v>2.2910697039950856</v>
      </c>
      <c r="F2778" s="4">
        <f t="shared" si="370"/>
        <v>5.7877549027079445</v>
      </c>
      <c r="G2778" s="141">
        <v>4.9130052294608983E-2</v>
      </c>
      <c r="H2778" s="5">
        <f t="shared" si="373"/>
        <v>1.049130052294609</v>
      </c>
      <c r="I2778" s="5">
        <f t="shared" si="374"/>
        <v>2.4583669294542765</v>
      </c>
      <c r="J2778" s="5">
        <f t="shared" si="375"/>
        <v>2.1837804559922418</v>
      </c>
      <c r="K2778" s="5">
        <f t="shared" si="376"/>
        <v>5.5167182467504698</v>
      </c>
      <c r="L2778">
        <v>1.85</v>
      </c>
      <c r="M2778">
        <v>3.36</v>
      </c>
      <c r="N2778">
        <v>4.74</v>
      </c>
      <c r="O2778" s="5">
        <f t="shared" si="377"/>
        <v>1.9408905967450267</v>
      </c>
      <c r="P2778" s="5">
        <f t="shared" si="378"/>
        <v>3.5250769757098861</v>
      </c>
      <c r="Q2778" s="5">
        <f t="shared" si="379"/>
        <v>4.9728764478764464</v>
      </c>
      <c r="R2778" s="24">
        <f t="shared" si="371"/>
        <v>0.51522739183602173</v>
      </c>
      <c r="S2778" s="24">
        <f t="shared" si="371"/>
        <v>0.28368174848114297</v>
      </c>
      <c r="T2778" s="24">
        <f t="shared" si="371"/>
        <v>0.20109085968283552</v>
      </c>
      <c r="U2778">
        <f t="shared" si="372"/>
        <v>0.75253208861326271</v>
      </c>
      <c r="V2778">
        <f t="shared" si="372"/>
        <v>1.5386162060294291</v>
      </c>
      <c r="W2778">
        <f t="shared" si="372"/>
        <v>0.8592064680468352</v>
      </c>
      <c r="X2778" t="s">
        <v>520</v>
      </c>
      <c r="Y2778" t="s">
        <v>18</v>
      </c>
      <c r="Z2778" t="s">
        <v>139</v>
      </c>
      <c r="AA2778" s="78" t="s">
        <v>154</v>
      </c>
      <c r="AB2778" s="78" t="s">
        <v>160</v>
      </c>
      <c r="AC2778" t="s">
        <v>632</v>
      </c>
      <c r="AD2778" s="78" t="s">
        <v>170</v>
      </c>
      <c r="AE2778" s="142" t="str">
        <f>VLOOKUP(AD2778,cs_lookup!$A$2:$B$55,2,FALSE)</f>
        <v>1</v>
      </c>
    </row>
    <row r="2779" spans="1:31" x14ac:dyDescent="0.25">
      <c r="A2779" s="6">
        <v>0.36225729760040926</v>
      </c>
      <c r="B2779" s="6">
        <v>0.27415767317853945</v>
      </c>
      <c r="C2779" s="6">
        <v>0.33702427711096011</v>
      </c>
      <c r="D2779" s="3">
        <f t="shared" si="370"/>
        <v>2.7604688894440379</v>
      </c>
      <c r="E2779" s="4">
        <f t="shared" si="370"/>
        <v>3.6475360634855218</v>
      </c>
      <c r="F2779" s="4">
        <f t="shared" si="370"/>
        <v>2.9671453005468957</v>
      </c>
      <c r="G2779" s="141">
        <v>4.4400724084603826E-2</v>
      </c>
      <c r="H2779" s="5">
        <f t="shared" si="373"/>
        <v>1.0444007240846038</v>
      </c>
      <c r="I2779" s="5">
        <f t="shared" si="374"/>
        <v>2.6431127686774953</v>
      </c>
      <c r="J2779" s="5">
        <f t="shared" si="375"/>
        <v>3.4924679573374613</v>
      </c>
      <c r="K2779" s="5">
        <f t="shared" si="376"/>
        <v>2.8410027225397978</v>
      </c>
      <c r="L2779">
        <v>2.77</v>
      </c>
      <c r="M2779">
        <v>3.03</v>
      </c>
      <c r="N2779">
        <v>2.83</v>
      </c>
      <c r="O2779" s="5">
        <f t="shared" si="377"/>
        <v>2.8929900057143527</v>
      </c>
      <c r="P2779" s="5">
        <f t="shared" si="378"/>
        <v>3.1645341939763494</v>
      </c>
      <c r="Q2779" s="5">
        <f t="shared" si="379"/>
        <v>2.955654049159429</v>
      </c>
      <c r="R2779" s="24">
        <f t="shared" si="371"/>
        <v>0.34566313676326532</v>
      </c>
      <c r="S2779" s="24">
        <f t="shared" si="371"/>
        <v>0.31600227354265514</v>
      </c>
      <c r="T2779" s="24">
        <f t="shared" si="371"/>
        <v>0.33833458969407948</v>
      </c>
      <c r="U2779">
        <f t="shared" si="372"/>
        <v>1.0480067414550738</v>
      </c>
      <c r="V2779">
        <f t="shared" si="372"/>
        <v>0.86758133131448079</v>
      </c>
      <c r="W2779">
        <f t="shared" si="372"/>
        <v>0.99612716930803868</v>
      </c>
      <c r="X2779" t="s">
        <v>13</v>
      </c>
      <c r="Y2779" t="s">
        <v>33</v>
      </c>
      <c r="Z2779" t="s">
        <v>139</v>
      </c>
      <c r="AA2779" s="78" t="s">
        <v>151</v>
      </c>
      <c r="AB2779" s="78" t="s">
        <v>166</v>
      </c>
      <c r="AC2779" t="s">
        <v>632</v>
      </c>
      <c r="AD2779" s="78" t="s">
        <v>152</v>
      </c>
      <c r="AE2779" s="142" t="str">
        <f>VLOOKUP(AD2779,cs_lookup!$A$2:$B$55,2,FALSE)</f>
        <v>2</v>
      </c>
    </row>
    <row r="2780" spans="1:31" x14ac:dyDescent="0.25">
      <c r="A2780" s="6">
        <v>0.22108108776515378</v>
      </c>
      <c r="B2780" s="6">
        <v>0.37206755366294647</v>
      </c>
      <c r="C2780" s="6">
        <v>0.38061198824478121</v>
      </c>
      <c r="D2780" s="3">
        <f t="shared" si="370"/>
        <v>4.523227247109725</v>
      </c>
      <c r="E2780" s="4">
        <f t="shared" si="370"/>
        <v>2.6876839707068179</v>
      </c>
      <c r="F2780" s="4">
        <f t="shared" si="370"/>
        <v>2.6273476161682923</v>
      </c>
      <c r="G2780" s="141">
        <v>4.4974585199498707E-2</v>
      </c>
      <c r="H2780" s="5">
        <f t="shared" si="373"/>
        <v>1.0449745851994987</v>
      </c>
      <c r="I2780" s="5">
        <f t="shared" si="374"/>
        <v>4.3285523984740593</v>
      </c>
      <c r="J2780" s="5">
        <f t="shared" si="375"/>
        <v>2.5720089356945515</v>
      </c>
      <c r="K2780" s="5">
        <f t="shared" si="376"/>
        <v>2.5142693931323685</v>
      </c>
      <c r="L2780">
        <v>3.96</v>
      </c>
      <c r="M2780">
        <v>2.89</v>
      </c>
      <c r="N2780">
        <v>2.2400000000000002</v>
      </c>
      <c r="O2780" s="5">
        <f t="shared" si="377"/>
        <v>4.1380993573900149</v>
      </c>
      <c r="P2780" s="5">
        <f t="shared" si="378"/>
        <v>3.0199765512265513</v>
      </c>
      <c r="Q2780" s="5">
        <f t="shared" si="379"/>
        <v>2.3407430708468775</v>
      </c>
      <c r="R2780" s="24">
        <f t="shared" si="371"/>
        <v>0.24165683654118947</v>
      </c>
      <c r="S2780" s="24">
        <f t="shared" si="371"/>
        <v>0.3311283988592077</v>
      </c>
      <c r="T2780" s="24">
        <f t="shared" si="371"/>
        <v>0.42721476459960273</v>
      </c>
      <c r="U2780">
        <f t="shared" si="372"/>
        <v>0.91485550721206821</v>
      </c>
      <c r="V2780">
        <f t="shared" si="372"/>
        <v>1.1236352875343247</v>
      </c>
      <c r="W2780">
        <f t="shared" si="372"/>
        <v>0.89091487416522475</v>
      </c>
      <c r="X2780" t="s">
        <v>12</v>
      </c>
      <c r="Y2780" t="s">
        <v>7</v>
      </c>
      <c r="Z2780" t="s">
        <v>139</v>
      </c>
      <c r="AA2780" s="78" t="s">
        <v>151</v>
      </c>
      <c r="AB2780" s="78" t="s">
        <v>166</v>
      </c>
      <c r="AC2780" t="s">
        <v>632</v>
      </c>
      <c r="AD2780" s="78" t="s">
        <v>152</v>
      </c>
      <c r="AE2780" s="142" t="str">
        <f>VLOOKUP(AD2780,cs_lookup!$A$2:$B$55,2,FALSE)</f>
        <v>2</v>
      </c>
    </row>
    <row r="2781" spans="1:31" x14ac:dyDescent="0.25">
      <c r="A2781" s="6">
        <v>0.48535854573881843</v>
      </c>
      <c r="B2781" s="6">
        <v>0.35498009266349223</v>
      </c>
      <c r="C2781" s="6">
        <v>0.15637580810941321</v>
      </c>
      <c r="D2781" s="3">
        <f t="shared" si="370"/>
        <v>2.0603325289715224</v>
      </c>
      <c r="E2781" s="4">
        <f t="shared" si="370"/>
        <v>2.8170593807015605</v>
      </c>
      <c r="F2781" s="4">
        <f t="shared" si="370"/>
        <v>6.3948510456318077</v>
      </c>
      <c r="G2781" s="141">
        <v>4.5932754372651985E-2</v>
      </c>
      <c r="H2781" s="5">
        <f t="shared" si="373"/>
        <v>1.045932754372652</v>
      </c>
      <c r="I2781" s="5">
        <f t="shared" si="374"/>
        <v>1.9698518096484177</v>
      </c>
      <c r="J2781" s="5">
        <f t="shared" si="375"/>
        <v>2.6933465549524991</v>
      </c>
      <c r="K2781" s="5">
        <f t="shared" si="376"/>
        <v>6.1140173867749503</v>
      </c>
      <c r="L2781">
        <v>2.1</v>
      </c>
      <c r="M2781">
        <v>2.99</v>
      </c>
      <c r="N2781">
        <v>4.25</v>
      </c>
      <c r="O2781" s="5">
        <f t="shared" si="377"/>
        <v>2.1964587841825693</v>
      </c>
      <c r="P2781" s="5">
        <f t="shared" si="378"/>
        <v>3.1273389355742296</v>
      </c>
      <c r="Q2781" s="5">
        <f t="shared" si="379"/>
        <v>4.4452142060837705</v>
      </c>
      <c r="R2781" s="24">
        <f t="shared" si="371"/>
        <v>0.45527829031044553</v>
      </c>
      <c r="S2781" s="24">
        <f t="shared" si="371"/>
        <v>0.31976067212439319</v>
      </c>
      <c r="T2781" s="24">
        <f t="shared" si="371"/>
        <v>0.22496103756516136</v>
      </c>
      <c r="U2781">
        <f t="shared" si="372"/>
        <v>1.0660700412661048</v>
      </c>
      <c r="V2781">
        <f t="shared" si="372"/>
        <v>1.1101430651402873</v>
      </c>
      <c r="W2781">
        <f t="shared" si="372"/>
        <v>0.69512396369579332</v>
      </c>
      <c r="X2781" t="s">
        <v>35</v>
      </c>
      <c r="Y2781" t="s">
        <v>20</v>
      </c>
      <c r="Z2781" t="s">
        <v>139</v>
      </c>
      <c r="AA2781" s="78" t="s">
        <v>154</v>
      </c>
      <c r="AB2781" s="78" t="s">
        <v>160</v>
      </c>
      <c r="AC2781" t="s">
        <v>632</v>
      </c>
      <c r="AD2781" s="78" t="s">
        <v>151</v>
      </c>
      <c r="AE2781" s="142" t="str">
        <f>VLOOKUP(AD2781,cs_lookup!$A$2:$B$55,2,FALSE)</f>
        <v>X</v>
      </c>
    </row>
    <row r="2782" spans="1:31" x14ac:dyDescent="0.25">
      <c r="A2782" s="6">
        <v>0.17007743773218656</v>
      </c>
      <c r="B2782" s="6">
        <v>0.24009202420359549</v>
      </c>
      <c r="C2782" s="6">
        <v>0.52023113516142683</v>
      </c>
      <c r="D2782" s="3">
        <f t="shared" si="370"/>
        <v>5.8796746548748926</v>
      </c>
      <c r="E2782" s="4">
        <f t="shared" si="370"/>
        <v>4.1650696365990507</v>
      </c>
      <c r="F2782" s="4">
        <f t="shared" si="370"/>
        <v>1.9222225130560511</v>
      </c>
      <c r="G2782" s="141">
        <v>4.3165225752550551E-2</v>
      </c>
      <c r="H2782" s="5">
        <f t="shared" si="373"/>
        <v>1.0431652257525506</v>
      </c>
      <c r="I2782" s="5">
        <f t="shared" si="374"/>
        <v>5.6363790794820945</v>
      </c>
      <c r="J2782" s="5">
        <f t="shared" si="375"/>
        <v>3.9927228532702719</v>
      </c>
      <c r="K2782" s="5">
        <f t="shared" si="376"/>
        <v>1.8426826983897391</v>
      </c>
      <c r="L2782">
        <v>2.81</v>
      </c>
      <c r="M2782">
        <v>2.92</v>
      </c>
      <c r="N2782">
        <v>2.9</v>
      </c>
      <c r="O2782" s="5">
        <f t="shared" si="377"/>
        <v>2.9312942843646672</v>
      </c>
      <c r="P2782" s="5">
        <f t="shared" si="378"/>
        <v>3.0460424591974475</v>
      </c>
      <c r="Q2782" s="5">
        <f t="shared" si="379"/>
        <v>3.0251791546823963</v>
      </c>
      <c r="R2782" s="24">
        <f t="shared" si="371"/>
        <v>0.34114623200199817</v>
      </c>
      <c r="S2782" s="24">
        <f t="shared" si="371"/>
        <v>0.32829483285123801</v>
      </c>
      <c r="T2782" s="24">
        <f t="shared" si="371"/>
        <v>0.33055893514676382</v>
      </c>
      <c r="U2782">
        <f t="shared" si="372"/>
        <v>0.49854702112374605</v>
      </c>
      <c r="V2782">
        <f t="shared" si="372"/>
        <v>0.73133049983881304</v>
      </c>
      <c r="W2782">
        <f t="shared" si="372"/>
        <v>1.5737923857071086</v>
      </c>
      <c r="X2782" t="s">
        <v>8</v>
      </c>
      <c r="Y2782" t="s">
        <v>14</v>
      </c>
      <c r="Z2782" t="s">
        <v>139</v>
      </c>
      <c r="AA2782" s="78" t="s">
        <v>155</v>
      </c>
      <c r="AB2782" s="78" t="s">
        <v>161</v>
      </c>
      <c r="AC2782" t="s">
        <v>632</v>
      </c>
      <c r="AD2782" s="78" t="s">
        <v>153</v>
      </c>
      <c r="AE2782" s="142" t="str">
        <f>VLOOKUP(AD2782,cs_lookup!$A$2:$B$55,2,FALSE)</f>
        <v>2</v>
      </c>
    </row>
    <row r="2783" spans="1:31" x14ac:dyDescent="0.25">
      <c r="A2783" s="6">
        <v>0.29705848610953811</v>
      </c>
      <c r="B2783" s="6">
        <v>0.30263316616357822</v>
      </c>
      <c r="C2783" s="6">
        <v>0.36976862898734342</v>
      </c>
      <c r="D2783" s="3">
        <f t="shared" si="370"/>
        <v>3.3663404573847369</v>
      </c>
      <c r="E2783" s="4">
        <f t="shared" si="370"/>
        <v>3.304330495817116</v>
      </c>
      <c r="F2783" s="4">
        <f t="shared" si="370"/>
        <v>2.7043938333509314</v>
      </c>
      <c r="G2783" s="141">
        <v>4.548058607812222E-2</v>
      </c>
      <c r="H2783" s="5">
        <f t="shared" si="373"/>
        <v>1.0454805860781222</v>
      </c>
      <c r="I2783" s="5">
        <f t="shared" si="374"/>
        <v>3.2198976262321444</v>
      </c>
      <c r="J2783" s="5">
        <f t="shared" si="375"/>
        <v>3.1605852273283666</v>
      </c>
      <c r="K2783" s="5">
        <f t="shared" si="376"/>
        <v>2.5867470609816268</v>
      </c>
      <c r="L2783">
        <v>2.0699999999999998</v>
      </c>
      <c r="M2783">
        <v>3.1</v>
      </c>
      <c r="N2783">
        <v>4.17</v>
      </c>
      <c r="O2783" s="5">
        <f t="shared" si="377"/>
        <v>2.1641448131817129</v>
      </c>
      <c r="P2783" s="5">
        <f t="shared" si="378"/>
        <v>3.2409898168421791</v>
      </c>
      <c r="Q2783" s="5">
        <f t="shared" si="379"/>
        <v>4.3596540439457696</v>
      </c>
      <c r="R2783" s="24">
        <f t="shared" si="371"/>
        <v>0.46207628708995951</v>
      </c>
      <c r="S2783" s="24">
        <f t="shared" si="371"/>
        <v>0.30854771428265038</v>
      </c>
      <c r="T2783" s="24">
        <f t="shared" si="371"/>
        <v>0.22937599862738997</v>
      </c>
      <c r="U2783">
        <f t="shared" si="372"/>
        <v>0.64287758192556876</v>
      </c>
      <c r="V2783">
        <f t="shared" si="372"/>
        <v>0.98083100977486404</v>
      </c>
      <c r="W2783">
        <f t="shared" si="372"/>
        <v>1.6120632986889547</v>
      </c>
      <c r="X2783" t="s">
        <v>89</v>
      </c>
      <c r="Y2783" t="s">
        <v>521</v>
      </c>
      <c r="Z2783" t="s">
        <v>139</v>
      </c>
      <c r="AA2783" s="78" t="s">
        <v>151</v>
      </c>
      <c r="AB2783" s="78" t="s">
        <v>166</v>
      </c>
      <c r="AC2783" t="s">
        <v>632</v>
      </c>
      <c r="AD2783" s="78" t="s">
        <v>162</v>
      </c>
      <c r="AE2783" s="142" t="str">
        <f>VLOOKUP(AD2783,cs_lookup!$A$2:$B$55,2,FALSE)</f>
        <v>1</v>
      </c>
    </row>
    <row r="2784" spans="1:31" x14ac:dyDescent="0.25">
      <c r="A2784" s="6">
        <v>0.52938378905933015</v>
      </c>
      <c r="B2784" s="6">
        <v>0.30572952868326742</v>
      </c>
      <c r="C2784" s="6">
        <v>0.1604607497075459</v>
      </c>
      <c r="D2784" s="3">
        <f t="shared" si="370"/>
        <v>1.8889887085075172</v>
      </c>
      <c r="E2784" s="4">
        <f t="shared" si="370"/>
        <v>3.2708649514714998</v>
      </c>
      <c r="F2784" s="4">
        <f t="shared" si="370"/>
        <v>6.2320536444120425</v>
      </c>
      <c r="G2784" s="141">
        <v>4.5816616091399087E-2</v>
      </c>
      <c r="H2784" s="5">
        <f t="shared" si="373"/>
        <v>1.0458166160913991</v>
      </c>
      <c r="I2784" s="5">
        <f t="shared" si="374"/>
        <v>1.8062332147364057</v>
      </c>
      <c r="J2784" s="5">
        <f t="shared" si="375"/>
        <v>3.1275702653261752</v>
      </c>
      <c r="K2784" s="5">
        <f t="shared" si="376"/>
        <v>5.9590310084224098</v>
      </c>
      <c r="L2784">
        <v>2.2999999999999998</v>
      </c>
      <c r="M2784">
        <v>3.13</v>
      </c>
      <c r="N2784">
        <v>3.43</v>
      </c>
      <c r="O2784" s="5">
        <f t="shared" si="377"/>
        <v>2.4053782170102176</v>
      </c>
      <c r="P2784" s="5">
        <f t="shared" si="378"/>
        <v>3.273406008366079</v>
      </c>
      <c r="Q2784" s="5">
        <f t="shared" si="379"/>
        <v>3.5871509931934988</v>
      </c>
      <c r="R2784" s="24">
        <f t="shared" si="371"/>
        <v>0.41573503614868407</v>
      </c>
      <c r="S2784" s="24">
        <f t="shared" si="371"/>
        <v>0.3054921990868924</v>
      </c>
      <c r="T2784" s="24">
        <f t="shared" si="371"/>
        <v>0.2787727647644237</v>
      </c>
      <c r="U2784">
        <f t="shared" si="372"/>
        <v>1.2733682346416448</v>
      </c>
      <c r="V2784">
        <f t="shared" si="372"/>
        <v>1.000776876126737</v>
      </c>
      <c r="W2784">
        <f t="shared" si="372"/>
        <v>0.57559693768199671</v>
      </c>
      <c r="X2784" t="s">
        <v>10</v>
      </c>
      <c r="Y2784" t="s">
        <v>11</v>
      </c>
      <c r="Z2784" t="s">
        <v>139</v>
      </c>
      <c r="AA2784" s="78" t="s">
        <v>151</v>
      </c>
      <c r="AB2784" s="78" t="s">
        <v>166</v>
      </c>
      <c r="AC2784" t="s">
        <v>632</v>
      </c>
      <c r="AD2784" s="78" t="s">
        <v>170</v>
      </c>
      <c r="AE2784" s="142" t="str">
        <f>VLOOKUP(AD2784,cs_lookup!$A$2:$B$55,2,FALSE)</f>
        <v>1</v>
      </c>
    </row>
    <row r="2785" spans="1:31" x14ac:dyDescent="0.25">
      <c r="A2785" s="6">
        <v>0.41163972434900131</v>
      </c>
      <c r="B2785" s="6">
        <v>0.31940536171155792</v>
      </c>
      <c r="C2785" s="6">
        <v>0.2559961001526676</v>
      </c>
      <c r="D2785" s="3">
        <f t="shared" si="370"/>
        <v>2.4293087883621456</v>
      </c>
      <c r="E2785" s="4">
        <f t="shared" si="370"/>
        <v>3.1308178254786454</v>
      </c>
      <c r="F2785" s="4">
        <f t="shared" si="370"/>
        <v>3.9063095078543504</v>
      </c>
      <c r="G2785" s="141">
        <v>4.3835935377889212E-2</v>
      </c>
      <c r="H2785" s="5">
        <f t="shared" si="373"/>
        <v>1.0438359353778892</v>
      </c>
      <c r="I2785" s="5">
        <f t="shared" si="374"/>
        <v>2.3272898604345209</v>
      </c>
      <c r="J2785" s="5">
        <f t="shared" si="375"/>
        <v>2.9993389951125105</v>
      </c>
      <c r="K2785" s="5">
        <f t="shared" si="376"/>
        <v>3.7422638706533795</v>
      </c>
      <c r="L2785">
        <v>2.4700000000000002</v>
      </c>
      <c r="M2785">
        <v>3.13</v>
      </c>
      <c r="N2785">
        <v>3.13</v>
      </c>
      <c r="O2785" s="5">
        <f t="shared" si="377"/>
        <v>2.5782747603833864</v>
      </c>
      <c r="P2785" s="5">
        <f t="shared" si="378"/>
        <v>3.2672064777327932</v>
      </c>
      <c r="Q2785" s="5">
        <f t="shared" si="379"/>
        <v>3.2672064777327932</v>
      </c>
      <c r="R2785" s="24">
        <f t="shared" si="371"/>
        <v>0.38785625774473359</v>
      </c>
      <c r="S2785" s="24">
        <f t="shared" si="371"/>
        <v>0.30607187112763323</v>
      </c>
      <c r="T2785" s="24">
        <f t="shared" si="371"/>
        <v>0.30607187112763323</v>
      </c>
      <c r="U2785">
        <f t="shared" si="372"/>
        <v>1.0613203116602048</v>
      </c>
      <c r="V2785">
        <f t="shared" si="372"/>
        <v>1.043563266806588</v>
      </c>
      <c r="W2785">
        <f t="shared" si="372"/>
        <v>0.83639211669312841</v>
      </c>
      <c r="X2785" t="s">
        <v>19</v>
      </c>
      <c r="Y2785" t="s">
        <v>16</v>
      </c>
      <c r="Z2785" t="s">
        <v>139</v>
      </c>
      <c r="AA2785" s="78" t="s">
        <v>151</v>
      </c>
      <c r="AB2785" s="78" t="s">
        <v>166</v>
      </c>
      <c r="AC2785" t="s">
        <v>632</v>
      </c>
      <c r="AD2785" s="78" t="s">
        <v>154</v>
      </c>
      <c r="AE2785" s="142" t="str">
        <f>VLOOKUP(AD2785,cs_lookup!$A$2:$B$55,2,FALSE)</f>
        <v>1</v>
      </c>
    </row>
    <row r="2786" spans="1:31" x14ac:dyDescent="0.25">
      <c r="A2786" s="6">
        <v>0</v>
      </c>
      <c r="B2786" s="6">
        <v>1</v>
      </c>
      <c r="C2786" s="6">
        <v>0</v>
      </c>
      <c r="D2786" s="3" t="e">
        <f t="shared" si="370"/>
        <v>#DIV/0!</v>
      </c>
      <c r="E2786" s="4">
        <f t="shared" si="370"/>
        <v>1</v>
      </c>
      <c r="F2786" s="4" t="e">
        <f t="shared" si="370"/>
        <v>#DIV/0!</v>
      </c>
      <c r="G2786" s="141">
        <v>5.4691516201232249E-2</v>
      </c>
      <c r="H2786" s="5">
        <f t="shared" si="373"/>
        <v>1.0546915162012322</v>
      </c>
      <c r="I2786" s="5" t="e">
        <f t="shared" si="374"/>
        <v>#DIV/0!</v>
      </c>
      <c r="J2786" s="5">
        <f t="shared" si="375"/>
        <v>0.9481445376575901</v>
      </c>
      <c r="K2786" s="5" t="e">
        <f t="shared" si="376"/>
        <v>#DIV/0!</v>
      </c>
      <c r="L2786">
        <v>2.23</v>
      </c>
      <c r="M2786">
        <v>3.24</v>
      </c>
      <c r="N2786">
        <v>3.36</v>
      </c>
      <c r="O2786" s="5">
        <f t="shared" si="377"/>
        <v>2.351962081128748</v>
      </c>
      <c r="P2786" s="5">
        <f t="shared" si="378"/>
        <v>3.4172005124919926</v>
      </c>
      <c r="Q2786" s="5">
        <f t="shared" si="379"/>
        <v>3.5437634944361402</v>
      </c>
      <c r="R2786" s="24">
        <f t="shared" si="371"/>
        <v>0.42517692271640806</v>
      </c>
      <c r="S2786" s="24">
        <f t="shared" si="371"/>
        <v>0.29263720298073764</v>
      </c>
      <c r="T2786" s="24">
        <f t="shared" si="371"/>
        <v>0.28218587430285419</v>
      </c>
      <c r="U2786" t="e">
        <f t="shared" si="372"/>
        <v>#DIV/0!</v>
      </c>
      <c r="V2786">
        <f t="shared" si="372"/>
        <v>3.4172005124919926</v>
      </c>
      <c r="W2786" t="e">
        <f t="shared" si="372"/>
        <v>#DIV/0!</v>
      </c>
      <c r="X2786" t="s">
        <v>386</v>
      </c>
      <c r="Y2786" t="s">
        <v>577</v>
      </c>
      <c r="Z2786" t="s">
        <v>370</v>
      </c>
      <c r="AA2786" s="78" t="s">
        <v>149</v>
      </c>
      <c r="AB2786" s="78" t="s">
        <v>166</v>
      </c>
      <c r="AC2786" t="s">
        <v>632</v>
      </c>
      <c r="AD2786" s="78" t="s">
        <v>153</v>
      </c>
      <c r="AE2786" s="142" t="str">
        <f>VLOOKUP(AD2786,cs_lookup!$A$2:$B$55,2,FALSE)</f>
        <v>2</v>
      </c>
    </row>
    <row r="2787" spans="1:31" x14ac:dyDescent="0.25">
      <c r="A2787" s="6">
        <v>0</v>
      </c>
      <c r="B2787" s="6">
        <v>1</v>
      </c>
      <c r="C2787" s="6">
        <v>0</v>
      </c>
      <c r="D2787" s="3" t="e">
        <f t="shared" si="370"/>
        <v>#DIV/0!</v>
      </c>
      <c r="E2787" s="4">
        <f t="shared" si="370"/>
        <v>1</v>
      </c>
      <c r="F2787" s="4" t="e">
        <f t="shared" si="370"/>
        <v>#DIV/0!</v>
      </c>
      <c r="G2787" s="141">
        <v>6.01764992008893E-2</v>
      </c>
      <c r="H2787" s="5">
        <f t="shared" si="373"/>
        <v>1.0601764992008893</v>
      </c>
      <c r="I2787" s="5" t="e">
        <f t="shared" si="374"/>
        <v>#DIV/0!</v>
      </c>
      <c r="J2787" s="5">
        <f t="shared" si="375"/>
        <v>0.94323916890607606</v>
      </c>
      <c r="K2787" s="5" t="e">
        <f t="shared" si="376"/>
        <v>#DIV/0!</v>
      </c>
      <c r="L2787">
        <v>1.56</v>
      </c>
      <c r="M2787">
        <v>3.69</v>
      </c>
      <c r="N2787">
        <v>6.75</v>
      </c>
      <c r="O2787" s="5">
        <f t="shared" si="377"/>
        <v>1.6538753387533873</v>
      </c>
      <c r="P2787" s="5">
        <f t="shared" si="378"/>
        <v>3.9120512820512814</v>
      </c>
      <c r="Q2787" s="5">
        <f t="shared" si="379"/>
        <v>7.1561913696060024</v>
      </c>
      <c r="R2787" s="24">
        <f t="shared" si="371"/>
        <v>0.60464049288851029</v>
      </c>
      <c r="S2787" s="24">
        <f t="shared" si="371"/>
        <v>0.25562037097725637</v>
      </c>
      <c r="T2787" s="24">
        <f t="shared" si="371"/>
        <v>0.1397391361342335</v>
      </c>
      <c r="U2787" t="e">
        <f t="shared" si="372"/>
        <v>#DIV/0!</v>
      </c>
      <c r="V2787">
        <f t="shared" si="372"/>
        <v>3.9120512820512814</v>
      </c>
      <c r="W2787" t="e">
        <f t="shared" si="372"/>
        <v>#DIV/0!</v>
      </c>
      <c r="X2787" t="s">
        <v>387</v>
      </c>
      <c r="Y2787" t="s">
        <v>573</v>
      </c>
      <c r="Z2787" t="s">
        <v>370</v>
      </c>
      <c r="AA2787" s="78" t="s">
        <v>149</v>
      </c>
      <c r="AB2787" s="78" t="s">
        <v>166</v>
      </c>
      <c r="AC2787" t="s">
        <v>632</v>
      </c>
      <c r="AD2787" s="78" t="s">
        <v>451</v>
      </c>
      <c r="AE2787" s="142" t="str">
        <f>VLOOKUP(AD2787,cs_lookup!$A$2:$B$55,2,FALSE)</f>
        <v>2</v>
      </c>
    </row>
    <row r="2788" spans="1:31" x14ac:dyDescent="0.25">
      <c r="A2788" s="6">
        <v>0</v>
      </c>
      <c r="B2788" s="6">
        <v>1</v>
      </c>
      <c r="C2788" s="6">
        <v>0</v>
      </c>
      <c r="D2788" s="3" t="e">
        <f t="shared" si="370"/>
        <v>#DIV/0!</v>
      </c>
      <c r="E2788" s="4">
        <f t="shared" si="370"/>
        <v>1</v>
      </c>
      <c r="F2788" s="4" t="e">
        <f t="shared" si="370"/>
        <v>#DIV/0!</v>
      </c>
      <c r="G2788" s="141">
        <v>5.4462732503679945E-2</v>
      </c>
      <c r="H2788" s="5">
        <f t="shared" si="373"/>
        <v>1.0544627325036799</v>
      </c>
      <c r="I2788" s="5" t="e">
        <f t="shared" si="374"/>
        <v>#DIV/0!</v>
      </c>
      <c r="J2788" s="5">
        <f t="shared" si="375"/>
        <v>0.94835025380710658</v>
      </c>
      <c r="K2788" s="5" t="e">
        <f t="shared" si="376"/>
        <v>#DIV/0!</v>
      </c>
      <c r="L2788">
        <v>3.18</v>
      </c>
      <c r="M2788">
        <v>3.18</v>
      </c>
      <c r="N2788">
        <v>2.35</v>
      </c>
      <c r="O2788" s="5">
        <f t="shared" si="377"/>
        <v>3.3531914893617025</v>
      </c>
      <c r="P2788" s="5">
        <f t="shared" si="378"/>
        <v>3.3531914893617025</v>
      </c>
      <c r="Q2788" s="5">
        <f t="shared" si="379"/>
        <v>2.4779874213836481</v>
      </c>
      <c r="R2788" s="24">
        <f t="shared" si="371"/>
        <v>0.29822335025380708</v>
      </c>
      <c r="S2788" s="24">
        <f t="shared" si="371"/>
        <v>0.29822335025380708</v>
      </c>
      <c r="T2788" s="24">
        <f t="shared" si="371"/>
        <v>0.40355329949238572</v>
      </c>
      <c r="U2788" t="e">
        <f t="shared" si="372"/>
        <v>#DIV/0!</v>
      </c>
      <c r="V2788">
        <f t="shared" si="372"/>
        <v>3.3531914893617025</v>
      </c>
      <c r="W2788" t="e">
        <f t="shared" si="372"/>
        <v>#DIV/0!</v>
      </c>
      <c r="X2788" t="s">
        <v>574</v>
      </c>
      <c r="Y2788" t="s">
        <v>569</v>
      </c>
      <c r="Z2788" t="s">
        <v>370</v>
      </c>
      <c r="AA2788" s="78" t="s">
        <v>149</v>
      </c>
      <c r="AB2788" s="78" t="s">
        <v>166</v>
      </c>
      <c r="AC2788" t="s">
        <v>632</v>
      </c>
      <c r="AD2788" s="78" t="s">
        <v>151</v>
      </c>
      <c r="AE2788" s="142" t="str">
        <f>VLOOKUP(AD2788,cs_lookup!$A$2:$B$55,2,FALSE)</f>
        <v>X</v>
      </c>
    </row>
    <row r="2789" spans="1:31" x14ac:dyDescent="0.25">
      <c r="A2789" s="6">
        <v>0.6927309974157394</v>
      </c>
      <c r="B2789" s="6">
        <v>0.18181005380273149</v>
      </c>
      <c r="C2789" s="6">
        <v>0.11849641596031842</v>
      </c>
      <c r="D2789" s="3">
        <f t="shared" si="370"/>
        <v>1.4435617919950743</v>
      </c>
      <c r="E2789" s="4">
        <f t="shared" si="370"/>
        <v>5.5002458834593675</v>
      </c>
      <c r="F2789" s="4">
        <f t="shared" si="370"/>
        <v>8.4390738056995396</v>
      </c>
      <c r="G2789" s="141">
        <v>2.98313489963411E-2</v>
      </c>
      <c r="H2789" s="5">
        <f t="shared" si="373"/>
        <v>1.0298313489963411</v>
      </c>
      <c r="I2789" s="5">
        <f t="shared" si="374"/>
        <v>1.4017458231407978</v>
      </c>
      <c r="J2789" s="5">
        <f t="shared" si="375"/>
        <v>5.340919062931837</v>
      </c>
      <c r="K2789" s="5">
        <f t="shared" si="376"/>
        <v>8.1946173166355258</v>
      </c>
      <c r="L2789">
        <v>1.27</v>
      </c>
      <c r="M2789">
        <v>6.64</v>
      </c>
      <c r="N2789">
        <v>10.89</v>
      </c>
      <c r="O2789" s="5">
        <f t="shared" si="377"/>
        <v>1.3078858132253532</v>
      </c>
      <c r="P2789" s="5">
        <f t="shared" si="378"/>
        <v>6.8380801573357042</v>
      </c>
      <c r="Q2789" s="5">
        <f t="shared" si="379"/>
        <v>11.214863390570155</v>
      </c>
      <c r="R2789" s="24">
        <f t="shared" si="371"/>
        <v>0.76459274188005633</v>
      </c>
      <c r="S2789" s="24">
        <f t="shared" si="371"/>
        <v>0.14623987683549272</v>
      </c>
      <c r="T2789" s="24">
        <f t="shared" si="371"/>
        <v>8.9167381284451008E-2</v>
      </c>
      <c r="U2789">
        <f t="shared" si="372"/>
        <v>0.9060130439014944</v>
      </c>
      <c r="V2789">
        <f t="shared" si="372"/>
        <v>1.243231721312595</v>
      </c>
      <c r="W2789">
        <f t="shared" si="372"/>
        <v>1.328921117267148</v>
      </c>
      <c r="X2789" t="s">
        <v>106</v>
      </c>
      <c r="Y2789" t="s">
        <v>103</v>
      </c>
      <c r="Z2789" t="s">
        <v>140</v>
      </c>
      <c r="AA2789" s="78" t="s">
        <v>162</v>
      </c>
      <c r="AB2789" s="78" t="s">
        <v>160</v>
      </c>
      <c r="AC2789" t="s">
        <v>632</v>
      </c>
      <c r="AD2789" s="78" t="s">
        <v>360</v>
      </c>
      <c r="AE2789" s="142" t="str">
        <f>VLOOKUP(AD2789,cs_lookup!$A$2:$B$55,2,FALSE)</f>
        <v>1</v>
      </c>
    </row>
    <row r="2790" spans="1:31" x14ac:dyDescent="0.25">
      <c r="A2790" s="6">
        <v>0.73040182737992743</v>
      </c>
      <c r="B2790" s="6">
        <v>0.16163931914355104</v>
      </c>
      <c r="C2790" s="6">
        <v>9.7827878625156586E-2</v>
      </c>
      <c r="D2790" s="3">
        <f t="shared" si="370"/>
        <v>1.3691093895358477</v>
      </c>
      <c r="E2790" s="4">
        <f t="shared" si="370"/>
        <v>6.1866135374642681</v>
      </c>
      <c r="F2790" s="4">
        <f t="shared" si="370"/>
        <v>10.222035007338373</v>
      </c>
      <c r="G2790" s="141">
        <v>2.1224026202772528E-2</v>
      </c>
      <c r="H2790" s="5">
        <f t="shared" si="373"/>
        <v>1.0212240262027725</v>
      </c>
      <c r="I2790" s="5">
        <f t="shared" si="374"/>
        <v>1.3406552866040773</v>
      </c>
      <c r="J2790" s="5">
        <f t="shared" si="375"/>
        <v>6.058037588939241</v>
      </c>
      <c r="K2790" s="5">
        <f t="shared" si="376"/>
        <v>10.009591181816461</v>
      </c>
      <c r="L2790">
        <v>3.16</v>
      </c>
      <c r="M2790">
        <v>3.43</v>
      </c>
      <c r="N2790">
        <v>2.42</v>
      </c>
      <c r="O2790" s="5">
        <f t="shared" si="377"/>
        <v>3.2270679228007615</v>
      </c>
      <c r="P2790" s="5">
        <f t="shared" si="378"/>
        <v>3.5027984098755098</v>
      </c>
      <c r="Q2790" s="5">
        <f t="shared" si="379"/>
        <v>2.4713621434107096</v>
      </c>
      <c r="R2790" s="24">
        <f t="shared" si="371"/>
        <v>0.30987882000701844</v>
      </c>
      <c r="S2790" s="24">
        <f t="shared" si="371"/>
        <v>0.28548602659538724</v>
      </c>
      <c r="T2790" s="24">
        <f t="shared" si="371"/>
        <v>0.40463515339759432</v>
      </c>
      <c r="U2790">
        <f t="shared" si="372"/>
        <v>2.3570563078928224</v>
      </c>
      <c r="V2790">
        <f t="shared" si="372"/>
        <v>0.56618995006939055</v>
      </c>
      <c r="W2790">
        <f t="shared" si="372"/>
        <v>0.24176811580438967</v>
      </c>
      <c r="X2790" t="s">
        <v>108</v>
      </c>
      <c r="Y2790" t="s">
        <v>41</v>
      </c>
      <c r="Z2790" t="s">
        <v>140</v>
      </c>
      <c r="AA2790" s="78" t="s">
        <v>165</v>
      </c>
      <c r="AB2790" s="78" t="s">
        <v>160</v>
      </c>
      <c r="AC2790" t="s">
        <v>632</v>
      </c>
      <c r="AD2790" s="78" t="s">
        <v>153</v>
      </c>
      <c r="AE2790" s="142" t="str">
        <f>VLOOKUP(AD2790,cs_lookup!$A$2:$B$55,2,FALSE)</f>
        <v>2</v>
      </c>
    </row>
    <row r="2791" spans="1:31" x14ac:dyDescent="0.25">
      <c r="A2791" s="6">
        <v>0.34083449970749141</v>
      </c>
      <c r="B2791" s="6">
        <v>0.24643800593342446</v>
      </c>
      <c r="C2791" s="6">
        <v>0.37899734963005743</v>
      </c>
      <c r="D2791" s="3">
        <f t="shared" si="370"/>
        <v>2.933975289644132</v>
      </c>
      <c r="E2791" s="4">
        <f t="shared" si="370"/>
        <v>4.0578156612342955</v>
      </c>
      <c r="F2791" s="4">
        <f t="shared" si="370"/>
        <v>2.6385408789167224</v>
      </c>
      <c r="G2791" s="141">
        <v>2.1745165212422535E-2</v>
      </c>
      <c r="H2791" s="5">
        <f t="shared" si="373"/>
        <v>1.0217451652124225</v>
      </c>
      <c r="I2791" s="5">
        <f t="shared" si="374"/>
        <v>2.8715333231199129</v>
      </c>
      <c r="J2791" s="5">
        <f t="shared" si="375"/>
        <v>3.9714557008847393</v>
      </c>
      <c r="K2791" s="5">
        <f t="shared" si="376"/>
        <v>2.5823864587293301</v>
      </c>
      <c r="L2791">
        <v>3.27</v>
      </c>
      <c r="M2791">
        <v>3.51</v>
      </c>
      <c r="N2791">
        <v>2.3199999999999998</v>
      </c>
      <c r="O2791" s="5">
        <f t="shared" si="377"/>
        <v>3.3411066902446218</v>
      </c>
      <c r="P2791" s="5">
        <f t="shared" si="378"/>
        <v>3.5863255298956029</v>
      </c>
      <c r="Q2791" s="5">
        <f t="shared" si="379"/>
        <v>2.37044878329282</v>
      </c>
      <c r="R2791" s="24">
        <f t="shared" si="371"/>
        <v>0.29930202555931673</v>
      </c>
      <c r="S2791" s="24">
        <f t="shared" si="371"/>
        <v>0.27883692979457719</v>
      </c>
      <c r="T2791" s="24">
        <f t="shared" si="371"/>
        <v>0.42186104464610602</v>
      </c>
      <c r="U2791">
        <f t="shared" si="372"/>
        <v>1.1387644272388782</v>
      </c>
      <c r="V2791">
        <f t="shared" si="372"/>
        <v>0.88380691221560426</v>
      </c>
      <c r="W2791">
        <f t="shared" si="372"/>
        <v>0.89839380630177323</v>
      </c>
      <c r="X2791" t="s">
        <v>36</v>
      </c>
      <c r="Y2791" t="s">
        <v>105</v>
      </c>
      <c r="Z2791" t="s">
        <v>140</v>
      </c>
      <c r="AA2791" s="78" t="s">
        <v>155</v>
      </c>
      <c r="AB2791" s="78" t="s">
        <v>161</v>
      </c>
      <c r="AC2791" t="s">
        <v>632</v>
      </c>
      <c r="AD2791" s="78" t="s">
        <v>391</v>
      </c>
      <c r="AE2791" s="142" t="str">
        <f>VLOOKUP(AD2791,cs_lookup!$A$2:$B$55,2,FALSE)</f>
        <v>1</v>
      </c>
    </row>
    <row r="2792" spans="1:31" x14ac:dyDescent="0.25">
      <c r="A2792" s="6">
        <v>0.33724086098028183</v>
      </c>
      <c r="B2792" s="6">
        <v>0.31518241015258847</v>
      </c>
      <c r="C2792" s="6">
        <v>0.32516516859854122</v>
      </c>
      <c r="D2792" s="3">
        <f t="shared" si="370"/>
        <v>2.9652397313102257</v>
      </c>
      <c r="E2792" s="4">
        <f t="shared" si="370"/>
        <v>3.1727658898092459</v>
      </c>
      <c r="F2792" s="4">
        <f t="shared" si="370"/>
        <v>3.0753601448457424</v>
      </c>
      <c r="G2792" s="141">
        <v>2.7563291839215465E-2</v>
      </c>
      <c r="H2792" s="5">
        <f t="shared" si="373"/>
        <v>1.0275632918392155</v>
      </c>
      <c r="I2792" s="5">
        <f t="shared" si="374"/>
        <v>2.8857003309283273</v>
      </c>
      <c r="J2792" s="5">
        <f t="shared" si="375"/>
        <v>3.0876598210611186</v>
      </c>
      <c r="K2792" s="5">
        <f t="shared" si="376"/>
        <v>2.9928668815535588</v>
      </c>
      <c r="L2792">
        <v>2.5299999999999998</v>
      </c>
      <c r="M2792">
        <v>3.37</v>
      </c>
      <c r="N2792">
        <v>2.98</v>
      </c>
      <c r="O2792" s="5">
        <f t="shared" si="377"/>
        <v>2.5997351283532151</v>
      </c>
      <c r="P2792" s="5">
        <f t="shared" si="378"/>
        <v>3.4628882934981564</v>
      </c>
      <c r="Q2792" s="5">
        <f t="shared" si="379"/>
        <v>3.0621386096808623</v>
      </c>
      <c r="R2792" s="24">
        <f t="shared" si="371"/>
        <v>0.38465457080369697</v>
      </c>
      <c r="S2792" s="24">
        <f t="shared" si="371"/>
        <v>0.28877628015826506</v>
      </c>
      <c r="T2792" s="24">
        <f t="shared" si="371"/>
        <v>0.32656914903803802</v>
      </c>
      <c r="U2792">
        <f t="shared" si="372"/>
        <v>0.87673691300652168</v>
      </c>
      <c r="V2792">
        <f t="shared" si="372"/>
        <v>1.091441478433933</v>
      </c>
      <c r="W2792">
        <f t="shared" si="372"/>
        <v>0.99570081728898019</v>
      </c>
      <c r="X2792" t="s">
        <v>434</v>
      </c>
      <c r="Y2792" t="s">
        <v>46</v>
      </c>
      <c r="Z2792" t="s">
        <v>141</v>
      </c>
      <c r="AA2792" s="78" t="s">
        <v>151</v>
      </c>
      <c r="AB2792" s="78" t="s">
        <v>166</v>
      </c>
      <c r="AC2792" t="s">
        <v>632</v>
      </c>
      <c r="AD2792" s="78" t="s">
        <v>149</v>
      </c>
      <c r="AE2792" s="142" t="str">
        <f>VLOOKUP(AD2792,cs_lookup!$A$2:$B$55,2,FALSE)</f>
        <v>X</v>
      </c>
    </row>
    <row r="2793" spans="1:31" x14ac:dyDescent="0.25">
      <c r="A2793" s="6">
        <v>7.0691234398300717E-2</v>
      </c>
      <c r="B2793" s="6">
        <v>0.1082316792491559</v>
      </c>
      <c r="C2793" s="6">
        <v>0.68404528013020161</v>
      </c>
      <c r="D2793" s="3">
        <f t="shared" si="370"/>
        <v>14.146025437406113</v>
      </c>
      <c r="E2793" s="4">
        <f t="shared" si="370"/>
        <v>9.2394390157981316</v>
      </c>
      <c r="F2793" s="4">
        <f t="shared" si="370"/>
        <v>1.4618915283059324</v>
      </c>
      <c r="G2793" s="141">
        <v>2.7611496925576295E-2</v>
      </c>
      <c r="H2793" s="5">
        <f t="shared" si="373"/>
        <v>1.0276114969255763</v>
      </c>
      <c r="I2793" s="5">
        <f t="shared" si="374"/>
        <v>13.765927570612442</v>
      </c>
      <c r="J2793" s="5">
        <f t="shared" si="375"/>
        <v>8.9911791016749287</v>
      </c>
      <c r="K2793" s="5">
        <f t="shared" si="376"/>
        <v>1.4226111061229285</v>
      </c>
      <c r="L2793">
        <v>2.77</v>
      </c>
      <c r="M2793">
        <v>3.33</v>
      </c>
      <c r="N2793">
        <v>2.73</v>
      </c>
      <c r="O2793" s="5">
        <f t="shared" si="377"/>
        <v>2.8464838464838462</v>
      </c>
      <c r="P2793" s="5">
        <f t="shared" si="378"/>
        <v>3.4219462847621691</v>
      </c>
      <c r="Q2793" s="5">
        <f t="shared" si="379"/>
        <v>2.8053793866068233</v>
      </c>
      <c r="R2793" s="24">
        <f t="shared" si="371"/>
        <v>0.35131061826866228</v>
      </c>
      <c r="S2793" s="24">
        <f t="shared" si="371"/>
        <v>0.29223135513639475</v>
      </c>
      <c r="T2793" s="24">
        <f t="shared" si="371"/>
        <v>0.35645802659494302</v>
      </c>
      <c r="U2793">
        <f t="shared" si="372"/>
        <v>0.20122145680276621</v>
      </c>
      <c r="V2793">
        <f t="shared" si="372"/>
        <v>0.37036299270021977</v>
      </c>
      <c r="W2793">
        <f t="shared" si="372"/>
        <v>1.9190065283829574</v>
      </c>
      <c r="X2793" t="s">
        <v>21</v>
      </c>
      <c r="Y2793" t="s">
        <v>50</v>
      </c>
      <c r="Z2793" t="s">
        <v>141</v>
      </c>
      <c r="AA2793" s="78" t="s">
        <v>178</v>
      </c>
      <c r="AB2793" s="78" t="s">
        <v>161</v>
      </c>
      <c r="AC2793" t="s">
        <v>632</v>
      </c>
      <c r="AD2793" s="78" t="s">
        <v>152</v>
      </c>
      <c r="AE2793" s="142" t="str">
        <f>VLOOKUP(AD2793,cs_lookup!$A$2:$B$55,2,FALSE)</f>
        <v>2</v>
      </c>
    </row>
    <row r="2794" spans="1:31" x14ac:dyDescent="0.25">
      <c r="A2794" s="6">
        <v>0.77135292165577873</v>
      </c>
      <c r="B2794" s="6">
        <v>0.12970118416999293</v>
      </c>
      <c r="C2794" s="6">
        <v>6.4948380675236561E-2</v>
      </c>
      <c r="D2794" s="3">
        <f t="shared" si="370"/>
        <v>1.2964234294379928</v>
      </c>
      <c r="E2794" s="4">
        <f t="shared" si="370"/>
        <v>7.7100298381959984</v>
      </c>
      <c r="F2794" s="4">
        <f t="shared" si="370"/>
        <v>15.396842686507176</v>
      </c>
      <c r="G2794" s="141">
        <v>3.1208749068973418E-2</v>
      </c>
      <c r="H2794" s="5">
        <f t="shared" si="373"/>
        <v>1.0312087490689734</v>
      </c>
      <c r="I2794" s="5">
        <f t="shared" si="374"/>
        <v>1.2571881596315668</v>
      </c>
      <c r="J2794" s="5">
        <f t="shared" si="375"/>
        <v>7.4766916447877279</v>
      </c>
      <c r="K2794" s="5">
        <f t="shared" si="376"/>
        <v>14.930868944244521</v>
      </c>
      <c r="L2794">
        <v>1.8</v>
      </c>
      <c r="M2794">
        <v>3.66</v>
      </c>
      <c r="N2794">
        <v>4.9400000000000004</v>
      </c>
      <c r="O2794" s="5">
        <f t="shared" si="377"/>
        <v>1.8561757483241521</v>
      </c>
      <c r="P2794" s="5">
        <f t="shared" si="378"/>
        <v>3.7742240215924427</v>
      </c>
      <c r="Q2794" s="5">
        <f t="shared" si="379"/>
        <v>5.094171220400729</v>
      </c>
      <c r="R2794" s="24">
        <f t="shared" si="371"/>
        <v>0.53874208889047803</v>
      </c>
      <c r="S2794" s="24">
        <f t="shared" si="371"/>
        <v>0.26495512568384166</v>
      </c>
      <c r="T2794" s="24">
        <f t="shared" si="371"/>
        <v>0.19630278542568025</v>
      </c>
      <c r="U2794">
        <f t="shared" si="372"/>
        <v>1.431766586576436</v>
      </c>
      <c r="V2794">
        <f t="shared" si="372"/>
        <v>0.4895213249233728</v>
      </c>
      <c r="W2794">
        <f t="shared" si="372"/>
        <v>0.33085817164742093</v>
      </c>
      <c r="X2794" t="s">
        <v>442</v>
      </c>
      <c r="Y2794" t="s">
        <v>559</v>
      </c>
      <c r="Z2794" t="s">
        <v>141</v>
      </c>
      <c r="AA2794" s="78" t="s">
        <v>165</v>
      </c>
      <c r="AB2794" s="78" t="s">
        <v>160</v>
      </c>
      <c r="AC2794" t="s">
        <v>632</v>
      </c>
      <c r="AD2794" s="78" t="s">
        <v>172</v>
      </c>
      <c r="AE2794" s="142" t="str">
        <f>VLOOKUP(AD2794,cs_lookup!$A$2:$B$55,2,FALSE)</f>
        <v>2</v>
      </c>
    </row>
    <row r="2795" spans="1:31" x14ac:dyDescent="0.25">
      <c r="A2795" s="6">
        <v>0.66196018873346429</v>
      </c>
      <c r="B2795" s="6">
        <v>0.21639837514092158</v>
      </c>
      <c r="C2795" s="6">
        <v>0.11796351562656675</v>
      </c>
      <c r="D2795" s="3">
        <f t="shared" si="370"/>
        <v>1.5106648662864621</v>
      </c>
      <c r="E2795" s="4">
        <f t="shared" si="370"/>
        <v>4.6211067867251145</v>
      </c>
      <c r="F2795" s="4">
        <f t="shared" si="370"/>
        <v>8.4771973324842858</v>
      </c>
      <c r="G2795" s="141">
        <v>2.7149640425966126E-2</v>
      </c>
      <c r="H2795" s="5">
        <f t="shared" si="373"/>
        <v>1.0271496404259661</v>
      </c>
      <c r="I2795" s="5">
        <f t="shared" si="374"/>
        <v>1.4707349414638151</v>
      </c>
      <c r="J2795" s="5">
        <f t="shared" si="375"/>
        <v>4.4989615970743166</v>
      </c>
      <c r="K2795" s="5">
        <f t="shared" si="376"/>
        <v>8.253127878201596</v>
      </c>
      <c r="L2795">
        <v>2.2400000000000002</v>
      </c>
      <c r="M2795">
        <v>3.26</v>
      </c>
      <c r="N2795">
        <v>3.65</v>
      </c>
      <c r="O2795" s="5">
        <f t="shared" si="377"/>
        <v>2.3008151945541644</v>
      </c>
      <c r="P2795" s="5">
        <f t="shared" si="378"/>
        <v>3.3485078277886493</v>
      </c>
      <c r="Q2795" s="5">
        <f t="shared" si="379"/>
        <v>3.7490961875547764</v>
      </c>
      <c r="R2795" s="24">
        <f t="shared" si="371"/>
        <v>0.4346285622447712</v>
      </c>
      <c r="S2795" s="24">
        <f t="shared" si="371"/>
        <v>0.29864048448720482</v>
      </c>
      <c r="T2795" s="24">
        <f t="shared" si="371"/>
        <v>0.26673095326802398</v>
      </c>
      <c r="U2795">
        <f t="shared" si="372"/>
        <v>1.5230480604278971</v>
      </c>
      <c r="V2795">
        <f t="shared" si="372"/>
        <v>0.72461165308012054</v>
      </c>
      <c r="W2795">
        <f t="shared" si="372"/>
        <v>0.44225656670611968</v>
      </c>
      <c r="X2795" t="s">
        <v>558</v>
      </c>
      <c r="Y2795" t="s">
        <v>407</v>
      </c>
      <c r="Z2795" t="s">
        <v>141</v>
      </c>
      <c r="AA2795" s="78" t="s">
        <v>162</v>
      </c>
      <c r="AB2795" s="78" t="s">
        <v>160</v>
      </c>
      <c r="AC2795" t="s">
        <v>632</v>
      </c>
      <c r="AD2795" s="78" t="s">
        <v>151</v>
      </c>
      <c r="AE2795" s="142" t="str">
        <f>VLOOKUP(AD2795,cs_lookup!$A$2:$B$55,2,FALSE)</f>
        <v>X</v>
      </c>
    </row>
    <row r="2796" spans="1:31" x14ac:dyDescent="0.25">
      <c r="A2796" s="6">
        <v>0.47010943051374593</v>
      </c>
      <c r="B2796" s="6">
        <v>0.26619610338856048</v>
      </c>
      <c r="C2796" s="6">
        <v>0.24919261446495991</v>
      </c>
      <c r="D2796" s="3">
        <f t="shared" si="370"/>
        <v>2.1271643049304032</v>
      </c>
      <c r="E2796" s="4">
        <f t="shared" si="370"/>
        <v>3.7566289937021446</v>
      </c>
      <c r="F2796" s="4">
        <f t="shared" si="370"/>
        <v>4.0129600235026812</v>
      </c>
      <c r="G2796" s="141">
        <v>2.9041947077432351E-2</v>
      </c>
      <c r="H2796" s="5">
        <f t="shared" si="373"/>
        <v>1.0290419470774324</v>
      </c>
      <c r="I2796" s="5">
        <f t="shared" si="374"/>
        <v>2.0671308015885383</v>
      </c>
      <c r="J2796" s="5">
        <f t="shared" si="375"/>
        <v>3.6506082228924623</v>
      </c>
      <c r="K2796" s="5">
        <f t="shared" si="376"/>
        <v>3.8997049973519862</v>
      </c>
      <c r="L2796">
        <v>2.23</v>
      </c>
      <c r="M2796">
        <v>3.41</v>
      </c>
      <c r="N2796">
        <v>3.48</v>
      </c>
      <c r="O2796" s="5">
        <f t="shared" si="377"/>
        <v>2.294763541982674</v>
      </c>
      <c r="P2796" s="5">
        <f t="shared" si="378"/>
        <v>3.5090330395340446</v>
      </c>
      <c r="Q2796" s="5">
        <f t="shared" si="379"/>
        <v>3.5810659758294645</v>
      </c>
      <c r="R2796" s="24">
        <f t="shared" si="371"/>
        <v>0.43577474615794215</v>
      </c>
      <c r="S2796" s="24">
        <f t="shared" si="371"/>
        <v>0.28497879294199735</v>
      </c>
      <c r="T2796" s="24">
        <f t="shared" si="371"/>
        <v>0.27924646090006061</v>
      </c>
      <c r="U2796">
        <f t="shared" si="372"/>
        <v>1.0787899818851816</v>
      </c>
      <c r="V2796">
        <f t="shared" si="372"/>
        <v>0.9340909217856791</v>
      </c>
      <c r="W2796">
        <f t="shared" si="372"/>
        <v>0.89237519308845714</v>
      </c>
      <c r="X2796" t="s">
        <v>555</v>
      </c>
      <c r="Y2796" t="s">
        <v>39</v>
      </c>
      <c r="Z2796" t="s">
        <v>141</v>
      </c>
      <c r="AA2796" s="78" t="s">
        <v>151</v>
      </c>
      <c r="AB2796" s="78" t="s">
        <v>166</v>
      </c>
      <c r="AC2796" t="s">
        <v>632</v>
      </c>
      <c r="AD2796" s="78" t="s">
        <v>170</v>
      </c>
      <c r="AE2796" s="142" t="str">
        <f>VLOOKUP(AD2796,cs_lookup!$A$2:$B$55,2,FALSE)</f>
        <v>1</v>
      </c>
    </row>
    <row r="2797" spans="1:31" x14ac:dyDescent="0.25">
      <c r="A2797" s="6">
        <v>3.9598976151875652E-2</v>
      </c>
      <c r="B2797" s="6">
        <v>0.15329180864665631</v>
      </c>
      <c r="C2797" s="6">
        <v>0.65770982440534642</v>
      </c>
      <c r="D2797" s="3">
        <f t="shared" si="370"/>
        <v>25.253178167148995</v>
      </c>
      <c r="E2797" s="4">
        <f t="shared" si="370"/>
        <v>6.523505781741016</v>
      </c>
      <c r="F2797" s="4">
        <f t="shared" si="370"/>
        <v>1.5204273418055259</v>
      </c>
      <c r="G2797" s="141">
        <v>2.7836832364604103E-2</v>
      </c>
      <c r="H2797" s="5">
        <f t="shared" si="373"/>
        <v>1.0278368323646041</v>
      </c>
      <c r="I2797" s="5">
        <f t="shared" si="374"/>
        <v>24.569248125748178</v>
      </c>
      <c r="J2797" s="5">
        <f t="shared" si="375"/>
        <v>6.3468301352202721</v>
      </c>
      <c r="K2797" s="5">
        <f t="shared" si="376"/>
        <v>1.4792497154511246</v>
      </c>
      <c r="L2797">
        <v>3.56</v>
      </c>
      <c r="M2797">
        <v>3.35</v>
      </c>
      <c r="N2797">
        <v>2.23</v>
      </c>
      <c r="O2797" s="5">
        <f t="shared" si="377"/>
        <v>3.6590991232179908</v>
      </c>
      <c r="P2797" s="5">
        <f t="shared" si="378"/>
        <v>3.4432533884214238</v>
      </c>
      <c r="Q2797" s="5">
        <f t="shared" si="379"/>
        <v>2.2920761361730673</v>
      </c>
      <c r="R2797" s="24">
        <f t="shared" si="371"/>
        <v>0.27329131196657802</v>
      </c>
      <c r="S2797" s="24">
        <f t="shared" si="371"/>
        <v>0.29042300614955752</v>
      </c>
      <c r="T2797" s="24">
        <f t="shared" si="371"/>
        <v>0.43628568188386446</v>
      </c>
      <c r="U2797">
        <f t="shared" si="372"/>
        <v>0.14489657891765834</v>
      </c>
      <c r="V2797">
        <f t="shared" si="372"/>
        <v>0.52782253953984792</v>
      </c>
      <c r="W2797">
        <f t="shared" si="372"/>
        <v>1.5075209930460729</v>
      </c>
      <c r="X2797" t="s">
        <v>49</v>
      </c>
      <c r="Y2797" t="s">
        <v>42</v>
      </c>
      <c r="Z2797" t="s">
        <v>141</v>
      </c>
      <c r="AA2797" s="78" t="s">
        <v>153</v>
      </c>
      <c r="AB2797" s="78" t="s">
        <v>161</v>
      </c>
      <c r="AC2797" t="s">
        <v>632</v>
      </c>
      <c r="AD2797" s="78" t="s">
        <v>172</v>
      </c>
      <c r="AE2797" s="142" t="str">
        <f>VLOOKUP(AD2797,cs_lookup!$A$2:$B$55,2,FALSE)</f>
        <v>2</v>
      </c>
    </row>
    <row r="2798" spans="1:31" x14ac:dyDescent="0.25">
      <c r="A2798" s="6">
        <v>0.56881787224475988</v>
      </c>
      <c r="B2798" s="6">
        <v>0.21414030324127939</v>
      </c>
      <c r="C2798" s="6">
        <v>0.20525696375777747</v>
      </c>
      <c r="D2798" s="3">
        <f t="shared" si="370"/>
        <v>1.7580319620648353</v>
      </c>
      <c r="E2798" s="4">
        <f t="shared" si="370"/>
        <v>4.6698355464326813</v>
      </c>
      <c r="F2798" s="4">
        <f t="shared" si="370"/>
        <v>4.8719418902644112</v>
      </c>
      <c r="G2798" s="141">
        <v>3.2969411348812594E-2</v>
      </c>
      <c r="H2798" s="5">
        <f t="shared" si="373"/>
        <v>1.0329694113488126</v>
      </c>
      <c r="I2798" s="5">
        <f t="shared" si="374"/>
        <v>1.7019206403888216</v>
      </c>
      <c r="J2798" s="5">
        <f t="shared" si="375"/>
        <v>4.5207878327539106</v>
      </c>
      <c r="K2798" s="5">
        <f t="shared" si="376"/>
        <v>4.7164435236303976</v>
      </c>
      <c r="L2798">
        <v>1.44</v>
      </c>
      <c r="M2798">
        <v>4.93</v>
      </c>
      <c r="N2798">
        <v>7.37</v>
      </c>
      <c r="O2798" s="5">
        <f t="shared" si="377"/>
        <v>1.48747595234229</v>
      </c>
      <c r="P2798" s="5">
        <f t="shared" si="378"/>
        <v>5.0925391979496455</v>
      </c>
      <c r="Q2798" s="5">
        <f t="shared" si="379"/>
        <v>7.612984561640749</v>
      </c>
      <c r="R2798" s="24">
        <f t="shared" si="371"/>
        <v>0.67227977596903388</v>
      </c>
      <c r="S2798" s="24">
        <f t="shared" si="371"/>
        <v>0.19636569521205047</v>
      </c>
      <c r="T2798" s="24">
        <f t="shared" si="371"/>
        <v>0.13135452881891568</v>
      </c>
      <c r="U2798">
        <f t="shared" si="372"/>
        <v>0.84610290622658935</v>
      </c>
      <c r="V2798">
        <f t="shared" si="372"/>
        <v>1.090517888117039</v>
      </c>
      <c r="W2798">
        <f t="shared" si="372"/>
        <v>1.5626180962572145</v>
      </c>
      <c r="X2798" t="s">
        <v>431</v>
      </c>
      <c r="Y2798" t="s">
        <v>412</v>
      </c>
      <c r="Z2798" t="s">
        <v>409</v>
      </c>
      <c r="AA2798" s="78" t="s">
        <v>162</v>
      </c>
      <c r="AB2798" s="78" t="s">
        <v>160</v>
      </c>
      <c r="AC2798" t="s">
        <v>632</v>
      </c>
      <c r="AD2798" s="78" t="s">
        <v>170</v>
      </c>
      <c r="AE2798" s="142" t="str">
        <f>VLOOKUP(AD2798,cs_lookup!$A$2:$B$55,2,FALSE)</f>
        <v>1</v>
      </c>
    </row>
    <row r="2799" spans="1:31" x14ac:dyDescent="0.25">
      <c r="A2799" s="6">
        <v>0.29986512262404691</v>
      </c>
      <c r="B2799" s="6">
        <v>0.24963532030002508</v>
      </c>
      <c r="C2799" s="6">
        <v>0.41052161215977961</v>
      </c>
      <c r="D2799" s="3">
        <f t="shared" si="370"/>
        <v>3.334832644921299</v>
      </c>
      <c r="E2799" s="4">
        <f t="shared" si="370"/>
        <v>4.0058433990756859</v>
      </c>
      <c r="F2799" s="4">
        <f t="shared" si="370"/>
        <v>2.4359253456570484</v>
      </c>
      <c r="G2799" s="141">
        <v>2.7337810498890391E-2</v>
      </c>
      <c r="H2799" s="5">
        <f t="shared" si="373"/>
        <v>1.0273378104988904</v>
      </c>
      <c r="I2799" s="5">
        <f t="shared" si="374"/>
        <v>3.2460916076882786</v>
      </c>
      <c r="J2799" s="5">
        <f t="shared" si="375"/>
        <v>3.8992465361811117</v>
      </c>
      <c r="K2799" s="5">
        <f t="shared" si="376"/>
        <v>2.3711045390942314</v>
      </c>
      <c r="L2799">
        <v>2.79</v>
      </c>
      <c r="M2799">
        <v>3.29</v>
      </c>
      <c r="N2799">
        <v>2.74</v>
      </c>
      <c r="O2799" s="5">
        <f t="shared" si="377"/>
        <v>2.8662724912919044</v>
      </c>
      <c r="P2799" s="5">
        <f t="shared" si="378"/>
        <v>3.3799413965413496</v>
      </c>
      <c r="Q2799" s="5">
        <f t="shared" si="379"/>
        <v>2.8149056007669597</v>
      </c>
      <c r="R2799" s="24">
        <f t="shared" si="371"/>
        <v>0.34888518207467206</v>
      </c>
      <c r="S2799" s="24">
        <f t="shared" si="371"/>
        <v>0.29586311792958514</v>
      </c>
      <c r="T2799" s="24">
        <f t="shared" si="371"/>
        <v>0.35525169999574274</v>
      </c>
      <c r="U2799">
        <f t="shared" si="372"/>
        <v>0.85949515207517924</v>
      </c>
      <c r="V2799">
        <f t="shared" si="372"/>
        <v>0.8437527531209138</v>
      </c>
      <c r="W2799">
        <f t="shared" si="372"/>
        <v>1.1555795853044455</v>
      </c>
      <c r="X2799" t="s">
        <v>425</v>
      </c>
      <c r="Y2799" t="s">
        <v>410</v>
      </c>
      <c r="Z2799" t="s">
        <v>409</v>
      </c>
      <c r="AA2799" s="78" t="s">
        <v>155</v>
      </c>
      <c r="AB2799" s="78" t="s">
        <v>161</v>
      </c>
      <c r="AC2799" t="s">
        <v>632</v>
      </c>
      <c r="AD2799" s="78" t="s">
        <v>152</v>
      </c>
      <c r="AE2799" s="142" t="str">
        <f>VLOOKUP(AD2799,cs_lookup!$A$2:$B$55,2,FALSE)</f>
        <v>2</v>
      </c>
    </row>
    <row r="2800" spans="1:31" x14ac:dyDescent="0.25">
      <c r="A2800" s="6">
        <v>0.70638955833455086</v>
      </c>
      <c r="B2800" s="6">
        <v>0.13388933371764575</v>
      </c>
      <c r="C2800" s="6">
        <v>8.228033281357576E-2</v>
      </c>
      <c r="D2800" s="3">
        <f t="shared" si="370"/>
        <v>1.4156494645216617</v>
      </c>
      <c r="E2800" s="4">
        <f t="shared" si="370"/>
        <v>7.4688548537321351</v>
      </c>
      <c r="F2800" s="4">
        <f t="shared" si="370"/>
        <v>12.153572619421952</v>
      </c>
      <c r="G2800" s="141">
        <v>3.0311252627552854E-2</v>
      </c>
      <c r="H2800" s="5">
        <f t="shared" si="373"/>
        <v>1.0303112526275529</v>
      </c>
      <c r="I2800" s="5">
        <f t="shared" si="374"/>
        <v>1.3740017503559234</v>
      </c>
      <c r="J2800" s="5">
        <f t="shared" si="375"/>
        <v>7.2491248005732993</v>
      </c>
      <c r="K2800" s="5">
        <f t="shared" si="376"/>
        <v>11.796020463163229</v>
      </c>
      <c r="L2800">
        <v>1.4</v>
      </c>
      <c r="M2800">
        <v>4.91</v>
      </c>
      <c r="N2800">
        <v>8.9</v>
      </c>
      <c r="O2800" s="5">
        <f t="shared" si="377"/>
        <v>1.4424357536785739</v>
      </c>
      <c r="P2800" s="5">
        <f t="shared" si="378"/>
        <v>5.0588282504012847</v>
      </c>
      <c r="Q2800" s="5">
        <f t="shared" si="379"/>
        <v>9.1697701483852203</v>
      </c>
      <c r="R2800" s="24">
        <f t="shared" si="371"/>
        <v>0.69327177827487185</v>
      </c>
      <c r="S2800" s="24">
        <f t="shared" si="371"/>
        <v>0.19767423413132801</v>
      </c>
      <c r="T2800" s="24">
        <f t="shared" si="371"/>
        <v>0.10905398759380007</v>
      </c>
      <c r="U2800">
        <f t="shared" si="372"/>
        <v>1.0189215549669728</v>
      </c>
      <c r="V2800">
        <f t="shared" si="372"/>
        <v>0.67732314383823156</v>
      </c>
      <c r="W2800">
        <f t="shared" si="372"/>
        <v>0.75449173963312799</v>
      </c>
      <c r="X2800" t="s">
        <v>414</v>
      </c>
      <c r="Y2800" t="s">
        <v>540</v>
      </c>
      <c r="Z2800" t="s">
        <v>409</v>
      </c>
      <c r="AA2800" s="78" t="s">
        <v>175</v>
      </c>
      <c r="AB2800" s="78" t="s">
        <v>160</v>
      </c>
      <c r="AC2800" t="s">
        <v>632</v>
      </c>
      <c r="AD2800" s="78" t="s">
        <v>151</v>
      </c>
      <c r="AE2800" s="142" t="str">
        <f>VLOOKUP(AD2800,cs_lookup!$A$2:$B$55,2,FALSE)</f>
        <v>X</v>
      </c>
    </row>
    <row r="2801" spans="1:31" x14ac:dyDescent="0.25">
      <c r="A2801" s="6">
        <v>0.48967896363847557</v>
      </c>
      <c r="B2801" s="6">
        <v>0.28522243984483348</v>
      </c>
      <c r="C2801" s="6">
        <v>0.21521432712129551</v>
      </c>
      <c r="D2801" s="3">
        <f t="shared" si="370"/>
        <v>2.0421542975211175</v>
      </c>
      <c r="E2801" s="4">
        <f t="shared" si="370"/>
        <v>3.50603550177896</v>
      </c>
      <c r="F2801" s="4">
        <f t="shared" si="370"/>
        <v>4.6465308019962661</v>
      </c>
      <c r="G2801" s="141">
        <v>3.0958898730795159E-2</v>
      </c>
      <c r="H2801" s="5">
        <f t="shared" si="373"/>
        <v>1.0309588987307952</v>
      </c>
      <c r="I2801" s="5">
        <f t="shared" si="374"/>
        <v>1.9808299826842724</v>
      </c>
      <c r="J2801" s="5">
        <f t="shared" si="375"/>
        <v>3.4007519660533614</v>
      </c>
      <c r="K2801" s="5">
        <f t="shared" si="376"/>
        <v>4.5069990740819748</v>
      </c>
      <c r="L2801">
        <v>1.71</v>
      </c>
      <c r="M2801">
        <v>3.9</v>
      </c>
      <c r="N2801">
        <v>5.27</v>
      </c>
      <c r="O2801" s="5">
        <f t="shared" si="377"/>
        <v>1.7629397168296597</v>
      </c>
      <c r="P2801" s="5">
        <f t="shared" si="378"/>
        <v>4.0207397050501008</v>
      </c>
      <c r="Q2801" s="5">
        <f t="shared" si="379"/>
        <v>5.4331533963112904</v>
      </c>
      <c r="R2801" s="24">
        <f t="shared" si="371"/>
        <v>0.56723437021336498</v>
      </c>
      <c r="S2801" s="24">
        <f t="shared" si="371"/>
        <v>0.24871045463201388</v>
      </c>
      <c r="T2801" s="24">
        <f t="shared" si="371"/>
        <v>0.18405517515462128</v>
      </c>
      <c r="U2801">
        <f t="shared" si="372"/>
        <v>0.86327449349425545</v>
      </c>
      <c r="V2801">
        <f t="shared" si="372"/>
        <v>1.1468051886553861</v>
      </c>
      <c r="W2801">
        <f t="shared" si="372"/>
        <v>1.1692924523339157</v>
      </c>
      <c r="X2801" t="s">
        <v>411</v>
      </c>
      <c r="Y2801" t="s">
        <v>428</v>
      </c>
      <c r="Z2801" t="s">
        <v>409</v>
      </c>
      <c r="AA2801" s="78" t="s">
        <v>151</v>
      </c>
      <c r="AB2801" s="78" t="s">
        <v>166</v>
      </c>
      <c r="AC2801" t="s">
        <v>632</v>
      </c>
      <c r="AD2801" s="78" t="s">
        <v>165</v>
      </c>
      <c r="AE2801" s="142" t="str">
        <f>VLOOKUP(AD2801,cs_lookup!$A$2:$B$55,2,FALSE)</f>
        <v>1</v>
      </c>
    </row>
    <row r="2802" spans="1:31" x14ac:dyDescent="0.25">
      <c r="A2802" s="6">
        <v>0.46324847698411276</v>
      </c>
      <c r="B2802" s="6">
        <v>0.32690540043402777</v>
      </c>
      <c r="C2802" s="6">
        <v>0.20263763028297996</v>
      </c>
      <c r="D2802" s="3">
        <f t="shared" si="370"/>
        <v>2.1586687267928033</v>
      </c>
      <c r="E2802" s="4">
        <f t="shared" si="370"/>
        <v>3.0589889266812782</v>
      </c>
      <c r="F2802" s="4">
        <f t="shared" si="370"/>
        <v>4.9349175599986896</v>
      </c>
      <c r="G2802" s="141">
        <v>2.8014220204358509E-2</v>
      </c>
      <c r="H2802" s="5">
        <f t="shared" si="373"/>
        <v>1.0280142202043585</v>
      </c>
      <c r="I2802" s="5">
        <f t="shared" si="374"/>
        <v>2.0998432554402626</v>
      </c>
      <c r="J2802" s="5">
        <f t="shared" si="375"/>
        <v>2.9756290006116677</v>
      </c>
      <c r="K2802" s="5">
        <f t="shared" si="376"/>
        <v>4.8004370591465939</v>
      </c>
      <c r="L2802">
        <v>3.17</v>
      </c>
      <c r="M2802">
        <v>3.36</v>
      </c>
      <c r="N2802">
        <v>2.41</v>
      </c>
      <c r="O2802" s="5">
        <f t="shared" si="377"/>
        <v>3.2588050780478164</v>
      </c>
      <c r="P2802" s="5">
        <f t="shared" si="378"/>
        <v>3.4541277798866443</v>
      </c>
      <c r="Q2802" s="5">
        <f t="shared" si="379"/>
        <v>2.4775142706925042</v>
      </c>
      <c r="R2802" s="24">
        <f t="shared" si="371"/>
        <v>0.30686094321390001</v>
      </c>
      <c r="S2802" s="24">
        <f t="shared" si="371"/>
        <v>0.28950868749644737</v>
      </c>
      <c r="T2802" s="24">
        <f t="shared" si="371"/>
        <v>0.40363036928965268</v>
      </c>
      <c r="U2802">
        <f t="shared" si="372"/>
        <v>1.5096364891937439</v>
      </c>
      <c r="V2802">
        <f t="shared" si="372"/>
        <v>1.1291730250341427</v>
      </c>
      <c r="W2802">
        <f t="shared" si="372"/>
        <v>0.50203762080539438</v>
      </c>
      <c r="X2802" t="s">
        <v>60</v>
      </c>
      <c r="Y2802" t="s">
        <v>111</v>
      </c>
      <c r="Z2802" t="s">
        <v>143</v>
      </c>
      <c r="AA2802" s="78" t="s">
        <v>151</v>
      </c>
      <c r="AB2802" s="78" t="s">
        <v>166</v>
      </c>
      <c r="AC2802" t="s">
        <v>632</v>
      </c>
      <c r="AD2802" s="78" t="s">
        <v>154</v>
      </c>
      <c r="AE2802" s="142" t="str">
        <f>VLOOKUP(AD2802,cs_lookup!$A$2:$B$55,2,FALSE)</f>
        <v>1</v>
      </c>
    </row>
    <row r="2803" spans="1:31" x14ac:dyDescent="0.25">
      <c r="A2803" s="6">
        <v>0.20454910620415576</v>
      </c>
      <c r="B2803" s="6">
        <v>0.20587692099604724</v>
      </c>
      <c r="C2803" s="6">
        <v>0.52471255186459242</v>
      </c>
      <c r="D2803" s="3">
        <f t="shared" si="370"/>
        <v>4.888801611295837</v>
      </c>
      <c r="E2803" s="4">
        <f t="shared" si="370"/>
        <v>4.8572710100866514</v>
      </c>
      <c r="F2803" s="4">
        <f t="shared" si="370"/>
        <v>1.9058053718106223</v>
      </c>
      <c r="G2803" s="141">
        <v>2.6986368573138186E-2</v>
      </c>
      <c r="H2803" s="5">
        <f t="shared" si="373"/>
        <v>1.0269863685731382</v>
      </c>
      <c r="I2803" s="5">
        <f t="shared" si="374"/>
        <v>4.7603373919053871</v>
      </c>
      <c r="J2803" s="5">
        <f t="shared" si="375"/>
        <v>4.7296353279111072</v>
      </c>
      <c r="K2803" s="5">
        <f t="shared" si="376"/>
        <v>1.8557260642694673</v>
      </c>
      <c r="L2803">
        <v>3.66</v>
      </c>
      <c r="M2803">
        <v>3.76</v>
      </c>
      <c r="N2803">
        <v>2.0499999999999998</v>
      </c>
      <c r="O2803" s="5">
        <f t="shared" si="377"/>
        <v>3.7587701089776857</v>
      </c>
      <c r="P2803" s="5">
        <f t="shared" si="378"/>
        <v>3.8614687458349994</v>
      </c>
      <c r="Q2803" s="5">
        <f t="shared" si="379"/>
        <v>2.1053220555749332</v>
      </c>
      <c r="R2803" s="24">
        <f t="shared" si="371"/>
        <v>0.26604446960231387</v>
      </c>
      <c r="S2803" s="24">
        <f t="shared" si="371"/>
        <v>0.25896881881501832</v>
      </c>
      <c r="T2803" s="24">
        <f t="shared" si="371"/>
        <v>0.47498671158266775</v>
      </c>
      <c r="U2803">
        <f t="shared" si="372"/>
        <v>0.76885306621828275</v>
      </c>
      <c r="V2803">
        <f t="shared" si="372"/>
        <v>0.79498729591497763</v>
      </c>
      <c r="W2803">
        <f t="shared" si="372"/>
        <v>1.1046889082775324</v>
      </c>
      <c r="X2803" t="s">
        <v>54</v>
      </c>
      <c r="Y2803" t="s">
        <v>266</v>
      </c>
      <c r="Z2803" t="s">
        <v>143</v>
      </c>
      <c r="AA2803" s="78" t="s">
        <v>155</v>
      </c>
      <c r="AB2803" s="78" t="s">
        <v>161</v>
      </c>
      <c r="AC2803" t="s">
        <v>632</v>
      </c>
      <c r="AD2803" s="78" t="s">
        <v>170</v>
      </c>
      <c r="AE2803" s="142" t="str">
        <f>VLOOKUP(AD2803,cs_lookup!$A$2:$B$55,2,FALSE)</f>
        <v>1</v>
      </c>
    </row>
    <row r="2804" spans="1:31" x14ac:dyDescent="0.25">
      <c r="A2804" s="6">
        <v>0.36351047932499286</v>
      </c>
      <c r="B2804" s="6">
        <v>0.35950094660225596</v>
      </c>
      <c r="C2804" s="6">
        <v>0.26495393240465059</v>
      </c>
      <c r="D2804" s="3">
        <f t="shared" si="370"/>
        <v>2.7509523297840337</v>
      </c>
      <c r="E2804" s="4">
        <f t="shared" si="370"/>
        <v>2.781633843947505</v>
      </c>
      <c r="F2804" s="4">
        <f t="shared" si="370"/>
        <v>3.7742410196529983</v>
      </c>
      <c r="G2804" s="141">
        <v>3.0652360261298917E-2</v>
      </c>
      <c r="H2804" s="5">
        <f t="shared" si="373"/>
        <v>1.0306523602612989</v>
      </c>
      <c r="I2804" s="5">
        <f t="shared" si="374"/>
        <v>2.6691369814421142</v>
      </c>
      <c r="J2804" s="5">
        <f t="shared" si="375"/>
        <v>2.6989060047776769</v>
      </c>
      <c r="K2804" s="5">
        <f t="shared" si="376"/>
        <v>3.6619923120305313</v>
      </c>
      <c r="L2804">
        <v>1.89</v>
      </c>
      <c r="M2804">
        <v>3.58</v>
      </c>
      <c r="N2804">
        <v>4.5</v>
      </c>
      <c r="O2804" s="5">
        <f t="shared" si="377"/>
        <v>1.9479329608938549</v>
      </c>
      <c r="P2804" s="5">
        <f t="shared" si="378"/>
        <v>3.68973544973545</v>
      </c>
      <c r="Q2804" s="5">
        <f t="shared" si="379"/>
        <v>4.6379356211758456</v>
      </c>
      <c r="R2804" s="24">
        <f t="shared" si="371"/>
        <v>0.51336468968681881</v>
      </c>
      <c r="S2804" s="24">
        <f t="shared" si="371"/>
        <v>0.27102214064471719</v>
      </c>
      <c r="T2804" s="24">
        <f t="shared" si="371"/>
        <v>0.21561316966846389</v>
      </c>
      <c r="U2804">
        <f t="shared" si="372"/>
        <v>0.7080940443074778</v>
      </c>
      <c r="V2804">
        <f t="shared" si="372"/>
        <v>1.3264633868917948</v>
      </c>
      <c r="W2804">
        <f t="shared" si="372"/>
        <v>1.2288392810701461</v>
      </c>
      <c r="X2804" t="s">
        <v>57</v>
      </c>
      <c r="Y2804" t="s">
        <v>132</v>
      </c>
      <c r="Z2804" t="s">
        <v>143</v>
      </c>
      <c r="AA2804" s="78" t="s">
        <v>151</v>
      </c>
      <c r="AB2804" s="78" t="s">
        <v>166</v>
      </c>
      <c r="AC2804" t="s">
        <v>632</v>
      </c>
      <c r="AD2804" s="78" t="s">
        <v>151</v>
      </c>
      <c r="AE2804" s="142" t="str">
        <f>VLOOKUP(AD2804,cs_lookup!$A$2:$B$55,2,FALSE)</f>
        <v>X</v>
      </c>
    </row>
    <row r="2805" spans="1:31" x14ac:dyDescent="0.25">
      <c r="A2805" s="6">
        <v>0.2828845769698981</v>
      </c>
      <c r="B2805" s="6">
        <v>0.34399002121291722</v>
      </c>
      <c r="C2805" s="6">
        <v>0.34924046516539065</v>
      </c>
      <c r="D2805" s="3">
        <f t="shared" si="370"/>
        <v>3.5350106771865843</v>
      </c>
      <c r="E2805" s="4">
        <f t="shared" si="370"/>
        <v>2.907061072510114</v>
      </c>
      <c r="F2805" s="4">
        <f t="shared" si="370"/>
        <v>2.8633566260038843</v>
      </c>
      <c r="G2805" s="141">
        <v>5.7866217160834843E-2</v>
      </c>
      <c r="H2805" s="5">
        <f t="shared" si="373"/>
        <v>1.0578662171608348</v>
      </c>
      <c r="I2805" s="5">
        <f t="shared" si="374"/>
        <v>3.3416424684342969</v>
      </c>
      <c r="J2805" s="5">
        <f t="shared" si="375"/>
        <v>2.7480422621985792</v>
      </c>
      <c r="K2805" s="5">
        <f t="shared" si="376"/>
        <v>2.7067284875480131</v>
      </c>
      <c r="L2805">
        <v>1.91</v>
      </c>
      <c r="M2805">
        <v>3.59</v>
      </c>
      <c r="N2805">
        <v>3.91</v>
      </c>
      <c r="O2805" s="5">
        <f t="shared" si="377"/>
        <v>2.0205244747771944</v>
      </c>
      <c r="P2805" s="5">
        <f t="shared" si="378"/>
        <v>3.7977397196073968</v>
      </c>
      <c r="Q2805" s="5">
        <f t="shared" si="379"/>
        <v>4.1362569090988641</v>
      </c>
      <c r="R2805" s="24">
        <f t="shared" si="371"/>
        <v>0.49492100317679705</v>
      </c>
      <c r="S2805" s="24">
        <f t="shared" si="371"/>
        <v>0.26331451701049646</v>
      </c>
      <c r="T2805" s="24">
        <f t="shared" si="371"/>
        <v>0.24176447981270646</v>
      </c>
      <c r="U2805">
        <f t="shared" si="372"/>
        <v>0.57157521130467226</v>
      </c>
      <c r="V2805">
        <f t="shared" si="372"/>
        <v>1.3063845667088867</v>
      </c>
      <c r="W2805">
        <f t="shared" si="372"/>
        <v>1.4445482869772481</v>
      </c>
      <c r="X2805" t="s">
        <v>264</v>
      </c>
      <c r="Y2805" t="s">
        <v>267</v>
      </c>
      <c r="Z2805" t="s">
        <v>262</v>
      </c>
      <c r="AA2805" s="78" t="s">
        <v>151</v>
      </c>
      <c r="AB2805" s="78" t="s">
        <v>166</v>
      </c>
      <c r="AC2805" t="s">
        <v>632</v>
      </c>
      <c r="AD2805" s="78" t="s">
        <v>176</v>
      </c>
      <c r="AE2805" s="142" t="str">
        <f>VLOOKUP(AD2805,cs_lookup!$A$2:$B$55,2,FALSE)</f>
        <v>1</v>
      </c>
    </row>
    <row r="2806" spans="1:31" x14ac:dyDescent="0.25">
      <c r="A2806" s="6">
        <v>0.34938814917704591</v>
      </c>
      <c r="B2806" s="6">
        <v>0.28509191982240772</v>
      </c>
      <c r="C2806" s="6">
        <v>0.33908630879851326</v>
      </c>
      <c r="D2806" s="3">
        <f t="shared" si="370"/>
        <v>2.8621463044909077</v>
      </c>
      <c r="E2806" s="4">
        <f t="shared" si="370"/>
        <v>3.5076406256021913</v>
      </c>
      <c r="F2806" s="4">
        <f t="shared" si="370"/>
        <v>2.9491016713216953</v>
      </c>
      <c r="G2806" s="141">
        <v>5.5454889714523281E-2</v>
      </c>
      <c r="H2806" s="5">
        <f t="shared" si="373"/>
        <v>1.0554548897145233</v>
      </c>
      <c r="I2806" s="5">
        <f t="shared" si="374"/>
        <v>2.711765639993438</v>
      </c>
      <c r="J2806" s="5">
        <f t="shared" si="375"/>
        <v>3.3233449006531477</v>
      </c>
      <c r="K2806" s="5">
        <f t="shared" si="376"/>
        <v>2.7941522655879312</v>
      </c>
      <c r="L2806">
        <v>2.12</v>
      </c>
      <c r="M2806">
        <v>3.61</v>
      </c>
      <c r="N2806">
        <v>3.26</v>
      </c>
      <c r="O2806" s="5">
        <f t="shared" si="377"/>
        <v>2.2375643661947895</v>
      </c>
      <c r="P2806" s="5">
        <f t="shared" si="378"/>
        <v>3.8101921518694288</v>
      </c>
      <c r="Q2806" s="5">
        <f t="shared" si="379"/>
        <v>3.4407829404693455</v>
      </c>
      <c r="R2806" s="24">
        <f t="shared" si="371"/>
        <v>0.44691451790528997</v>
      </c>
      <c r="S2806" s="24">
        <f t="shared" si="371"/>
        <v>0.2624539551133559</v>
      </c>
      <c r="T2806" s="24">
        <f t="shared" si="371"/>
        <v>0.29063152698135425</v>
      </c>
      <c r="U2806">
        <f t="shared" si="372"/>
        <v>0.78177847256930733</v>
      </c>
      <c r="V2806">
        <f t="shared" si="372"/>
        <v>1.0862549954687264</v>
      </c>
      <c r="W2806">
        <f t="shared" si="372"/>
        <v>1.1667223866606451</v>
      </c>
      <c r="X2806" t="s">
        <v>110</v>
      </c>
      <c r="Y2806" t="s">
        <v>265</v>
      </c>
      <c r="Z2806" t="s">
        <v>262</v>
      </c>
      <c r="AA2806" s="78" t="s">
        <v>151</v>
      </c>
      <c r="AB2806" s="78" t="s">
        <v>166</v>
      </c>
      <c r="AC2806" t="s">
        <v>632</v>
      </c>
      <c r="AD2806" s="78" t="s">
        <v>152</v>
      </c>
      <c r="AE2806" s="142" t="str">
        <f>VLOOKUP(AD2806,cs_lookup!$A$2:$B$55,2,FALSE)</f>
        <v>2</v>
      </c>
    </row>
    <row r="2807" spans="1:31" x14ac:dyDescent="0.25">
      <c r="A2807" s="6">
        <v>0.76641800619177081</v>
      </c>
      <c r="B2807" s="6">
        <v>0.15026353605730358</v>
      </c>
      <c r="C2807" s="6">
        <v>7.4314079383112658E-2</v>
      </c>
      <c r="D2807" s="3">
        <f t="shared" si="370"/>
        <v>1.3047710151916538</v>
      </c>
      <c r="E2807" s="4">
        <f t="shared" si="370"/>
        <v>6.6549744950674272</v>
      </c>
      <c r="F2807" s="4">
        <f t="shared" si="370"/>
        <v>13.45640029858518</v>
      </c>
      <c r="G2807" s="141">
        <v>5.9849096687834447E-2</v>
      </c>
      <c r="H2807" s="5">
        <f t="shared" si="373"/>
        <v>1.0598490966878344</v>
      </c>
      <c r="I2807" s="5">
        <f t="shared" si="374"/>
        <v>1.2310913122153258</v>
      </c>
      <c r="J2807" s="5">
        <f t="shared" si="375"/>
        <v>6.2791717385664461</v>
      </c>
      <c r="K2807" s="5">
        <f t="shared" si="376"/>
        <v>12.696524760589194</v>
      </c>
      <c r="L2807">
        <v>1.62</v>
      </c>
      <c r="M2807">
        <v>3.99</v>
      </c>
      <c r="N2807">
        <v>5.21</v>
      </c>
      <c r="O2807" s="5">
        <f t="shared" si="377"/>
        <v>1.7169555366342919</v>
      </c>
      <c r="P2807" s="5">
        <f t="shared" si="378"/>
        <v>4.2287978957844601</v>
      </c>
      <c r="Q2807" s="5">
        <f t="shared" si="379"/>
        <v>5.5218137937436174</v>
      </c>
      <c r="R2807" s="24">
        <f t="shared" si="371"/>
        <v>0.58242626478276593</v>
      </c>
      <c r="S2807" s="24">
        <f t="shared" si="371"/>
        <v>0.23647382179149892</v>
      </c>
      <c r="T2807" s="24">
        <f t="shared" si="371"/>
        <v>0.18109991342573528</v>
      </c>
      <c r="U2807">
        <f t="shared" si="372"/>
        <v>1.315905639107176</v>
      </c>
      <c r="V2807">
        <f t="shared" si="372"/>
        <v>0.63543412509225772</v>
      </c>
      <c r="W2807">
        <f t="shared" si="372"/>
        <v>0.41034850860702965</v>
      </c>
      <c r="X2807" t="s">
        <v>273</v>
      </c>
      <c r="Y2807" t="s">
        <v>56</v>
      </c>
      <c r="Z2807" t="s">
        <v>262</v>
      </c>
      <c r="AA2807" s="78" t="s">
        <v>165</v>
      </c>
      <c r="AB2807" s="78" t="s">
        <v>160</v>
      </c>
      <c r="AC2807" t="s">
        <v>632</v>
      </c>
      <c r="AD2807" s="78" t="s">
        <v>154</v>
      </c>
      <c r="AE2807" s="142" t="str">
        <f>VLOOKUP(AD2807,cs_lookup!$A$2:$B$55,2,FALSE)</f>
        <v>1</v>
      </c>
    </row>
    <row r="2808" spans="1:31" x14ac:dyDescent="0.25">
      <c r="A2808" s="6">
        <v>0.55266577278086804</v>
      </c>
      <c r="B2808" s="6">
        <v>0.26739278495687024</v>
      </c>
      <c r="C2808" s="6">
        <v>0.17350923317542261</v>
      </c>
      <c r="D2808" s="3">
        <f t="shared" si="370"/>
        <v>1.8094118529690457</v>
      </c>
      <c r="E2808" s="4">
        <f t="shared" si="370"/>
        <v>3.7398166901223506</v>
      </c>
      <c r="F2808" s="4">
        <f t="shared" si="370"/>
        <v>5.7633820500432531</v>
      </c>
      <c r="G2808" s="141">
        <v>5.8922248180926617E-2</v>
      </c>
      <c r="H2808" s="5">
        <f t="shared" si="373"/>
        <v>1.0589222481809266</v>
      </c>
      <c r="I2808" s="5">
        <f t="shared" si="374"/>
        <v>1.7087296598757371</v>
      </c>
      <c r="J2808" s="5">
        <f t="shared" si="375"/>
        <v>3.5317198184727991</v>
      </c>
      <c r="K2808" s="5">
        <f t="shared" si="376"/>
        <v>5.4426867127816978</v>
      </c>
      <c r="L2808">
        <v>1.68</v>
      </c>
      <c r="M2808">
        <v>3.67</v>
      </c>
      <c r="N2808">
        <v>5.23</v>
      </c>
      <c r="O2808" s="5">
        <f t="shared" si="377"/>
        <v>1.7789893769439566</v>
      </c>
      <c r="P2808" s="5">
        <f t="shared" si="378"/>
        <v>3.8862446508240005</v>
      </c>
      <c r="Q2808" s="5">
        <f t="shared" si="379"/>
        <v>5.5381633579862468</v>
      </c>
      <c r="R2808" s="24">
        <f t="shared" si="371"/>
        <v>0.56211690354096078</v>
      </c>
      <c r="S2808" s="24">
        <f t="shared" si="371"/>
        <v>0.2573178196045815</v>
      </c>
      <c r="T2808" s="24">
        <f t="shared" si="371"/>
        <v>0.18056527685445775</v>
      </c>
      <c r="U2808">
        <f t="shared" si="372"/>
        <v>0.9831865387776868</v>
      </c>
      <c r="V2808">
        <f t="shared" si="372"/>
        <v>1.0391537802075694</v>
      </c>
      <c r="W2808">
        <f t="shared" si="372"/>
        <v>0.96092247744441728</v>
      </c>
      <c r="X2808" t="s">
        <v>261</v>
      </c>
      <c r="Y2808" t="s">
        <v>268</v>
      </c>
      <c r="Z2808" t="s">
        <v>262</v>
      </c>
      <c r="AA2808" s="78" t="s">
        <v>151</v>
      </c>
      <c r="AB2808" s="78" t="s">
        <v>166</v>
      </c>
      <c r="AC2808" t="s">
        <v>632</v>
      </c>
      <c r="AD2808" s="78" t="s">
        <v>162</v>
      </c>
      <c r="AE2808" s="142" t="str">
        <f>VLOOKUP(AD2808,cs_lookup!$A$2:$B$55,2,FALSE)</f>
        <v>1</v>
      </c>
    </row>
    <row r="2809" spans="1:31" x14ac:dyDescent="0.25">
      <c r="A2809" s="6">
        <v>0.48353485437290533</v>
      </c>
      <c r="B2809" s="6">
        <v>0.24313570623263719</v>
      </c>
      <c r="C2809" s="6">
        <v>0.25719068057150668</v>
      </c>
      <c r="D2809" s="3">
        <f t="shared" si="370"/>
        <v>2.0681032421062935</v>
      </c>
      <c r="E2809" s="4">
        <f t="shared" si="370"/>
        <v>4.1129294232216953</v>
      </c>
      <c r="F2809" s="4">
        <f t="shared" si="370"/>
        <v>3.8881657678182089</v>
      </c>
      <c r="G2809" s="141">
        <v>0.10551868184476776</v>
      </c>
      <c r="H2809" s="5">
        <f t="shared" si="373"/>
        <v>1.1055186818447678</v>
      </c>
      <c r="I2809" s="5">
        <f t="shared" si="374"/>
        <v>1.8707085425777434</v>
      </c>
      <c r="J2809" s="5">
        <f t="shared" si="375"/>
        <v>3.7203617548628776</v>
      </c>
      <c r="K2809" s="5">
        <f t="shared" si="376"/>
        <v>3.5170511649156992</v>
      </c>
      <c r="L2809">
        <v>2.5299999999999998</v>
      </c>
      <c r="M2809">
        <v>3.49</v>
      </c>
      <c r="N2809">
        <v>2.36</v>
      </c>
      <c r="O2809" s="5">
        <f t="shared" si="377"/>
        <v>2.7969622650672621</v>
      </c>
      <c r="P2809" s="5">
        <f t="shared" si="378"/>
        <v>3.8582601996382397</v>
      </c>
      <c r="Q2809" s="5">
        <f t="shared" si="379"/>
        <v>2.6090240891536518</v>
      </c>
      <c r="R2809" s="24">
        <f t="shared" si="371"/>
        <v>0.35753074415394437</v>
      </c>
      <c r="S2809" s="24">
        <f t="shared" si="371"/>
        <v>0.25918417842678482</v>
      </c>
      <c r="T2809" s="24">
        <f t="shared" si="371"/>
        <v>0.38328507741927081</v>
      </c>
      <c r="U2809">
        <f t="shared" si="372"/>
        <v>1.3524287415258101</v>
      </c>
      <c r="V2809">
        <f t="shared" si="372"/>
        <v>0.93808081846831914</v>
      </c>
      <c r="W2809">
        <f t="shared" si="372"/>
        <v>0.67101668111688306</v>
      </c>
      <c r="X2809" t="s">
        <v>493</v>
      </c>
      <c r="Y2809" t="s">
        <v>278</v>
      </c>
      <c r="Z2809" t="s">
        <v>144</v>
      </c>
      <c r="AA2809" s="78" t="s">
        <v>162</v>
      </c>
      <c r="AB2809" s="78" t="s">
        <v>160</v>
      </c>
      <c r="AC2809" t="s">
        <v>632</v>
      </c>
      <c r="AD2809" s="78" t="s">
        <v>153</v>
      </c>
      <c r="AE2809" s="142" t="str">
        <f>VLOOKUP(AD2809,cs_lookup!$A$2:$B$55,2,FALSE)</f>
        <v>2</v>
      </c>
    </row>
    <row r="2810" spans="1:31" x14ac:dyDescent="0.25">
      <c r="A2810" s="6">
        <v>0.57052452615279947</v>
      </c>
      <c r="B2810" s="6">
        <v>0.20254391993929013</v>
      </c>
      <c r="C2810" s="6">
        <v>0.2126945212061411</v>
      </c>
      <c r="D2810" s="3">
        <f t="shared" si="370"/>
        <v>1.752773025803587</v>
      </c>
      <c r="E2810" s="4">
        <f t="shared" si="370"/>
        <v>4.9372007824265314</v>
      </c>
      <c r="F2810" s="4">
        <f t="shared" si="370"/>
        <v>4.7015785565572301</v>
      </c>
      <c r="G2810" s="141">
        <v>7.8957641672520396E-2</v>
      </c>
      <c r="H2810" s="5">
        <f t="shared" si="373"/>
        <v>1.0789576416725204</v>
      </c>
      <c r="I2810" s="5">
        <f t="shared" si="374"/>
        <v>1.6245058731745647</v>
      </c>
      <c r="J2810" s="5">
        <f t="shared" si="375"/>
        <v>4.5758986189423041</v>
      </c>
      <c r="K2810" s="5">
        <f t="shared" si="376"/>
        <v>4.3575191230576857</v>
      </c>
      <c r="L2810">
        <v>1.91</v>
      </c>
      <c r="M2810">
        <v>3.79</v>
      </c>
      <c r="N2810">
        <v>3.43</v>
      </c>
      <c r="O2810" s="5">
        <f t="shared" si="377"/>
        <v>2.060809095594514</v>
      </c>
      <c r="P2810" s="5">
        <f t="shared" si="378"/>
        <v>4.0892494619388522</v>
      </c>
      <c r="Q2810" s="5">
        <f t="shared" si="379"/>
        <v>3.7008247109367449</v>
      </c>
      <c r="R2810" s="24">
        <f t="shared" si="371"/>
        <v>0.48524630551065878</v>
      </c>
      <c r="S2810" s="24">
        <f t="shared" si="371"/>
        <v>0.2445436526452133</v>
      </c>
      <c r="T2810" s="24">
        <f t="shared" si="371"/>
        <v>0.27021004184412778</v>
      </c>
      <c r="U2810">
        <f t="shared" si="372"/>
        <v>1.1757421327554394</v>
      </c>
      <c r="V2810">
        <f t="shared" si="372"/>
        <v>0.82825261563072816</v>
      </c>
      <c r="W2810">
        <f t="shared" si="372"/>
        <v>0.78714513996054658</v>
      </c>
      <c r="X2810" t="s">
        <v>260</v>
      </c>
      <c r="Y2810" t="s">
        <v>494</v>
      </c>
      <c r="Z2810" t="s">
        <v>144</v>
      </c>
      <c r="AA2810" s="78" t="s">
        <v>162</v>
      </c>
      <c r="AB2810" s="78" t="s">
        <v>160</v>
      </c>
      <c r="AC2810" t="s">
        <v>632</v>
      </c>
      <c r="AD2810" s="78" t="s">
        <v>155</v>
      </c>
      <c r="AE2810" s="142" t="str">
        <f>VLOOKUP(AD2810,cs_lookup!$A$2:$B$55,2,FALSE)</f>
        <v>2</v>
      </c>
    </row>
    <row r="2811" spans="1:31" x14ac:dyDescent="0.25">
      <c r="A2811" s="6">
        <v>0.58773924917290943</v>
      </c>
      <c r="B2811" s="6">
        <v>0.2035823062980337</v>
      </c>
      <c r="C2811" s="6">
        <v>0.1964990164844598</v>
      </c>
      <c r="D2811" s="3">
        <f t="shared" si="370"/>
        <v>1.7014347798062504</v>
      </c>
      <c r="E2811" s="4">
        <f t="shared" si="370"/>
        <v>4.9120182307791183</v>
      </c>
      <c r="F2811" s="4">
        <f t="shared" si="370"/>
        <v>5.0890839958941241</v>
      </c>
      <c r="G2811" s="141">
        <v>7.7919003438058132E-2</v>
      </c>
      <c r="H2811" s="5">
        <f t="shared" si="373"/>
        <v>1.0779190034380581</v>
      </c>
      <c r="I2811" s="5">
        <f t="shared" si="374"/>
        <v>1.5784439966077861</v>
      </c>
      <c r="J2811" s="5">
        <f t="shared" si="375"/>
        <v>4.556945573008802</v>
      </c>
      <c r="K2811" s="5">
        <f t="shared" si="376"/>
        <v>4.7212118718218372</v>
      </c>
      <c r="L2811">
        <v>2.3199999999999998</v>
      </c>
      <c r="M2811">
        <v>3.26</v>
      </c>
      <c r="N2811">
        <v>2.94</v>
      </c>
      <c r="O2811" s="5">
        <f t="shared" si="377"/>
        <v>2.5007720879762947</v>
      </c>
      <c r="P2811" s="5">
        <f t="shared" si="378"/>
        <v>3.5140159512080693</v>
      </c>
      <c r="Q2811" s="5">
        <f t="shared" si="379"/>
        <v>3.1690818701078909</v>
      </c>
      <c r="R2811" s="24">
        <f t="shared" si="371"/>
        <v>0.39987650406368386</v>
      </c>
      <c r="S2811" s="24">
        <f t="shared" si="371"/>
        <v>0.28457469000851121</v>
      </c>
      <c r="T2811" s="24">
        <f t="shared" si="371"/>
        <v>0.31554880592780493</v>
      </c>
      <c r="U2811">
        <f t="shared" si="372"/>
        <v>1.4698019093397563</v>
      </c>
      <c r="V2811">
        <f t="shared" si="372"/>
        <v>0.71539147171501738</v>
      </c>
      <c r="W2811">
        <f t="shared" si="372"/>
        <v>0.62272147063493311</v>
      </c>
      <c r="X2811" t="s">
        <v>274</v>
      </c>
      <c r="Y2811" t="s">
        <v>276</v>
      </c>
      <c r="Z2811" t="s">
        <v>144</v>
      </c>
      <c r="AA2811" s="78" t="s">
        <v>162</v>
      </c>
      <c r="AB2811" s="78" t="s">
        <v>160</v>
      </c>
      <c r="AC2811" t="s">
        <v>632</v>
      </c>
      <c r="AD2811" s="78" t="s">
        <v>165</v>
      </c>
      <c r="AE2811" s="142" t="str">
        <f>VLOOKUP(AD2811,cs_lookup!$A$2:$B$55,2,FALSE)</f>
        <v>1</v>
      </c>
    </row>
    <row r="2812" spans="1:31" x14ac:dyDescent="0.25">
      <c r="A2812" s="6">
        <v>5.9508063839174979E-2</v>
      </c>
      <c r="B2812" s="6">
        <v>0.24200570761797954</v>
      </c>
      <c r="C2812" s="6">
        <v>0.59852575299415889</v>
      </c>
      <c r="D2812" s="3">
        <f t="shared" si="370"/>
        <v>16.804445237918937</v>
      </c>
      <c r="E2812" s="4">
        <f t="shared" si="370"/>
        <v>4.1321339477602725</v>
      </c>
      <c r="F2812" s="4">
        <f t="shared" si="370"/>
        <v>1.6707718840792456</v>
      </c>
      <c r="G2812" s="141">
        <v>7.8668599160402364E-2</v>
      </c>
      <c r="H2812" s="5">
        <f t="shared" si="373"/>
        <v>1.0786685991604024</v>
      </c>
      <c r="I2812" s="5">
        <f t="shared" si="374"/>
        <v>15.578876821851425</v>
      </c>
      <c r="J2812" s="5">
        <f t="shared" si="375"/>
        <v>3.8307724457507897</v>
      </c>
      <c r="K2812" s="5">
        <f t="shared" si="376"/>
        <v>1.5489204797281719</v>
      </c>
      <c r="L2812">
        <v>2.08</v>
      </c>
      <c r="M2812">
        <v>3.66</v>
      </c>
      <c r="N2812">
        <v>3.08</v>
      </c>
      <c r="O2812" s="5">
        <f t="shared" si="377"/>
        <v>2.243630686253637</v>
      </c>
      <c r="P2812" s="5">
        <f t="shared" si="378"/>
        <v>3.9479270729270728</v>
      </c>
      <c r="Q2812" s="5">
        <f t="shared" si="379"/>
        <v>3.3222992854140392</v>
      </c>
      <c r="R2812" s="24">
        <f t="shared" si="371"/>
        <v>0.4457061521429701</v>
      </c>
      <c r="S2812" s="24">
        <f t="shared" si="371"/>
        <v>0.25329748537086827</v>
      </c>
      <c r="T2812" s="24">
        <f t="shared" si="371"/>
        <v>0.30099636248616168</v>
      </c>
      <c r="U2812">
        <f t="shared" si="372"/>
        <v>0.13351411810911337</v>
      </c>
      <c r="V2812">
        <f t="shared" si="372"/>
        <v>0.9554208849078949</v>
      </c>
      <c r="W2812">
        <f t="shared" si="372"/>
        <v>1.9884816814743937</v>
      </c>
      <c r="X2812" t="s">
        <v>272</v>
      </c>
      <c r="Y2812" t="s">
        <v>61</v>
      </c>
      <c r="Z2812" t="s">
        <v>144</v>
      </c>
      <c r="AA2812" s="78" t="s">
        <v>153</v>
      </c>
      <c r="AB2812" s="78" t="s">
        <v>161</v>
      </c>
      <c r="AC2812" t="s">
        <v>632</v>
      </c>
      <c r="AD2812" s="78" t="s">
        <v>152</v>
      </c>
      <c r="AE2812" s="142" t="str">
        <f>VLOOKUP(AD2812,cs_lookup!$A$2:$B$55,2,FALSE)</f>
        <v>2</v>
      </c>
    </row>
    <row r="2813" spans="1:31" x14ac:dyDescent="0.25">
      <c r="A2813" s="6">
        <v>0.41507324023031311</v>
      </c>
      <c r="B2813" s="6">
        <v>0.29590194028747224</v>
      </c>
      <c r="C2813" s="6">
        <v>0.27281337951851714</v>
      </c>
      <c r="D2813" s="3">
        <f t="shared" si="370"/>
        <v>2.4092133702599727</v>
      </c>
      <c r="E2813" s="4">
        <f t="shared" si="370"/>
        <v>3.3794979479637348</v>
      </c>
      <c r="F2813" s="4">
        <f t="shared" si="370"/>
        <v>3.6655093740815787</v>
      </c>
      <c r="G2813" s="141">
        <v>7.7147230348002527E-2</v>
      </c>
      <c r="H2813" s="5">
        <f t="shared" si="373"/>
        <v>1.0771472303480025</v>
      </c>
      <c r="I2813" s="5">
        <f t="shared" si="374"/>
        <v>2.2366611567869037</v>
      </c>
      <c r="J2813" s="5">
        <f t="shared" si="375"/>
        <v>3.1374522003569498</v>
      </c>
      <c r="K2813" s="5">
        <f t="shared" si="376"/>
        <v>3.4029789714980128</v>
      </c>
      <c r="L2813">
        <v>3.67</v>
      </c>
      <c r="M2813">
        <v>3.49</v>
      </c>
      <c r="N2813">
        <v>1.93</v>
      </c>
      <c r="O2813" s="5">
        <f t="shared" si="377"/>
        <v>3.9531303353771694</v>
      </c>
      <c r="P2813" s="5">
        <f t="shared" si="378"/>
        <v>3.7592438339145291</v>
      </c>
      <c r="Q2813" s="5">
        <f t="shared" si="379"/>
        <v>2.0788941545716448</v>
      </c>
      <c r="R2813" s="24">
        <f t="shared" si="371"/>
        <v>0.25296408546180393</v>
      </c>
      <c r="S2813" s="24">
        <f t="shared" si="371"/>
        <v>0.2660109437377709</v>
      </c>
      <c r="T2813" s="24">
        <f t="shared" si="371"/>
        <v>0.48102497080042517</v>
      </c>
      <c r="U2813">
        <f t="shared" si="372"/>
        <v>1.6408386173577461</v>
      </c>
      <c r="V2813">
        <f t="shared" si="372"/>
        <v>1.1123675444690251</v>
      </c>
      <c r="W2813">
        <f t="shared" si="372"/>
        <v>0.56715013996998098</v>
      </c>
      <c r="X2813" t="s">
        <v>62</v>
      </c>
      <c r="Y2813" t="s">
        <v>340</v>
      </c>
      <c r="Z2813" t="s">
        <v>144</v>
      </c>
      <c r="AA2813" s="78" t="s">
        <v>151</v>
      </c>
      <c r="AB2813" s="78" t="s">
        <v>166</v>
      </c>
      <c r="AC2813" t="s">
        <v>632</v>
      </c>
      <c r="AD2813" s="78" t="s">
        <v>162</v>
      </c>
      <c r="AE2813" s="142" t="str">
        <f>VLOOKUP(AD2813,cs_lookup!$A$2:$B$55,2,FALSE)</f>
        <v>1</v>
      </c>
    </row>
    <row r="2814" spans="1:31" x14ac:dyDescent="0.25">
      <c r="A2814" s="6">
        <v>0.45193459884033343</v>
      </c>
      <c r="B2814" s="6">
        <v>0.22463758543249834</v>
      </c>
      <c r="C2814" s="6">
        <v>0.30173319564320872</v>
      </c>
      <c r="D2814" s="3">
        <f t="shared" si="370"/>
        <v>2.212709543739305</v>
      </c>
      <c r="E2814" s="4">
        <f t="shared" si="370"/>
        <v>4.4516148002333802</v>
      </c>
      <c r="F2814" s="4">
        <f t="shared" si="370"/>
        <v>3.3141862229254775</v>
      </c>
      <c r="G2814" s="141">
        <v>7.6773835920177502E-2</v>
      </c>
      <c r="H2814" s="5">
        <f t="shared" si="373"/>
        <v>1.0767738359201775</v>
      </c>
      <c r="I2814" s="5">
        <f t="shared" si="374"/>
        <v>2.0549436380466952</v>
      </c>
      <c r="J2814" s="5">
        <f t="shared" si="375"/>
        <v>4.1342152379001371</v>
      </c>
      <c r="K2814" s="5">
        <f t="shared" si="376"/>
        <v>3.0778851717670839</v>
      </c>
      <c r="L2814">
        <v>2.0499999999999998</v>
      </c>
      <c r="M2814">
        <v>3.52</v>
      </c>
      <c r="N2814">
        <v>3.28</v>
      </c>
      <c r="O2814" s="5">
        <f t="shared" si="377"/>
        <v>2.2073863636363638</v>
      </c>
      <c r="P2814" s="5">
        <f t="shared" si="378"/>
        <v>3.7902439024390246</v>
      </c>
      <c r="Q2814" s="5">
        <f t="shared" si="379"/>
        <v>3.5318181818181822</v>
      </c>
      <c r="R2814" s="24">
        <f t="shared" si="371"/>
        <v>0.45302445302445299</v>
      </c>
      <c r="S2814" s="24">
        <f t="shared" si="371"/>
        <v>0.26383526383526384</v>
      </c>
      <c r="T2814" s="24">
        <f t="shared" si="371"/>
        <v>0.28314028314028311</v>
      </c>
      <c r="U2814">
        <f t="shared" si="372"/>
        <v>0.99759427073562246</v>
      </c>
      <c r="V2814">
        <f t="shared" si="372"/>
        <v>0.85143123844415247</v>
      </c>
      <c r="W2814">
        <f t="shared" si="372"/>
        <v>1.0656667864307872</v>
      </c>
      <c r="X2814" t="s">
        <v>63</v>
      </c>
      <c r="Y2814" t="s">
        <v>339</v>
      </c>
      <c r="Z2814" t="s">
        <v>145</v>
      </c>
      <c r="AA2814" s="78" t="s">
        <v>150</v>
      </c>
      <c r="AB2814" s="78" t="s">
        <v>166</v>
      </c>
      <c r="AC2814" t="s">
        <v>632</v>
      </c>
      <c r="AD2814" s="78" t="s">
        <v>151</v>
      </c>
      <c r="AE2814" s="142" t="str">
        <f>VLOOKUP(AD2814,cs_lookup!$A$2:$B$55,2,FALSE)</f>
        <v>X</v>
      </c>
    </row>
    <row r="2815" spans="1:31" x14ac:dyDescent="0.25">
      <c r="A2815" s="6">
        <v>0.86035881706051265</v>
      </c>
      <c r="B2815" s="6">
        <v>9.8600064596119377E-2</v>
      </c>
      <c r="C2815" s="6">
        <v>2.3294615085360074E-2</v>
      </c>
      <c r="D2815" s="3">
        <f t="shared" si="370"/>
        <v>1.1623057498458411</v>
      </c>
      <c r="E2815" s="4">
        <f t="shared" si="370"/>
        <v>10.14198118526747</v>
      </c>
      <c r="F2815" s="4">
        <f t="shared" si="370"/>
        <v>42.928376207790109</v>
      </c>
      <c r="G2815" s="141">
        <v>7.737657362241035E-2</v>
      </c>
      <c r="H2815" s="5">
        <f t="shared" si="373"/>
        <v>1.0773765736224103</v>
      </c>
      <c r="I2815" s="5">
        <f t="shared" si="374"/>
        <v>1.0788296110225206</v>
      </c>
      <c r="J2815" s="5">
        <f t="shared" si="375"/>
        <v>9.4135898566715479</v>
      </c>
      <c r="K2815" s="5">
        <f t="shared" si="376"/>
        <v>39.84528460968307</v>
      </c>
      <c r="L2815">
        <v>1.52</v>
      </c>
      <c r="M2815">
        <v>4.1399999999999997</v>
      </c>
      <c r="N2815">
        <v>5.62</v>
      </c>
      <c r="O2815" s="5">
        <f t="shared" si="377"/>
        <v>1.6376123919060637</v>
      </c>
      <c r="P2815" s="5">
        <f t="shared" si="378"/>
        <v>4.4603390147967783</v>
      </c>
      <c r="Q2815" s="5">
        <f t="shared" si="379"/>
        <v>6.0548563437579466</v>
      </c>
      <c r="R2815" s="24">
        <f t="shared" si="371"/>
        <v>0.6106451104928875</v>
      </c>
      <c r="S2815" s="24">
        <f t="shared" si="371"/>
        <v>0.22419820481864469</v>
      </c>
      <c r="T2815" s="24">
        <f t="shared" si="371"/>
        <v>0.16515668468846778</v>
      </c>
      <c r="U2815">
        <f t="shared" si="372"/>
        <v>1.4089342603039379</v>
      </c>
      <c r="V2815">
        <f t="shared" si="372"/>
        <v>0.43978971497955388</v>
      </c>
      <c r="W2815">
        <f t="shared" si="372"/>
        <v>0.14104554792499202</v>
      </c>
      <c r="X2815" t="s">
        <v>277</v>
      </c>
      <c r="Y2815" t="s">
        <v>342</v>
      </c>
      <c r="Z2815" t="s">
        <v>145</v>
      </c>
      <c r="AA2815" s="78" t="s">
        <v>176</v>
      </c>
      <c r="AB2815" s="78" t="s">
        <v>160</v>
      </c>
      <c r="AC2815" t="s">
        <v>632</v>
      </c>
      <c r="AD2815" s="78" t="s">
        <v>176</v>
      </c>
      <c r="AE2815" s="142" t="str">
        <f>VLOOKUP(AD2815,cs_lookup!$A$2:$B$55,2,FALSE)</f>
        <v>1</v>
      </c>
    </row>
    <row r="2816" spans="1:31" x14ac:dyDescent="0.25">
      <c r="A2816" s="6">
        <v>0.51636407292137521</v>
      </c>
      <c r="B2816" s="6">
        <v>0.30508563989856968</v>
      </c>
      <c r="C2816" s="6">
        <v>0.17316930752603107</v>
      </c>
      <c r="D2816" s="3">
        <f t="shared" si="370"/>
        <v>1.9366180810032192</v>
      </c>
      <c r="E2816" s="4">
        <f t="shared" si="370"/>
        <v>3.2777681713648175</v>
      </c>
      <c r="F2816" s="4">
        <f t="shared" si="370"/>
        <v>5.7746953792586977</v>
      </c>
      <c r="G2816" s="141">
        <v>7.7449339215055479E-2</v>
      </c>
      <c r="H2816" s="5">
        <f t="shared" si="373"/>
        <v>1.0774493392150555</v>
      </c>
      <c r="I2816" s="5">
        <f t="shared" si="374"/>
        <v>1.797409873965941</v>
      </c>
      <c r="J2816" s="5">
        <f t="shared" si="375"/>
        <v>3.0421552569262706</v>
      </c>
      <c r="K2816" s="5">
        <f t="shared" si="376"/>
        <v>5.3595980516965049</v>
      </c>
      <c r="L2816">
        <v>1.35</v>
      </c>
      <c r="M2816">
        <v>4.97</v>
      </c>
      <c r="N2816">
        <v>7.38</v>
      </c>
      <c r="O2816" s="5">
        <f t="shared" si="377"/>
        <v>1.4545566079403249</v>
      </c>
      <c r="P2816" s="5">
        <f t="shared" si="378"/>
        <v>5.3549232158988254</v>
      </c>
      <c r="Q2816" s="5">
        <f t="shared" si="379"/>
        <v>7.9515761234071096</v>
      </c>
      <c r="R2816" s="24">
        <f t="shared" si="371"/>
        <v>0.68749472831862879</v>
      </c>
      <c r="S2816" s="24">
        <f t="shared" si="371"/>
        <v>0.18674404089137808</v>
      </c>
      <c r="T2816" s="24">
        <f t="shared" si="371"/>
        <v>0.12576123078999307</v>
      </c>
      <c r="U2816">
        <f t="shared" si="372"/>
        <v>0.75108077437076615</v>
      </c>
      <c r="V2816">
        <f t="shared" si="372"/>
        <v>1.6337101759301997</v>
      </c>
      <c r="W2816">
        <f t="shared" si="372"/>
        <v>1.3769689310309317</v>
      </c>
      <c r="X2816" t="s">
        <v>527</v>
      </c>
      <c r="Y2816" t="s">
        <v>344</v>
      </c>
      <c r="Z2816" t="s">
        <v>145</v>
      </c>
      <c r="AA2816" s="78" t="s">
        <v>151</v>
      </c>
      <c r="AB2816" s="78" t="s">
        <v>166</v>
      </c>
      <c r="AC2816" t="s">
        <v>632</v>
      </c>
      <c r="AD2816" s="78" t="s">
        <v>170</v>
      </c>
      <c r="AE2816" s="142" t="str">
        <f>VLOOKUP(AD2816,cs_lookup!$A$2:$B$55,2,FALSE)</f>
        <v>1</v>
      </c>
    </row>
    <row r="2817" spans="1:31" x14ac:dyDescent="0.25">
      <c r="A2817" s="6">
        <v>0.54524105050750449</v>
      </c>
      <c r="B2817" s="6">
        <v>0.25497734561612423</v>
      </c>
      <c r="C2817" s="6">
        <v>0.19128689633699297</v>
      </c>
      <c r="D2817" s="3">
        <f t="shared" si="370"/>
        <v>1.8340511945481925</v>
      </c>
      <c r="E2817" s="4">
        <f t="shared" si="370"/>
        <v>3.9219170533900254</v>
      </c>
      <c r="F2817" s="4">
        <f t="shared" si="370"/>
        <v>5.2277496218992709</v>
      </c>
      <c r="G2817" s="141">
        <v>0.10498079619581779</v>
      </c>
      <c r="H2817" s="5">
        <f t="shared" si="373"/>
        <v>1.1049807961958178</v>
      </c>
      <c r="I2817" s="5">
        <f t="shared" si="374"/>
        <v>1.6598036824371865</v>
      </c>
      <c r="J2817" s="5">
        <f t="shared" si="375"/>
        <v>3.5493078856141564</v>
      </c>
      <c r="K2817" s="5">
        <f t="shared" si="376"/>
        <v>4.7310773543731726</v>
      </c>
      <c r="L2817">
        <v>1.88</v>
      </c>
      <c r="M2817">
        <v>3.49</v>
      </c>
      <c r="N2817">
        <v>3.49</v>
      </c>
      <c r="O2817" s="5">
        <f t="shared" si="377"/>
        <v>2.0773638968481372</v>
      </c>
      <c r="P2817" s="5">
        <f t="shared" si="378"/>
        <v>3.8563829787234045</v>
      </c>
      <c r="Q2817" s="5">
        <f t="shared" si="379"/>
        <v>3.8563829787234045</v>
      </c>
      <c r="R2817" s="24">
        <f t="shared" si="371"/>
        <v>0.48137931034482767</v>
      </c>
      <c r="S2817" s="24">
        <f t="shared" si="371"/>
        <v>0.25931034482758619</v>
      </c>
      <c r="T2817" s="24">
        <f t="shared" si="371"/>
        <v>0.25931034482758619</v>
      </c>
      <c r="U2817">
        <f t="shared" si="372"/>
        <v>1.1326640734038416</v>
      </c>
      <c r="V2817">
        <f t="shared" si="372"/>
        <v>0.98329029559409609</v>
      </c>
      <c r="W2817">
        <f t="shared" si="372"/>
        <v>0.73767553108680795</v>
      </c>
      <c r="X2817" t="s">
        <v>345</v>
      </c>
      <c r="Y2817" t="s">
        <v>343</v>
      </c>
      <c r="Z2817" t="s">
        <v>145</v>
      </c>
      <c r="AA2817" s="78" t="s">
        <v>162</v>
      </c>
      <c r="AB2817" s="78" t="s">
        <v>160</v>
      </c>
      <c r="AC2817" t="s">
        <v>632</v>
      </c>
      <c r="AD2817" s="78" t="s">
        <v>155</v>
      </c>
      <c r="AE2817" s="142" t="str">
        <f>VLOOKUP(AD2817,cs_lookup!$A$2:$B$55,2,FALSE)</f>
        <v>2</v>
      </c>
    </row>
    <row r="2818" spans="1:31" x14ac:dyDescent="0.25">
      <c r="A2818" s="6">
        <v>0.38471655659228166</v>
      </c>
      <c r="B2818" s="6">
        <v>0.28519479736709491</v>
      </c>
      <c r="C2818" s="6">
        <v>0.30840454297862363</v>
      </c>
      <c r="D2818" s="3">
        <f t="shared" si="370"/>
        <v>2.5993162572927395</v>
      </c>
      <c r="E2818" s="4">
        <f t="shared" si="370"/>
        <v>3.5063753239257989</v>
      </c>
      <c r="F2818" s="4">
        <f t="shared" si="370"/>
        <v>3.2424943885126645</v>
      </c>
      <c r="G2818" s="141">
        <v>7.7675142880953008E-2</v>
      </c>
      <c r="H2818" s="5">
        <f t="shared" si="373"/>
        <v>1.077675142880953</v>
      </c>
      <c r="I2818" s="5">
        <f t="shared" si="374"/>
        <v>2.4119664209234499</v>
      </c>
      <c r="J2818" s="5">
        <f t="shared" si="375"/>
        <v>3.2536477686143828</v>
      </c>
      <c r="K2818" s="5">
        <f t="shared" si="376"/>
        <v>3.0087864695890563</v>
      </c>
      <c r="L2818">
        <v>2.15</v>
      </c>
      <c r="M2818">
        <v>3.27</v>
      </c>
      <c r="N2818">
        <v>3.26</v>
      </c>
      <c r="O2818" s="5">
        <f t="shared" si="377"/>
        <v>2.317001557194049</v>
      </c>
      <c r="P2818" s="5">
        <f t="shared" si="378"/>
        <v>3.5239977172207162</v>
      </c>
      <c r="Q2818" s="5">
        <f t="shared" si="379"/>
        <v>3.5132209657919065</v>
      </c>
      <c r="R2818" s="24">
        <f t="shared" si="371"/>
        <v>0.43159228654599041</v>
      </c>
      <c r="S2818" s="24">
        <f t="shared" si="371"/>
        <v>0.28376862876877046</v>
      </c>
      <c r="T2818" s="24">
        <f t="shared" si="371"/>
        <v>0.28463908468523913</v>
      </c>
      <c r="U2818">
        <f t="shared" si="372"/>
        <v>0.891388860702649</v>
      </c>
      <c r="V2818">
        <f t="shared" si="372"/>
        <v>1.0050258148848672</v>
      </c>
      <c r="W2818">
        <f t="shared" si="372"/>
        <v>1.0834933063379717</v>
      </c>
      <c r="X2818" t="s">
        <v>346</v>
      </c>
      <c r="Y2818" t="s">
        <v>341</v>
      </c>
      <c r="Z2818" t="s">
        <v>145</v>
      </c>
      <c r="AA2818" s="78" t="s">
        <v>151</v>
      </c>
      <c r="AB2818" s="78" t="s">
        <v>166</v>
      </c>
      <c r="AC2818" t="s">
        <v>632</v>
      </c>
      <c r="AD2818" s="78" t="s">
        <v>154</v>
      </c>
      <c r="AE2818" s="142" t="str">
        <f>VLOOKUP(AD2818,cs_lookup!$A$2:$B$55,2,FALSE)</f>
        <v>1</v>
      </c>
    </row>
    <row r="2819" spans="1:31" x14ac:dyDescent="0.25">
      <c r="A2819" s="6">
        <v>0.30561274324504561</v>
      </c>
      <c r="B2819" s="6">
        <v>0.41754523272982763</v>
      </c>
      <c r="C2819" s="6">
        <v>0.26703506354241507</v>
      </c>
      <c r="D2819" s="3">
        <f t="shared" si="370"/>
        <v>3.2721148646546543</v>
      </c>
      <c r="E2819" s="4">
        <f t="shared" si="370"/>
        <v>2.394950107470271</v>
      </c>
      <c r="F2819" s="4">
        <f t="shared" si="370"/>
        <v>3.7448265659732844</v>
      </c>
      <c r="G2819" s="141">
        <v>2.2602380823369073E-2</v>
      </c>
      <c r="H2819" s="5">
        <f t="shared" si="373"/>
        <v>1.0226023808233691</v>
      </c>
      <c r="I2819" s="5">
        <f t="shared" si="374"/>
        <v>3.1997919484795689</v>
      </c>
      <c r="J2819" s="5">
        <f t="shared" si="375"/>
        <v>2.3420149927109777</v>
      </c>
      <c r="K2819" s="5">
        <f t="shared" si="376"/>
        <v>3.6620553953317234</v>
      </c>
      <c r="L2819">
        <v>2.86</v>
      </c>
      <c r="M2819">
        <v>3.32</v>
      </c>
      <c r="N2819">
        <v>2.69</v>
      </c>
      <c r="O2819" s="5">
        <f t="shared" si="377"/>
        <v>2.9246428091548355</v>
      </c>
      <c r="P2819" s="5">
        <f t="shared" si="378"/>
        <v>3.395039904333585</v>
      </c>
      <c r="Q2819" s="5">
        <f t="shared" si="379"/>
        <v>2.7508004044148628</v>
      </c>
      <c r="R2819" s="24">
        <f t="shared" si="371"/>
        <v>0.34192209621966807</v>
      </c>
      <c r="S2819" s="24">
        <f t="shared" si="371"/>
        <v>0.29454734794826831</v>
      </c>
      <c r="T2819" s="24">
        <f t="shared" si="371"/>
        <v>0.36353055583206345</v>
      </c>
      <c r="U2819">
        <f t="shared" si="372"/>
        <v>0.89380811191770559</v>
      </c>
      <c r="V2819">
        <f t="shared" si="372"/>
        <v>1.4175827269820185</v>
      </c>
      <c r="W2819">
        <f t="shared" si="372"/>
        <v>0.73456016078542397</v>
      </c>
      <c r="X2819" t="s">
        <v>112</v>
      </c>
      <c r="Y2819" t="s">
        <v>71</v>
      </c>
      <c r="Z2819" t="s">
        <v>146</v>
      </c>
      <c r="AA2819" s="78" t="s">
        <v>151</v>
      </c>
      <c r="AB2819" s="78" t="s">
        <v>166</v>
      </c>
      <c r="AC2819" t="s">
        <v>632</v>
      </c>
      <c r="AD2819" s="78" t="s">
        <v>151</v>
      </c>
      <c r="AE2819" s="142" t="str">
        <f>VLOOKUP(AD2819,cs_lookup!$A$2:$B$55,2,FALSE)</f>
        <v>X</v>
      </c>
    </row>
    <row r="2820" spans="1:31" x14ac:dyDescent="0.25">
      <c r="A2820" s="6">
        <v>0.84116039929489816</v>
      </c>
      <c r="B2820" s="6">
        <v>0.1168380122841801</v>
      </c>
      <c r="C2820" s="6">
        <v>3.1388285993356566E-2</v>
      </c>
      <c r="D2820" s="3">
        <f t="shared" si="370"/>
        <v>1.1888339023547101</v>
      </c>
      <c r="E2820" s="4">
        <f t="shared" si="370"/>
        <v>8.5588583753696756</v>
      </c>
      <c r="F2820" s="4">
        <f t="shared" si="370"/>
        <v>31.859019005104429</v>
      </c>
      <c r="G2820" s="141">
        <v>2.5424495581626738E-2</v>
      </c>
      <c r="H2820" s="5">
        <f t="shared" si="373"/>
        <v>1.0254244955816267</v>
      </c>
      <c r="I2820" s="5">
        <f t="shared" si="374"/>
        <v>1.1593578147169155</v>
      </c>
      <c r="J2820" s="5">
        <f t="shared" si="375"/>
        <v>8.346649033886246</v>
      </c>
      <c r="K2820" s="5">
        <f t="shared" si="376"/>
        <v>31.069102739771989</v>
      </c>
      <c r="L2820">
        <v>1.42</v>
      </c>
      <c r="M2820">
        <v>4.67</v>
      </c>
      <c r="N2820">
        <v>9.34</v>
      </c>
      <c r="O2820" s="5">
        <f t="shared" si="377"/>
        <v>1.45610278372591</v>
      </c>
      <c r="P2820" s="5">
        <f t="shared" si="378"/>
        <v>4.788732394366197</v>
      </c>
      <c r="Q2820" s="5">
        <f t="shared" si="379"/>
        <v>9.577464788732394</v>
      </c>
      <c r="R2820" s="24">
        <f t="shared" si="371"/>
        <v>0.68676470588235294</v>
      </c>
      <c r="S2820" s="24">
        <f t="shared" si="371"/>
        <v>0.20882352941176471</v>
      </c>
      <c r="T2820" s="24">
        <f t="shared" si="371"/>
        <v>0.10441176470588236</v>
      </c>
      <c r="U2820">
        <f t="shared" si="372"/>
        <v>1.2248159989732992</v>
      </c>
      <c r="V2820">
        <f t="shared" si="372"/>
        <v>0.55950597431860893</v>
      </c>
      <c r="W2820">
        <f t="shared" si="372"/>
        <v>0.30062020388003469</v>
      </c>
      <c r="X2820" t="s">
        <v>72</v>
      </c>
      <c r="Y2820" t="s">
        <v>113</v>
      </c>
      <c r="Z2820" t="s">
        <v>146</v>
      </c>
      <c r="AA2820" s="78" t="s">
        <v>176</v>
      </c>
      <c r="AB2820" s="78" t="s">
        <v>160</v>
      </c>
      <c r="AC2820" t="s">
        <v>632</v>
      </c>
      <c r="AD2820" s="78" t="s">
        <v>150</v>
      </c>
      <c r="AE2820" s="142" t="str">
        <f>VLOOKUP(AD2820,cs_lookup!$A$2:$B$55,2,FALSE)</f>
        <v>X</v>
      </c>
    </row>
    <row r="2821" spans="1:31" x14ac:dyDescent="0.25">
      <c r="A2821" s="6">
        <v>0.51044870170899004</v>
      </c>
      <c r="B2821" s="6">
        <v>0.27308449102851756</v>
      </c>
      <c r="C2821" s="6">
        <v>0.20699998697819058</v>
      </c>
      <c r="D2821" s="3">
        <f t="shared" si="370"/>
        <v>1.9590607178585913</v>
      </c>
      <c r="E2821" s="4">
        <f t="shared" si="370"/>
        <v>3.6618703472822718</v>
      </c>
      <c r="F2821" s="4">
        <f t="shared" si="370"/>
        <v>4.8309181782961153</v>
      </c>
      <c r="G2821" s="141">
        <v>2.6271149227582669E-2</v>
      </c>
      <c r="H2821" s="5">
        <f t="shared" si="373"/>
        <v>1.0262711492275827</v>
      </c>
      <c r="I2821" s="5">
        <f t="shared" si="374"/>
        <v>1.9089114210538487</v>
      </c>
      <c r="J2821" s="5">
        <f t="shared" si="375"/>
        <v>3.5681314339181789</v>
      </c>
      <c r="K2821" s="5">
        <f t="shared" si="376"/>
        <v>4.7072532263350473</v>
      </c>
      <c r="L2821">
        <v>1.41</v>
      </c>
      <c r="M2821">
        <v>4.66</v>
      </c>
      <c r="N2821">
        <v>9.76</v>
      </c>
      <c r="O2821" s="5">
        <f t="shared" si="377"/>
        <v>1.4470423204108915</v>
      </c>
      <c r="P2821" s="5">
        <f t="shared" si="378"/>
        <v>4.782423555400535</v>
      </c>
      <c r="Q2821" s="5">
        <f t="shared" si="379"/>
        <v>10.016406416461207</v>
      </c>
      <c r="R2821" s="24">
        <f t="shared" si="371"/>
        <v>0.69106479188255343</v>
      </c>
      <c r="S2821" s="24">
        <f t="shared" si="371"/>
        <v>0.20909900355244643</v>
      </c>
      <c r="T2821" s="24">
        <f t="shared" si="371"/>
        <v>9.9836204565000031E-2</v>
      </c>
      <c r="U2821">
        <f t="shared" si="372"/>
        <v>0.73864087377170395</v>
      </c>
      <c r="V2821">
        <f t="shared" si="372"/>
        <v>1.3060057025093486</v>
      </c>
      <c r="W2821">
        <f t="shared" si="372"/>
        <v>2.0733959977757341</v>
      </c>
      <c r="X2821" t="s">
        <v>64</v>
      </c>
      <c r="Y2821" t="s">
        <v>70</v>
      </c>
      <c r="Z2821" t="s">
        <v>146</v>
      </c>
      <c r="AA2821" s="78" t="s">
        <v>151</v>
      </c>
      <c r="AB2821" s="78" t="s">
        <v>166</v>
      </c>
      <c r="AC2821" t="s">
        <v>632</v>
      </c>
      <c r="AD2821" s="78" t="s">
        <v>154</v>
      </c>
      <c r="AE2821" s="142" t="str">
        <f>VLOOKUP(AD2821,cs_lookup!$A$2:$B$55,2,FALSE)</f>
        <v>1</v>
      </c>
    </row>
    <row r="2822" spans="1:31" x14ac:dyDescent="0.25">
      <c r="A2822" s="6">
        <v>0.7349668513307821</v>
      </c>
      <c r="B2822" s="6">
        <v>0.17051700225195587</v>
      </c>
      <c r="C2822" s="6">
        <v>8.9093070682698783E-2</v>
      </c>
      <c r="D2822" s="3">
        <f t="shared" si="370"/>
        <v>1.3606055813120421</v>
      </c>
      <c r="E2822" s="4">
        <f t="shared" si="370"/>
        <v>5.8645178298548801</v>
      </c>
      <c r="F2822" s="4">
        <f t="shared" si="370"/>
        <v>11.22421746536785</v>
      </c>
      <c r="G2822" s="141">
        <v>2.3709830649105923E-2</v>
      </c>
      <c r="H2822" s="5">
        <f t="shared" si="373"/>
        <v>1.0237098306491059</v>
      </c>
      <c r="I2822" s="5">
        <f t="shared" si="374"/>
        <v>1.3290930111019057</v>
      </c>
      <c r="J2822" s="5">
        <f t="shared" si="375"/>
        <v>5.7286915239803378</v>
      </c>
      <c r="K2822" s="5">
        <f t="shared" si="376"/>
        <v>10.964256793598326</v>
      </c>
      <c r="L2822">
        <v>1.39</v>
      </c>
      <c r="M2822">
        <v>5.19</v>
      </c>
      <c r="N2822">
        <v>8.9600000000000009</v>
      </c>
      <c r="O2822" s="5">
        <f t="shared" si="377"/>
        <v>1.4229566646022571</v>
      </c>
      <c r="P2822" s="5">
        <f t="shared" si="378"/>
        <v>5.3130540210688597</v>
      </c>
      <c r="Q2822" s="5">
        <f t="shared" si="379"/>
        <v>9.1724400826159904</v>
      </c>
      <c r="R2822" s="24">
        <f t="shared" si="371"/>
        <v>0.70276209028439995</v>
      </c>
      <c r="S2822" s="24">
        <f t="shared" si="371"/>
        <v>0.1882156657987121</v>
      </c>
      <c r="T2822" s="24">
        <f t="shared" si="371"/>
        <v>0.1090222439168879</v>
      </c>
      <c r="U2822">
        <f t="shared" si="372"/>
        <v>1.0458259793628726</v>
      </c>
      <c r="V2822">
        <f t="shared" si="372"/>
        <v>0.90596604447536211</v>
      </c>
      <c r="W2822">
        <f t="shared" si="372"/>
        <v>0.81720085261332576</v>
      </c>
      <c r="X2822" t="s">
        <v>66</v>
      </c>
      <c r="Y2822" t="s">
        <v>378</v>
      </c>
      <c r="Z2822" t="s">
        <v>146</v>
      </c>
      <c r="AA2822" s="78" t="s">
        <v>162</v>
      </c>
      <c r="AB2822" s="78" t="s">
        <v>160</v>
      </c>
      <c r="AC2822" t="s">
        <v>632</v>
      </c>
      <c r="AD2822" s="78" t="s">
        <v>154</v>
      </c>
      <c r="AE2822" s="142" t="str">
        <f>VLOOKUP(AD2822,cs_lookup!$A$2:$B$55,2,FALSE)</f>
        <v>1</v>
      </c>
    </row>
    <row r="2823" spans="1:31" x14ac:dyDescent="0.25">
      <c r="A2823" s="6">
        <v>0.53459552149136225</v>
      </c>
      <c r="B2823" s="6">
        <v>0.31699006754297587</v>
      </c>
      <c r="C2823" s="6">
        <v>0.14517693982671104</v>
      </c>
      <c r="D2823" s="3">
        <f t="shared" si="370"/>
        <v>1.8705730964791809</v>
      </c>
      <c r="E2823" s="4">
        <f t="shared" si="370"/>
        <v>3.1546729768257649</v>
      </c>
      <c r="F2823" s="4">
        <f t="shared" si="370"/>
        <v>6.8881462937133113</v>
      </c>
      <c r="G2823" s="141">
        <v>4.335036054501229E-2</v>
      </c>
      <c r="H2823" s="5">
        <f t="shared" si="373"/>
        <v>1.0433503605450123</v>
      </c>
      <c r="I2823" s="5">
        <f t="shared" si="374"/>
        <v>1.7928523027509708</v>
      </c>
      <c r="J2823" s="5">
        <f t="shared" si="375"/>
        <v>3.0235988754322816</v>
      </c>
      <c r="K2823" s="5">
        <f t="shared" si="376"/>
        <v>6.6019494066357227</v>
      </c>
      <c r="L2823">
        <v>1.74</v>
      </c>
      <c r="M2823">
        <v>3.4</v>
      </c>
      <c r="N2823">
        <v>5.73</v>
      </c>
      <c r="O2823" s="5">
        <f t="shared" si="377"/>
        <v>1.8154296273483215</v>
      </c>
      <c r="P2823" s="5">
        <f t="shared" si="378"/>
        <v>3.5473912258530418</v>
      </c>
      <c r="Q2823" s="5">
        <f t="shared" si="379"/>
        <v>5.9783975659229212</v>
      </c>
      <c r="R2823" s="24">
        <f t="shared" si="371"/>
        <v>0.5508337998541063</v>
      </c>
      <c r="S2823" s="24">
        <f t="shared" si="371"/>
        <v>0.28189729757239557</v>
      </c>
      <c r="T2823" s="24">
        <f t="shared" si="371"/>
        <v>0.16726890257349822</v>
      </c>
      <c r="U2823">
        <f t="shared" si="372"/>
        <v>0.97052054836314527</v>
      </c>
      <c r="V2823">
        <f t="shared" si="372"/>
        <v>1.1244877842845158</v>
      </c>
      <c r="W2823">
        <f t="shared" si="372"/>
        <v>0.8679254636881476</v>
      </c>
      <c r="X2823" t="s">
        <v>382</v>
      </c>
      <c r="Y2823" t="s">
        <v>543</v>
      </c>
      <c r="Z2823" t="s">
        <v>349</v>
      </c>
      <c r="AA2823" s="78" t="s">
        <v>154</v>
      </c>
      <c r="AB2823" s="78" t="s">
        <v>160</v>
      </c>
      <c r="AC2823" t="s">
        <v>632</v>
      </c>
      <c r="AD2823" s="78" t="s">
        <v>170</v>
      </c>
      <c r="AE2823" s="142" t="str">
        <f>VLOOKUP(AD2823,cs_lookup!$A$2:$B$55,2,FALSE)</f>
        <v>1</v>
      </c>
    </row>
    <row r="2824" spans="1:31" x14ac:dyDescent="0.25">
      <c r="A2824" s="6">
        <v>0.57755402358677654</v>
      </c>
      <c r="B2824" s="6">
        <v>0.3659030722898684</v>
      </c>
      <c r="C2824" s="6">
        <v>5.6335308729906074E-2</v>
      </c>
      <c r="D2824" s="3">
        <f t="shared" si="370"/>
        <v>1.7314397600240277</v>
      </c>
      <c r="E2824" s="4">
        <f t="shared" si="370"/>
        <v>2.7329642075478393</v>
      </c>
      <c r="F2824" s="4">
        <f t="shared" si="370"/>
        <v>17.750856834643415</v>
      </c>
      <c r="G2824" s="141">
        <v>3.8571172799360731E-2</v>
      </c>
      <c r="H2824" s="5">
        <f t="shared" si="373"/>
        <v>1.0385711727993607</v>
      </c>
      <c r="I2824" s="5">
        <f t="shared" si="374"/>
        <v>1.6671363555731205</v>
      </c>
      <c r="J2824" s="5">
        <f t="shared" si="375"/>
        <v>2.6314654971420186</v>
      </c>
      <c r="K2824" s="5">
        <f t="shared" si="376"/>
        <v>17.091613265942886</v>
      </c>
      <c r="L2824">
        <v>2.73</v>
      </c>
      <c r="M2824">
        <v>2.97</v>
      </c>
      <c r="N2824">
        <v>2.98</v>
      </c>
      <c r="O2824" s="5">
        <f t="shared" si="377"/>
        <v>2.8352993017422548</v>
      </c>
      <c r="P2824" s="5">
        <f t="shared" si="378"/>
        <v>3.0845563832141014</v>
      </c>
      <c r="Q2824" s="5">
        <f t="shared" si="379"/>
        <v>3.0949420949420952</v>
      </c>
      <c r="R2824" s="24">
        <f t="shared" si="371"/>
        <v>0.3526964505600918</v>
      </c>
      <c r="S2824" s="24">
        <f t="shared" si="371"/>
        <v>0.32419572728250862</v>
      </c>
      <c r="T2824" s="24">
        <f t="shared" si="371"/>
        <v>0.32310782215739953</v>
      </c>
      <c r="U2824">
        <f t="shared" si="372"/>
        <v>1.6375385197940171</v>
      </c>
      <c r="V2824">
        <f t="shared" si="372"/>
        <v>1.1286486572693646</v>
      </c>
      <c r="W2824">
        <f t="shared" si="372"/>
        <v>0.17435451841974517</v>
      </c>
      <c r="X2824" t="s">
        <v>379</v>
      </c>
      <c r="Y2824" t="s">
        <v>377</v>
      </c>
      <c r="Z2824" t="s">
        <v>349</v>
      </c>
      <c r="AA2824" s="78" t="s">
        <v>154</v>
      </c>
      <c r="AB2824" s="78" t="s">
        <v>160</v>
      </c>
      <c r="AC2824" t="s">
        <v>632</v>
      </c>
      <c r="AD2824" s="78" t="s">
        <v>162</v>
      </c>
      <c r="AE2824" s="142" t="str">
        <f>VLOOKUP(AD2824,cs_lookup!$A$2:$B$55,2,FALSE)</f>
        <v>1</v>
      </c>
    </row>
    <row r="2825" spans="1:31" x14ac:dyDescent="0.25">
      <c r="A2825" s="6">
        <v>0.75915946356888397</v>
      </c>
      <c r="B2825" s="6">
        <v>0.16586587536434091</v>
      </c>
      <c r="C2825" s="6">
        <v>7.0774620855569514E-2</v>
      </c>
      <c r="D2825" s="3">
        <f t="shared" si="370"/>
        <v>1.3172463072499956</v>
      </c>
      <c r="E2825" s="4">
        <f t="shared" si="370"/>
        <v>6.0289676692291314</v>
      </c>
      <c r="F2825" s="4">
        <f t="shared" si="370"/>
        <v>14.129358630415133</v>
      </c>
      <c r="G2825" s="141">
        <v>3.8581482477478168E-2</v>
      </c>
      <c r="H2825" s="5">
        <f t="shared" si="373"/>
        <v>1.0385814824774782</v>
      </c>
      <c r="I2825" s="5">
        <f t="shared" si="374"/>
        <v>1.2683129147534751</v>
      </c>
      <c r="J2825" s="5">
        <f t="shared" si="375"/>
        <v>5.8050020830790912</v>
      </c>
      <c r="K2825" s="5">
        <f t="shared" si="376"/>
        <v>13.604477711956058</v>
      </c>
      <c r="L2825">
        <v>2.17</v>
      </c>
      <c r="M2825">
        <v>3.2</v>
      </c>
      <c r="N2825">
        <v>3.77</v>
      </c>
      <c r="O2825" s="5">
        <f t="shared" si="377"/>
        <v>2.2537218169761277</v>
      </c>
      <c r="P2825" s="5">
        <f t="shared" si="378"/>
        <v>3.3234607439279302</v>
      </c>
      <c r="Q2825" s="5">
        <f t="shared" si="379"/>
        <v>3.9154521889400926</v>
      </c>
      <c r="R2825" s="24">
        <f t="shared" si="371"/>
        <v>0.44371048479342667</v>
      </c>
      <c r="S2825" s="24">
        <f t="shared" si="371"/>
        <v>0.30089117250054243</v>
      </c>
      <c r="T2825" s="24">
        <f t="shared" si="371"/>
        <v>0.25539834270603073</v>
      </c>
      <c r="U2825">
        <f t="shared" si="372"/>
        <v>1.7109342456090877</v>
      </c>
      <c r="V2825">
        <f t="shared" si="372"/>
        <v>0.55124872553062976</v>
      </c>
      <c r="W2825">
        <f t="shared" si="372"/>
        <v>0.27711464415034481</v>
      </c>
      <c r="X2825" t="s">
        <v>380</v>
      </c>
      <c r="Y2825" t="s">
        <v>73</v>
      </c>
      <c r="Z2825" t="s">
        <v>349</v>
      </c>
      <c r="AA2825" s="78" t="s">
        <v>162</v>
      </c>
      <c r="AB2825" s="78" t="s">
        <v>160</v>
      </c>
      <c r="AC2825" t="s">
        <v>632</v>
      </c>
      <c r="AD2825" s="78" t="s">
        <v>165</v>
      </c>
      <c r="AE2825" s="142" t="str">
        <f>VLOOKUP(AD2825,cs_lookup!$A$2:$B$55,2,FALSE)</f>
        <v>1</v>
      </c>
    </row>
    <row r="2826" spans="1:31" x14ac:dyDescent="0.25">
      <c r="A2826" s="6">
        <v>0.70788990804348739</v>
      </c>
      <c r="B2826" s="6">
        <v>0.21088851999397432</v>
      </c>
      <c r="C2826" s="6">
        <v>7.9437595469562569E-2</v>
      </c>
      <c r="D2826" s="3">
        <f t="shared" si="370"/>
        <v>1.412649041379705</v>
      </c>
      <c r="E2826" s="4">
        <f t="shared" si="370"/>
        <v>4.7418418035679366</v>
      </c>
      <c r="F2826" s="4">
        <f t="shared" si="370"/>
        <v>12.588497852797691</v>
      </c>
      <c r="G2826" s="141">
        <v>2.9439699362150185E-2</v>
      </c>
      <c r="H2826" s="5">
        <f t="shared" si="373"/>
        <v>1.0294396993621502</v>
      </c>
      <c r="I2826" s="5">
        <f t="shared" si="374"/>
        <v>1.3722504020925117</v>
      </c>
      <c r="J2826" s="5">
        <f t="shared" si="375"/>
        <v>4.606235611960587</v>
      </c>
      <c r="K2826" s="5">
        <f t="shared" si="376"/>
        <v>12.22849464674583</v>
      </c>
      <c r="L2826">
        <v>1.84</v>
      </c>
      <c r="M2826">
        <v>3.73</v>
      </c>
      <c r="N2826">
        <v>4.59</v>
      </c>
      <c r="O2826" s="5">
        <f t="shared" si="377"/>
        <v>1.8941690468263563</v>
      </c>
      <c r="P2826" s="5">
        <f t="shared" si="378"/>
        <v>3.83981007862082</v>
      </c>
      <c r="Q2826" s="5">
        <f t="shared" si="379"/>
        <v>4.7251282200722695</v>
      </c>
      <c r="R2826" s="24">
        <f t="shared" si="371"/>
        <v>0.5279359842119058</v>
      </c>
      <c r="S2826" s="24">
        <f t="shared" si="371"/>
        <v>0.26042954717155681</v>
      </c>
      <c r="T2826" s="24">
        <f t="shared" si="371"/>
        <v>0.21163446861653742</v>
      </c>
      <c r="U2826">
        <f t="shared" si="372"/>
        <v>1.3408631523767296</v>
      </c>
      <c r="V2826">
        <f t="shared" si="372"/>
        <v>0.80977186453829086</v>
      </c>
      <c r="W2826">
        <f t="shared" si="372"/>
        <v>0.37535282408791515</v>
      </c>
      <c r="X2826" t="s">
        <v>75</v>
      </c>
      <c r="Y2826" t="s">
        <v>122</v>
      </c>
      <c r="Z2826" t="s">
        <v>147</v>
      </c>
      <c r="AA2826" s="78" t="s">
        <v>170</v>
      </c>
      <c r="AB2826" s="78" t="s">
        <v>160</v>
      </c>
      <c r="AC2826" t="s">
        <v>632</v>
      </c>
      <c r="AD2826" s="78" t="s">
        <v>165</v>
      </c>
      <c r="AE2826" s="142" t="str">
        <f>VLOOKUP(AD2826,cs_lookup!$A$2:$B$55,2,FALSE)</f>
        <v>1</v>
      </c>
    </row>
    <row r="2827" spans="1:31" x14ac:dyDescent="0.25">
      <c r="A2827" s="6">
        <v>0.55052802075241936</v>
      </c>
      <c r="B2827" s="6">
        <v>0.29481475257135564</v>
      </c>
      <c r="C2827" s="6">
        <v>0.15068004604764151</v>
      </c>
      <c r="D2827" s="3">
        <f t="shared" ref="D2827:F2887" si="380">(100%/A2827)</f>
        <v>1.816437969194151</v>
      </c>
      <c r="E2827" s="4">
        <f t="shared" si="380"/>
        <v>3.3919605151304784</v>
      </c>
      <c r="F2827" s="4">
        <f t="shared" si="380"/>
        <v>6.6365788054234027</v>
      </c>
      <c r="G2827" s="141">
        <v>2.9685002092667334E-2</v>
      </c>
      <c r="H2827" s="5">
        <f t="shared" si="373"/>
        <v>1.0296850020926673</v>
      </c>
      <c r="I2827" s="5">
        <f t="shared" si="374"/>
        <v>1.7640715029378269</v>
      </c>
      <c r="J2827" s="5">
        <f t="shared" si="375"/>
        <v>3.2941729832296964</v>
      </c>
      <c r="K2827" s="5">
        <f t="shared" si="376"/>
        <v>6.4452515011247478</v>
      </c>
      <c r="L2827">
        <v>2</v>
      </c>
      <c r="M2827">
        <v>3.29</v>
      </c>
      <c r="N2827">
        <v>4.43</v>
      </c>
      <c r="O2827" s="5">
        <f t="shared" si="377"/>
        <v>2.0593700041853347</v>
      </c>
      <c r="P2827" s="5">
        <f t="shared" si="378"/>
        <v>3.3876636568848757</v>
      </c>
      <c r="Q2827" s="5">
        <f t="shared" si="379"/>
        <v>4.5615045592705163</v>
      </c>
      <c r="R2827" s="24">
        <f t="shared" ref="R2827:T2887" si="381">(1/O2827)</f>
        <v>0.48558539648905374</v>
      </c>
      <c r="S2827" s="24">
        <f t="shared" si="381"/>
        <v>0.2951886908748047</v>
      </c>
      <c r="T2827" s="24">
        <f t="shared" si="381"/>
        <v>0.21922591263614163</v>
      </c>
      <c r="U2827">
        <f t="shared" ref="U2827:W2887" si="382">(L2827/I2827)</f>
        <v>1.1337408924010537</v>
      </c>
      <c r="V2827">
        <f t="shared" si="382"/>
        <v>0.99873322279948851</v>
      </c>
      <c r="W2827">
        <f t="shared" si="382"/>
        <v>0.68732771703740803</v>
      </c>
      <c r="X2827" t="s">
        <v>133</v>
      </c>
      <c r="Y2827" t="s">
        <v>125</v>
      </c>
      <c r="Z2827" t="s">
        <v>147</v>
      </c>
      <c r="AA2827" s="78" t="s">
        <v>151</v>
      </c>
      <c r="AB2827" s="78" t="s">
        <v>166</v>
      </c>
      <c r="AC2827" t="s">
        <v>632</v>
      </c>
      <c r="AD2827" s="78" t="s">
        <v>162</v>
      </c>
      <c r="AE2827" s="142" t="str">
        <f>VLOOKUP(AD2827,cs_lookup!$A$2:$B$55,2,FALSE)</f>
        <v>1</v>
      </c>
    </row>
    <row r="2828" spans="1:31" x14ac:dyDescent="0.25">
      <c r="A2828" s="6">
        <v>0.29873872572591537</v>
      </c>
      <c r="B2828" s="6">
        <v>0.48956474733134492</v>
      </c>
      <c r="C2828" s="6">
        <v>0.20769314766507721</v>
      </c>
      <c r="D2828" s="3">
        <f t="shared" si="380"/>
        <v>3.3474066596825236</v>
      </c>
      <c r="E2828" s="4">
        <f t="shared" si="380"/>
        <v>2.0426307356709748</v>
      </c>
      <c r="F2828" s="4">
        <f t="shared" si="380"/>
        <v>4.8147953422738086</v>
      </c>
      <c r="G2828" s="141">
        <v>3.02961912284887E-2</v>
      </c>
      <c r="H2828" s="5">
        <f t="shared" si="373"/>
        <v>1.0302961912284887</v>
      </c>
      <c r="I2828" s="5">
        <f t="shared" si="374"/>
        <v>3.2489750890869491</v>
      </c>
      <c r="J2828" s="5">
        <f t="shared" si="375"/>
        <v>1.9825665212208679</v>
      </c>
      <c r="K2828" s="5">
        <f t="shared" si="376"/>
        <v>4.6732147350101503</v>
      </c>
      <c r="L2828">
        <v>1.85</v>
      </c>
      <c r="M2828">
        <v>3.57</v>
      </c>
      <c r="N2828">
        <v>4.7699999999999996</v>
      </c>
      <c r="O2828" s="5">
        <f t="shared" si="377"/>
        <v>1.9060479537727042</v>
      </c>
      <c r="P2828" s="5">
        <f t="shared" si="378"/>
        <v>3.6781574026857045</v>
      </c>
      <c r="Q2828" s="5">
        <f t="shared" si="379"/>
        <v>4.9145128321598905</v>
      </c>
      <c r="R2828" s="24">
        <f t="shared" si="381"/>
        <v>0.52464577190760953</v>
      </c>
      <c r="S2828" s="24">
        <f t="shared" si="381"/>
        <v>0.27187525995212258</v>
      </c>
      <c r="T2828" s="24">
        <f t="shared" si="381"/>
        <v>0.20347896814026786</v>
      </c>
      <c r="U2828">
        <f t="shared" si="382"/>
        <v>0.56941033688254616</v>
      </c>
      <c r="V2828">
        <f t="shared" si="382"/>
        <v>1.8006961994907429</v>
      </c>
      <c r="W2828">
        <f t="shared" si="382"/>
        <v>1.0207106393517009</v>
      </c>
      <c r="X2828" t="s">
        <v>550</v>
      </c>
      <c r="Y2828" t="s">
        <v>78</v>
      </c>
      <c r="Z2828" t="s">
        <v>147</v>
      </c>
      <c r="AA2828" s="78" t="s">
        <v>154</v>
      </c>
      <c r="AB2828" s="78" t="s">
        <v>160</v>
      </c>
      <c r="AC2828" t="s">
        <v>632</v>
      </c>
      <c r="AD2828" s="78" t="s">
        <v>154</v>
      </c>
      <c r="AE2828" s="142" t="str">
        <f>VLOOKUP(AD2828,cs_lookup!$A$2:$B$55,2,FALSE)</f>
        <v>1</v>
      </c>
    </row>
    <row r="2829" spans="1:31" x14ac:dyDescent="0.25">
      <c r="A2829" s="6">
        <v>0.59847664272690426</v>
      </c>
      <c r="B2829" s="6">
        <v>0.19406728859895839</v>
      </c>
      <c r="C2829" s="6">
        <v>0.19324407607487726</v>
      </c>
      <c r="D2829" s="3">
        <f t="shared" si="380"/>
        <v>1.6709089855931405</v>
      </c>
      <c r="E2829" s="4">
        <f t="shared" si="380"/>
        <v>5.1528519165664646</v>
      </c>
      <c r="F2829" s="4">
        <f t="shared" si="380"/>
        <v>5.1748028726765467</v>
      </c>
      <c r="G2829" s="141">
        <v>2.7688957494900412E-2</v>
      </c>
      <c r="H2829" s="5">
        <f t="shared" si="373"/>
        <v>1.0276889574949004</v>
      </c>
      <c r="I2829" s="5">
        <f t="shared" si="374"/>
        <v>1.6258897922442956</v>
      </c>
      <c r="J2829" s="5">
        <f t="shared" si="375"/>
        <v>5.0140189587393067</v>
      </c>
      <c r="K2829" s="5">
        <f t="shared" si="376"/>
        <v>5.0353784916505004</v>
      </c>
      <c r="L2829">
        <v>2.91</v>
      </c>
      <c r="M2829">
        <v>3.74</v>
      </c>
      <c r="N2829">
        <v>2.4</v>
      </c>
      <c r="O2829" s="5">
        <f t="shared" si="377"/>
        <v>2.9905748663101606</v>
      </c>
      <c r="P2829" s="5">
        <f t="shared" si="378"/>
        <v>3.8435567010309279</v>
      </c>
      <c r="Q2829" s="5">
        <f t="shared" si="379"/>
        <v>2.4664534979877608</v>
      </c>
      <c r="R2829" s="24">
        <f t="shared" si="381"/>
        <v>0.33438387089563915</v>
      </c>
      <c r="S2829" s="24">
        <f t="shared" si="381"/>
        <v>0.26017568564339838</v>
      </c>
      <c r="T2829" s="24">
        <f t="shared" si="381"/>
        <v>0.40544044346096253</v>
      </c>
      <c r="U2829">
        <f t="shared" si="382"/>
        <v>1.7897892058127656</v>
      </c>
      <c r="V2829">
        <f t="shared" si="382"/>
        <v>0.74590862754542964</v>
      </c>
      <c r="W2829">
        <f t="shared" si="382"/>
        <v>0.47662752740029402</v>
      </c>
      <c r="X2829" t="s">
        <v>120</v>
      </c>
      <c r="Y2829" t="s">
        <v>121</v>
      </c>
      <c r="Z2829" t="s">
        <v>147</v>
      </c>
      <c r="AA2829" s="78" t="s">
        <v>162</v>
      </c>
      <c r="AB2829" s="78" t="s">
        <v>160</v>
      </c>
      <c r="AC2829" t="s">
        <v>632</v>
      </c>
      <c r="AD2829" s="78" t="s">
        <v>170</v>
      </c>
      <c r="AE2829" s="142" t="str">
        <f>VLOOKUP(AD2829,cs_lookup!$A$2:$B$55,2,FALSE)</f>
        <v>1</v>
      </c>
    </row>
    <row r="2830" spans="1:31" x14ac:dyDescent="0.25">
      <c r="A2830" s="6">
        <v>0.6413177345308676</v>
      </c>
      <c r="B2830" s="6">
        <v>0.19977626686864061</v>
      </c>
      <c r="C2830" s="6">
        <v>0.15116750509550625</v>
      </c>
      <c r="D2830" s="3">
        <f t="shared" si="380"/>
        <v>1.5592894850031136</v>
      </c>
      <c r="E2830" s="4">
        <f t="shared" si="380"/>
        <v>5.0055995923556447</v>
      </c>
      <c r="F2830" s="4">
        <f t="shared" si="380"/>
        <v>6.6151783041481638</v>
      </c>
      <c r="G2830" s="141">
        <v>5.2732272593653207E-2</v>
      </c>
      <c r="H2830" s="5">
        <f t="shared" si="373"/>
        <v>1.0527322725936532</v>
      </c>
      <c r="I2830" s="5">
        <f t="shared" si="374"/>
        <v>1.4811833222908972</v>
      </c>
      <c r="J2830" s="5">
        <f t="shared" si="375"/>
        <v>4.7548647673004023</v>
      </c>
      <c r="K2830" s="5">
        <f t="shared" si="376"/>
        <v>6.2838182853937958</v>
      </c>
      <c r="L2830">
        <v>1.41</v>
      </c>
      <c r="M2830">
        <v>4.7699999999999996</v>
      </c>
      <c r="N2830">
        <v>7.47</v>
      </c>
      <c r="O2830" s="5">
        <f t="shared" si="377"/>
        <v>1.4843525043570509</v>
      </c>
      <c r="P2830" s="5">
        <f t="shared" si="378"/>
        <v>5.021532940271725</v>
      </c>
      <c r="Q2830" s="5">
        <f t="shared" si="379"/>
        <v>7.863910076274589</v>
      </c>
      <c r="R2830" s="24">
        <f t="shared" si="381"/>
        <v>0.67369442033794469</v>
      </c>
      <c r="S2830" s="24">
        <f t="shared" si="381"/>
        <v>0.19914237582316607</v>
      </c>
      <c r="T2830" s="24">
        <f t="shared" si="381"/>
        <v>0.12716320383888916</v>
      </c>
      <c r="U2830">
        <f t="shared" si="382"/>
        <v>0.95194158533948359</v>
      </c>
      <c r="V2830">
        <f t="shared" si="382"/>
        <v>1.0031831047653939</v>
      </c>
      <c r="W2830">
        <f t="shared" si="382"/>
        <v>1.188767666525842</v>
      </c>
      <c r="X2830" t="s">
        <v>422</v>
      </c>
      <c r="Y2830" t="s">
        <v>396</v>
      </c>
      <c r="Z2830" t="s">
        <v>186</v>
      </c>
      <c r="AA2830" s="78" t="s">
        <v>162</v>
      </c>
      <c r="AB2830" s="78" t="s">
        <v>160</v>
      </c>
      <c r="AC2830" t="s">
        <v>633</v>
      </c>
      <c r="AD2830" s="78" t="s">
        <v>151</v>
      </c>
      <c r="AE2830" s="142" t="str">
        <f>VLOOKUP(AD2830,cs_lookup!$A$2:$B$55,2,FALSE)</f>
        <v>X</v>
      </c>
    </row>
    <row r="2831" spans="1:31" x14ac:dyDescent="0.25">
      <c r="A2831" s="6">
        <v>0.15178188093627942</v>
      </c>
      <c r="B2831" s="6">
        <v>0.19551514824189767</v>
      </c>
      <c r="C2831" s="6">
        <v>0.57002558261836833</v>
      </c>
      <c r="D2831" s="3">
        <f t="shared" si="380"/>
        <v>6.5884016842551629</v>
      </c>
      <c r="E2831" s="4">
        <f t="shared" si="380"/>
        <v>5.1146932040414974</v>
      </c>
      <c r="F2831" s="4">
        <f t="shared" si="380"/>
        <v>1.7543072284696022</v>
      </c>
      <c r="G2831" s="141">
        <v>4.4048364339077217E-2</v>
      </c>
      <c r="H2831" s="5">
        <f t="shared" si="373"/>
        <v>1.0440483643390772</v>
      </c>
      <c r="I2831" s="5">
        <f t="shared" si="374"/>
        <v>6.3104372453338158</v>
      </c>
      <c r="J2831" s="5">
        <f t="shared" si="375"/>
        <v>4.8989044748700845</v>
      </c>
      <c r="K2831" s="5">
        <f t="shared" si="376"/>
        <v>1.6802930672470773</v>
      </c>
      <c r="L2831">
        <v>2.77</v>
      </c>
      <c r="M2831">
        <v>3.83</v>
      </c>
      <c r="N2831">
        <v>2.37</v>
      </c>
      <c r="O2831" s="5">
        <f t="shared" si="377"/>
        <v>2.8920139692192439</v>
      </c>
      <c r="P2831" s="5">
        <f t="shared" si="378"/>
        <v>3.9987052354186656</v>
      </c>
      <c r="Q2831" s="5">
        <f t="shared" si="379"/>
        <v>2.4743946234836129</v>
      </c>
      <c r="R2831" s="24">
        <f t="shared" si="381"/>
        <v>0.34577979589426733</v>
      </c>
      <c r="S2831" s="24">
        <f t="shared" si="381"/>
        <v>0.25008094898880429</v>
      </c>
      <c r="T2831" s="24">
        <f t="shared" si="381"/>
        <v>0.40413925511692844</v>
      </c>
      <c r="U2831">
        <f t="shared" si="382"/>
        <v>0.43895531994209219</v>
      </c>
      <c r="V2831">
        <f t="shared" si="382"/>
        <v>0.78180744687853276</v>
      </c>
      <c r="W2831">
        <f t="shared" si="382"/>
        <v>1.4104682368790047</v>
      </c>
      <c r="X2831" t="s">
        <v>423</v>
      </c>
      <c r="Y2831" t="s">
        <v>418</v>
      </c>
      <c r="Z2831" t="s">
        <v>186</v>
      </c>
      <c r="AA2831" s="78" t="s">
        <v>155</v>
      </c>
      <c r="AB2831" s="78" t="s">
        <v>161</v>
      </c>
      <c r="AC2831" t="s">
        <v>633</v>
      </c>
      <c r="AD2831" s="78" t="s">
        <v>162</v>
      </c>
      <c r="AE2831" s="142" t="str">
        <f>VLOOKUP(AD2831,cs_lookup!$A$2:$B$55,2,FALSE)</f>
        <v>1</v>
      </c>
    </row>
    <row r="2832" spans="1:31" x14ac:dyDescent="0.25">
      <c r="A2832" s="6">
        <v>0.10407442993718381</v>
      </c>
      <c r="B2832" s="6">
        <v>0.15100749862628979</v>
      </c>
      <c r="C2832" s="6">
        <v>0.6374161656401689</v>
      </c>
      <c r="D2832" s="3">
        <f t="shared" si="380"/>
        <v>9.6085080706526078</v>
      </c>
      <c r="E2832" s="4">
        <f t="shared" si="380"/>
        <v>6.6221876999285918</v>
      </c>
      <c r="F2832" s="4">
        <f t="shared" si="380"/>
        <v>1.5688337602729003</v>
      </c>
      <c r="G2832" s="141">
        <v>4.8934404627628325E-2</v>
      </c>
      <c r="H2832" s="5">
        <f t="shared" si="373"/>
        <v>1.0489344046276283</v>
      </c>
      <c r="I2832" s="5">
        <f t="shared" si="374"/>
        <v>9.1602563785326758</v>
      </c>
      <c r="J2832" s="5">
        <f t="shared" si="375"/>
        <v>6.3132524500228095</v>
      </c>
      <c r="K2832" s="5">
        <f t="shared" si="376"/>
        <v>1.4956452504099493</v>
      </c>
      <c r="L2832">
        <v>5.99</v>
      </c>
      <c r="M2832">
        <v>4.1500000000000004</v>
      </c>
      <c r="N2832">
        <v>1.56</v>
      </c>
      <c r="O2832" s="5">
        <f t="shared" si="377"/>
        <v>6.2831170837194943</v>
      </c>
      <c r="P2832" s="5">
        <f t="shared" si="378"/>
        <v>4.353077779204658</v>
      </c>
      <c r="Q2832" s="5">
        <f t="shared" si="379"/>
        <v>1.6363376712191002</v>
      </c>
      <c r="R2832" s="24">
        <f t="shared" si="381"/>
        <v>0.15915667123109181</v>
      </c>
      <c r="S2832" s="24">
        <f t="shared" si="381"/>
        <v>0.22972252064439519</v>
      </c>
      <c r="T2832" s="24">
        <f t="shared" si="381"/>
        <v>0.61112080812451286</v>
      </c>
      <c r="U2832">
        <f t="shared" si="382"/>
        <v>0.65391182871668718</v>
      </c>
      <c r="V2832">
        <f t="shared" si="382"/>
        <v>0.65734738676338</v>
      </c>
      <c r="W2832">
        <f t="shared" si="382"/>
        <v>1.0430280840810422</v>
      </c>
      <c r="X2832" t="s">
        <v>397</v>
      </c>
      <c r="Y2832" t="s">
        <v>523</v>
      </c>
      <c r="Z2832" t="s">
        <v>186</v>
      </c>
      <c r="AA2832" s="78" t="s">
        <v>178</v>
      </c>
      <c r="AB2832" s="78" t="s">
        <v>161</v>
      </c>
      <c r="AC2832" t="s">
        <v>633</v>
      </c>
      <c r="AD2832" s="78" t="s">
        <v>634</v>
      </c>
      <c r="AE2832" s="142" t="e">
        <f>VLOOKUP(AD2832,cs_lookup!$A$2:$B$55,2,FALSE)</f>
        <v>#N/A</v>
      </c>
    </row>
    <row r="2833" spans="1:31" x14ac:dyDescent="0.25">
      <c r="A2833" s="6">
        <v>9.596921268824532E-2</v>
      </c>
      <c r="B2833" s="6">
        <v>0.20150040040912431</v>
      </c>
      <c r="C2833" s="6">
        <v>0.59890572481817905</v>
      </c>
      <c r="D2833" s="3">
        <f t="shared" si="380"/>
        <v>10.420008375482732</v>
      </c>
      <c r="E2833" s="4">
        <f t="shared" si="380"/>
        <v>4.9627692945999629</v>
      </c>
      <c r="F2833" s="4">
        <f t="shared" si="380"/>
        <v>1.6697118737737706</v>
      </c>
      <c r="G2833" s="141">
        <v>4.7712681825521797E-2</v>
      </c>
      <c r="H2833" s="5">
        <f t="shared" si="373"/>
        <v>1.0477126818255218</v>
      </c>
      <c r="I2833" s="5">
        <f t="shared" si="374"/>
        <v>9.9454827227318052</v>
      </c>
      <c r="J2833" s="5">
        <f t="shared" si="375"/>
        <v>4.7367655089875349</v>
      </c>
      <c r="K2833" s="5">
        <f t="shared" si="376"/>
        <v>1.5936734399973904</v>
      </c>
      <c r="L2833">
        <v>4.72</v>
      </c>
      <c r="M2833">
        <v>3.93</v>
      </c>
      <c r="N2833">
        <v>1.72</v>
      </c>
      <c r="O2833" s="5">
        <f t="shared" si="377"/>
        <v>4.9452038582164626</v>
      </c>
      <c r="P2833" s="5">
        <f t="shared" si="378"/>
        <v>4.117510839574301</v>
      </c>
      <c r="Q2833" s="5">
        <f t="shared" si="379"/>
        <v>1.8020658127398974</v>
      </c>
      <c r="R2833" s="24">
        <f t="shared" si="381"/>
        <v>0.20221613277650805</v>
      </c>
      <c r="S2833" s="24">
        <f t="shared" si="381"/>
        <v>0.24286517727865592</v>
      </c>
      <c r="T2833" s="24">
        <f t="shared" si="381"/>
        <v>0.55491868994483595</v>
      </c>
      <c r="U2833">
        <f t="shared" si="382"/>
        <v>0.4745873208559071</v>
      </c>
      <c r="V2833">
        <f t="shared" si="382"/>
        <v>0.82968008286313133</v>
      </c>
      <c r="W2833">
        <f t="shared" si="382"/>
        <v>1.0792675317490492</v>
      </c>
      <c r="X2833" t="s">
        <v>419</v>
      </c>
      <c r="Y2833" t="s">
        <v>280</v>
      </c>
      <c r="Z2833" t="s">
        <v>186</v>
      </c>
      <c r="AA2833" s="78" t="s">
        <v>155</v>
      </c>
      <c r="AB2833" s="78" t="s">
        <v>161</v>
      </c>
      <c r="AC2833" t="s">
        <v>633</v>
      </c>
      <c r="AD2833" s="78" t="s">
        <v>170</v>
      </c>
      <c r="AE2833" s="142" t="str">
        <f>VLOOKUP(AD2833,cs_lookup!$A$2:$B$55,2,FALSE)</f>
        <v>1</v>
      </c>
    </row>
    <row r="2834" spans="1:31" x14ac:dyDescent="0.25">
      <c r="A2834" s="6">
        <v>0.71001728991470159</v>
      </c>
      <c r="B2834" s="6">
        <v>0.19327534356254764</v>
      </c>
      <c r="C2834" s="6">
        <v>9.348413869365034E-2</v>
      </c>
      <c r="D2834" s="3">
        <f t="shared" si="380"/>
        <v>1.4084164064795319</v>
      </c>
      <c r="E2834" s="4">
        <f t="shared" si="380"/>
        <v>5.1739657090630429</v>
      </c>
      <c r="F2834" s="4">
        <f t="shared" si="380"/>
        <v>10.69700180131116</v>
      </c>
      <c r="G2834" s="141">
        <v>2.2246453413684586E-2</v>
      </c>
      <c r="H2834" s="5">
        <f t="shared" si="373"/>
        <v>1.0222464534136846</v>
      </c>
      <c r="I2834" s="5">
        <f t="shared" si="374"/>
        <v>1.3777659993598153</v>
      </c>
      <c r="J2834" s="5">
        <f t="shared" si="375"/>
        <v>5.0613682168180949</v>
      </c>
      <c r="K2834" s="5">
        <f t="shared" si="376"/>
        <v>10.464210235789663</v>
      </c>
      <c r="L2834">
        <v>2.04</v>
      </c>
      <c r="M2834">
        <v>3.7</v>
      </c>
      <c r="N2834">
        <v>3.82</v>
      </c>
      <c r="O2834" s="5">
        <f t="shared" si="377"/>
        <v>2.0853827649639167</v>
      </c>
      <c r="P2834" s="5">
        <f t="shared" si="378"/>
        <v>3.782311877630633</v>
      </c>
      <c r="Q2834" s="5">
        <f t="shared" si="379"/>
        <v>3.9049814520402748</v>
      </c>
      <c r="R2834" s="24">
        <f t="shared" si="381"/>
        <v>0.47952827500101786</v>
      </c>
      <c r="S2834" s="24">
        <f t="shared" si="381"/>
        <v>0.26438856243299363</v>
      </c>
      <c r="T2834" s="24">
        <f t="shared" si="381"/>
        <v>0.25608316256598862</v>
      </c>
      <c r="U2834">
        <f t="shared" si="382"/>
        <v>1.480657819214507</v>
      </c>
      <c r="V2834">
        <f t="shared" si="382"/>
        <v>0.73102762760976536</v>
      </c>
      <c r="W2834">
        <f t="shared" si="382"/>
        <v>0.36505382765866518</v>
      </c>
      <c r="X2834" t="s">
        <v>311</v>
      </c>
      <c r="Y2834" t="s">
        <v>306</v>
      </c>
      <c r="Z2834" t="s">
        <v>305</v>
      </c>
      <c r="AA2834" s="78" t="s">
        <v>162</v>
      </c>
      <c r="AB2834" s="78" t="s">
        <v>160</v>
      </c>
      <c r="AC2834" t="s">
        <v>633</v>
      </c>
      <c r="AD2834" s="78" t="s">
        <v>153</v>
      </c>
      <c r="AE2834" s="142" t="str">
        <f>VLOOKUP(AD2834,cs_lookup!$A$2:$B$55,2,FALSE)</f>
        <v>2</v>
      </c>
    </row>
    <row r="2835" spans="1:31" x14ac:dyDescent="0.25">
      <c r="A2835" s="6">
        <v>0.81197881350237533</v>
      </c>
      <c r="B2835" s="6">
        <v>0.14679412950084261</v>
      </c>
      <c r="C2835" s="6">
        <v>3.6992472252384397E-2</v>
      </c>
      <c r="D2835" s="3">
        <f t="shared" si="380"/>
        <v>1.2315592271264042</v>
      </c>
      <c r="E2835" s="4">
        <f t="shared" si="380"/>
        <v>6.8122615216316253</v>
      </c>
      <c r="F2835" s="4">
        <f t="shared" si="380"/>
        <v>27.032526865936724</v>
      </c>
      <c r="G2835" s="141">
        <v>2.3193242526549973E-2</v>
      </c>
      <c r="H2835" s="5">
        <f t="shared" si="373"/>
        <v>1.02319324252655</v>
      </c>
      <c r="I2835" s="5">
        <f t="shared" si="374"/>
        <v>1.2036428466682798</v>
      </c>
      <c r="J2835" s="5">
        <f t="shared" si="375"/>
        <v>6.6578445189984334</v>
      </c>
      <c r="K2835" s="5">
        <f t="shared" si="376"/>
        <v>26.419766806889637</v>
      </c>
      <c r="L2835">
        <v>2.19</v>
      </c>
      <c r="M2835">
        <v>3.53</v>
      </c>
      <c r="N2835">
        <v>3.53</v>
      </c>
      <c r="O2835" s="5">
        <f t="shared" si="377"/>
        <v>2.2407932011331444</v>
      </c>
      <c r="P2835" s="5">
        <f t="shared" si="378"/>
        <v>3.6118721461187211</v>
      </c>
      <c r="Q2835" s="5">
        <f t="shared" si="379"/>
        <v>3.6118721461187211</v>
      </c>
      <c r="R2835" s="24">
        <f t="shared" si="381"/>
        <v>0.44627054361567636</v>
      </c>
      <c r="S2835" s="24">
        <f t="shared" si="381"/>
        <v>0.27686472819216185</v>
      </c>
      <c r="T2835" s="24">
        <f t="shared" si="381"/>
        <v>0.27686472819216185</v>
      </c>
      <c r="U2835">
        <f t="shared" si="382"/>
        <v>1.8194766047602799</v>
      </c>
      <c r="V2835">
        <f t="shared" si="382"/>
        <v>0.53020162755783795</v>
      </c>
      <c r="W2835">
        <f t="shared" si="382"/>
        <v>0.13361208014445689</v>
      </c>
      <c r="X2835" t="s">
        <v>358</v>
      </c>
      <c r="Y2835" t="s">
        <v>308</v>
      </c>
      <c r="Z2835" t="s">
        <v>305</v>
      </c>
      <c r="AA2835" s="78" t="s">
        <v>170</v>
      </c>
      <c r="AB2835" s="78" t="s">
        <v>160</v>
      </c>
      <c r="AC2835" t="s">
        <v>633</v>
      </c>
      <c r="AD2835" s="78" t="s">
        <v>151</v>
      </c>
      <c r="AE2835" s="142" t="str">
        <f>VLOOKUP(AD2835,cs_lookup!$A$2:$B$55,2,FALSE)</f>
        <v>X</v>
      </c>
    </row>
    <row r="2836" spans="1:31" x14ac:dyDescent="0.25">
      <c r="A2836" s="6">
        <v>0.48045475658470616</v>
      </c>
      <c r="B2836" s="6">
        <v>0.31513643849112599</v>
      </c>
      <c r="C2836" s="6">
        <v>0.19730348378128956</v>
      </c>
      <c r="D2836" s="3">
        <f t="shared" si="380"/>
        <v>2.0813614316329407</v>
      </c>
      <c r="E2836" s="4">
        <f t="shared" si="380"/>
        <v>3.1732287284453755</v>
      </c>
      <c r="F2836" s="4">
        <f t="shared" si="380"/>
        <v>5.0683342272278251</v>
      </c>
      <c r="G2836" s="141">
        <v>2.8384621530455734E-2</v>
      </c>
      <c r="H2836" s="5">
        <f t="shared" ref="H2836:H2887" si="383">(G2836/100%) + 1</f>
        <v>1.0283846215304557</v>
      </c>
      <c r="I2836" s="5">
        <f t="shared" ref="I2836:I2887" si="384">D2836/H2836</f>
        <v>2.0239134153284311</v>
      </c>
      <c r="J2836" s="5">
        <f t="shared" ref="J2836:J2887" si="385">E2836/H2836</f>
        <v>3.0856438943271383</v>
      </c>
      <c r="K2836" s="5">
        <f t="shared" ref="K2836:K2887" si="386">F2836/H2836</f>
        <v>4.9284422589721952</v>
      </c>
      <c r="L2836">
        <v>3.11</v>
      </c>
      <c r="M2836">
        <v>3.51</v>
      </c>
      <c r="N2836">
        <v>2.37</v>
      </c>
      <c r="O2836" s="5">
        <f t="shared" ref="O2836:O2887" si="387">(L2836*H2836)</f>
        <v>3.1982761729597171</v>
      </c>
      <c r="P2836" s="5">
        <f t="shared" ref="P2836:P2887" si="388">(M2836*H2836)</f>
        <v>3.6096300215718995</v>
      </c>
      <c r="Q2836" s="5">
        <f t="shared" ref="Q2836:Q2887" si="389">(N2836*H2836)</f>
        <v>2.43727155302718</v>
      </c>
      <c r="R2836" s="24">
        <f t="shared" si="381"/>
        <v>0.31266843321869542</v>
      </c>
      <c r="S2836" s="24">
        <f t="shared" si="381"/>
        <v>0.2770367029373626</v>
      </c>
      <c r="T2836" s="24">
        <f t="shared" si="381"/>
        <v>0.41029486384394204</v>
      </c>
      <c r="U2836">
        <f t="shared" si="382"/>
        <v>1.5366270001700264</v>
      </c>
      <c r="V2836">
        <f t="shared" si="382"/>
        <v>1.1375259492688146</v>
      </c>
      <c r="W2836">
        <f t="shared" si="382"/>
        <v>0.48088216833329667</v>
      </c>
      <c r="X2836" t="s">
        <v>517</v>
      </c>
      <c r="Y2836" t="s">
        <v>384</v>
      </c>
      <c r="Z2836" t="s">
        <v>320</v>
      </c>
      <c r="AA2836" s="78" t="s">
        <v>151</v>
      </c>
      <c r="AB2836" s="78" t="s">
        <v>166</v>
      </c>
      <c r="AC2836" t="s">
        <v>633</v>
      </c>
      <c r="AD2836" s="78" t="s">
        <v>154</v>
      </c>
      <c r="AE2836" s="142" t="str">
        <f>VLOOKUP(AD2836,cs_lookup!$A$2:$B$55,2,FALSE)</f>
        <v>1</v>
      </c>
    </row>
    <row r="2837" spans="1:31" x14ac:dyDescent="0.25">
      <c r="A2837" s="6">
        <v>0.44998605109273582</v>
      </c>
      <c r="B2837" s="6">
        <v>0.28853733790258873</v>
      </c>
      <c r="C2837" s="6">
        <v>0.24802197429703801</v>
      </c>
      <c r="D2837" s="3">
        <f t="shared" si="380"/>
        <v>2.2222911078501721</v>
      </c>
      <c r="E2837" s="4">
        <f t="shared" si="380"/>
        <v>3.4657559651347571</v>
      </c>
      <c r="F2837" s="4">
        <f t="shared" si="380"/>
        <v>4.031900813765688</v>
      </c>
      <c r="G2837" s="141">
        <v>2.7828833396712715E-2</v>
      </c>
      <c r="H2837" s="5">
        <f t="shared" si="383"/>
        <v>1.0278288333967127</v>
      </c>
      <c r="I2837" s="5">
        <f t="shared" si="384"/>
        <v>2.1621217810226878</v>
      </c>
      <c r="J2837" s="5">
        <f t="shared" si="385"/>
        <v>3.3719193824144003</v>
      </c>
      <c r="K2837" s="5">
        <f t="shared" si="386"/>
        <v>3.9227356567156049</v>
      </c>
      <c r="L2837">
        <v>2.2400000000000002</v>
      </c>
      <c r="M2837">
        <v>3.43</v>
      </c>
      <c r="N2837">
        <v>3.45</v>
      </c>
      <c r="O2837" s="5">
        <f t="shared" si="387"/>
        <v>2.3023365868086367</v>
      </c>
      <c r="P2837" s="5">
        <f t="shared" si="388"/>
        <v>3.525452898550725</v>
      </c>
      <c r="Q2837" s="5">
        <f t="shared" si="389"/>
        <v>3.5460094752186588</v>
      </c>
      <c r="R2837" s="24">
        <f t="shared" si="381"/>
        <v>0.43434135813571073</v>
      </c>
      <c r="S2837" s="24">
        <f t="shared" si="381"/>
        <v>0.28365149919066823</v>
      </c>
      <c r="T2837" s="24">
        <f t="shared" si="381"/>
        <v>0.28200714267362093</v>
      </c>
      <c r="U2837">
        <f t="shared" si="382"/>
        <v>1.0360193489843463</v>
      </c>
      <c r="V2837">
        <f t="shared" si="382"/>
        <v>1.0172247942487915</v>
      </c>
      <c r="W2837">
        <f t="shared" si="382"/>
        <v>0.87948827091973547</v>
      </c>
      <c r="X2837" t="s">
        <v>321</v>
      </c>
      <c r="Y2837" t="s">
        <v>368</v>
      </c>
      <c r="Z2837" t="s">
        <v>320</v>
      </c>
      <c r="AA2837" s="78" t="s">
        <v>151</v>
      </c>
      <c r="AB2837" s="78" t="s">
        <v>166</v>
      </c>
      <c r="AC2837" t="s">
        <v>633</v>
      </c>
      <c r="AD2837" s="78" t="s">
        <v>162</v>
      </c>
      <c r="AE2837" s="142" t="str">
        <f>VLOOKUP(AD2837,cs_lookup!$A$2:$B$55,2,FALSE)</f>
        <v>1</v>
      </c>
    </row>
    <row r="2838" spans="1:31" x14ac:dyDescent="0.25">
      <c r="A2838" s="6">
        <v>9.2928648746316414E-2</v>
      </c>
      <c r="B2838" s="6">
        <v>0.20894446017020935</v>
      </c>
      <c r="C2838" s="6">
        <v>0.59564563627439382</v>
      </c>
      <c r="D2838" s="3">
        <f t="shared" si="380"/>
        <v>10.760944159748572</v>
      </c>
      <c r="E2838" s="4">
        <f t="shared" si="380"/>
        <v>4.7859608203317991</v>
      </c>
      <c r="F2838" s="4">
        <f t="shared" si="380"/>
        <v>1.6788505431765368</v>
      </c>
      <c r="G2838" s="141">
        <v>2.7756069063000544E-2</v>
      </c>
      <c r="H2838" s="5">
        <f t="shared" si="383"/>
        <v>1.0277560690630005</v>
      </c>
      <c r="I2838" s="5">
        <f t="shared" si="384"/>
        <v>10.470328985319702</v>
      </c>
      <c r="J2838" s="5">
        <f t="shared" si="385"/>
        <v>4.6567088868617752</v>
      </c>
      <c r="K2838" s="5">
        <f t="shared" si="386"/>
        <v>1.6335107071730897</v>
      </c>
      <c r="L2838">
        <v>3.21</v>
      </c>
      <c r="M2838">
        <v>3.44</v>
      </c>
      <c r="N2838">
        <v>2.35</v>
      </c>
      <c r="O2838" s="5">
        <f t="shared" si="387"/>
        <v>3.2990969816922315</v>
      </c>
      <c r="P2838" s="5">
        <f t="shared" si="388"/>
        <v>3.5354808775767217</v>
      </c>
      <c r="Q2838" s="5">
        <f t="shared" si="389"/>
        <v>2.4152267622980514</v>
      </c>
      <c r="R2838" s="24">
        <f t="shared" si="381"/>
        <v>0.30311324751873836</v>
      </c>
      <c r="S2838" s="24">
        <f t="shared" si="381"/>
        <v>0.28284695480672967</v>
      </c>
      <c r="T2838" s="24">
        <f t="shared" si="381"/>
        <v>0.41403979767453192</v>
      </c>
      <c r="U2838">
        <f t="shared" si="382"/>
        <v>0.30658062459171004</v>
      </c>
      <c r="V2838">
        <f t="shared" si="382"/>
        <v>0.73871914340736611</v>
      </c>
      <c r="W2838">
        <f t="shared" si="382"/>
        <v>1.4386192815759671</v>
      </c>
      <c r="X2838" t="s">
        <v>518</v>
      </c>
      <c r="Y2838" t="s">
        <v>323</v>
      </c>
      <c r="Z2838" t="s">
        <v>320</v>
      </c>
      <c r="AA2838" s="78" t="s">
        <v>153</v>
      </c>
      <c r="AB2838" s="78" t="s">
        <v>161</v>
      </c>
      <c r="AC2838" t="s">
        <v>633</v>
      </c>
      <c r="AD2838" s="78" t="s">
        <v>151</v>
      </c>
      <c r="AE2838" s="142" t="str">
        <f>VLOOKUP(AD2838,cs_lookup!$A$2:$B$55,2,FALSE)</f>
        <v>X</v>
      </c>
    </row>
    <row r="2839" spans="1:31" x14ac:dyDescent="0.25">
      <c r="A2839" s="6">
        <v>0.84799562641688353</v>
      </c>
      <c r="B2839" s="6">
        <v>0.11176284922253459</v>
      </c>
      <c r="C2839" s="6">
        <v>2.8356549322008453E-2</v>
      </c>
      <c r="D2839" s="3">
        <f t="shared" si="380"/>
        <v>1.1792513650399294</v>
      </c>
      <c r="E2839" s="4">
        <f t="shared" si="380"/>
        <v>8.947517059169348</v>
      </c>
      <c r="F2839" s="4">
        <f t="shared" si="380"/>
        <v>35.265221753334671</v>
      </c>
      <c r="G2839" s="141">
        <v>2.8723266585090723E-2</v>
      </c>
      <c r="H2839" s="5">
        <f t="shared" si="383"/>
        <v>1.0287232665850907</v>
      </c>
      <c r="I2839" s="5">
        <f t="shared" si="384"/>
        <v>1.1463251618236709</v>
      </c>
      <c r="J2839" s="5">
        <f t="shared" si="385"/>
        <v>8.6976909629653587</v>
      </c>
      <c r="K2839" s="5">
        <f t="shared" si="386"/>
        <v>34.280571752206704</v>
      </c>
      <c r="L2839">
        <v>1.19</v>
      </c>
      <c r="M2839">
        <v>7.71</v>
      </c>
      <c r="N2839">
        <v>17.04</v>
      </c>
      <c r="O2839" s="5">
        <f t="shared" si="387"/>
        <v>1.2241806872362579</v>
      </c>
      <c r="P2839" s="5">
        <f t="shared" si="388"/>
        <v>7.9314563853710496</v>
      </c>
      <c r="Q2839" s="5">
        <f t="shared" si="389"/>
        <v>17.529444462609945</v>
      </c>
      <c r="R2839" s="24">
        <f t="shared" si="381"/>
        <v>0.81687287704041955</v>
      </c>
      <c r="S2839" s="24">
        <f t="shared" si="381"/>
        <v>0.12608024950429303</v>
      </c>
      <c r="T2839" s="24">
        <f t="shared" si="381"/>
        <v>5.7046873455287514E-2</v>
      </c>
      <c r="U2839">
        <f t="shared" si="382"/>
        <v>1.0380998687203615</v>
      </c>
      <c r="V2839">
        <f t="shared" si="382"/>
        <v>0.88644216411333399</v>
      </c>
      <c r="W2839">
        <f t="shared" si="382"/>
        <v>0.49707455649140692</v>
      </c>
      <c r="X2839" t="s">
        <v>196</v>
      </c>
      <c r="Y2839" t="s">
        <v>199</v>
      </c>
      <c r="Z2839" t="s">
        <v>189</v>
      </c>
      <c r="AA2839" s="78" t="s">
        <v>176</v>
      </c>
      <c r="AB2839" s="78" t="s">
        <v>160</v>
      </c>
      <c r="AC2839" t="s">
        <v>633</v>
      </c>
      <c r="AD2839" s="78" t="s">
        <v>176</v>
      </c>
      <c r="AE2839" s="142" t="str">
        <f>VLOOKUP(AD2839,cs_lookup!$A$2:$B$55,2,FALSE)</f>
        <v>1</v>
      </c>
    </row>
    <row r="2840" spans="1:31" x14ac:dyDescent="0.25">
      <c r="A2840" s="6">
        <v>0.35260199930489716</v>
      </c>
      <c r="B2840" s="6">
        <v>0.31004815167424626</v>
      </c>
      <c r="C2840" s="6">
        <v>0.31596389201180691</v>
      </c>
      <c r="D2840" s="3">
        <f t="shared" si="380"/>
        <v>2.836058791417384</v>
      </c>
      <c r="E2840" s="4">
        <f t="shared" si="380"/>
        <v>3.2253054714245009</v>
      </c>
      <c r="F2840" s="4">
        <f t="shared" si="380"/>
        <v>3.1649186039353894</v>
      </c>
      <c r="G2840" s="141">
        <v>2.2855346530428422E-2</v>
      </c>
      <c r="H2840" s="5">
        <f t="shared" si="383"/>
        <v>1.0228553465304284</v>
      </c>
      <c r="I2840" s="5">
        <f t="shared" si="384"/>
        <v>2.7726880453208009</v>
      </c>
      <c r="J2840" s="5">
        <f t="shared" si="385"/>
        <v>3.1532371438101028</v>
      </c>
      <c r="K2840" s="5">
        <f t="shared" si="386"/>
        <v>3.0941995998465828</v>
      </c>
      <c r="L2840">
        <v>1.77</v>
      </c>
      <c r="M2840">
        <v>4.1500000000000004</v>
      </c>
      <c r="N2840">
        <v>4.6100000000000003</v>
      </c>
      <c r="O2840" s="5">
        <f t="shared" si="387"/>
        <v>1.8104539633588583</v>
      </c>
      <c r="P2840" s="5">
        <f t="shared" si="388"/>
        <v>4.2448496881012785</v>
      </c>
      <c r="Q2840" s="5">
        <f t="shared" si="389"/>
        <v>4.7153631475052755</v>
      </c>
      <c r="R2840" s="24">
        <f t="shared" si="381"/>
        <v>0.55234765436661115</v>
      </c>
      <c r="S2840" s="24">
        <f t="shared" si="381"/>
        <v>0.23557960198286787</v>
      </c>
      <c r="T2840" s="24">
        <f t="shared" si="381"/>
        <v>0.21207274365052098</v>
      </c>
      <c r="U2840">
        <f t="shared" si="382"/>
        <v>0.63836968712980846</v>
      </c>
      <c r="V2840">
        <f t="shared" si="382"/>
        <v>1.316107799930802</v>
      </c>
      <c r="W2840">
        <f t="shared" si="382"/>
        <v>1.4898844923348107</v>
      </c>
      <c r="X2840" t="s">
        <v>288</v>
      </c>
      <c r="Y2840" t="s">
        <v>281</v>
      </c>
      <c r="Z2840" t="s">
        <v>189</v>
      </c>
      <c r="AA2840" s="78" t="s">
        <v>151</v>
      </c>
      <c r="AB2840" s="78" t="s">
        <v>166</v>
      </c>
      <c r="AC2840" t="s">
        <v>633</v>
      </c>
      <c r="AD2840" s="78" t="s">
        <v>162</v>
      </c>
      <c r="AE2840" s="142" t="str">
        <f>VLOOKUP(AD2840,cs_lookup!$A$2:$B$55,2,FALSE)</f>
        <v>1</v>
      </c>
    </row>
    <row r="2841" spans="1:31" x14ac:dyDescent="0.25">
      <c r="A2841" s="6">
        <v>4.1086298071663266E-2</v>
      </c>
      <c r="B2841" s="6">
        <v>0.4505000300632318</v>
      </c>
      <c r="C2841" s="6">
        <v>0.47564403469258831</v>
      </c>
      <c r="D2841" s="3">
        <f t="shared" si="380"/>
        <v>24.339014390047669</v>
      </c>
      <c r="E2841" s="4">
        <f t="shared" si="380"/>
        <v>2.2197556787280144</v>
      </c>
      <c r="F2841" s="4">
        <f t="shared" si="380"/>
        <v>2.1024125755015644</v>
      </c>
      <c r="G2841" s="141">
        <v>2.9669003086943091E-2</v>
      </c>
      <c r="H2841" s="5">
        <f t="shared" si="383"/>
        <v>1.0296690030869431</v>
      </c>
      <c r="I2841" s="5">
        <f t="shared" si="384"/>
        <v>23.637707182676582</v>
      </c>
      <c r="J2841" s="5">
        <f t="shared" si="385"/>
        <v>2.1557953789744051</v>
      </c>
      <c r="K2841" s="5">
        <f t="shared" si="386"/>
        <v>2.0418334136489888</v>
      </c>
      <c r="L2841">
        <v>4.8899999999999997</v>
      </c>
      <c r="M2841">
        <v>3.41</v>
      </c>
      <c r="N2841">
        <v>1.88</v>
      </c>
      <c r="O2841" s="5">
        <f t="shared" si="387"/>
        <v>5.035081425095151</v>
      </c>
      <c r="P2841" s="5">
        <f t="shared" si="388"/>
        <v>3.5111713005264762</v>
      </c>
      <c r="Q2841" s="5">
        <f t="shared" si="389"/>
        <v>1.935777725803453</v>
      </c>
      <c r="R2841" s="24">
        <f t="shared" si="381"/>
        <v>0.19860652004870058</v>
      </c>
      <c r="S2841" s="24">
        <f t="shared" si="381"/>
        <v>0.28480524429271131</v>
      </c>
      <c r="T2841" s="24">
        <f t="shared" si="381"/>
        <v>0.51658823565858814</v>
      </c>
      <c r="U2841">
        <f t="shared" si="382"/>
        <v>0.20687285624655444</v>
      </c>
      <c r="V2841">
        <f t="shared" si="382"/>
        <v>1.5817827764443342</v>
      </c>
      <c r="W2841">
        <f t="shared" si="382"/>
        <v>0.92074112776919725</v>
      </c>
      <c r="X2841" t="s">
        <v>211</v>
      </c>
      <c r="Y2841" t="s">
        <v>327</v>
      </c>
      <c r="Z2841" t="s">
        <v>202</v>
      </c>
      <c r="AA2841" s="78" t="s">
        <v>152</v>
      </c>
      <c r="AB2841" s="78" t="s">
        <v>161</v>
      </c>
      <c r="AC2841" t="s">
        <v>633</v>
      </c>
      <c r="AD2841" s="78" t="s">
        <v>168</v>
      </c>
      <c r="AE2841" s="142" t="str">
        <f>VLOOKUP(AD2841,cs_lookup!$A$2:$B$55,2,FALSE)</f>
        <v>1</v>
      </c>
    </row>
    <row r="2842" spans="1:31" x14ac:dyDescent="0.25">
      <c r="A2842" s="6">
        <v>0.26978565211681005</v>
      </c>
      <c r="B2842" s="6">
        <v>0.25866943499055928</v>
      </c>
      <c r="C2842" s="6">
        <v>0.42760515970868046</v>
      </c>
      <c r="D2842" s="3">
        <f t="shared" si="380"/>
        <v>3.7066463399878153</v>
      </c>
      <c r="E2842" s="4">
        <f t="shared" si="380"/>
        <v>3.8659380070803389</v>
      </c>
      <c r="F2842" s="4">
        <f t="shared" si="380"/>
        <v>2.3386060184149358</v>
      </c>
      <c r="G2842" s="141">
        <v>2.2331212087938423E-2</v>
      </c>
      <c r="H2842" s="5">
        <f t="shared" si="383"/>
        <v>1.0223312120879384</v>
      </c>
      <c r="I2842" s="5">
        <f t="shared" si="384"/>
        <v>3.6256804997840355</v>
      </c>
      <c r="J2842" s="5">
        <f t="shared" si="385"/>
        <v>3.7814926917714025</v>
      </c>
      <c r="K2842" s="5">
        <f t="shared" si="386"/>
        <v>2.2875228602663209</v>
      </c>
      <c r="L2842">
        <v>3.34</v>
      </c>
      <c r="M2842">
        <v>3.67</v>
      </c>
      <c r="N2842">
        <v>2.2200000000000002</v>
      </c>
      <c r="O2842" s="5">
        <f t="shared" si="387"/>
        <v>3.4145862483737144</v>
      </c>
      <c r="P2842" s="5">
        <f t="shared" si="388"/>
        <v>3.751955548362734</v>
      </c>
      <c r="Q2842" s="5">
        <f t="shared" si="389"/>
        <v>2.2695752908352236</v>
      </c>
      <c r="R2842" s="24">
        <f t="shared" si="381"/>
        <v>0.29286125089863407</v>
      </c>
      <c r="S2842" s="24">
        <f t="shared" si="381"/>
        <v>0.26652767792954707</v>
      </c>
      <c r="T2842" s="24">
        <f t="shared" si="381"/>
        <v>0.4406110711718188</v>
      </c>
      <c r="U2842">
        <f t="shared" si="382"/>
        <v>0.92120637772659442</v>
      </c>
      <c r="V2842">
        <f t="shared" si="382"/>
        <v>0.97051622180468244</v>
      </c>
      <c r="W2842">
        <f t="shared" si="382"/>
        <v>0.97048210470847074</v>
      </c>
      <c r="X2842" t="s">
        <v>82</v>
      </c>
      <c r="Y2842" t="s">
        <v>27</v>
      </c>
      <c r="Z2842" t="s">
        <v>138</v>
      </c>
      <c r="AA2842" s="78" t="s">
        <v>155</v>
      </c>
      <c r="AB2842" s="78" t="s">
        <v>161</v>
      </c>
      <c r="AC2842" t="s">
        <v>633</v>
      </c>
      <c r="AD2842" s="78" t="s">
        <v>164</v>
      </c>
      <c r="AE2842" s="142" t="str">
        <f>VLOOKUP(AD2842,cs_lookup!$A$2:$B$55,2,FALSE)</f>
        <v>1</v>
      </c>
    </row>
    <row r="2843" spans="1:31" x14ac:dyDescent="0.25">
      <c r="A2843" s="6">
        <v>0.70447245503243361</v>
      </c>
      <c r="B2843" s="6">
        <v>0.1891801418904234</v>
      </c>
      <c r="C2843" s="6">
        <v>0.10216964573101617</v>
      </c>
      <c r="D2843" s="3">
        <f t="shared" si="380"/>
        <v>1.4195019164432205</v>
      </c>
      <c r="E2843" s="4">
        <f t="shared" si="380"/>
        <v>5.2859670682519013</v>
      </c>
      <c r="F2843" s="4">
        <f t="shared" si="380"/>
        <v>9.7876428252743253</v>
      </c>
      <c r="G2843" s="141">
        <v>2.3390203127379827E-2</v>
      </c>
      <c r="H2843" s="5">
        <f t="shared" si="383"/>
        <v>1.0233902031273798</v>
      </c>
      <c r="I2843" s="5">
        <f t="shared" si="384"/>
        <v>1.3870583401183265</v>
      </c>
      <c r="J2843" s="5">
        <f t="shared" si="385"/>
        <v>5.1651530883318069</v>
      </c>
      <c r="K2843" s="5">
        <f t="shared" si="386"/>
        <v>9.5639403185258676</v>
      </c>
      <c r="L2843">
        <v>1.96</v>
      </c>
      <c r="M2843">
        <v>3.37</v>
      </c>
      <c r="N2843">
        <v>4.62</v>
      </c>
      <c r="O2843" s="5">
        <f t="shared" si="387"/>
        <v>2.0058447981296643</v>
      </c>
      <c r="P2843" s="5">
        <f t="shared" si="388"/>
        <v>3.4488249845392702</v>
      </c>
      <c r="Q2843" s="5">
        <f t="shared" si="389"/>
        <v>4.7280627384484948</v>
      </c>
      <c r="R2843" s="24">
        <f t="shared" si="381"/>
        <v>0.49854305823284178</v>
      </c>
      <c r="S2843" s="24">
        <f t="shared" si="381"/>
        <v>0.28995382615322546</v>
      </c>
      <c r="T2843" s="24">
        <f t="shared" si="381"/>
        <v>0.21150311561393287</v>
      </c>
      <c r="U2843">
        <f t="shared" si="382"/>
        <v>1.4130624093524409</v>
      </c>
      <c r="V2843">
        <f t="shared" si="382"/>
        <v>0.65244919993037642</v>
      </c>
      <c r="W2843">
        <f t="shared" si="382"/>
        <v>0.48306449498130088</v>
      </c>
      <c r="X2843" t="s">
        <v>87</v>
      </c>
      <c r="Y2843" t="s">
        <v>92</v>
      </c>
      <c r="Z2843" t="s">
        <v>138</v>
      </c>
      <c r="AA2843" s="78" t="s">
        <v>162</v>
      </c>
      <c r="AB2843" s="78" t="s">
        <v>160</v>
      </c>
      <c r="AC2843" t="s">
        <v>633</v>
      </c>
      <c r="AD2843" s="78" t="s">
        <v>154</v>
      </c>
      <c r="AE2843" s="142" t="str">
        <f>VLOOKUP(AD2843,cs_lookup!$A$2:$B$55,2,FALSE)</f>
        <v>1</v>
      </c>
    </row>
    <row r="2844" spans="1:31" x14ac:dyDescent="0.25">
      <c r="A2844" s="6">
        <v>0.33454820320363443</v>
      </c>
      <c r="B2844" s="6">
        <v>0.24225821949166182</v>
      </c>
      <c r="C2844" s="6">
        <v>0.3880315463501906</v>
      </c>
      <c r="D2844" s="3">
        <f t="shared" si="380"/>
        <v>2.9891058759963363</v>
      </c>
      <c r="E2844" s="4">
        <f t="shared" si="380"/>
        <v>4.1278269199630548</v>
      </c>
      <c r="F2844" s="4">
        <f t="shared" si="380"/>
        <v>2.5771100556281068</v>
      </c>
      <c r="G2844" s="141">
        <v>2.3084277471059345E-2</v>
      </c>
      <c r="H2844" s="5">
        <f t="shared" si="383"/>
        <v>1.0230842774710593</v>
      </c>
      <c r="I2844" s="5">
        <f t="shared" si="384"/>
        <v>2.9216614328049735</v>
      </c>
      <c r="J2844" s="5">
        <f t="shared" si="385"/>
        <v>4.0346890386846175</v>
      </c>
      <c r="K2844" s="5">
        <f t="shared" si="386"/>
        <v>2.518961646051693</v>
      </c>
      <c r="L2844">
        <v>2.46</v>
      </c>
      <c r="M2844">
        <v>3.31</v>
      </c>
      <c r="N2844">
        <v>3.18</v>
      </c>
      <c r="O2844" s="5">
        <f t="shared" si="387"/>
        <v>2.5167873225788058</v>
      </c>
      <c r="P2844" s="5">
        <f t="shared" si="388"/>
        <v>3.3864089584292065</v>
      </c>
      <c r="Q2844" s="5">
        <f t="shared" si="389"/>
        <v>3.2534080023579688</v>
      </c>
      <c r="R2844" s="24">
        <f t="shared" si="381"/>
        <v>0.39733194419278867</v>
      </c>
      <c r="S2844" s="24">
        <f t="shared" si="381"/>
        <v>0.29529806124297886</v>
      </c>
      <c r="T2844" s="24">
        <f t="shared" si="381"/>
        <v>0.3073699945642327</v>
      </c>
      <c r="U2844">
        <f t="shared" si="382"/>
        <v>0.84198667661442539</v>
      </c>
      <c r="V2844">
        <f t="shared" si="382"/>
        <v>0.82038540473967247</v>
      </c>
      <c r="W2844">
        <f t="shared" si="382"/>
        <v>1.2624249380630472</v>
      </c>
      <c r="X2844" t="s">
        <v>26</v>
      </c>
      <c r="Y2844" t="s">
        <v>91</v>
      </c>
      <c r="Z2844" t="s">
        <v>138</v>
      </c>
      <c r="AA2844" s="78" t="s">
        <v>155</v>
      </c>
      <c r="AB2844" s="78" t="s">
        <v>161</v>
      </c>
      <c r="AC2844" t="s">
        <v>633</v>
      </c>
      <c r="AD2844" s="78" t="s">
        <v>169</v>
      </c>
      <c r="AE2844" s="142" t="str">
        <f>VLOOKUP(AD2844,cs_lookup!$A$2:$B$55,2,FALSE)</f>
        <v>X</v>
      </c>
    </row>
    <row r="2845" spans="1:31" x14ac:dyDescent="0.25">
      <c r="A2845" s="6">
        <v>0.6750387921488773</v>
      </c>
      <c r="B2845" s="6">
        <v>0.21329343441716608</v>
      </c>
      <c r="C2845" s="6">
        <v>0.1084918667931755</v>
      </c>
      <c r="D2845" s="3">
        <f t="shared" si="380"/>
        <v>1.4813963458554154</v>
      </c>
      <c r="E2845" s="4">
        <f t="shared" si="380"/>
        <v>4.688376849163431</v>
      </c>
      <c r="F2845" s="4">
        <f t="shared" si="380"/>
        <v>9.2172807930972329</v>
      </c>
      <c r="G2845" s="141">
        <v>2.2890205822945653E-2</v>
      </c>
      <c r="H2845" s="5">
        <f t="shared" si="383"/>
        <v>1.0228902058229457</v>
      </c>
      <c r="I2845" s="5">
        <f t="shared" si="384"/>
        <v>1.4482457036174159</v>
      </c>
      <c r="J2845" s="5">
        <f t="shared" si="385"/>
        <v>4.583460495050387</v>
      </c>
      <c r="K2845" s="5">
        <f t="shared" si="386"/>
        <v>9.0110167646797006</v>
      </c>
      <c r="L2845">
        <v>2.0299999999999998</v>
      </c>
      <c r="M2845">
        <v>3.39</v>
      </c>
      <c r="N2845">
        <v>4.25</v>
      </c>
      <c r="O2845" s="5">
        <f t="shared" si="387"/>
        <v>2.0764671178205796</v>
      </c>
      <c r="P2845" s="5">
        <f t="shared" si="388"/>
        <v>3.4675977977397858</v>
      </c>
      <c r="Q2845" s="5">
        <f t="shared" si="389"/>
        <v>4.3472833747475192</v>
      </c>
      <c r="R2845" s="24">
        <f t="shared" si="381"/>
        <v>0.48158720714517311</v>
      </c>
      <c r="S2845" s="24">
        <f t="shared" si="381"/>
        <v>0.28838407979489716</v>
      </c>
      <c r="T2845" s="24">
        <f t="shared" si="381"/>
        <v>0.23002871305992972</v>
      </c>
      <c r="U2845">
        <f t="shared" si="382"/>
        <v>1.4016958551504644</v>
      </c>
      <c r="V2845">
        <f t="shared" si="382"/>
        <v>0.73961584345732057</v>
      </c>
      <c r="W2845">
        <f t="shared" si="382"/>
        <v>0.47164488880529426</v>
      </c>
      <c r="X2845" t="s">
        <v>90</v>
      </c>
      <c r="Y2845" t="s">
        <v>29</v>
      </c>
      <c r="Z2845" t="s">
        <v>138</v>
      </c>
      <c r="AA2845" s="78" t="s">
        <v>162</v>
      </c>
      <c r="AB2845" s="78" t="s">
        <v>160</v>
      </c>
      <c r="AC2845" t="s">
        <v>633</v>
      </c>
      <c r="AD2845" s="78" t="s">
        <v>151</v>
      </c>
      <c r="AE2845" s="142" t="str">
        <f>VLOOKUP(AD2845,cs_lookup!$A$2:$B$55,2,FALSE)</f>
        <v>X</v>
      </c>
    </row>
    <row r="2846" spans="1:31" x14ac:dyDescent="0.25">
      <c r="A2846" s="6">
        <v>0.62386261438744794</v>
      </c>
      <c r="B2846" s="6">
        <v>0.22198837007721003</v>
      </c>
      <c r="C2846" s="6">
        <v>0.14835597066138803</v>
      </c>
      <c r="D2846" s="3">
        <f t="shared" si="380"/>
        <v>1.6029170156026582</v>
      </c>
      <c r="E2846" s="4">
        <f t="shared" si="380"/>
        <v>4.5047404945231539</v>
      </c>
      <c r="F2846" s="4">
        <f t="shared" si="380"/>
        <v>6.7405443511432983</v>
      </c>
      <c r="G2846" s="141">
        <v>2.1804227787993069E-2</v>
      </c>
      <c r="H2846" s="5">
        <f t="shared" si="383"/>
        <v>1.0218042277879931</v>
      </c>
      <c r="I2846" s="5">
        <f t="shared" si="384"/>
        <v>1.5687124519661275</v>
      </c>
      <c r="J2846" s="5">
        <f t="shared" si="385"/>
        <v>4.4086140691304818</v>
      </c>
      <c r="K2846" s="5">
        <f t="shared" si="386"/>
        <v>6.5967082224109239</v>
      </c>
      <c r="L2846">
        <v>2.37</v>
      </c>
      <c r="M2846">
        <v>3.39</v>
      </c>
      <c r="N2846">
        <v>3.28</v>
      </c>
      <c r="O2846" s="5">
        <f t="shared" si="387"/>
        <v>2.4216760198575438</v>
      </c>
      <c r="P2846" s="5">
        <f t="shared" si="388"/>
        <v>3.4639163322012965</v>
      </c>
      <c r="Q2846" s="5">
        <f t="shared" si="389"/>
        <v>3.3515178671446169</v>
      </c>
      <c r="R2846" s="24">
        <f t="shared" si="381"/>
        <v>0.41293715253406421</v>
      </c>
      <c r="S2846" s="24">
        <f t="shared" si="381"/>
        <v>0.28869057566540773</v>
      </c>
      <c r="T2846" s="24">
        <f t="shared" si="381"/>
        <v>0.29837227180052817</v>
      </c>
      <c r="U2846">
        <f t="shared" si="382"/>
        <v>1.5107931329477164</v>
      </c>
      <c r="V2846">
        <f t="shared" si="382"/>
        <v>0.7689491406691934</v>
      </c>
      <c r="W2846">
        <f t="shared" si="382"/>
        <v>0.49721768636922459</v>
      </c>
      <c r="X2846" t="s">
        <v>17</v>
      </c>
      <c r="Y2846" t="s">
        <v>88</v>
      </c>
      <c r="Z2846" t="s">
        <v>138</v>
      </c>
      <c r="AA2846" s="78" t="s">
        <v>162</v>
      </c>
      <c r="AB2846" s="78" t="s">
        <v>160</v>
      </c>
      <c r="AC2846" t="s">
        <v>633</v>
      </c>
      <c r="AD2846" s="78" t="s">
        <v>152</v>
      </c>
      <c r="AE2846" s="142" t="str">
        <f>VLOOKUP(AD2846,cs_lookup!$A$2:$B$55,2,FALSE)</f>
        <v>2</v>
      </c>
    </row>
    <row r="2847" spans="1:31" x14ac:dyDescent="0.25">
      <c r="A2847" s="6">
        <v>0.10085510714934939</v>
      </c>
      <c r="B2847" s="6">
        <v>0.29396671412637593</v>
      </c>
      <c r="C2847" s="6">
        <v>0.53632743668137395</v>
      </c>
      <c r="D2847" s="3">
        <f t="shared" si="380"/>
        <v>9.9152142937012471</v>
      </c>
      <c r="E2847" s="4">
        <f t="shared" si="380"/>
        <v>3.4017456805334132</v>
      </c>
      <c r="F2847" s="4">
        <f t="shared" si="380"/>
        <v>1.8645326187071214</v>
      </c>
      <c r="G2847" s="141">
        <v>2.2178304787000558E-2</v>
      </c>
      <c r="H2847" s="5">
        <f t="shared" si="383"/>
        <v>1.0221783047870006</v>
      </c>
      <c r="I2847" s="5">
        <f t="shared" si="384"/>
        <v>9.7000828987143883</v>
      </c>
      <c r="J2847" s="5">
        <f t="shared" si="385"/>
        <v>3.3279376646936973</v>
      </c>
      <c r="K2847" s="5">
        <f t="shared" si="386"/>
        <v>1.8240776682260429</v>
      </c>
      <c r="L2847">
        <v>3.45</v>
      </c>
      <c r="M2847">
        <v>3.6</v>
      </c>
      <c r="N2847">
        <v>2.2000000000000002</v>
      </c>
      <c r="O2847" s="5">
        <f t="shared" si="387"/>
        <v>3.5265151515151523</v>
      </c>
      <c r="P2847" s="5">
        <f t="shared" si="388"/>
        <v>3.6798418972332021</v>
      </c>
      <c r="Q2847" s="5">
        <f t="shared" si="389"/>
        <v>2.2487922705314016</v>
      </c>
      <c r="R2847" s="24">
        <f t="shared" si="381"/>
        <v>0.28356605800214818</v>
      </c>
      <c r="S2847" s="24">
        <f t="shared" si="381"/>
        <v>0.271750805585392</v>
      </c>
      <c r="T2847" s="24">
        <f t="shared" si="381"/>
        <v>0.4446831364124596</v>
      </c>
      <c r="U2847">
        <f t="shared" si="382"/>
        <v>0.35566706346986476</v>
      </c>
      <c r="V2847">
        <f t="shared" si="382"/>
        <v>1.0817510310342136</v>
      </c>
      <c r="W2847">
        <f t="shared" si="382"/>
        <v>1.2060889940829933</v>
      </c>
      <c r="X2847" t="s">
        <v>32</v>
      </c>
      <c r="Y2847" t="s">
        <v>30</v>
      </c>
      <c r="Z2847" t="s">
        <v>138</v>
      </c>
      <c r="AA2847" s="78" t="s">
        <v>152</v>
      </c>
      <c r="AB2847" s="78" t="s">
        <v>161</v>
      </c>
      <c r="AC2847" t="s">
        <v>633</v>
      </c>
      <c r="AD2847" s="78" t="s">
        <v>155</v>
      </c>
      <c r="AE2847" s="142" t="str">
        <f>VLOOKUP(AD2847,cs_lookup!$A$2:$B$55,2,FALSE)</f>
        <v>2</v>
      </c>
    </row>
    <row r="2848" spans="1:31" x14ac:dyDescent="0.25">
      <c r="A2848" s="6">
        <v>0.41367412151367539</v>
      </c>
      <c r="B2848" s="6">
        <v>0.31774244431311943</v>
      </c>
      <c r="C2848" s="6">
        <v>0.25559135200527167</v>
      </c>
      <c r="D2848" s="3">
        <f t="shared" si="380"/>
        <v>2.4173617540804799</v>
      </c>
      <c r="E2848" s="4">
        <f t="shared" si="380"/>
        <v>3.1472030819230103</v>
      </c>
      <c r="F2848" s="4">
        <f t="shared" si="380"/>
        <v>3.9124954430358607</v>
      </c>
      <c r="G2848" s="141">
        <v>2.4699481086275732E-2</v>
      </c>
      <c r="H2848" s="5">
        <f t="shared" si="383"/>
        <v>1.0246994810862757</v>
      </c>
      <c r="I2848" s="5">
        <f t="shared" si="384"/>
        <v>2.3590933719590197</v>
      </c>
      <c r="J2848" s="5">
        <f t="shared" si="385"/>
        <v>3.0713425155506915</v>
      </c>
      <c r="K2848" s="5">
        <f t="shared" si="386"/>
        <v>3.8181881763892918</v>
      </c>
      <c r="L2848">
        <v>1.94</v>
      </c>
      <c r="M2848">
        <v>4.03</v>
      </c>
      <c r="N2848">
        <v>3.83</v>
      </c>
      <c r="O2848" s="5">
        <f t="shared" si="387"/>
        <v>1.9879169933073748</v>
      </c>
      <c r="P2848" s="5">
        <f t="shared" si="388"/>
        <v>4.1295389087776915</v>
      </c>
      <c r="Q2848" s="5">
        <f t="shared" si="389"/>
        <v>3.924599012560436</v>
      </c>
      <c r="R2848" s="24">
        <f t="shared" si="381"/>
        <v>0.50303911248138233</v>
      </c>
      <c r="S2848" s="24">
        <f t="shared" si="381"/>
        <v>0.24215778615729075</v>
      </c>
      <c r="T2848" s="24">
        <f t="shared" si="381"/>
        <v>0.25480310136132683</v>
      </c>
      <c r="U2848">
        <f t="shared" si="382"/>
        <v>0.82234981584853528</v>
      </c>
      <c r="V2848">
        <f t="shared" si="382"/>
        <v>1.3121297867611557</v>
      </c>
      <c r="W2848">
        <f t="shared" si="382"/>
        <v>1.0030935676988761</v>
      </c>
      <c r="X2848" t="s">
        <v>31</v>
      </c>
      <c r="Y2848" t="s">
        <v>28</v>
      </c>
      <c r="Z2848" t="s">
        <v>138</v>
      </c>
      <c r="AA2848" s="78" t="s">
        <v>151</v>
      </c>
      <c r="AB2848" s="78" t="s">
        <v>166</v>
      </c>
      <c r="AC2848" t="s">
        <v>633</v>
      </c>
      <c r="AD2848" s="78" t="s">
        <v>393</v>
      </c>
      <c r="AE2848" s="142" t="e">
        <f>VLOOKUP(AD2848,cs_lookup!$A$2:$B$55,2,FALSE)</f>
        <v>#N/A</v>
      </c>
    </row>
    <row r="2849" spans="1:31" x14ac:dyDescent="0.25">
      <c r="A2849" s="6">
        <v>0</v>
      </c>
      <c r="B2849" s="6">
        <v>1</v>
      </c>
      <c r="C2849" s="6">
        <v>0</v>
      </c>
      <c r="D2849" s="3" t="e">
        <f t="shared" si="380"/>
        <v>#DIV/0!</v>
      </c>
      <c r="E2849" s="4">
        <f t="shared" si="380"/>
        <v>1</v>
      </c>
      <c r="F2849" s="4" t="e">
        <f t="shared" si="380"/>
        <v>#DIV/0!</v>
      </c>
      <c r="G2849" s="141">
        <v>5.4112815331274877E-2</v>
      </c>
      <c r="H2849" s="5">
        <f t="shared" si="383"/>
        <v>1.0541128153312749</v>
      </c>
      <c r="I2849" s="5" t="e">
        <f t="shared" si="384"/>
        <v>#DIV/0!</v>
      </c>
      <c r="J2849" s="5">
        <f t="shared" si="385"/>
        <v>0.948665062653404</v>
      </c>
      <c r="K2849" s="5" t="e">
        <f t="shared" si="386"/>
        <v>#DIV/0!</v>
      </c>
      <c r="L2849">
        <v>2.54</v>
      </c>
      <c r="M2849">
        <v>2.77</v>
      </c>
      <c r="N2849">
        <v>3.34</v>
      </c>
      <c r="O2849" s="5">
        <f t="shared" si="387"/>
        <v>2.677446550941438</v>
      </c>
      <c r="P2849" s="5">
        <f t="shared" si="388"/>
        <v>2.9198924984676315</v>
      </c>
      <c r="Q2849" s="5">
        <f t="shared" si="389"/>
        <v>3.5207368032064581</v>
      </c>
      <c r="R2849" s="24">
        <f t="shared" si="381"/>
        <v>0.37349018214700946</v>
      </c>
      <c r="S2849" s="24">
        <f t="shared" si="381"/>
        <v>0.34247836196873788</v>
      </c>
      <c r="T2849" s="24">
        <f t="shared" si="381"/>
        <v>0.28403145588425271</v>
      </c>
      <c r="U2849" t="e">
        <f t="shared" si="382"/>
        <v>#DIV/0!</v>
      </c>
      <c r="V2849">
        <f t="shared" si="382"/>
        <v>2.9198924984676315</v>
      </c>
      <c r="W2849" t="e">
        <f t="shared" si="382"/>
        <v>#DIV/0!</v>
      </c>
      <c r="X2849" t="s">
        <v>371</v>
      </c>
      <c r="Y2849" t="s">
        <v>570</v>
      </c>
      <c r="Z2849" t="s">
        <v>370</v>
      </c>
      <c r="AA2849" s="78" t="s">
        <v>149</v>
      </c>
      <c r="AB2849" s="78" t="s">
        <v>166</v>
      </c>
      <c r="AC2849" t="s">
        <v>633</v>
      </c>
      <c r="AD2849" s="78" t="s">
        <v>154</v>
      </c>
      <c r="AE2849" s="142" t="str">
        <f>VLOOKUP(AD2849,cs_lookup!$A$2:$B$55,2,FALSE)</f>
        <v>1</v>
      </c>
    </row>
    <row r="2850" spans="1:31" x14ac:dyDescent="0.25">
      <c r="A2850" s="6">
        <v>0.57380267448892086</v>
      </c>
      <c r="B2850" s="6">
        <v>0.31357936900749334</v>
      </c>
      <c r="C2850" s="6">
        <v>0.11099708014165177</v>
      </c>
      <c r="D2850" s="3">
        <f t="shared" si="380"/>
        <v>1.742759391790371</v>
      </c>
      <c r="E2850" s="4">
        <f t="shared" si="380"/>
        <v>3.1889853059054527</v>
      </c>
      <c r="F2850" s="4">
        <f t="shared" si="380"/>
        <v>9.0092459974967305</v>
      </c>
      <c r="G2850" s="141">
        <v>5.4196248704257766E-2</v>
      </c>
      <c r="H2850" s="5">
        <f t="shared" si="383"/>
        <v>1.0541962487042578</v>
      </c>
      <c r="I2850" s="5">
        <f t="shared" si="384"/>
        <v>1.6531640991252299</v>
      </c>
      <c r="J2850" s="5">
        <f t="shared" si="385"/>
        <v>3.0250395121640055</v>
      </c>
      <c r="K2850" s="5">
        <f t="shared" si="386"/>
        <v>8.5460804936180033</v>
      </c>
      <c r="L2850">
        <v>2.99</v>
      </c>
      <c r="M2850">
        <v>3.42</v>
      </c>
      <c r="N2850">
        <v>2.34</v>
      </c>
      <c r="O2850" s="5">
        <f t="shared" si="387"/>
        <v>3.1520467836257309</v>
      </c>
      <c r="P2850" s="5">
        <f t="shared" si="388"/>
        <v>3.6053511705685617</v>
      </c>
      <c r="Q2850" s="5">
        <f t="shared" si="389"/>
        <v>2.4668192219679632</v>
      </c>
      <c r="R2850" s="24">
        <f t="shared" si="381"/>
        <v>0.31725417439703157</v>
      </c>
      <c r="S2850" s="24">
        <f t="shared" si="381"/>
        <v>0.27736549165120594</v>
      </c>
      <c r="T2850" s="24">
        <f t="shared" si="381"/>
        <v>0.40538033395176254</v>
      </c>
      <c r="U2850">
        <f t="shared" si="382"/>
        <v>1.8086528745586452</v>
      </c>
      <c r="V2850">
        <f t="shared" si="382"/>
        <v>1.1305637451173172</v>
      </c>
      <c r="W2850">
        <f t="shared" si="382"/>
        <v>0.27380973087574506</v>
      </c>
      <c r="X2850" t="s">
        <v>374</v>
      </c>
      <c r="Y2850" t="s">
        <v>373</v>
      </c>
      <c r="Z2850" t="s">
        <v>370</v>
      </c>
      <c r="AA2850" s="78" t="s">
        <v>154</v>
      </c>
      <c r="AB2850" s="78" t="s">
        <v>160</v>
      </c>
      <c r="AC2850" t="s">
        <v>633</v>
      </c>
      <c r="AD2850" s="78" t="s">
        <v>172</v>
      </c>
      <c r="AE2850" s="142" t="str">
        <f>VLOOKUP(AD2850,cs_lookup!$A$2:$B$55,2,FALSE)</f>
        <v>2</v>
      </c>
    </row>
    <row r="2851" spans="1:31" x14ac:dyDescent="0.25">
      <c r="A2851" s="6">
        <v>0</v>
      </c>
      <c r="B2851" s="6">
        <v>1</v>
      </c>
      <c r="C2851" s="6">
        <v>0</v>
      </c>
      <c r="D2851" s="3" t="e">
        <f t="shared" si="380"/>
        <v>#DIV/0!</v>
      </c>
      <c r="E2851" s="4">
        <f t="shared" si="380"/>
        <v>1</v>
      </c>
      <c r="F2851" s="4" t="e">
        <f t="shared" si="380"/>
        <v>#DIV/0!</v>
      </c>
      <c r="G2851" s="141">
        <v>6.0784397344591845E-2</v>
      </c>
      <c r="H2851" s="5">
        <f t="shared" si="383"/>
        <v>1.0607843973445918</v>
      </c>
      <c r="I2851" s="5" t="e">
        <f t="shared" si="384"/>
        <v>#DIV/0!</v>
      </c>
      <c r="J2851" s="5">
        <f t="shared" si="385"/>
        <v>0.94269863178912661</v>
      </c>
      <c r="K2851" s="5" t="e">
        <f t="shared" si="386"/>
        <v>#DIV/0!</v>
      </c>
      <c r="L2851">
        <v>7.16</v>
      </c>
      <c r="M2851">
        <v>3.93</v>
      </c>
      <c r="N2851">
        <v>1.5</v>
      </c>
      <c r="O2851" s="5">
        <f t="shared" si="387"/>
        <v>7.595216284987278</v>
      </c>
      <c r="P2851" s="5">
        <f t="shared" si="388"/>
        <v>4.1688826815642459</v>
      </c>
      <c r="Q2851" s="5">
        <f t="shared" si="389"/>
        <v>1.5911765960168878</v>
      </c>
      <c r="R2851" s="24">
        <f t="shared" si="381"/>
        <v>0.13166182008228025</v>
      </c>
      <c r="S2851" s="24">
        <f t="shared" si="381"/>
        <v>0.23987242539163528</v>
      </c>
      <c r="T2851" s="24">
        <f t="shared" si="381"/>
        <v>0.62846575452608444</v>
      </c>
      <c r="U2851" t="e">
        <f t="shared" si="382"/>
        <v>#DIV/0!</v>
      </c>
      <c r="V2851">
        <f t="shared" si="382"/>
        <v>4.1688826815642459</v>
      </c>
      <c r="W2851" t="e">
        <f t="shared" si="382"/>
        <v>#DIV/0!</v>
      </c>
      <c r="X2851" t="s">
        <v>575</v>
      </c>
      <c r="Y2851" t="s">
        <v>372</v>
      </c>
      <c r="Z2851" t="s">
        <v>370</v>
      </c>
      <c r="AA2851" s="78" t="s">
        <v>149</v>
      </c>
      <c r="AB2851" s="78" t="s">
        <v>166</v>
      </c>
      <c r="AC2851" t="s">
        <v>633</v>
      </c>
      <c r="AD2851" s="78" t="s">
        <v>170</v>
      </c>
      <c r="AE2851" s="142" t="str">
        <f>VLOOKUP(AD2851,cs_lookup!$A$2:$B$55,2,FALSE)</f>
        <v>1</v>
      </c>
    </row>
    <row r="2852" spans="1:31" x14ac:dyDescent="0.25">
      <c r="A2852" s="6">
        <v>0.66797269613862231</v>
      </c>
      <c r="B2852" s="6">
        <v>0.24760115616539413</v>
      </c>
      <c r="C2852" s="6">
        <v>8.3174052617804459E-2</v>
      </c>
      <c r="D2852" s="3">
        <f t="shared" si="380"/>
        <v>1.497067179213674</v>
      </c>
      <c r="E2852" s="4">
        <f t="shared" si="380"/>
        <v>4.0387533543341529</v>
      </c>
      <c r="F2852" s="4">
        <f t="shared" si="380"/>
        <v>12.022980346949421</v>
      </c>
      <c r="G2852" s="141">
        <v>2.4715170859741065E-2</v>
      </c>
      <c r="H2852" s="5">
        <f t="shared" si="383"/>
        <v>1.0247151708597411</v>
      </c>
      <c r="I2852" s="5">
        <f t="shared" si="384"/>
        <v>1.4609593200007249</v>
      </c>
      <c r="J2852" s="5">
        <f t="shared" si="385"/>
        <v>3.9413424034169604</v>
      </c>
      <c r="K2852" s="5">
        <f t="shared" si="386"/>
        <v>11.732997313645782</v>
      </c>
      <c r="L2852">
        <v>1.69</v>
      </c>
      <c r="M2852">
        <v>4.2699999999999996</v>
      </c>
      <c r="N2852">
        <v>5.03</v>
      </c>
      <c r="O2852" s="5">
        <f t="shared" si="387"/>
        <v>1.7317686387529623</v>
      </c>
      <c r="P2852" s="5">
        <f t="shared" si="388"/>
        <v>4.3755337795710938</v>
      </c>
      <c r="Q2852" s="5">
        <f t="shared" si="389"/>
        <v>5.1543173094244974</v>
      </c>
      <c r="R2852" s="24">
        <f t="shared" si="381"/>
        <v>0.57744434078682405</v>
      </c>
      <c r="S2852" s="24">
        <f t="shared" si="381"/>
        <v>0.22854354471422314</v>
      </c>
      <c r="T2852" s="24">
        <f t="shared" si="381"/>
        <v>0.19401211449895281</v>
      </c>
      <c r="U2852">
        <f t="shared" si="382"/>
        <v>1.1567741667161282</v>
      </c>
      <c r="V2852">
        <f t="shared" si="382"/>
        <v>1.0833872226625396</v>
      </c>
      <c r="W2852">
        <f t="shared" si="382"/>
        <v>0.42870545910293345</v>
      </c>
      <c r="X2852" t="s">
        <v>104</v>
      </c>
      <c r="Y2852" t="s">
        <v>100</v>
      </c>
      <c r="Z2852" t="s">
        <v>140</v>
      </c>
      <c r="AA2852" s="78" t="s">
        <v>170</v>
      </c>
      <c r="AB2852" s="78" t="s">
        <v>160</v>
      </c>
      <c r="AC2852" t="s">
        <v>633</v>
      </c>
      <c r="AD2852" s="78" t="s">
        <v>150</v>
      </c>
      <c r="AE2852" s="142" t="str">
        <f>VLOOKUP(AD2852,cs_lookup!$A$2:$B$55,2,FALSE)</f>
        <v>X</v>
      </c>
    </row>
    <row r="2853" spans="1:31" x14ac:dyDescent="0.25">
      <c r="A2853" s="6">
        <v>0</v>
      </c>
      <c r="B2853" s="6">
        <v>1</v>
      </c>
      <c r="C2853" s="6">
        <v>0</v>
      </c>
      <c r="D2853" s="3" t="e">
        <f t="shared" si="380"/>
        <v>#DIV/0!</v>
      </c>
      <c r="E2853" s="4">
        <f t="shared" si="380"/>
        <v>1</v>
      </c>
      <c r="F2853" s="4" t="e">
        <f t="shared" si="380"/>
        <v>#DIV/0!</v>
      </c>
      <c r="G2853" s="141">
        <v>2.3436371887699314E-2</v>
      </c>
      <c r="H2853" s="5">
        <f t="shared" si="383"/>
        <v>1.0234363718876993</v>
      </c>
      <c r="I2853" s="5" t="e">
        <f t="shared" si="384"/>
        <v>#DIV/0!</v>
      </c>
      <c r="J2853" s="5">
        <f t="shared" si="385"/>
        <v>0.97710031367707639</v>
      </c>
      <c r="K2853" s="5" t="e">
        <f t="shared" si="386"/>
        <v>#DIV/0!</v>
      </c>
      <c r="L2853">
        <v>1.65</v>
      </c>
      <c r="M2853">
        <v>4.16</v>
      </c>
      <c r="N2853">
        <v>5.65</v>
      </c>
      <c r="O2853" s="5">
        <f t="shared" si="387"/>
        <v>1.6886700136147037</v>
      </c>
      <c r="P2853" s="5">
        <f t="shared" si="388"/>
        <v>4.257495307052829</v>
      </c>
      <c r="Q2853" s="5">
        <f t="shared" si="389"/>
        <v>5.7824155011655014</v>
      </c>
      <c r="R2853" s="24">
        <f t="shared" si="381"/>
        <v>0.59218200828913725</v>
      </c>
      <c r="S2853" s="24">
        <f t="shared" si="381"/>
        <v>0.23487988309545108</v>
      </c>
      <c r="T2853" s="24">
        <f t="shared" si="381"/>
        <v>0.17293810861541173</v>
      </c>
      <c r="U2853" t="e">
        <f t="shared" si="382"/>
        <v>#DIV/0!</v>
      </c>
      <c r="V2853">
        <f t="shared" si="382"/>
        <v>4.257495307052829</v>
      </c>
      <c r="W2853" t="e">
        <f t="shared" si="382"/>
        <v>#DIV/0!</v>
      </c>
      <c r="X2853" t="s">
        <v>97</v>
      </c>
      <c r="Y2853" t="s">
        <v>52</v>
      </c>
      <c r="Z2853" t="s">
        <v>140</v>
      </c>
      <c r="AA2853" s="78" t="s">
        <v>149</v>
      </c>
      <c r="AB2853" s="78" t="s">
        <v>166</v>
      </c>
      <c r="AC2853" t="s">
        <v>633</v>
      </c>
      <c r="AD2853" s="78" t="s">
        <v>152</v>
      </c>
      <c r="AE2853" s="142" t="str">
        <f>VLOOKUP(AD2853,cs_lookup!$A$2:$B$55,2,FALSE)</f>
        <v>2</v>
      </c>
    </row>
    <row r="2854" spans="1:31" x14ac:dyDescent="0.25">
      <c r="A2854" s="6">
        <v>0.23932082341466646</v>
      </c>
      <c r="B2854" s="6">
        <v>0.27075839580697009</v>
      </c>
      <c r="C2854" s="6">
        <v>0.44267769728428435</v>
      </c>
      <c r="D2854" s="3">
        <f t="shared" si="380"/>
        <v>4.178491389641092</v>
      </c>
      <c r="E2854" s="4">
        <f t="shared" si="380"/>
        <v>3.6933296085596661</v>
      </c>
      <c r="F2854" s="4">
        <f t="shared" si="380"/>
        <v>2.2589798540444819</v>
      </c>
      <c r="G2854" s="141">
        <v>2.3126424195221151E-2</v>
      </c>
      <c r="H2854" s="5">
        <f t="shared" si="383"/>
        <v>1.0231264241952212</v>
      </c>
      <c r="I2854" s="5">
        <f t="shared" si="384"/>
        <v>4.0840420996142708</v>
      </c>
      <c r="J2854" s="5">
        <f t="shared" si="385"/>
        <v>3.6098467610831131</v>
      </c>
      <c r="K2854" s="5">
        <f t="shared" si="386"/>
        <v>2.2079185920951736</v>
      </c>
      <c r="L2854">
        <v>3.16</v>
      </c>
      <c r="M2854">
        <v>3.35</v>
      </c>
      <c r="N2854">
        <v>2.4500000000000002</v>
      </c>
      <c r="O2854" s="5">
        <f t="shared" si="387"/>
        <v>3.2330795004568991</v>
      </c>
      <c r="P2854" s="5">
        <f t="shared" si="388"/>
        <v>3.4274735210539911</v>
      </c>
      <c r="Q2854" s="5">
        <f t="shared" si="389"/>
        <v>2.5066597392782919</v>
      </c>
      <c r="R2854" s="24">
        <f t="shared" si="381"/>
        <v>0.30930263232273747</v>
      </c>
      <c r="S2854" s="24">
        <f t="shared" si="381"/>
        <v>0.29176009496711952</v>
      </c>
      <c r="T2854" s="24">
        <f t="shared" si="381"/>
        <v>0.39893727271014306</v>
      </c>
      <c r="U2854">
        <f t="shared" si="382"/>
        <v>0.77374324821442353</v>
      </c>
      <c r="V2854">
        <f t="shared" si="382"/>
        <v>0.92801723223144583</v>
      </c>
      <c r="W2854">
        <f t="shared" si="382"/>
        <v>1.1096423612589388</v>
      </c>
      <c r="X2854" t="s">
        <v>289</v>
      </c>
      <c r="Y2854" t="s">
        <v>38</v>
      </c>
      <c r="Z2854" t="s">
        <v>140</v>
      </c>
      <c r="AA2854" s="78" t="s">
        <v>151</v>
      </c>
      <c r="AB2854" s="78" t="s">
        <v>166</v>
      </c>
      <c r="AC2854" t="s">
        <v>633</v>
      </c>
      <c r="AD2854" s="78" t="s">
        <v>153</v>
      </c>
      <c r="AE2854" s="142" t="str">
        <f>VLOOKUP(AD2854,cs_lookup!$A$2:$B$55,2,FALSE)</f>
        <v>2</v>
      </c>
    </row>
    <row r="2855" spans="1:31" x14ac:dyDescent="0.25">
      <c r="A2855" s="6">
        <v>0.21044793618265778</v>
      </c>
      <c r="B2855" s="6">
        <v>0.33733832572019651</v>
      </c>
      <c r="C2855" s="6">
        <v>0.41649894463274684</v>
      </c>
      <c r="D2855" s="3">
        <f t="shared" si="380"/>
        <v>4.7517690985197039</v>
      </c>
      <c r="E2855" s="4">
        <f t="shared" si="380"/>
        <v>2.9643830058890037</v>
      </c>
      <c r="F2855" s="4">
        <f t="shared" si="380"/>
        <v>2.4009664679505072</v>
      </c>
      <c r="G2855" s="141">
        <v>2.2520379262158885E-2</v>
      </c>
      <c r="H2855" s="5">
        <f t="shared" si="383"/>
        <v>1.0225203792621589</v>
      </c>
      <c r="I2855" s="5">
        <f t="shared" si="384"/>
        <v>4.6471143215243647</v>
      </c>
      <c r="J2855" s="5">
        <f t="shared" si="385"/>
        <v>2.8990943026759766</v>
      </c>
      <c r="K2855" s="5">
        <f t="shared" si="386"/>
        <v>2.3480866656985575</v>
      </c>
      <c r="L2855">
        <v>2.2999999999999998</v>
      </c>
      <c r="M2855">
        <v>3.49</v>
      </c>
      <c r="N2855">
        <v>3.32</v>
      </c>
      <c r="O2855" s="5">
        <f t="shared" si="387"/>
        <v>2.3517968723029652</v>
      </c>
      <c r="P2855" s="5">
        <f t="shared" si="388"/>
        <v>3.5685961236249346</v>
      </c>
      <c r="Q2855" s="5">
        <f t="shared" si="389"/>
        <v>3.3947676591503675</v>
      </c>
      <c r="R2855" s="24">
        <f t="shared" si="381"/>
        <v>0.42520679050855426</v>
      </c>
      <c r="S2855" s="24">
        <f t="shared" si="381"/>
        <v>0.28022224016323055</v>
      </c>
      <c r="T2855" s="24">
        <f t="shared" si="381"/>
        <v>0.29457096932821525</v>
      </c>
      <c r="U2855">
        <f t="shared" si="382"/>
        <v>0.49493079809698864</v>
      </c>
      <c r="V2855">
        <f t="shared" si="382"/>
        <v>1.2038242415152189</v>
      </c>
      <c r="W2855">
        <f t="shared" si="382"/>
        <v>1.4139171473095085</v>
      </c>
      <c r="X2855" t="s">
        <v>102</v>
      </c>
      <c r="Y2855" t="s">
        <v>109</v>
      </c>
      <c r="Z2855" t="s">
        <v>140</v>
      </c>
      <c r="AA2855" s="78" t="s">
        <v>151</v>
      </c>
      <c r="AB2855" s="78" t="s">
        <v>166</v>
      </c>
      <c r="AC2855" t="s">
        <v>633</v>
      </c>
      <c r="AD2855" s="78" t="s">
        <v>168</v>
      </c>
      <c r="AE2855" s="142" t="str">
        <f>VLOOKUP(AD2855,cs_lookup!$A$2:$B$55,2,FALSE)</f>
        <v>1</v>
      </c>
    </row>
    <row r="2856" spans="1:31" x14ac:dyDescent="0.25">
      <c r="A2856" s="6">
        <v>0.27220781899200575</v>
      </c>
      <c r="B2856" s="6">
        <v>0.20849925043812353</v>
      </c>
      <c r="C2856" s="6">
        <v>0.47068958657468035</v>
      </c>
      <c r="D2856" s="3">
        <f t="shared" si="380"/>
        <v>3.6736637606628344</v>
      </c>
      <c r="E2856" s="4">
        <f t="shared" si="380"/>
        <v>4.7961803119132584</v>
      </c>
      <c r="F2856" s="4">
        <f t="shared" si="380"/>
        <v>2.1245424341703347</v>
      </c>
      <c r="G2856" s="141">
        <v>2.3486336613265379E-2</v>
      </c>
      <c r="H2856" s="5">
        <f t="shared" si="383"/>
        <v>1.0234863366132654</v>
      </c>
      <c r="I2856" s="5">
        <f t="shared" si="384"/>
        <v>3.5893627782262865</v>
      </c>
      <c r="J2856" s="5">
        <f t="shared" si="385"/>
        <v>4.6861205082462609</v>
      </c>
      <c r="K2856" s="5">
        <f t="shared" si="386"/>
        <v>2.075789737653444</v>
      </c>
      <c r="L2856">
        <v>4.8899999999999997</v>
      </c>
      <c r="M2856">
        <v>4.2699999999999996</v>
      </c>
      <c r="N2856">
        <v>1.71</v>
      </c>
      <c r="O2856" s="5">
        <f t="shared" si="387"/>
        <v>5.0048481860388669</v>
      </c>
      <c r="P2856" s="5">
        <f t="shared" si="388"/>
        <v>4.3702866573386423</v>
      </c>
      <c r="Q2856" s="5">
        <f t="shared" si="389"/>
        <v>1.7501616356086838</v>
      </c>
      <c r="R2856" s="24">
        <f t="shared" si="381"/>
        <v>0.19980626041555502</v>
      </c>
      <c r="S2856" s="24">
        <f t="shared" si="381"/>
        <v>0.22881794225575272</v>
      </c>
      <c r="T2856" s="24">
        <f t="shared" si="381"/>
        <v>0.57137579732869237</v>
      </c>
      <c r="U2856">
        <f t="shared" si="382"/>
        <v>1.3623588091077363</v>
      </c>
      <c r="V2856">
        <f t="shared" si="382"/>
        <v>0.91120149225483948</v>
      </c>
      <c r="W2856">
        <f t="shared" si="382"/>
        <v>0.82378285670351781</v>
      </c>
      <c r="X2856" t="s">
        <v>99</v>
      </c>
      <c r="Y2856" t="s">
        <v>107</v>
      </c>
      <c r="Z2856" t="s">
        <v>140</v>
      </c>
      <c r="AA2856" s="78" t="s">
        <v>150</v>
      </c>
      <c r="AB2856" s="78" t="s">
        <v>166</v>
      </c>
      <c r="AC2856" t="s">
        <v>633</v>
      </c>
      <c r="AD2856" s="78" t="s">
        <v>153</v>
      </c>
      <c r="AE2856" s="142" t="str">
        <f>VLOOKUP(AD2856,cs_lookup!$A$2:$B$55,2,FALSE)</f>
        <v>2</v>
      </c>
    </row>
    <row r="2857" spans="1:31" x14ac:dyDescent="0.25">
      <c r="A2857" s="6">
        <v>0.66918336661755717</v>
      </c>
      <c r="B2857" s="6">
        <v>0.27340535015899708</v>
      </c>
      <c r="C2857" s="6">
        <v>5.693524791434558E-2</v>
      </c>
      <c r="D2857" s="3">
        <f t="shared" si="380"/>
        <v>1.4943587212195411</v>
      </c>
      <c r="E2857" s="4">
        <f t="shared" si="380"/>
        <v>3.657572901987677</v>
      </c>
      <c r="F2857" s="4">
        <f t="shared" si="380"/>
        <v>17.563812166136838</v>
      </c>
      <c r="G2857" s="141">
        <v>3.0671881019328273E-2</v>
      </c>
      <c r="H2857" s="5">
        <f t="shared" si="383"/>
        <v>1.0306718810193283</v>
      </c>
      <c r="I2857" s="5">
        <f t="shared" si="384"/>
        <v>1.4498879311053188</v>
      </c>
      <c r="J2857" s="5">
        <f t="shared" si="385"/>
        <v>3.5487267765279085</v>
      </c>
      <c r="K2857" s="5">
        <f t="shared" si="386"/>
        <v>17.041128694387524</v>
      </c>
      <c r="L2857">
        <v>1.51</v>
      </c>
      <c r="M2857">
        <v>4.2699999999999996</v>
      </c>
      <c r="N2857">
        <v>7.45</v>
      </c>
      <c r="O2857" s="5">
        <f t="shared" si="387"/>
        <v>1.5563145403391856</v>
      </c>
      <c r="P2857" s="5">
        <f t="shared" si="388"/>
        <v>4.4009689319525309</v>
      </c>
      <c r="Q2857" s="5">
        <f t="shared" si="389"/>
        <v>7.6785055135939961</v>
      </c>
      <c r="R2857" s="24">
        <f t="shared" si="381"/>
        <v>0.64254363374518009</v>
      </c>
      <c r="S2857" s="24">
        <f t="shared" si="381"/>
        <v>0.22722269015344779</v>
      </c>
      <c r="T2857" s="24">
        <f t="shared" si="381"/>
        <v>0.13023367610137207</v>
      </c>
      <c r="U2857">
        <f t="shared" si="382"/>
        <v>1.0414598036200322</v>
      </c>
      <c r="V2857">
        <f t="shared" si="382"/>
        <v>1.2032484518793494</v>
      </c>
      <c r="W2857">
        <f t="shared" si="382"/>
        <v>0.43717761502814362</v>
      </c>
      <c r="X2857" t="s">
        <v>40</v>
      </c>
      <c r="Y2857" t="s">
        <v>45</v>
      </c>
      <c r="Z2857" t="s">
        <v>141</v>
      </c>
      <c r="AA2857" s="78" t="s">
        <v>154</v>
      </c>
      <c r="AB2857" s="78" t="s">
        <v>160</v>
      </c>
      <c r="AC2857" t="s">
        <v>633</v>
      </c>
      <c r="AD2857" s="78" t="s">
        <v>151</v>
      </c>
      <c r="AE2857" s="142" t="str">
        <f>VLOOKUP(AD2857,cs_lookup!$A$2:$B$55,2,FALSE)</f>
        <v>X</v>
      </c>
    </row>
    <row r="2858" spans="1:31" x14ac:dyDescent="0.25">
      <c r="A2858" s="6">
        <v>0.38478295649155037</v>
      </c>
      <c r="B2858" s="6">
        <v>0.37342468244447291</v>
      </c>
      <c r="C2858" s="6">
        <v>0.23340232164573374</v>
      </c>
      <c r="D2858" s="3">
        <f t="shared" si="380"/>
        <v>2.5988677074421291</v>
      </c>
      <c r="E2858" s="4">
        <f t="shared" si="380"/>
        <v>2.6779161823313511</v>
      </c>
      <c r="F2858" s="4">
        <f t="shared" si="380"/>
        <v>4.284447527980614</v>
      </c>
      <c r="G2858" s="141">
        <v>2.7991447934171187E-2</v>
      </c>
      <c r="H2858" s="5">
        <f t="shared" si="383"/>
        <v>1.0279914479341712</v>
      </c>
      <c r="I2858" s="5">
        <f t="shared" si="384"/>
        <v>2.5281024590863632</v>
      </c>
      <c r="J2858" s="5">
        <f t="shared" si="385"/>
        <v>2.6049985023832951</v>
      </c>
      <c r="K2858" s="5">
        <f t="shared" si="386"/>
        <v>4.1677851859473583</v>
      </c>
      <c r="L2858">
        <v>2.5299999999999998</v>
      </c>
      <c r="M2858">
        <v>3</v>
      </c>
      <c r="N2858">
        <v>3.34</v>
      </c>
      <c r="O2858" s="5">
        <f t="shared" si="387"/>
        <v>2.6008183632734529</v>
      </c>
      <c r="P2858" s="5">
        <f t="shared" si="388"/>
        <v>3.0839743438025136</v>
      </c>
      <c r="Q2858" s="5">
        <f t="shared" si="389"/>
        <v>3.4334914361001316</v>
      </c>
      <c r="R2858" s="24">
        <f t="shared" si="381"/>
        <v>0.38449436305170337</v>
      </c>
      <c r="S2858" s="24">
        <f t="shared" si="381"/>
        <v>0.32425691284026986</v>
      </c>
      <c r="T2858" s="24">
        <f t="shared" si="381"/>
        <v>0.29124872410802682</v>
      </c>
      <c r="U2858">
        <f t="shared" si="382"/>
        <v>1.0007505791178741</v>
      </c>
      <c r="V2858">
        <f t="shared" si="382"/>
        <v>1.1516321400013554</v>
      </c>
      <c r="W2858">
        <f t="shared" si="382"/>
        <v>0.80138487253651514</v>
      </c>
      <c r="X2858" t="s">
        <v>48</v>
      </c>
      <c r="Y2858" t="s">
        <v>44</v>
      </c>
      <c r="Z2858" t="s">
        <v>141</v>
      </c>
      <c r="AA2858" s="78" t="s">
        <v>151</v>
      </c>
      <c r="AB2858" s="78" t="s">
        <v>166</v>
      </c>
      <c r="AC2858" t="s">
        <v>633</v>
      </c>
      <c r="AD2858" s="78" t="s">
        <v>155</v>
      </c>
      <c r="AE2858" s="142" t="str">
        <f>VLOOKUP(AD2858,cs_lookup!$A$2:$B$55,2,FALSE)</f>
        <v>2</v>
      </c>
    </row>
    <row r="2859" spans="1:31" x14ac:dyDescent="0.25">
      <c r="A2859" s="6">
        <v>0.62690771095019615</v>
      </c>
      <c r="B2859" s="6">
        <v>0.25659686943448184</v>
      </c>
      <c r="C2859" s="6">
        <v>0.11405480767373595</v>
      </c>
      <c r="D2859" s="3">
        <f t="shared" si="380"/>
        <v>1.5951311214282442</v>
      </c>
      <c r="E2859" s="4">
        <f t="shared" si="380"/>
        <v>3.897163680149009</v>
      </c>
      <c r="F2859" s="4">
        <f t="shared" si="380"/>
        <v>8.7677145785961965</v>
      </c>
      <c r="G2859" s="141">
        <v>2.9133252245380437E-2</v>
      </c>
      <c r="H2859" s="5">
        <f t="shared" si="383"/>
        <v>1.0291332522453804</v>
      </c>
      <c r="I2859" s="5">
        <f t="shared" si="384"/>
        <v>1.5499753000381242</v>
      </c>
      <c r="J2859" s="5">
        <f t="shared" si="385"/>
        <v>3.7868406949693938</v>
      </c>
      <c r="K2859" s="5">
        <f t="shared" si="386"/>
        <v>8.519513444412226</v>
      </c>
      <c r="L2859">
        <v>2</v>
      </c>
      <c r="M2859">
        <v>3.33</v>
      </c>
      <c r="N2859">
        <v>4.37</v>
      </c>
      <c r="O2859" s="5">
        <f t="shared" si="387"/>
        <v>2.0582665044907609</v>
      </c>
      <c r="P2859" s="5">
        <f t="shared" si="388"/>
        <v>3.4270137299771171</v>
      </c>
      <c r="Q2859" s="5">
        <f t="shared" si="389"/>
        <v>4.4973123123123129</v>
      </c>
      <c r="R2859" s="24">
        <f t="shared" si="381"/>
        <v>0.48584573368812201</v>
      </c>
      <c r="S2859" s="24">
        <f t="shared" si="381"/>
        <v>0.2917992394523255</v>
      </c>
      <c r="T2859" s="24">
        <f t="shared" si="381"/>
        <v>0.22235502685955238</v>
      </c>
      <c r="U2859">
        <f t="shared" si="382"/>
        <v>1.2903431428557646</v>
      </c>
      <c r="V2859">
        <f t="shared" si="382"/>
        <v>0.87936099462111494</v>
      </c>
      <c r="W2859">
        <f t="shared" si="382"/>
        <v>0.51294009082950542</v>
      </c>
      <c r="X2859" t="s">
        <v>51</v>
      </c>
      <c r="Y2859" t="s">
        <v>560</v>
      </c>
      <c r="Z2859" t="s">
        <v>141</v>
      </c>
      <c r="AA2859" s="78" t="s">
        <v>170</v>
      </c>
      <c r="AB2859" s="78" t="s">
        <v>160</v>
      </c>
      <c r="AC2859" t="s">
        <v>633</v>
      </c>
      <c r="AD2859" s="78" t="s">
        <v>168</v>
      </c>
      <c r="AE2859" s="142" t="str">
        <f>VLOOKUP(AD2859,cs_lookup!$A$2:$B$55,2,FALSE)</f>
        <v>1</v>
      </c>
    </row>
    <row r="2860" spans="1:31" x14ac:dyDescent="0.25">
      <c r="A2860" s="6">
        <v>0.34802025617130605</v>
      </c>
      <c r="B2860" s="6">
        <v>0.44340811290443849</v>
      </c>
      <c r="C2860" s="6">
        <v>0.2040404020381219</v>
      </c>
      <c r="D2860" s="3">
        <f t="shared" si="380"/>
        <v>2.8733959655146335</v>
      </c>
      <c r="E2860" s="4">
        <f t="shared" si="380"/>
        <v>2.2552586903512881</v>
      </c>
      <c r="F2860" s="4">
        <f t="shared" si="380"/>
        <v>4.9009901471041255</v>
      </c>
      <c r="G2860" s="141">
        <v>2.8215627424497347E-2</v>
      </c>
      <c r="H2860" s="5">
        <f t="shared" si="383"/>
        <v>1.0282156274244973</v>
      </c>
      <c r="I2860" s="5">
        <f t="shared" si="384"/>
        <v>2.7945460941028433</v>
      </c>
      <c r="J2860" s="5">
        <f t="shared" si="385"/>
        <v>2.1933713417683816</v>
      </c>
      <c r="K2860" s="5">
        <f t="shared" si="386"/>
        <v>4.7665003491342182</v>
      </c>
      <c r="L2860">
        <v>2.81</v>
      </c>
      <c r="M2860">
        <v>3.39</v>
      </c>
      <c r="N2860">
        <v>2.65</v>
      </c>
      <c r="O2860" s="5">
        <f t="shared" si="387"/>
        <v>2.8892859130628374</v>
      </c>
      <c r="P2860" s="5">
        <f t="shared" si="388"/>
        <v>3.4856509769690462</v>
      </c>
      <c r="Q2860" s="5">
        <f t="shared" si="389"/>
        <v>2.7247714126749178</v>
      </c>
      <c r="R2860" s="24">
        <f t="shared" si="381"/>
        <v>0.34610628026768481</v>
      </c>
      <c r="S2860" s="24">
        <f t="shared" si="381"/>
        <v>0.28689045650507206</v>
      </c>
      <c r="T2860" s="24">
        <f t="shared" si="381"/>
        <v>0.36700326322724314</v>
      </c>
      <c r="U2860">
        <f t="shared" si="382"/>
        <v>1.0055300236162747</v>
      </c>
      <c r="V2860">
        <f t="shared" si="382"/>
        <v>1.5455659219413571</v>
      </c>
      <c r="W2860">
        <f t="shared" si="382"/>
        <v>0.55596345450417162</v>
      </c>
      <c r="X2860" t="s">
        <v>47</v>
      </c>
      <c r="Y2860" t="s">
        <v>98</v>
      </c>
      <c r="Z2860" t="s">
        <v>141</v>
      </c>
      <c r="AA2860" s="78" t="s">
        <v>154</v>
      </c>
      <c r="AB2860" s="78" t="s">
        <v>160</v>
      </c>
      <c r="AC2860" t="s">
        <v>633</v>
      </c>
      <c r="AD2860" s="78" t="s">
        <v>154</v>
      </c>
      <c r="AE2860" s="142" t="str">
        <f>VLOOKUP(AD2860,cs_lookup!$A$2:$B$55,2,FALSE)</f>
        <v>1</v>
      </c>
    </row>
    <row r="2861" spans="1:31" x14ac:dyDescent="0.25">
      <c r="A2861" s="6">
        <v>0.77523584661215528</v>
      </c>
      <c r="B2861" s="6">
        <v>0.14184009597579036</v>
      </c>
      <c r="C2861" s="6">
        <v>6.9951688086616517E-2</v>
      </c>
      <c r="D2861" s="3">
        <f t="shared" si="380"/>
        <v>1.2899300314479556</v>
      </c>
      <c r="E2861" s="4">
        <f t="shared" si="380"/>
        <v>7.0501926350267174</v>
      </c>
      <c r="F2861" s="4">
        <f t="shared" si="380"/>
        <v>14.295580669358065</v>
      </c>
      <c r="G2861" s="141">
        <v>2.9094850619444834E-2</v>
      </c>
      <c r="H2861" s="5">
        <f t="shared" si="383"/>
        <v>1.0290948506194448</v>
      </c>
      <c r="I2861" s="5">
        <f t="shared" si="384"/>
        <v>1.2534607773729562</v>
      </c>
      <c r="J2861" s="5">
        <f t="shared" si="385"/>
        <v>6.8508676637367127</v>
      </c>
      <c r="K2861" s="5">
        <f t="shared" si="386"/>
        <v>13.891412109149222</v>
      </c>
      <c r="L2861">
        <v>2.4300000000000002</v>
      </c>
      <c r="M2861">
        <v>3.31</v>
      </c>
      <c r="N2861">
        <v>3.17</v>
      </c>
      <c r="O2861" s="5">
        <f t="shared" si="387"/>
        <v>2.5007004870052509</v>
      </c>
      <c r="P2861" s="5">
        <f t="shared" si="388"/>
        <v>3.4063039555503623</v>
      </c>
      <c r="Q2861" s="5">
        <f t="shared" si="389"/>
        <v>3.26223067646364</v>
      </c>
      <c r="R2861" s="24">
        <f t="shared" si="381"/>
        <v>0.39988795347401401</v>
      </c>
      <c r="S2861" s="24">
        <f t="shared" si="381"/>
        <v>0.29357333140237285</v>
      </c>
      <c r="T2861" s="24">
        <f t="shared" si="381"/>
        <v>0.3065387151236133</v>
      </c>
      <c r="U2861">
        <f t="shared" si="382"/>
        <v>1.9386326591669449</v>
      </c>
      <c r="V2861">
        <f t="shared" si="382"/>
        <v>0.48315047997797778</v>
      </c>
      <c r="W2861">
        <f t="shared" si="382"/>
        <v>0.22819854274657655</v>
      </c>
      <c r="X2861" t="s">
        <v>535</v>
      </c>
      <c r="Y2861" t="s">
        <v>416</v>
      </c>
      <c r="Z2861" t="s">
        <v>409</v>
      </c>
      <c r="AA2861" s="78" t="s">
        <v>165</v>
      </c>
      <c r="AB2861" s="78" t="s">
        <v>160</v>
      </c>
      <c r="AC2861" t="s">
        <v>633</v>
      </c>
      <c r="AD2861" s="78" t="s">
        <v>152</v>
      </c>
      <c r="AE2861" s="142" t="str">
        <f>VLOOKUP(AD2861,cs_lookup!$A$2:$B$55,2,FALSE)</f>
        <v>2</v>
      </c>
    </row>
    <row r="2862" spans="1:31" x14ac:dyDescent="0.25">
      <c r="A2862" s="6">
        <v>0.84482420610866671</v>
      </c>
      <c r="B2862" s="6">
        <v>8.1249379013568462E-2</v>
      </c>
      <c r="C2862" s="6">
        <v>1.8181463604951362E-2</v>
      </c>
      <c r="D2862" s="3">
        <f t="shared" si="380"/>
        <v>1.1836782052044725</v>
      </c>
      <c r="E2862" s="4">
        <f t="shared" si="380"/>
        <v>12.307786374994969</v>
      </c>
      <c r="F2862" s="4">
        <f t="shared" si="380"/>
        <v>55.001072615939997</v>
      </c>
      <c r="G2862" s="141">
        <v>3.5593803733176888E-2</v>
      </c>
      <c r="H2862" s="5">
        <f t="shared" si="383"/>
        <v>1.0355938037331769</v>
      </c>
      <c r="I2862" s="5">
        <f t="shared" si="384"/>
        <v>1.1429946770031563</v>
      </c>
      <c r="J2862" s="5">
        <f t="shared" si="385"/>
        <v>11.884762472145978</v>
      </c>
      <c r="K2862" s="5">
        <f t="shared" si="386"/>
        <v>53.110662131878833</v>
      </c>
      <c r="L2862">
        <v>1.21</v>
      </c>
      <c r="M2862">
        <v>7.07</v>
      </c>
      <c r="N2862">
        <v>14.77</v>
      </c>
      <c r="O2862" s="5">
        <f t="shared" si="387"/>
        <v>1.253068502517144</v>
      </c>
      <c r="P2862" s="5">
        <f t="shared" si="388"/>
        <v>7.3216481923935612</v>
      </c>
      <c r="Q2862" s="5">
        <f t="shared" si="389"/>
        <v>15.295720481139023</v>
      </c>
      <c r="R2862" s="24">
        <f t="shared" si="381"/>
        <v>0.79804096742613517</v>
      </c>
      <c r="S2862" s="24">
        <f t="shared" si="381"/>
        <v>0.13658126882399199</v>
      </c>
      <c r="T2862" s="24">
        <f t="shared" si="381"/>
        <v>6.5377763749872947E-2</v>
      </c>
      <c r="U2862">
        <f t="shared" si="382"/>
        <v>1.0586226028388219</v>
      </c>
      <c r="V2862">
        <f t="shared" si="382"/>
        <v>0.59487936898779281</v>
      </c>
      <c r="W2862">
        <f t="shared" si="382"/>
        <v>0.27809858523933823</v>
      </c>
      <c r="X2862" t="s">
        <v>426</v>
      </c>
      <c r="Y2862" t="s">
        <v>413</v>
      </c>
      <c r="Z2862" t="s">
        <v>409</v>
      </c>
      <c r="AA2862" s="78" t="s">
        <v>164</v>
      </c>
      <c r="AB2862" s="78" t="s">
        <v>160</v>
      </c>
      <c r="AC2862" t="s">
        <v>633</v>
      </c>
      <c r="AD2862" s="78" t="s">
        <v>164</v>
      </c>
      <c r="AE2862" s="142" t="str">
        <f>VLOOKUP(AD2862,cs_lookup!$A$2:$B$55,2,FALSE)</f>
        <v>1</v>
      </c>
    </row>
    <row r="2863" spans="1:31" x14ac:dyDescent="0.25">
      <c r="A2863" s="6">
        <v>0.28612507247926744</v>
      </c>
      <c r="B2863" s="6">
        <v>0.23914089262330579</v>
      </c>
      <c r="C2863" s="6">
        <v>0.43102114995940416</v>
      </c>
      <c r="D2863" s="3">
        <f t="shared" si="380"/>
        <v>3.4949750867165261</v>
      </c>
      <c r="E2863" s="4">
        <f t="shared" si="380"/>
        <v>4.1816353072462507</v>
      </c>
      <c r="F2863" s="4">
        <f t="shared" si="380"/>
        <v>2.3200717646783349</v>
      </c>
      <c r="G2863" s="141">
        <v>2.890023242347084E-2</v>
      </c>
      <c r="H2863" s="5">
        <f t="shared" si="383"/>
        <v>1.0289002324234708</v>
      </c>
      <c r="I2863" s="5">
        <f t="shared" si="384"/>
        <v>3.396806586858732</v>
      </c>
      <c r="J2863" s="5">
        <f t="shared" si="385"/>
        <v>4.0641795729765073</v>
      </c>
      <c r="K2863" s="5">
        <f t="shared" si="386"/>
        <v>2.2549045005205604</v>
      </c>
      <c r="L2863">
        <v>2.0299999999999998</v>
      </c>
      <c r="M2863">
        <v>3.68</v>
      </c>
      <c r="N2863">
        <v>3.78</v>
      </c>
      <c r="O2863" s="5">
        <f t="shared" si="387"/>
        <v>2.0886674718196456</v>
      </c>
      <c r="P2863" s="5">
        <f t="shared" si="388"/>
        <v>3.786352855318373</v>
      </c>
      <c r="Q2863" s="5">
        <f t="shared" si="389"/>
        <v>3.8892428785607196</v>
      </c>
      <c r="R2863" s="24">
        <f t="shared" si="381"/>
        <v>0.47877415313448662</v>
      </c>
      <c r="S2863" s="24">
        <f t="shared" si="381"/>
        <v>0.2641063942562521</v>
      </c>
      <c r="T2863" s="24">
        <f t="shared" si="381"/>
        <v>0.25711945260926133</v>
      </c>
      <c r="U2863">
        <f t="shared" si="382"/>
        <v>0.59762013175948436</v>
      </c>
      <c r="V2863">
        <f t="shared" si="382"/>
        <v>0.90547180160763829</v>
      </c>
      <c r="W2863">
        <f t="shared" si="382"/>
        <v>1.6763459379886645</v>
      </c>
      <c r="X2863" t="s">
        <v>427</v>
      </c>
      <c r="Y2863" t="s">
        <v>429</v>
      </c>
      <c r="Z2863" t="s">
        <v>409</v>
      </c>
      <c r="AA2863" s="78" t="s">
        <v>155</v>
      </c>
      <c r="AB2863" s="78" t="s">
        <v>161</v>
      </c>
      <c r="AC2863" t="s">
        <v>633</v>
      </c>
      <c r="AD2863" s="78" t="s">
        <v>162</v>
      </c>
      <c r="AE2863" s="142" t="str">
        <f>VLOOKUP(AD2863,cs_lookup!$A$2:$B$55,2,FALSE)</f>
        <v>1</v>
      </c>
    </row>
    <row r="2864" spans="1:31" x14ac:dyDescent="0.25">
      <c r="A2864" s="6">
        <v>2.9248511203794323E-2</v>
      </c>
      <c r="B2864" s="6">
        <v>0.32387423570594598</v>
      </c>
      <c r="C2864" s="6">
        <v>0.57488932321002939</v>
      </c>
      <c r="D2864" s="3">
        <f t="shared" si="380"/>
        <v>34.18977441389471</v>
      </c>
      <c r="E2864" s="4">
        <f t="shared" si="380"/>
        <v>3.0876182473122888</v>
      </c>
      <c r="F2864" s="4">
        <f t="shared" si="380"/>
        <v>1.7394652494436067</v>
      </c>
      <c r="G2864" s="141">
        <v>3.574363279877435E-2</v>
      </c>
      <c r="H2864" s="5">
        <f t="shared" si="383"/>
        <v>1.0357436327987743</v>
      </c>
      <c r="I2864" s="5">
        <f t="shared" si="384"/>
        <v>33.009881336665813</v>
      </c>
      <c r="J2864" s="5">
        <f t="shared" si="385"/>
        <v>2.9810641837777587</v>
      </c>
      <c r="K2864" s="5">
        <f t="shared" si="386"/>
        <v>1.6794361021011002</v>
      </c>
      <c r="L2864">
        <v>23.24</v>
      </c>
      <c r="M2864">
        <v>9.2799999999999994</v>
      </c>
      <c r="N2864">
        <v>1.1299999999999999</v>
      </c>
      <c r="O2864" s="5">
        <f t="shared" si="387"/>
        <v>24.070682026243514</v>
      </c>
      <c r="P2864" s="5">
        <f t="shared" si="388"/>
        <v>9.6117009123726245</v>
      </c>
      <c r="Q2864" s="5">
        <f t="shared" si="389"/>
        <v>1.170390305062615</v>
      </c>
      <c r="R2864" s="24">
        <f t="shared" si="381"/>
        <v>4.1544315151092567E-2</v>
      </c>
      <c r="S2864" s="24">
        <f t="shared" si="381"/>
        <v>0.10403985820165855</v>
      </c>
      <c r="T2864" s="24">
        <f t="shared" si="381"/>
        <v>0.85441582664724891</v>
      </c>
      <c r="U2864">
        <f t="shared" si="382"/>
        <v>0.70403161292755412</v>
      </c>
      <c r="V2864">
        <f t="shared" si="382"/>
        <v>3.1129822868288275</v>
      </c>
      <c r="W2864">
        <f t="shared" si="382"/>
        <v>0.6728448903690265</v>
      </c>
      <c r="X2864" t="s">
        <v>408</v>
      </c>
      <c r="Y2864" t="s">
        <v>430</v>
      </c>
      <c r="Z2864" t="s">
        <v>409</v>
      </c>
      <c r="AA2864" s="78" t="s">
        <v>152</v>
      </c>
      <c r="AB2864" s="78" t="s">
        <v>161</v>
      </c>
      <c r="AC2864" t="s">
        <v>633</v>
      </c>
      <c r="AD2864" s="78" t="s">
        <v>451</v>
      </c>
      <c r="AE2864" s="142" t="str">
        <f>VLOOKUP(AD2864,cs_lookup!$A$2:$B$55,2,FALSE)</f>
        <v>2</v>
      </c>
    </row>
    <row r="2865" spans="1:31" x14ac:dyDescent="0.25">
      <c r="A2865" s="6">
        <v>0.51072462930908147</v>
      </c>
      <c r="B2865" s="6">
        <v>0.24775308807877616</v>
      </c>
      <c r="C2865" s="6">
        <v>0.22879758882011603</v>
      </c>
      <c r="D2865" s="3">
        <f t="shared" si="380"/>
        <v>1.9580023022442057</v>
      </c>
      <c r="E2865" s="4">
        <f t="shared" si="380"/>
        <v>4.0362766323301598</v>
      </c>
      <c r="F2865" s="4">
        <f t="shared" si="380"/>
        <v>4.3706754304400226</v>
      </c>
      <c r="G2865" s="141">
        <v>2.900622696657762E-2</v>
      </c>
      <c r="H2865" s="5">
        <f t="shared" si="383"/>
        <v>1.0290062269665776</v>
      </c>
      <c r="I2865" s="5">
        <f t="shared" si="384"/>
        <v>1.9028089927271179</v>
      </c>
      <c r="J2865" s="5">
        <f t="shared" si="385"/>
        <v>3.9224997153114982</v>
      </c>
      <c r="K2865" s="5">
        <f t="shared" si="386"/>
        <v>4.247472285298409</v>
      </c>
      <c r="L2865">
        <v>4.3</v>
      </c>
      <c r="M2865">
        <v>4</v>
      </c>
      <c r="N2865">
        <v>1.83</v>
      </c>
      <c r="O2865" s="5">
        <f t="shared" si="387"/>
        <v>4.4247267759562838</v>
      </c>
      <c r="P2865" s="5">
        <f t="shared" si="388"/>
        <v>4.1160249078663105</v>
      </c>
      <c r="Q2865" s="5">
        <f t="shared" si="389"/>
        <v>1.883081395348837</v>
      </c>
      <c r="R2865" s="24">
        <f t="shared" si="381"/>
        <v>0.22600265522245208</v>
      </c>
      <c r="S2865" s="24">
        <f t="shared" si="381"/>
        <v>0.242952854364136</v>
      </c>
      <c r="T2865" s="24">
        <f t="shared" si="381"/>
        <v>0.53104449041341206</v>
      </c>
      <c r="U2865">
        <f t="shared" si="382"/>
        <v>2.2598169424442403</v>
      </c>
      <c r="V2865">
        <f t="shared" si="382"/>
        <v>1.0197578815330386</v>
      </c>
      <c r="W2865">
        <f t="shared" si="382"/>
        <v>0.43084448280783361</v>
      </c>
      <c r="X2865" t="s">
        <v>546</v>
      </c>
      <c r="Y2865" t="s">
        <v>415</v>
      </c>
      <c r="Z2865" t="s">
        <v>409</v>
      </c>
      <c r="AA2865" s="78" t="s">
        <v>162</v>
      </c>
      <c r="AB2865" s="78" t="s">
        <v>160</v>
      </c>
      <c r="AC2865" t="s">
        <v>633</v>
      </c>
      <c r="AD2865" s="78" t="s">
        <v>162</v>
      </c>
      <c r="AE2865" s="142" t="str">
        <f>VLOOKUP(AD2865,cs_lookup!$A$2:$B$55,2,FALSE)</f>
        <v>1</v>
      </c>
    </row>
    <row r="2866" spans="1:31" x14ac:dyDescent="0.25">
      <c r="A2866" s="6">
        <v>0.20849503795205987</v>
      </c>
      <c r="B2866" s="6">
        <v>0.26557832343231363</v>
      </c>
      <c r="C2866" s="6">
        <v>0.47134173185833178</v>
      </c>
      <c r="D2866" s="3">
        <f t="shared" si="380"/>
        <v>4.7962772151437685</v>
      </c>
      <c r="E2866" s="4">
        <f t="shared" si="380"/>
        <v>3.765367546101194</v>
      </c>
      <c r="F2866" s="4">
        <f t="shared" si="380"/>
        <v>2.1216029313962035</v>
      </c>
      <c r="G2866" s="141">
        <v>2.3455922036043741E-2</v>
      </c>
      <c r="H2866" s="5">
        <f t="shared" si="383"/>
        <v>1.0234559220360437</v>
      </c>
      <c r="I2866" s="5">
        <f t="shared" si="384"/>
        <v>4.6863544505191257</v>
      </c>
      <c r="J2866" s="5">
        <f t="shared" si="385"/>
        <v>3.6790715311026227</v>
      </c>
      <c r="K2866" s="5">
        <f t="shared" si="386"/>
        <v>2.0729792907695792</v>
      </c>
      <c r="L2866">
        <v>2.04</v>
      </c>
      <c r="M2866">
        <v>3.19</v>
      </c>
      <c r="N2866">
        <v>4.55</v>
      </c>
      <c r="O2866" s="5">
        <f t="shared" si="387"/>
        <v>2.0878500809535292</v>
      </c>
      <c r="P2866" s="5">
        <f t="shared" si="388"/>
        <v>3.2648243912949795</v>
      </c>
      <c r="Q2866" s="5">
        <f t="shared" si="389"/>
        <v>4.6567244452639986</v>
      </c>
      <c r="R2866" s="24">
        <f t="shared" si="381"/>
        <v>0.47896159265577926</v>
      </c>
      <c r="S2866" s="24">
        <f t="shared" si="381"/>
        <v>0.30629518777987136</v>
      </c>
      <c r="T2866" s="24">
        <f t="shared" si="381"/>
        <v>0.21474321956434939</v>
      </c>
      <c r="U2866">
        <f t="shared" si="382"/>
        <v>0.4353063818666173</v>
      </c>
      <c r="V2866">
        <f t="shared" si="382"/>
        <v>0.86706658814104454</v>
      </c>
      <c r="W2866">
        <f t="shared" si="382"/>
        <v>2.1949085648177622</v>
      </c>
      <c r="X2866" t="s">
        <v>117</v>
      </c>
      <c r="Y2866" t="s">
        <v>116</v>
      </c>
      <c r="Z2866" t="s">
        <v>146</v>
      </c>
      <c r="AA2866" s="78" t="s">
        <v>151</v>
      </c>
      <c r="AB2866" s="78" t="s">
        <v>166</v>
      </c>
      <c r="AC2866" t="s">
        <v>633</v>
      </c>
      <c r="AD2866" s="78" t="s">
        <v>164</v>
      </c>
      <c r="AE2866" s="142" t="str">
        <f>VLOOKUP(AD2866,cs_lookup!$A$2:$B$55,2,FALSE)</f>
        <v>1</v>
      </c>
    </row>
    <row r="2867" spans="1:31" x14ac:dyDescent="0.25">
      <c r="A2867" s="6">
        <v>0.18481842213499189</v>
      </c>
      <c r="B2867" s="6">
        <v>0.19784054715179458</v>
      </c>
      <c r="C2867" s="6">
        <v>0.54618316124190158</v>
      </c>
      <c r="D2867" s="3">
        <f t="shared" si="380"/>
        <v>5.4107160338680806</v>
      </c>
      <c r="E2867" s="4">
        <f t="shared" si="380"/>
        <v>5.0545755882526082</v>
      </c>
      <c r="F2867" s="4">
        <f t="shared" si="380"/>
        <v>1.8308876416589221</v>
      </c>
      <c r="G2867" s="141">
        <v>2.3933529333097336E-2</v>
      </c>
      <c r="H2867" s="5">
        <f t="shared" si="383"/>
        <v>1.0239335293330973</v>
      </c>
      <c r="I2867" s="5">
        <f t="shared" si="384"/>
        <v>5.2842453917806145</v>
      </c>
      <c r="J2867" s="5">
        <f t="shared" si="385"/>
        <v>4.936429410163691</v>
      </c>
      <c r="K2867" s="5">
        <f t="shared" si="386"/>
        <v>1.7880922825638943</v>
      </c>
      <c r="L2867">
        <v>7.56</v>
      </c>
      <c r="M2867">
        <v>4.63</v>
      </c>
      <c r="N2867">
        <v>1.48</v>
      </c>
      <c r="O2867" s="5">
        <f t="shared" si="387"/>
        <v>7.7409374817582153</v>
      </c>
      <c r="P2867" s="5">
        <f t="shared" si="388"/>
        <v>4.7408122408122404</v>
      </c>
      <c r="Q2867" s="5">
        <f t="shared" si="389"/>
        <v>1.515421623412984</v>
      </c>
      <c r="R2867" s="24">
        <f t="shared" si="381"/>
        <v>0.12918331950833273</v>
      </c>
      <c r="S2867" s="24">
        <f t="shared" si="381"/>
        <v>0.21093431867883269</v>
      </c>
      <c r="T2867" s="24">
        <f t="shared" si="381"/>
        <v>0.65988236181283466</v>
      </c>
      <c r="U2867">
        <f t="shared" si="382"/>
        <v>1.4306678512241711</v>
      </c>
      <c r="V2867">
        <f t="shared" si="382"/>
        <v>0.93792488766621906</v>
      </c>
      <c r="W2867">
        <f t="shared" si="382"/>
        <v>0.8276977728900381</v>
      </c>
      <c r="X2867" t="s">
        <v>114</v>
      </c>
      <c r="Y2867" t="s">
        <v>119</v>
      </c>
      <c r="Z2867" t="s">
        <v>146</v>
      </c>
      <c r="AA2867" s="78" t="s">
        <v>155</v>
      </c>
      <c r="AB2867" s="78" t="s">
        <v>161</v>
      </c>
      <c r="AC2867" t="s">
        <v>633</v>
      </c>
      <c r="AD2867" s="78" t="s">
        <v>167</v>
      </c>
      <c r="AE2867" s="142" t="str">
        <f>VLOOKUP(AD2867,cs_lookup!$A$2:$B$55,2,FALSE)</f>
        <v>2</v>
      </c>
    </row>
    <row r="2868" spans="1:31" x14ac:dyDescent="0.25">
      <c r="A2868" s="6">
        <v>0.37185396321971892</v>
      </c>
      <c r="B2868" s="6">
        <v>0.32519025352481429</v>
      </c>
      <c r="C2868" s="6">
        <v>0.28655420763240691</v>
      </c>
      <c r="D2868" s="3">
        <f t="shared" si="380"/>
        <v>2.6892277585034794</v>
      </c>
      <c r="E2868" s="4">
        <f t="shared" si="380"/>
        <v>3.0751229139273479</v>
      </c>
      <c r="F2868" s="4">
        <f t="shared" si="380"/>
        <v>3.4897411148218236</v>
      </c>
      <c r="G2868" s="141">
        <v>2.2585409320604821E-2</v>
      </c>
      <c r="H2868" s="5">
        <f t="shared" si="383"/>
        <v>1.0225854093206048</v>
      </c>
      <c r="I2868" s="5">
        <f t="shared" si="384"/>
        <v>2.6298319279659728</v>
      </c>
      <c r="J2868" s="5">
        <f t="shared" si="385"/>
        <v>3.0072039811035713</v>
      </c>
      <c r="K2868" s="5">
        <f t="shared" si="386"/>
        <v>3.4126646860142191</v>
      </c>
      <c r="L2868">
        <v>3.59</v>
      </c>
      <c r="M2868">
        <v>3.43</v>
      </c>
      <c r="N2868">
        <v>2.21</v>
      </c>
      <c r="O2868" s="5">
        <f t="shared" si="387"/>
        <v>3.671081619460971</v>
      </c>
      <c r="P2868" s="5">
        <f t="shared" si="388"/>
        <v>3.5074679539696745</v>
      </c>
      <c r="Q2868" s="5">
        <f t="shared" si="389"/>
        <v>2.2599137545985366</v>
      </c>
      <c r="R2868" s="24">
        <f t="shared" si="381"/>
        <v>0.27239928273423436</v>
      </c>
      <c r="S2868" s="24">
        <f t="shared" si="381"/>
        <v>0.28510595481513157</v>
      </c>
      <c r="T2868" s="24">
        <f t="shared" si="381"/>
        <v>0.44249476245063407</v>
      </c>
      <c r="U2868">
        <f t="shared" si="382"/>
        <v>1.365106249499626</v>
      </c>
      <c r="V2868">
        <f t="shared" si="382"/>
        <v>1.1405943931815603</v>
      </c>
      <c r="W2868">
        <f t="shared" si="382"/>
        <v>0.64758779526656129</v>
      </c>
      <c r="X2868" t="s">
        <v>65</v>
      </c>
      <c r="Y2868" t="s">
        <v>115</v>
      </c>
      <c r="Z2868" t="s">
        <v>146</v>
      </c>
      <c r="AA2868" s="78" t="s">
        <v>151</v>
      </c>
      <c r="AB2868" s="78" t="s">
        <v>166</v>
      </c>
      <c r="AC2868" t="s">
        <v>633</v>
      </c>
      <c r="AD2868" s="78" t="s">
        <v>163</v>
      </c>
      <c r="AE2868" s="142" t="str">
        <f>VLOOKUP(AD2868,cs_lookup!$A$2:$B$55,2,FALSE)</f>
        <v>2</v>
      </c>
    </row>
    <row r="2869" spans="1:31" x14ac:dyDescent="0.25">
      <c r="A2869" s="6">
        <v>0.64760005544641108</v>
      </c>
      <c r="B2869" s="6">
        <v>0.30251577087739706</v>
      </c>
      <c r="C2869" s="6">
        <v>4.9603068107316919E-2</v>
      </c>
      <c r="D2869" s="3">
        <f t="shared" si="380"/>
        <v>1.5441629314109131</v>
      </c>
      <c r="E2869" s="4">
        <f t="shared" si="380"/>
        <v>3.3056127854083939</v>
      </c>
      <c r="F2869" s="4">
        <f t="shared" si="380"/>
        <v>20.160043282735781</v>
      </c>
      <c r="G2869" s="141">
        <v>2.4058844955302749E-2</v>
      </c>
      <c r="H2869" s="5">
        <f t="shared" si="383"/>
        <v>1.0240588449553027</v>
      </c>
      <c r="I2869" s="5">
        <f t="shared" si="384"/>
        <v>1.507884960925572</v>
      </c>
      <c r="J2869" s="5">
        <f t="shared" si="385"/>
        <v>3.2279519889823076</v>
      </c>
      <c r="K2869" s="5">
        <f t="shared" si="386"/>
        <v>19.68641097340037</v>
      </c>
      <c r="L2869">
        <v>1.74</v>
      </c>
      <c r="M2869">
        <v>4.03</v>
      </c>
      <c r="N2869">
        <v>4.97</v>
      </c>
      <c r="O2869" s="5">
        <f t="shared" si="387"/>
        <v>1.7818623902222268</v>
      </c>
      <c r="P2869" s="5">
        <f t="shared" si="388"/>
        <v>4.1269571451698708</v>
      </c>
      <c r="Q2869" s="5">
        <f t="shared" si="389"/>
        <v>5.0895724594278544</v>
      </c>
      <c r="R2869" s="24">
        <f t="shared" si="381"/>
        <v>0.5612105656909252</v>
      </c>
      <c r="S2869" s="24">
        <f t="shared" si="381"/>
        <v>0.24230927650178902</v>
      </c>
      <c r="T2869" s="24">
        <f t="shared" si="381"/>
        <v>0.1964801578072857</v>
      </c>
      <c r="U2869">
        <f t="shared" si="382"/>
        <v>1.1539341827057887</v>
      </c>
      <c r="V2869">
        <f t="shared" si="382"/>
        <v>1.2484696221490452</v>
      </c>
      <c r="W2869">
        <f t="shared" si="382"/>
        <v>0.25245840934212438</v>
      </c>
      <c r="X2869" t="s">
        <v>69</v>
      </c>
      <c r="Y2869" t="s">
        <v>67</v>
      </c>
      <c r="Z2869" t="s">
        <v>146</v>
      </c>
      <c r="AA2869" s="78" t="s">
        <v>154</v>
      </c>
      <c r="AB2869" s="78" t="s">
        <v>160</v>
      </c>
      <c r="AC2869" t="s">
        <v>633</v>
      </c>
      <c r="AD2869" s="78" t="s">
        <v>149</v>
      </c>
      <c r="AE2869" s="142" t="str">
        <f>VLOOKUP(AD2869,cs_lookup!$A$2:$B$55,2,FALSE)</f>
        <v>X</v>
      </c>
    </row>
    <row r="2870" spans="1:31" x14ac:dyDescent="0.25">
      <c r="A2870" s="6">
        <v>0.77882129151697432</v>
      </c>
      <c r="B2870" s="6">
        <v>0.15782232083822839</v>
      </c>
      <c r="C2870" s="6">
        <v>5.9047198539244117E-2</v>
      </c>
      <c r="D2870" s="3">
        <f t="shared" si="380"/>
        <v>1.2839916048676812</v>
      </c>
      <c r="E2870" s="4">
        <f t="shared" si="380"/>
        <v>6.33623935251227</v>
      </c>
      <c r="F2870" s="4">
        <f t="shared" si="380"/>
        <v>16.935604478091829</v>
      </c>
      <c r="G2870" s="141">
        <v>4.0254475261403133E-2</v>
      </c>
      <c r="H2870" s="5">
        <f t="shared" si="383"/>
        <v>1.0402544752614031</v>
      </c>
      <c r="I2870" s="5">
        <f t="shared" si="384"/>
        <v>1.2343052929861511</v>
      </c>
      <c r="J2870" s="5">
        <f t="shared" si="385"/>
        <v>6.0910474342540573</v>
      </c>
      <c r="K2870" s="5">
        <f t="shared" si="386"/>
        <v>16.280251496958108</v>
      </c>
      <c r="L2870">
        <v>1.99</v>
      </c>
      <c r="M2870">
        <v>3.35</v>
      </c>
      <c r="N2870">
        <v>4.18</v>
      </c>
      <c r="O2870" s="5">
        <f t="shared" si="387"/>
        <v>2.0701064057701921</v>
      </c>
      <c r="P2870" s="5">
        <f t="shared" si="388"/>
        <v>3.4848524921257007</v>
      </c>
      <c r="Q2870" s="5">
        <f t="shared" si="389"/>
        <v>4.3482637065926646</v>
      </c>
      <c r="R2870" s="24">
        <f t="shared" si="381"/>
        <v>0.48306695598477972</v>
      </c>
      <c r="S2870" s="24">
        <f t="shared" si="381"/>
        <v>0.28695619176409304</v>
      </c>
      <c r="T2870" s="24">
        <f t="shared" si="381"/>
        <v>0.22997685225112721</v>
      </c>
      <c r="U2870">
        <f t="shared" si="382"/>
        <v>1.612242944519503</v>
      </c>
      <c r="V2870">
        <f t="shared" si="382"/>
        <v>0.54998750808616204</v>
      </c>
      <c r="W2870">
        <f t="shared" si="382"/>
        <v>0.2567527903841666</v>
      </c>
      <c r="X2870" t="s">
        <v>353</v>
      </c>
      <c r="Y2870" t="s">
        <v>547</v>
      </c>
      <c r="Z2870" t="s">
        <v>349</v>
      </c>
      <c r="AA2870" s="78" t="s">
        <v>170</v>
      </c>
      <c r="AB2870" s="78" t="s">
        <v>160</v>
      </c>
      <c r="AC2870" t="s">
        <v>633</v>
      </c>
      <c r="AD2870" s="78" t="s">
        <v>154</v>
      </c>
      <c r="AE2870" s="142" t="str">
        <f>VLOOKUP(AD2870,cs_lookup!$A$2:$B$55,2,FALSE)</f>
        <v>1</v>
      </c>
    </row>
    <row r="2871" spans="1:31" x14ac:dyDescent="0.25">
      <c r="A2871" s="6">
        <v>0.40103062260514638</v>
      </c>
      <c r="B2871" s="6">
        <v>0.31428557097740556</v>
      </c>
      <c r="C2871" s="6">
        <v>0.26980381731727765</v>
      </c>
      <c r="D2871" s="3">
        <f t="shared" si="380"/>
        <v>2.4935751626742908</v>
      </c>
      <c r="E2871" s="4">
        <f t="shared" si="380"/>
        <v>3.1818196326674233</v>
      </c>
      <c r="F2871" s="4">
        <f t="shared" si="380"/>
        <v>3.7063967809767613</v>
      </c>
      <c r="G2871" s="141">
        <v>3.9521759272555634E-2</v>
      </c>
      <c r="H2871" s="5">
        <f t="shared" si="383"/>
        <v>1.0395217592725556</v>
      </c>
      <c r="I2871" s="5">
        <f t="shared" si="384"/>
        <v>2.3987714931713056</v>
      </c>
      <c r="J2871" s="5">
        <f t="shared" si="385"/>
        <v>3.0608494764881313</v>
      </c>
      <c r="K2871" s="5">
        <f t="shared" si="386"/>
        <v>3.5654826346015609</v>
      </c>
      <c r="L2871">
        <v>3.73</v>
      </c>
      <c r="M2871">
        <v>3.04</v>
      </c>
      <c r="N2871">
        <v>2.2599999999999998</v>
      </c>
      <c r="O2871" s="5">
        <f t="shared" si="387"/>
        <v>3.8774161620866323</v>
      </c>
      <c r="P2871" s="5">
        <f t="shared" si="388"/>
        <v>3.1601461481885691</v>
      </c>
      <c r="Q2871" s="5">
        <f t="shared" si="389"/>
        <v>2.3493191759559755</v>
      </c>
      <c r="R2871" s="24">
        <f t="shared" si="381"/>
        <v>0.25790370653993711</v>
      </c>
      <c r="S2871" s="24">
        <f t="shared" si="381"/>
        <v>0.31644106098485703</v>
      </c>
      <c r="T2871" s="24">
        <f t="shared" si="381"/>
        <v>0.42565523247520592</v>
      </c>
      <c r="U2871">
        <f t="shared" si="382"/>
        <v>1.5549626175808595</v>
      </c>
      <c r="V2871">
        <f t="shared" si="382"/>
        <v>0.99318833655549343</v>
      </c>
      <c r="W2871">
        <f t="shared" si="382"/>
        <v>0.63385528176960326</v>
      </c>
      <c r="X2871" t="s">
        <v>389</v>
      </c>
      <c r="Y2871" t="s">
        <v>118</v>
      </c>
      <c r="Z2871" t="s">
        <v>349</v>
      </c>
      <c r="AA2871" s="78" t="s">
        <v>151</v>
      </c>
      <c r="AB2871" s="78" t="s">
        <v>166</v>
      </c>
      <c r="AC2871" t="s">
        <v>633</v>
      </c>
      <c r="AD2871" s="78" t="s">
        <v>150</v>
      </c>
      <c r="AE2871" s="142" t="str">
        <f>VLOOKUP(AD2871,cs_lookup!$A$2:$B$55,2,FALSE)</f>
        <v>X</v>
      </c>
    </row>
    <row r="2872" spans="1:31" x14ac:dyDescent="0.25">
      <c r="A2872" s="6">
        <v>0.37342554517475957</v>
      </c>
      <c r="B2872" s="6">
        <v>0.3449726943515844</v>
      </c>
      <c r="C2872" s="6">
        <v>0.26847135882163975</v>
      </c>
      <c r="D2872" s="3">
        <f t="shared" si="380"/>
        <v>2.6779099955039487</v>
      </c>
      <c r="E2872" s="4">
        <f t="shared" si="380"/>
        <v>2.8987801538310571</v>
      </c>
      <c r="F2872" s="4">
        <f t="shared" si="380"/>
        <v>3.7247921133529736</v>
      </c>
      <c r="G2872" s="141">
        <v>4.0360298834875019E-2</v>
      </c>
      <c r="H2872" s="5">
        <f t="shared" si="383"/>
        <v>1.040360298834875</v>
      </c>
      <c r="I2872" s="5">
        <f t="shared" si="384"/>
        <v>2.5740217100777545</v>
      </c>
      <c r="J2872" s="5">
        <f t="shared" si="385"/>
        <v>2.7863233122962034</v>
      </c>
      <c r="K2872" s="5">
        <f t="shared" si="386"/>
        <v>3.5802905181257487</v>
      </c>
      <c r="L2872">
        <v>2.08</v>
      </c>
      <c r="M2872">
        <v>3.15</v>
      </c>
      <c r="N2872">
        <v>4.13</v>
      </c>
      <c r="O2872" s="5">
        <f t="shared" si="387"/>
        <v>2.16394942157654</v>
      </c>
      <c r="P2872" s="5">
        <f t="shared" si="388"/>
        <v>3.2771349413298561</v>
      </c>
      <c r="Q2872" s="5">
        <f t="shared" si="389"/>
        <v>4.2966880341880334</v>
      </c>
      <c r="R2872" s="24">
        <f t="shared" si="381"/>
        <v>0.46211800979685214</v>
      </c>
      <c r="S2872" s="24">
        <f t="shared" si="381"/>
        <v>0.30514459059601667</v>
      </c>
      <c r="T2872" s="24">
        <f t="shared" si="381"/>
        <v>0.23273739960713136</v>
      </c>
      <c r="U2872">
        <f t="shared" si="382"/>
        <v>0.80807399248282508</v>
      </c>
      <c r="V2872">
        <f t="shared" si="382"/>
        <v>1.130522070464282</v>
      </c>
      <c r="W2872">
        <f t="shared" si="382"/>
        <v>1.1535376749711415</v>
      </c>
      <c r="X2872" t="s">
        <v>23</v>
      </c>
      <c r="Y2872" t="s">
        <v>536</v>
      </c>
      <c r="Z2872" t="s">
        <v>349</v>
      </c>
      <c r="AA2872" s="78" t="s">
        <v>151</v>
      </c>
      <c r="AB2872" s="78" t="s">
        <v>166</v>
      </c>
      <c r="AC2872" t="s">
        <v>633</v>
      </c>
      <c r="AD2872" s="78" t="s">
        <v>149</v>
      </c>
      <c r="AE2872" s="142" t="str">
        <f>VLOOKUP(AD2872,cs_lookup!$A$2:$B$55,2,FALSE)</f>
        <v>X</v>
      </c>
    </row>
    <row r="2873" spans="1:31" x14ac:dyDescent="0.25">
      <c r="A2873" s="6">
        <v>0.78439865923016383</v>
      </c>
      <c r="B2873" s="6">
        <v>0.16803585474672317</v>
      </c>
      <c r="C2873" s="6">
        <v>4.4980879528927022E-2</v>
      </c>
      <c r="D2873" s="3">
        <f t="shared" si="380"/>
        <v>1.2748619445390623</v>
      </c>
      <c r="E2873" s="4">
        <f t="shared" si="380"/>
        <v>5.9511108596869313</v>
      </c>
      <c r="F2873" s="4">
        <f t="shared" si="380"/>
        <v>22.231668443852993</v>
      </c>
      <c r="G2873" s="141">
        <v>4.3746384437810315E-2</v>
      </c>
      <c r="H2873" s="5">
        <f t="shared" si="383"/>
        <v>1.0437463844378103</v>
      </c>
      <c r="I2873" s="5">
        <f t="shared" si="384"/>
        <v>1.221428848566251</v>
      </c>
      <c r="J2873" s="5">
        <f t="shared" si="385"/>
        <v>5.7016828497972316</v>
      </c>
      <c r="K2873" s="5">
        <f t="shared" si="386"/>
        <v>21.299875884913902</v>
      </c>
      <c r="L2873">
        <v>1.47</v>
      </c>
      <c r="M2873">
        <v>4.21</v>
      </c>
      <c r="N2873">
        <v>7.94</v>
      </c>
      <c r="O2873" s="5">
        <f t="shared" si="387"/>
        <v>1.5343071851235812</v>
      </c>
      <c r="P2873" s="5">
        <f t="shared" si="388"/>
        <v>4.3941722784831816</v>
      </c>
      <c r="Q2873" s="5">
        <f t="shared" si="389"/>
        <v>8.2873462924362151</v>
      </c>
      <c r="R2873" s="24">
        <f t="shared" si="381"/>
        <v>0.65175996677578929</v>
      </c>
      <c r="S2873" s="24">
        <f t="shared" si="381"/>
        <v>0.2275741451687435</v>
      </c>
      <c r="T2873" s="24">
        <f t="shared" si="381"/>
        <v>0.12066588805546727</v>
      </c>
      <c r="U2873">
        <f t="shared" si="382"/>
        <v>1.2035084988581439</v>
      </c>
      <c r="V2873">
        <f t="shared" si="382"/>
        <v>0.73837849471927741</v>
      </c>
      <c r="W2873">
        <f t="shared" si="382"/>
        <v>0.37277212519457342</v>
      </c>
      <c r="X2873" t="s">
        <v>376</v>
      </c>
      <c r="Y2873" t="s">
        <v>351</v>
      </c>
      <c r="Z2873" t="s">
        <v>349</v>
      </c>
      <c r="AA2873" s="78" t="s">
        <v>170</v>
      </c>
      <c r="AB2873" s="78" t="s">
        <v>160</v>
      </c>
      <c r="AC2873" t="s">
        <v>633</v>
      </c>
      <c r="AD2873" s="78" t="s">
        <v>154</v>
      </c>
      <c r="AE2873" s="142" t="str">
        <f>VLOOKUP(AD2873,cs_lookup!$A$2:$B$55,2,FALSE)</f>
        <v>1</v>
      </c>
    </row>
    <row r="2874" spans="1:31" x14ac:dyDescent="0.25">
      <c r="A2874" s="6">
        <v>0.60253773678525824</v>
      </c>
      <c r="B2874" s="6">
        <v>0.26967655982291316</v>
      </c>
      <c r="C2874" s="6">
        <v>0.12496025703211545</v>
      </c>
      <c r="D2874" s="3">
        <f t="shared" si="380"/>
        <v>1.6596470875589251</v>
      </c>
      <c r="E2874" s="4">
        <f t="shared" si="380"/>
        <v>3.7081457901148838</v>
      </c>
      <c r="F2874" s="4">
        <f t="shared" si="380"/>
        <v>8.0025443589076062</v>
      </c>
      <c r="G2874" s="141">
        <v>3.8018504145569398E-2</v>
      </c>
      <c r="H2874" s="5">
        <f t="shared" si="383"/>
        <v>1.0380185041455694</v>
      </c>
      <c r="I2874" s="5">
        <f t="shared" si="384"/>
        <v>1.5988607919133779</v>
      </c>
      <c r="J2874" s="5">
        <f t="shared" si="385"/>
        <v>3.5723311051831321</v>
      </c>
      <c r="K2874" s="5">
        <f t="shared" si="386"/>
        <v>7.7094428730774798</v>
      </c>
      <c r="L2874">
        <v>2.61</v>
      </c>
      <c r="M2874">
        <v>3</v>
      </c>
      <c r="N2874">
        <v>3.11</v>
      </c>
      <c r="O2874" s="5">
        <f t="shared" si="387"/>
        <v>2.7092282958199361</v>
      </c>
      <c r="P2874" s="5">
        <f t="shared" si="388"/>
        <v>3.1140555124367082</v>
      </c>
      <c r="Q2874" s="5">
        <f t="shared" si="389"/>
        <v>3.2282375478927205</v>
      </c>
      <c r="R2874" s="24">
        <f t="shared" si="381"/>
        <v>0.36910879808205843</v>
      </c>
      <c r="S2874" s="24">
        <f t="shared" si="381"/>
        <v>0.32112465433139081</v>
      </c>
      <c r="T2874" s="24">
        <f t="shared" si="381"/>
        <v>0.30976654758655064</v>
      </c>
      <c r="U2874">
        <f t="shared" si="382"/>
        <v>1.6324122857979264</v>
      </c>
      <c r="V2874">
        <f t="shared" si="382"/>
        <v>0.83978777769151047</v>
      </c>
      <c r="W2874">
        <f t="shared" si="382"/>
        <v>0.40340139374540046</v>
      </c>
      <c r="X2874" t="s">
        <v>381</v>
      </c>
      <c r="Y2874" t="s">
        <v>390</v>
      </c>
      <c r="Z2874" t="s">
        <v>349</v>
      </c>
      <c r="AA2874" s="78" t="s">
        <v>154</v>
      </c>
      <c r="AB2874" s="78" t="s">
        <v>160</v>
      </c>
      <c r="AC2874" t="s">
        <v>633</v>
      </c>
      <c r="AD2874" s="78" t="s">
        <v>175</v>
      </c>
      <c r="AE2874" s="142" t="str">
        <f>VLOOKUP(AD2874,cs_lookup!$A$2:$B$55,2,FALSE)</f>
        <v>1</v>
      </c>
    </row>
    <row r="2875" spans="1:31" x14ac:dyDescent="0.25">
      <c r="A2875" s="6">
        <v>0.57668975229567565</v>
      </c>
      <c r="B2875" s="6">
        <v>0.25060178221137036</v>
      </c>
      <c r="C2875" s="6">
        <v>0.16639791936893322</v>
      </c>
      <c r="D2875" s="3">
        <f t="shared" si="380"/>
        <v>1.7340346278379648</v>
      </c>
      <c r="E2875" s="4">
        <f t="shared" si="380"/>
        <v>3.9903946060389499</v>
      </c>
      <c r="F2875" s="4">
        <f t="shared" si="380"/>
        <v>6.0096905285385542</v>
      </c>
      <c r="G2875" s="141">
        <v>2.71636976489944E-2</v>
      </c>
      <c r="H2875" s="5">
        <f t="shared" si="383"/>
        <v>1.0271636976489944</v>
      </c>
      <c r="I2875" s="5">
        <f t="shared" si="384"/>
        <v>1.6881774850560622</v>
      </c>
      <c r="J2875" s="5">
        <f t="shared" si="385"/>
        <v>3.8848672467419698</v>
      </c>
      <c r="K2875" s="5">
        <f t="shared" si="386"/>
        <v>5.850762193303491</v>
      </c>
      <c r="L2875">
        <v>2.41</v>
      </c>
      <c r="M2875">
        <v>3.6</v>
      </c>
      <c r="N2875">
        <v>2.99</v>
      </c>
      <c r="O2875" s="5">
        <f t="shared" si="387"/>
        <v>2.4754645113340765</v>
      </c>
      <c r="P2875" s="5">
        <f t="shared" si="388"/>
        <v>3.69778931153638</v>
      </c>
      <c r="Q2875" s="5">
        <f t="shared" si="389"/>
        <v>3.0712194559704935</v>
      </c>
      <c r="R2875" s="24">
        <f t="shared" si="381"/>
        <v>0.40396458742245522</v>
      </c>
      <c r="S2875" s="24">
        <f t="shared" si="381"/>
        <v>0.27043184880225474</v>
      </c>
      <c r="T2875" s="24">
        <f t="shared" si="381"/>
        <v>0.32560356377528998</v>
      </c>
      <c r="U2875">
        <f t="shared" si="382"/>
        <v>1.4275750158579843</v>
      </c>
      <c r="V2875">
        <f t="shared" si="382"/>
        <v>0.92667259171317307</v>
      </c>
      <c r="W2875">
        <f t="shared" si="382"/>
        <v>0.51104452739887707</v>
      </c>
      <c r="X2875" t="s">
        <v>79</v>
      </c>
      <c r="Y2875" t="s">
        <v>279</v>
      </c>
      <c r="Z2875" t="s">
        <v>147</v>
      </c>
      <c r="AA2875" s="78" t="s">
        <v>162</v>
      </c>
      <c r="AB2875" s="78" t="s">
        <v>160</v>
      </c>
      <c r="AC2875" t="s">
        <v>633</v>
      </c>
      <c r="AD2875" s="78" t="s">
        <v>178</v>
      </c>
      <c r="AE2875" s="142" t="str">
        <f>VLOOKUP(AD2875,cs_lookup!$A$2:$B$55,2,FALSE)</f>
        <v>2</v>
      </c>
    </row>
    <row r="2876" spans="1:31" x14ac:dyDescent="0.25">
      <c r="A2876" s="6">
        <v>0.57422701387524133</v>
      </c>
      <c r="B2876" s="6">
        <v>0.23962326081511376</v>
      </c>
      <c r="C2876" s="6">
        <v>0.17837423292896529</v>
      </c>
      <c r="D2876" s="3">
        <f t="shared" si="380"/>
        <v>1.7414715362333402</v>
      </c>
      <c r="E2876" s="4">
        <f t="shared" si="380"/>
        <v>4.1732175607591389</v>
      </c>
      <c r="F2876" s="4">
        <f t="shared" si="380"/>
        <v>5.6061908919223447</v>
      </c>
      <c r="G2876" s="141">
        <v>2.8767242389533321E-2</v>
      </c>
      <c r="H2876" s="5">
        <f t="shared" si="383"/>
        <v>1.0287672423895333</v>
      </c>
      <c r="I2876" s="5">
        <f t="shared" si="384"/>
        <v>1.6927750656099798</v>
      </c>
      <c r="J2876" s="5">
        <f t="shared" si="385"/>
        <v>4.05652259209376</v>
      </c>
      <c r="K2876" s="5">
        <f t="shared" si="386"/>
        <v>5.449425935161738</v>
      </c>
      <c r="L2876">
        <v>2.25</v>
      </c>
      <c r="M2876">
        <v>3.64</v>
      </c>
      <c r="N2876">
        <v>3.23</v>
      </c>
      <c r="O2876" s="5">
        <f t="shared" si="387"/>
        <v>2.3147262953764498</v>
      </c>
      <c r="P2876" s="5">
        <f t="shared" si="388"/>
        <v>3.7447127622979015</v>
      </c>
      <c r="Q2876" s="5">
        <f t="shared" si="389"/>
        <v>3.3229181929181926</v>
      </c>
      <c r="R2876" s="24">
        <f t="shared" si="381"/>
        <v>0.43201652048341527</v>
      </c>
      <c r="S2876" s="24">
        <f t="shared" si="381"/>
        <v>0.26704317887024293</v>
      </c>
      <c r="T2876" s="24">
        <f t="shared" si="381"/>
        <v>0.30094030064634192</v>
      </c>
      <c r="U2876">
        <f t="shared" si="382"/>
        <v>1.3291783685325185</v>
      </c>
      <c r="V2876">
        <f t="shared" si="382"/>
        <v>0.89732028291779509</v>
      </c>
      <c r="W2876">
        <f t="shared" si="382"/>
        <v>0.59272298374748611</v>
      </c>
      <c r="X2876" t="s">
        <v>544</v>
      </c>
      <c r="Y2876" t="s">
        <v>548</v>
      </c>
      <c r="Z2876" t="s">
        <v>147</v>
      </c>
      <c r="AA2876" s="78" t="s">
        <v>162</v>
      </c>
      <c r="AB2876" s="78" t="s">
        <v>160</v>
      </c>
      <c r="AC2876" t="s">
        <v>633</v>
      </c>
      <c r="AD2876" s="78" t="s">
        <v>178</v>
      </c>
      <c r="AE2876" s="142" t="str">
        <f>VLOOKUP(AD2876,cs_lookup!$A$2:$B$55,2,FALSE)</f>
        <v>2</v>
      </c>
    </row>
    <row r="2877" spans="1:31" x14ac:dyDescent="0.25">
      <c r="A2877" s="6">
        <v>0.85323706918911579</v>
      </c>
      <c r="B2877" s="6">
        <v>8.6824328653236027E-2</v>
      </c>
      <c r="C2877" s="6">
        <v>2.1224351623071319E-2</v>
      </c>
      <c r="D2877" s="3">
        <f t="shared" si="380"/>
        <v>1.1720072135993367</v>
      </c>
      <c r="E2877" s="4">
        <f t="shared" si="380"/>
        <v>11.517509153383232</v>
      </c>
      <c r="F2877" s="4">
        <f t="shared" si="380"/>
        <v>47.115691341684091</v>
      </c>
      <c r="G2877" s="141">
        <v>3.0485677325695848E-2</v>
      </c>
      <c r="H2877" s="5">
        <f t="shared" si="383"/>
        <v>1.0304856773256958</v>
      </c>
      <c r="I2877" s="5">
        <f t="shared" si="384"/>
        <v>1.1373347921156127</v>
      </c>
      <c r="J2877" s="5">
        <f t="shared" si="385"/>
        <v>11.17677752035655</v>
      </c>
      <c r="K2877" s="5">
        <f t="shared" si="386"/>
        <v>45.721830374157328</v>
      </c>
      <c r="L2877">
        <v>1.68</v>
      </c>
      <c r="M2877">
        <v>4.1100000000000003</v>
      </c>
      <c r="N2877">
        <v>5.21</v>
      </c>
      <c r="O2877" s="5">
        <f t="shared" si="387"/>
        <v>1.731215937907169</v>
      </c>
      <c r="P2877" s="5">
        <f t="shared" si="388"/>
        <v>4.2352961338086104</v>
      </c>
      <c r="Q2877" s="5">
        <f t="shared" si="389"/>
        <v>5.3688303788668756</v>
      </c>
      <c r="R2877" s="24">
        <f t="shared" si="381"/>
        <v>0.57762869328067723</v>
      </c>
      <c r="S2877" s="24">
        <f t="shared" si="381"/>
        <v>0.23611099871326949</v>
      </c>
      <c r="T2877" s="24">
        <f t="shared" si="381"/>
        <v>0.18626030800605328</v>
      </c>
      <c r="U2877">
        <f t="shared" si="382"/>
        <v>1.4771376129933991</v>
      </c>
      <c r="V2877">
        <f t="shared" si="382"/>
        <v>0.36772674346557871</v>
      </c>
      <c r="W2877">
        <f t="shared" si="382"/>
        <v>0.11394994376569778</v>
      </c>
      <c r="X2877" t="s">
        <v>124</v>
      </c>
      <c r="Y2877" t="s">
        <v>77</v>
      </c>
      <c r="Z2877" t="s">
        <v>147</v>
      </c>
      <c r="AA2877" s="78" t="s">
        <v>176</v>
      </c>
      <c r="AB2877" s="78" t="s">
        <v>160</v>
      </c>
      <c r="AC2877" t="s">
        <v>633</v>
      </c>
      <c r="AD2877" s="78" t="s">
        <v>176</v>
      </c>
      <c r="AE2877" s="142" t="str">
        <f>VLOOKUP(AD2877,cs_lookup!$A$2:$B$55,2,FALSE)</f>
        <v>1</v>
      </c>
    </row>
    <row r="2878" spans="1:31" x14ac:dyDescent="0.25">
      <c r="A2878" s="6">
        <v>0.55102624489040808</v>
      </c>
      <c r="B2878" s="6">
        <v>0.30973417917615759</v>
      </c>
      <c r="C2878" s="6">
        <v>0.13638830244591213</v>
      </c>
      <c r="D2878" s="3">
        <f t="shared" si="380"/>
        <v>1.8147955914493454</v>
      </c>
      <c r="E2878" s="4">
        <f t="shared" si="380"/>
        <v>3.2285749111055067</v>
      </c>
      <c r="F2878" s="4">
        <f t="shared" si="380"/>
        <v>7.3320070861397566</v>
      </c>
      <c r="G2878" s="141">
        <v>2.7653914308797045E-2</v>
      </c>
      <c r="H2878" s="5">
        <f t="shared" si="383"/>
        <v>1.027653914308797</v>
      </c>
      <c r="I2878" s="5">
        <f t="shared" si="384"/>
        <v>1.7659598880329106</v>
      </c>
      <c r="J2878" s="5">
        <f t="shared" si="385"/>
        <v>3.1416947536049191</v>
      </c>
      <c r="K2878" s="5">
        <f t="shared" si="386"/>
        <v>7.1347045771448121</v>
      </c>
      <c r="L2878">
        <v>2.19</v>
      </c>
      <c r="M2878">
        <v>3.41</v>
      </c>
      <c r="N2878">
        <v>3.6</v>
      </c>
      <c r="O2878" s="5">
        <f t="shared" si="387"/>
        <v>2.2505620723362654</v>
      </c>
      <c r="P2878" s="5">
        <f t="shared" si="388"/>
        <v>3.5042998477929981</v>
      </c>
      <c r="Q2878" s="5">
        <f t="shared" si="389"/>
        <v>3.6995540915116694</v>
      </c>
      <c r="R2878" s="24">
        <f t="shared" si="381"/>
        <v>0.44433344553874898</v>
      </c>
      <c r="S2878" s="24">
        <f t="shared" si="381"/>
        <v>0.28536370842517894</v>
      </c>
      <c r="T2878" s="24">
        <f t="shared" si="381"/>
        <v>0.2703028460360723</v>
      </c>
      <c r="U2878">
        <f t="shared" si="382"/>
        <v>1.2401187676122272</v>
      </c>
      <c r="V2878">
        <f t="shared" si="382"/>
        <v>1.085401436943298</v>
      </c>
      <c r="W2878">
        <f t="shared" si="382"/>
        <v>0.50457590234810523</v>
      </c>
      <c r="X2878" t="s">
        <v>24</v>
      </c>
      <c r="Y2878" t="s">
        <v>81</v>
      </c>
      <c r="Z2878" t="s">
        <v>147</v>
      </c>
      <c r="AA2878" s="78" t="s">
        <v>154</v>
      </c>
      <c r="AB2878" s="78" t="s">
        <v>160</v>
      </c>
      <c r="AC2878" t="s">
        <v>633</v>
      </c>
      <c r="AD2878" s="78" t="s">
        <v>155</v>
      </c>
      <c r="AE2878" s="142" t="str">
        <f>VLOOKUP(AD2878,cs_lookup!$A$2:$B$55,2,FALSE)</f>
        <v>2</v>
      </c>
    </row>
    <row r="2879" spans="1:31" x14ac:dyDescent="0.25">
      <c r="A2879" s="6">
        <v>0.3478551256957067</v>
      </c>
      <c r="B2879" s="6">
        <v>0.24646909766532638</v>
      </c>
      <c r="C2879" s="6">
        <v>0.37300742350195498</v>
      </c>
      <c r="D2879" s="3">
        <f t="shared" si="380"/>
        <v>2.8747599967084292</v>
      </c>
      <c r="E2879" s="4">
        <f t="shared" si="380"/>
        <v>4.0573037734648283</v>
      </c>
      <c r="F2879" s="4">
        <f t="shared" si="380"/>
        <v>2.6809117915444354</v>
      </c>
      <c r="G2879" s="141">
        <v>4.4099785106979317E-2</v>
      </c>
      <c r="H2879" s="5">
        <f t="shared" si="383"/>
        <v>1.0440997851069793</v>
      </c>
      <c r="I2879" s="5">
        <f t="shared" si="384"/>
        <v>2.7533383664223998</v>
      </c>
      <c r="J2879" s="5">
        <f t="shared" si="385"/>
        <v>3.885934880303719</v>
      </c>
      <c r="K2879" s="5">
        <f t="shared" si="386"/>
        <v>2.5676777543534759</v>
      </c>
      <c r="L2879">
        <v>2.78</v>
      </c>
      <c r="M2879">
        <v>3.08</v>
      </c>
      <c r="N2879">
        <v>2.78</v>
      </c>
      <c r="O2879" s="5">
        <f t="shared" si="387"/>
        <v>2.9025974025974022</v>
      </c>
      <c r="P2879" s="5">
        <f t="shared" si="388"/>
        <v>3.2158273381294964</v>
      </c>
      <c r="Q2879" s="5">
        <f t="shared" si="389"/>
        <v>2.9025974025974022</v>
      </c>
      <c r="R2879" s="24">
        <f t="shared" si="381"/>
        <v>0.3445190156599553</v>
      </c>
      <c r="S2879" s="24">
        <f t="shared" si="381"/>
        <v>0.31096196868008946</v>
      </c>
      <c r="T2879" s="24">
        <f t="shared" si="381"/>
        <v>0.3445190156599553</v>
      </c>
      <c r="U2879">
        <f t="shared" si="382"/>
        <v>1.0096833843245512</v>
      </c>
      <c r="V2879">
        <f t="shared" si="382"/>
        <v>0.7926020622762654</v>
      </c>
      <c r="W2879">
        <f t="shared" si="382"/>
        <v>1.0826903786063238</v>
      </c>
      <c r="X2879" t="s">
        <v>84</v>
      </c>
      <c r="Y2879" t="s">
        <v>9</v>
      </c>
      <c r="Z2879" t="s">
        <v>139</v>
      </c>
      <c r="AA2879" s="78" t="s">
        <v>155</v>
      </c>
      <c r="AB2879" s="78" t="s">
        <v>161</v>
      </c>
      <c r="AC2879" t="s">
        <v>635</v>
      </c>
      <c r="AD2879" s="78" t="s">
        <v>165</v>
      </c>
      <c r="AE2879" s="142" t="str">
        <f>VLOOKUP(AD2879,cs_lookup!$A$2:$B$55,2,FALSE)</f>
        <v>1</v>
      </c>
    </row>
    <row r="2880" spans="1:31" x14ac:dyDescent="0.25">
      <c r="A2880" s="6">
        <v>0</v>
      </c>
      <c r="B2880" s="6">
        <v>1</v>
      </c>
      <c r="C2880" s="6">
        <v>0</v>
      </c>
      <c r="D2880" s="3" t="e">
        <f t="shared" si="380"/>
        <v>#DIV/0!</v>
      </c>
      <c r="E2880" s="4">
        <f t="shared" si="380"/>
        <v>1</v>
      </c>
      <c r="F2880" s="4" t="e">
        <f t="shared" si="380"/>
        <v>#DIV/0!</v>
      </c>
      <c r="G2880" s="141">
        <v>5.5737428081883422E-2</v>
      </c>
      <c r="H2880" s="5">
        <f t="shared" si="383"/>
        <v>1.0557374280818834</v>
      </c>
      <c r="I2880" s="5" t="e">
        <f t="shared" si="384"/>
        <v>#DIV/0!</v>
      </c>
      <c r="J2880" s="5">
        <f t="shared" si="385"/>
        <v>0.94720521732079732</v>
      </c>
      <c r="K2880" s="5" t="e">
        <f t="shared" si="386"/>
        <v>#DIV/0!</v>
      </c>
      <c r="L2880">
        <v>3.93</v>
      </c>
      <c r="M2880">
        <v>3.19</v>
      </c>
      <c r="N2880">
        <v>2.0499999999999998</v>
      </c>
      <c r="O2880" s="5">
        <f t="shared" si="387"/>
        <v>4.1490480923618023</v>
      </c>
      <c r="P2880" s="5">
        <f t="shared" si="388"/>
        <v>3.367802395581208</v>
      </c>
      <c r="Q2880" s="5">
        <f t="shared" si="389"/>
        <v>2.1642617275678608</v>
      </c>
      <c r="R2880" s="24">
        <f t="shared" si="381"/>
        <v>0.24101913926737842</v>
      </c>
      <c r="S2880" s="24">
        <f t="shared" si="381"/>
        <v>0.29692953521028131</v>
      </c>
      <c r="T2880" s="24">
        <f t="shared" si="381"/>
        <v>0.46205132552234018</v>
      </c>
      <c r="U2880" t="e">
        <f t="shared" si="382"/>
        <v>#DIV/0!</v>
      </c>
      <c r="V2880">
        <f t="shared" si="382"/>
        <v>3.367802395581208</v>
      </c>
      <c r="W2880" t="e">
        <f t="shared" si="382"/>
        <v>#DIV/0!</v>
      </c>
      <c r="X2880" t="s">
        <v>572</v>
      </c>
      <c r="Y2880" t="s">
        <v>369</v>
      </c>
      <c r="Z2880" t="s">
        <v>370</v>
      </c>
      <c r="AA2880" s="78" t="s">
        <v>149</v>
      </c>
      <c r="AB2880" s="78" t="s">
        <v>166</v>
      </c>
      <c r="AC2880" t="s">
        <v>635</v>
      </c>
      <c r="AD2880" s="78" t="s">
        <v>178</v>
      </c>
      <c r="AE2880" s="142" t="str">
        <f>VLOOKUP(AD2880,cs_lookup!$A$2:$B$55,2,FALSE)</f>
        <v>2</v>
      </c>
    </row>
    <row r="2881" spans="1:31" x14ac:dyDescent="0.25">
      <c r="A2881" s="6">
        <v>0.34118453853441366</v>
      </c>
      <c r="B2881" s="6">
        <v>0.22833792650170426</v>
      </c>
      <c r="C2881" s="6">
        <v>0.3951198849197366</v>
      </c>
      <c r="D2881" s="3">
        <f t="shared" si="380"/>
        <v>2.9309651729693922</v>
      </c>
      <c r="E2881" s="4">
        <f t="shared" si="380"/>
        <v>4.3794739460092984</v>
      </c>
      <c r="F2881" s="4">
        <f t="shared" si="380"/>
        <v>2.5308774328154526</v>
      </c>
      <c r="G2881" s="141">
        <v>2.4176459256405325E-2</v>
      </c>
      <c r="H2881" s="5">
        <f t="shared" si="383"/>
        <v>1.0241764592564053</v>
      </c>
      <c r="I2881" s="5">
        <f t="shared" si="384"/>
        <v>2.8617775252297779</v>
      </c>
      <c r="J2881" s="5">
        <f t="shared" si="385"/>
        <v>4.2760931540927807</v>
      </c>
      <c r="K2881" s="5">
        <f t="shared" si="386"/>
        <v>2.4711341585150031</v>
      </c>
      <c r="L2881">
        <v>1.79</v>
      </c>
      <c r="M2881">
        <v>4</v>
      </c>
      <c r="N2881">
        <v>4.6399999999999997</v>
      </c>
      <c r="O2881" s="5">
        <f t="shared" si="387"/>
        <v>1.8332758620689655</v>
      </c>
      <c r="P2881" s="5">
        <f t="shared" si="388"/>
        <v>4.0967058370256213</v>
      </c>
      <c r="Q2881" s="5">
        <f t="shared" si="389"/>
        <v>4.7521787709497207</v>
      </c>
      <c r="R2881" s="24">
        <f t="shared" si="381"/>
        <v>0.54547164487914979</v>
      </c>
      <c r="S2881" s="24">
        <f t="shared" si="381"/>
        <v>0.24409856108341954</v>
      </c>
      <c r="T2881" s="24">
        <f t="shared" si="381"/>
        <v>0.21042979403743065</v>
      </c>
      <c r="U2881">
        <f t="shared" si="382"/>
        <v>0.62548537900627943</v>
      </c>
      <c r="V2881">
        <f t="shared" si="382"/>
        <v>0.93543331631385918</v>
      </c>
      <c r="W2881">
        <f t="shared" si="382"/>
        <v>1.877680329095669</v>
      </c>
      <c r="X2881" t="s">
        <v>37</v>
      </c>
      <c r="Y2881" t="s">
        <v>43</v>
      </c>
      <c r="Z2881" t="s">
        <v>140</v>
      </c>
      <c r="AA2881" s="78" t="s">
        <v>150</v>
      </c>
      <c r="AB2881" s="78" t="s">
        <v>166</v>
      </c>
      <c r="AC2881" t="s">
        <v>635</v>
      </c>
      <c r="AD2881" s="78" t="s">
        <v>162</v>
      </c>
      <c r="AE2881" s="142" t="str">
        <f>VLOOKUP(AD2881,cs_lookup!$A$2:$B$55,2,FALSE)</f>
        <v>1</v>
      </c>
    </row>
    <row r="2882" spans="1:31" x14ac:dyDescent="0.25">
      <c r="A2882" s="6">
        <v>0.63306607796701664</v>
      </c>
      <c r="B2882" s="6">
        <v>0.23837252433749923</v>
      </c>
      <c r="C2882" s="6">
        <v>0.12509291674155926</v>
      </c>
      <c r="D2882" s="3">
        <f t="shared" si="380"/>
        <v>1.5796139373180897</v>
      </c>
      <c r="E2882" s="4">
        <f t="shared" si="380"/>
        <v>4.1951143605130943</v>
      </c>
      <c r="F2882" s="4">
        <f t="shared" si="380"/>
        <v>7.9940577456195241</v>
      </c>
      <c r="G2882" s="141">
        <v>2.1520680515754176E-2</v>
      </c>
      <c r="H2882" s="5">
        <f t="shared" si="383"/>
        <v>1.0215206805157542</v>
      </c>
      <c r="I2882" s="5">
        <f t="shared" si="384"/>
        <v>1.5463357398898283</v>
      </c>
      <c r="J2882" s="5">
        <f t="shared" si="385"/>
        <v>4.1067346364393025</v>
      </c>
      <c r="K2882" s="5">
        <f t="shared" si="386"/>
        <v>7.8256445494411482</v>
      </c>
      <c r="L2882">
        <v>2.11</v>
      </c>
      <c r="M2882">
        <v>3.45</v>
      </c>
      <c r="N2882">
        <v>3.88</v>
      </c>
      <c r="O2882" s="5">
        <f t="shared" si="387"/>
        <v>2.1554086358882412</v>
      </c>
      <c r="P2882" s="5">
        <f t="shared" si="388"/>
        <v>3.5242463477793522</v>
      </c>
      <c r="Q2882" s="5">
        <f t="shared" si="389"/>
        <v>3.9635002404011259</v>
      </c>
      <c r="R2882" s="24">
        <f t="shared" si="381"/>
        <v>0.46394914790155384</v>
      </c>
      <c r="S2882" s="24">
        <f t="shared" si="381"/>
        <v>0.28374860929631257</v>
      </c>
      <c r="T2882" s="24">
        <f t="shared" si="381"/>
        <v>0.25230224280213365</v>
      </c>
      <c r="U2882">
        <f t="shared" si="382"/>
        <v>1.3645160915380063</v>
      </c>
      <c r="V2882">
        <f t="shared" si="382"/>
        <v>0.84008349830737628</v>
      </c>
      <c r="W2882">
        <f t="shared" si="382"/>
        <v>0.49580580557764814</v>
      </c>
      <c r="X2882" t="s">
        <v>96</v>
      </c>
      <c r="Y2882" t="s">
        <v>101</v>
      </c>
      <c r="Z2882" t="s">
        <v>140</v>
      </c>
      <c r="AA2882" s="78" t="s">
        <v>162</v>
      </c>
      <c r="AB2882" s="78" t="s">
        <v>160</v>
      </c>
      <c r="AC2882" t="s">
        <v>635</v>
      </c>
      <c r="AD2882" s="78" t="s">
        <v>162</v>
      </c>
      <c r="AE2882" s="142" t="str">
        <f>VLOOKUP(AD2882,cs_lookup!$A$2:$B$55,2,FALSE)</f>
        <v>1</v>
      </c>
    </row>
    <row r="2883" spans="1:31" x14ac:dyDescent="0.25">
      <c r="A2883" s="6">
        <v>0.88690767925924674</v>
      </c>
      <c r="B2883" s="6">
        <v>6.8880080636511229E-2</v>
      </c>
      <c r="C2883" s="6">
        <v>1.003239148898223E-2</v>
      </c>
      <c r="D2883" s="3">
        <f t="shared" si="380"/>
        <v>1.1275130697201867</v>
      </c>
      <c r="E2883" s="4">
        <f t="shared" si="380"/>
        <v>14.517985326949958</v>
      </c>
      <c r="F2883" s="4">
        <f t="shared" si="380"/>
        <v>99.677130931166289</v>
      </c>
      <c r="G2883" s="141">
        <v>2.5855624658019716E-2</v>
      </c>
      <c r="H2883" s="5">
        <f t="shared" si="383"/>
        <v>1.0258556246580197</v>
      </c>
      <c r="I2883" s="5">
        <f t="shared" si="384"/>
        <v>1.0990952748307596</v>
      </c>
      <c r="J2883" s="5">
        <f t="shared" si="385"/>
        <v>14.152074598011477</v>
      </c>
      <c r="K2883" s="5">
        <f t="shared" si="386"/>
        <v>97.164872458923995</v>
      </c>
      <c r="L2883">
        <v>1.85</v>
      </c>
      <c r="M2883">
        <v>3.5</v>
      </c>
      <c r="N2883">
        <v>5.01</v>
      </c>
      <c r="O2883" s="5">
        <f t="shared" si="387"/>
        <v>1.8978329056173366</v>
      </c>
      <c r="P2883" s="5">
        <f t="shared" si="388"/>
        <v>3.5904946863030691</v>
      </c>
      <c r="Q2883" s="5">
        <f t="shared" si="389"/>
        <v>5.1395366795366781</v>
      </c>
      <c r="R2883" s="24">
        <f t="shared" si="381"/>
        <v>0.5269167780999745</v>
      </c>
      <c r="S2883" s="24">
        <f t="shared" si="381"/>
        <v>0.27851315413855798</v>
      </c>
      <c r="T2883" s="24">
        <f t="shared" si="381"/>
        <v>0.19457006776146768</v>
      </c>
      <c r="U2883">
        <f t="shared" si="382"/>
        <v>1.6832025779429047</v>
      </c>
      <c r="V2883">
        <f t="shared" si="382"/>
        <v>0.24731356351752051</v>
      </c>
      <c r="W2883">
        <f t="shared" si="382"/>
        <v>5.1561844041095761E-2</v>
      </c>
      <c r="X2883" t="s">
        <v>350</v>
      </c>
      <c r="Y2883" t="s">
        <v>383</v>
      </c>
      <c r="Z2883" t="s">
        <v>146</v>
      </c>
      <c r="AA2883" s="78" t="s">
        <v>176</v>
      </c>
      <c r="AB2883" s="78" t="s">
        <v>160</v>
      </c>
      <c r="AC2883" t="s">
        <v>635</v>
      </c>
      <c r="AD2883" s="78" t="s">
        <v>165</v>
      </c>
      <c r="AE2883" s="142" t="str">
        <f>VLOOKUP(AD2883,cs_lookup!$A$2:$B$55,2,FALSE)</f>
        <v>1</v>
      </c>
    </row>
    <row r="2884" spans="1:31" x14ac:dyDescent="0.25">
      <c r="A2884" s="6">
        <v>0.26470206041108219</v>
      </c>
      <c r="B2884" s="6">
        <v>0.3936807719426248</v>
      </c>
      <c r="C2884" s="6">
        <v>0.32461379781998762</v>
      </c>
      <c r="D2884" s="3">
        <f t="shared" si="380"/>
        <v>3.7778323238096463</v>
      </c>
      <c r="E2884" s="4">
        <f t="shared" si="380"/>
        <v>2.5401291383002582</v>
      </c>
      <c r="F2884" s="4">
        <f t="shared" si="380"/>
        <v>3.0805837789881725</v>
      </c>
      <c r="G2884" s="141">
        <v>3.8266055847461899E-2</v>
      </c>
      <c r="H2884" s="5">
        <f t="shared" si="383"/>
        <v>1.0382660558474619</v>
      </c>
      <c r="I2884" s="5">
        <f t="shared" si="384"/>
        <v>3.6385975468745086</v>
      </c>
      <c r="J2884" s="5">
        <f t="shared" si="385"/>
        <v>2.4465108186811841</v>
      </c>
      <c r="K2884" s="5">
        <f t="shared" si="386"/>
        <v>2.9670466077923674</v>
      </c>
      <c r="L2884">
        <v>2.77</v>
      </c>
      <c r="M2884">
        <v>3.03</v>
      </c>
      <c r="N2884">
        <v>2.88</v>
      </c>
      <c r="O2884" s="5">
        <f t="shared" si="387"/>
        <v>2.8759969746974696</v>
      </c>
      <c r="P2884" s="5">
        <f t="shared" si="388"/>
        <v>3.1459461492178096</v>
      </c>
      <c r="Q2884" s="5">
        <f t="shared" si="389"/>
        <v>2.9902062408406902</v>
      </c>
      <c r="R2884" s="24">
        <f t="shared" si="381"/>
        <v>0.34770551179219911</v>
      </c>
      <c r="S2884" s="24">
        <f t="shared" si="381"/>
        <v>0.31786939526877611</v>
      </c>
      <c r="T2884" s="24">
        <f t="shared" si="381"/>
        <v>0.33442509293902489</v>
      </c>
      <c r="U2884">
        <f t="shared" si="382"/>
        <v>0.76128232493845915</v>
      </c>
      <c r="V2884">
        <f t="shared" si="382"/>
        <v>1.2384985085139952</v>
      </c>
      <c r="W2884">
        <f t="shared" si="382"/>
        <v>0.97066220410432491</v>
      </c>
      <c r="X2884" t="s">
        <v>542</v>
      </c>
      <c r="Y2884" t="s">
        <v>388</v>
      </c>
      <c r="Z2884" t="s">
        <v>349</v>
      </c>
      <c r="AA2884" s="78" t="s">
        <v>151</v>
      </c>
      <c r="AB2884" s="78" t="s">
        <v>166</v>
      </c>
      <c r="AC2884" t="s">
        <v>635</v>
      </c>
      <c r="AD2884" s="78" t="s">
        <v>155</v>
      </c>
      <c r="AE2884" s="142" t="str">
        <f>VLOOKUP(AD2884,cs_lookup!$A$2:$B$55,2,FALSE)</f>
        <v>2</v>
      </c>
    </row>
    <row r="2885" spans="1:31" x14ac:dyDescent="0.25">
      <c r="A2885" s="6">
        <v>0.33865166863050405</v>
      </c>
      <c r="B2885" s="6">
        <v>0.43417251491883957</v>
      </c>
      <c r="C2885" s="6">
        <v>0.22139414083292822</v>
      </c>
      <c r="D2885" s="3">
        <f t="shared" si="380"/>
        <v>2.9528866756923606</v>
      </c>
      <c r="E2885" s="4">
        <f t="shared" si="380"/>
        <v>2.3032319311758629</v>
      </c>
      <c r="F2885" s="4">
        <f t="shared" si="380"/>
        <v>4.5168313679747971</v>
      </c>
      <c r="G2885" s="141">
        <v>3.9022046655634579E-2</v>
      </c>
      <c r="H2885" s="5">
        <f t="shared" si="383"/>
        <v>1.0390220466556346</v>
      </c>
      <c r="I2885" s="5">
        <f t="shared" si="384"/>
        <v>2.841986544171033</v>
      </c>
      <c r="J2885" s="5">
        <f t="shared" si="385"/>
        <v>2.2167305675461075</v>
      </c>
      <c r="K2885" s="5">
        <f t="shared" si="386"/>
        <v>4.3471949247981847</v>
      </c>
      <c r="L2885">
        <v>2.62</v>
      </c>
      <c r="M2885">
        <v>2.86</v>
      </c>
      <c r="N2885">
        <v>3.25</v>
      </c>
      <c r="O2885" s="5">
        <f t="shared" si="387"/>
        <v>2.7222377622377629</v>
      </c>
      <c r="P2885" s="5">
        <f t="shared" si="388"/>
        <v>2.9716030534351145</v>
      </c>
      <c r="Q2885" s="5">
        <f t="shared" si="389"/>
        <v>3.3768216516308125</v>
      </c>
      <c r="R2885" s="24">
        <f t="shared" si="381"/>
        <v>0.367344841759145</v>
      </c>
      <c r="S2885" s="24">
        <f t="shared" si="381"/>
        <v>0.3365187011919441</v>
      </c>
      <c r="T2885" s="24">
        <f t="shared" si="381"/>
        <v>0.29613645704891078</v>
      </c>
      <c r="U2885">
        <f t="shared" si="382"/>
        <v>0.92189036059078766</v>
      </c>
      <c r="V2885">
        <f t="shared" si="382"/>
        <v>1.2901883710504265</v>
      </c>
      <c r="W2885">
        <f t="shared" si="382"/>
        <v>0.74760852830883329</v>
      </c>
      <c r="X2885" t="s">
        <v>354</v>
      </c>
      <c r="Y2885" t="s">
        <v>348</v>
      </c>
      <c r="Z2885" t="s">
        <v>349</v>
      </c>
      <c r="AA2885" s="78" t="s">
        <v>154</v>
      </c>
      <c r="AB2885" s="78" t="s">
        <v>160</v>
      </c>
      <c r="AC2885" t="s">
        <v>635</v>
      </c>
      <c r="AD2885" s="78" t="s">
        <v>153</v>
      </c>
      <c r="AE2885" s="142" t="str">
        <f>VLOOKUP(AD2885,cs_lookup!$A$2:$B$55,2,FALSE)</f>
        <v>2</v>
      </c>
    </row>
    <row r="2886" spans="1:31" x14ac:dyDescent="0.25">
      <c r="A2886" s="6">
        <v>0.64428283401885234</v>
      </c>
      <c r="B2886" s="6">
        <v>0.21423947787855063</v>
      </c>
      <c r="C2886" s="6">
        <v>0.13631041355504803</v>
      </c>
      <c r="D2886" s="3">
        <f t="shared" si="380"/>
        <v>1.5521133688480966</v>
      </c>
      <c r="E2886" s="4">
        <f t="shared" si="380"/>
        <v>4.6676738101783748</v>
      </c>
      <c r="F2886" s="4">
        <f t="shared" si="380"/>
        <v>7.3361966552625626</v>
      </c>
      <c r="G2886" s="141">
        <v>3.3169785296993215E-2</v>
      </c>
      <c r="H2886" s="5">
        <f t="shared" si="383"/>
        <v>1.0331697852969932</v>
      </c>
      <c r="I2886" s="5">
        <f t="shared" si="384"/>
        <v>1.5022829654294707</v>
      </c>
      <c r="J2886" s="5">
        <f t="shared" si="385"/>
        <v>4.5178187328006434</v>
      </c>
      <c r="K2886" s="5">
        <f t="shared" si="386"/>
        <v>7.1006689894185318</v>
      </c>
      <c r="L2886">
        <v>2.54</v>
      </c>
      <c r="M2886">
        <v>3.48</v>
      </c>
      <c r="N2886">
        <v>2.84</v>
      </c>
      <c r="O2886" s="5">
        <f t="shared" si="387"/>
        <v>2.6242512546543626</v>
      </c>
      <c r="P2886" s="5">
        <f t="shared" si="388"/>
        <v>3.5954308528335366</v>
      </c>
      <c r="Q2886" s="5">
        <f t="shared" si="389"/>
        <v>2.9342021902434605</v>
      </c>
      <c r="R2886" s="24">
        <f t="shared" si="381"/>
        <v>0.38106107341147444</v>
      </c>
      <c r="S2886" s="24">
        <f t="shared" si="381"/>
        <v>0.27813078346699571</v>
      </c>
      <c r="T2886" s="24">
        <f t="shared" si="381"/>
        <v>0.34080814312152996</v>
      </c>
      <c r="U2886">
        <f t="shared" si="382"/>
        <v>1.690760035526242</v>
      </c>
      <c r="V2886">
        <f t="shared" si="382"/>
        <v>0.77028322865948884</v>
      </c>
      <c r="W2886">
        <f t="shared" si="382"/>
        <v>0.39996231400621385</v>
      </c>
      <c r="X2886" t="s">
        <v>123</v>
      </c>
      <c r="Y2886" t="s">
        <v>74</v>
      </c>
      <c r="Z2886" t="s">
        <v>147</v>
      </c>
      <c r="AA2886" s="78" t="s">
        <v>162</v>
      </c>
      <c r="AB2886" s="78" t="s">
        <v>160</v>
      </c>
      <c r="AC2886" t="s">
        <v>635</v>
      </c>
      <c r="AD2886" s="78" t="s">
        <v>151</v>
      </c>
      <c r="AE2886" s="142" t="str">
        <f>VLOOKUP(AD2886,cs_lookup!$A$2:$B$55,2,FALSE)</f>
        <v>X</v>
      </c>
    </row>
    <row r="2887" spans="1:31" x14ac:dyDescent="0.25">
      <c r="A2887" s="118">
        <v>0.83104127002554851</v>
      </c>
      <c r="B2887" s="118">
        <v>0.11279367624519801</v>
      </c>
      <c r="C2887" s="118">
        <v>3.7767632631734833E-2</v>
      </c>
      <c r="D2887" s="114">
        <f t="shared" si="380"/>
        <v>1.2033096743429568</v>
      </c>
      <c r="E2887" s="115">
        <f t="shared" si="380"/>
        <v>8.8657452553114489</v>
      </c>
      <c r="F2887" s="115">
        <f t="shared" si="380"/>
        <v>26.477698767905686</v>
      </c>
      <c r="G2887" s="145">
        <v>3.6450230071925382E-2</v>
      </c>
      <c r="H2887" s="117">
        <f t="shared" si="383"/>
        <v>1.0364502300719254</v>
      </c>
      <c r="I2887" s="117">
        <f t="shared" si="384"/>
        <v>1.1609912752486455</v>
      </c>
      <c r="J2887" s="117">
        <f t="shared" si="385"/>
        <v>8.5539517461404806</v>
      </c>
      <c r="K2887" s="117">
        <f t="shared" si="386"/>
        <v>25.546522157719277</v>
      </c>
      <c r="L2887" s="101">
        <v>1.56</v>
      </c>
      <c r="M2887" s="101">
        <v>4.3</v>
      </c>
      <c r="N2887" s="101">
        <v>6.14</v>
      </c>
      <c r="O2887" s="117">
        <f t="shared" si="387"/>
        <v>1.6168623589122038</v>
      </c>
      <c r="P2887" s="117">
        <f t="shared" si="388"/>
        <v>4.4567359893092791</v>
      </c>
      <c r="Q2887" s="117">
        <f t="shared" si="389"/>
        <v>6.3638044126416213</v>
      </c>
      <c r="R2887" s="118">
        <f t="shared" si="381"/>
        <v>0.6184818358148817</v>
      </c>
      <c r="S2887" s="118">
        <f t="shared" si="381"/>
        <v>0.2243794567142362</v>
      </c>
      <c r="T2887" s="118">
        <f t="shared" si="381"/>
        <v>0.15713870747088204</v>
      </c>
      <c r="U2887" s="101">
        <f t="shared" si="382"/>
        <v>1.343679348206902</v>
      </c>
      <c r="V2887" s="101">
        <f t="shared" si="382"/>
        <v>0.50269163628847313</v>
      </c>
      <c r="W2887" s="101">
        <f t="shared" si="382"/>
        <v>0.24034582719686184</v>
      </c>
      <c r="X2887" s="101" t="s">
        <v>76</v>
      </c>
      <c r="Y2887" s="101" t="s">
        <v>80</v>
      </c>
      <c r="Z2887" s="101" t="s">
        <v>147</v>
      </c>
      <c r="AA2887" s="119" t="s">
        <v>165</v>
      </c>
      <c r="AB2887" s="119" t="s">
        <v>160</v>
      </c>
      <c r="AC2887" s="101" t="s">
        <v>635</v>
      </c>
      <c r="AD2887" s="119" t="s">
        <v>176</v>
      </c>
      <c r="AE2887" s="142" t="str">
        <f>VLOOKUP(AD2887,cs_lookup!$A$2:$B$55,2,FALSE)</f>
        <v>1</v>
      </c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98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98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98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98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98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98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98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98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98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98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98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98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98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98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98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98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98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98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98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98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98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98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98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98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98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98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98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98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98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98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98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98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98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98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98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98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98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98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98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98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98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98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98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98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98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98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98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98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98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98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98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98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98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98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98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98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98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98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98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98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98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98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98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98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98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98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98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98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98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98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98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98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98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98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98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98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98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98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98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98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98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98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98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98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98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98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98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98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98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98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98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98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98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98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98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98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98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98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98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98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98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98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98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98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98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98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98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98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98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98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98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98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98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98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98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98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98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98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98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98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98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98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98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98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98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98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98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98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98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98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98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98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98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98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98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98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98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98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98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98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98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98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98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98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98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98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98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98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98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98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98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98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98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98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98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98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98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98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98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98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98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98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98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98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98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98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98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98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98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98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98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98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98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98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98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98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98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98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98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98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98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98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98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98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98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98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98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98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98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98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98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99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99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99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99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99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99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99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99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99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99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99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99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99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99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99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99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99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99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99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99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99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99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99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99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99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99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99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99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99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99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99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99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02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02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02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02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02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02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02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02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02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02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02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02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02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02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02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02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02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02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02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02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02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02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02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02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02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02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02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02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02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02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02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02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02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02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02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02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02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02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02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02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02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02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02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02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02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02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02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02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02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02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02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02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02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02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02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02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02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02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02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02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02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02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02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02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02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02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02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02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02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02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02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02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02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02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02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02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02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02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02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02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02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02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02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02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02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02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02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02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02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02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02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02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02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02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02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02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02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02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02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02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02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02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02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02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02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02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02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02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02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02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02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02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02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02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02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02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02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02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02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02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02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02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02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02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02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02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02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02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02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02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02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02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02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02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02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02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02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02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02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02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02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02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02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02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02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02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02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02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02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02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02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02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02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02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02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02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02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02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02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02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02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02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02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02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02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02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02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02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02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02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02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02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02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02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02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02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02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02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02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02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02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02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02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03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03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03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03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03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03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03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03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03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03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03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03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03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04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04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04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04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04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04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04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04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04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04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04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04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04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04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04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04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04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04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04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04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04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04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04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04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04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04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04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04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04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04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04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04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04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04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04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04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04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04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04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04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04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04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05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05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05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05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05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05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05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05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05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05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05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05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05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05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05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05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05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05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05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05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05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05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05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05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05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05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05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05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05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05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05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05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05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05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05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05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05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05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05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05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05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05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05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05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05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05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05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05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05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05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05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05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05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05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05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05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05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05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05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05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05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05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05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05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05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05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05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05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05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05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05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05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05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05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05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05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05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05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05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05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05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05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05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05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05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05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05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05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05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05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05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05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05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05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05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05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05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05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05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05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05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05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05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05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05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05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05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05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05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05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05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05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05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05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05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05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05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05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05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05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05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05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05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05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05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05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05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05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05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05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05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05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05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05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05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05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05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05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05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05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05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05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05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05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05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05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05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05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05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05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05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05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05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05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05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05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05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05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05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05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05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05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05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05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05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05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05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05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06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06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06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06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06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06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06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06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06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06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06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06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06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06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06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06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06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06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06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06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06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06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06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06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06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06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06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06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06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06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06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06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06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06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06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06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06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06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06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06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06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06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06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06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06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06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06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06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06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06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06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06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06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06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06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06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06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06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06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06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06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06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06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06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06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06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06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06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06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06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06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06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06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06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06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06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06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06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06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06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06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06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06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06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06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06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06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06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06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06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06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06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06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06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06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06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06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06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06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06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06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06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06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06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06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06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06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06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06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06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06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06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06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06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06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06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06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06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06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06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06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06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06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06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06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06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06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06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06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06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06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06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06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06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06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06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06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06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06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06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06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06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06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06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06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06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06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06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06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06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06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06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06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06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06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06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06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06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06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06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06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06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06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06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06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06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06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06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06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06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06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06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06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06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06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06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06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06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06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06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06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06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06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06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06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06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06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06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06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06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06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06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06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06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06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06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06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06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06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06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06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06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06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06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06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06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06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06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06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06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06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06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06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06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06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06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06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06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06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06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06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06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06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06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06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06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06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06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06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06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06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06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06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06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06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06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06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06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06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06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06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06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06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06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06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06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06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06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06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06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06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06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06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06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06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06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06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06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06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06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06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06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06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06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06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06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06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06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06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06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06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06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06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06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06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06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06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06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06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06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06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06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06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06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06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06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06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06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06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06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06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06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06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06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06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06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06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06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06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06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06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06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07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07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07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07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07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07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07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07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07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07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07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07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07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07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07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07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07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07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07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07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07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07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07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07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07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07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07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07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07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07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07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07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07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07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07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07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07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07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07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07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07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07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07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07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07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07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07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07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07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07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07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07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07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07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07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07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07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07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07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07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07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07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07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07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07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07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07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07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07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07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07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07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07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07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07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07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07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07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07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07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07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07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07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07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07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07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07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07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07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07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07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07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07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07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07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07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07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07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07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07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07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07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07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07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07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07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07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07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07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07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07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07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07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07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07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07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07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07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07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07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07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07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07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07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07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07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07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07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07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07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07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07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07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07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07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07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07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07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07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07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07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07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07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07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07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07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07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07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07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07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07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07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07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07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07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07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07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07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07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07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07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07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07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07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07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07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07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07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07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07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07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07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07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07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07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07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07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07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07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07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07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07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07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07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07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07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07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07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07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07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07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07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07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07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07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07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07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07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07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07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07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07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07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07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07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07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08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08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08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08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08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08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08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08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08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08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08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08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08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08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08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08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08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08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08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08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08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08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08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08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08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08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08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08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08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08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08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08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08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08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08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08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08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08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08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08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08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08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08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08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08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08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08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08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08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08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08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08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08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08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08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08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08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08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08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08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08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08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08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08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08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08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08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08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08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08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08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08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08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08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08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08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08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08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08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08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08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08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08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08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08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08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08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08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08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08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08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08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08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08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08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08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08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08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08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08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08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08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08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08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08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08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08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08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08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08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08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08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08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08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08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08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08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08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08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08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08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08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08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08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08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08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08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08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08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08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08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08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08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08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08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08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08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08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08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08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08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08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08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08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08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08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08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08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08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08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08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08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08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08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08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08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08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08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08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08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08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08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08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08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08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08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08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08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08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08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08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08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08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08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08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08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08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08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08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08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08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08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08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08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08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08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08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08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08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08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08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08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08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08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08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08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08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08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08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08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08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08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08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08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08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08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08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08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08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08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08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08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08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08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08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08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08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08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08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08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08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08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08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08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08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08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08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08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08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08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08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08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09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09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09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09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09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09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09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09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09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09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09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09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09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09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09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09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09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09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09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09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09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09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09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09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09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09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09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09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09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09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09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09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09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09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09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09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09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09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09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09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09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09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09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09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09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09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09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09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09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09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09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09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09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09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09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09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09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09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09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09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09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09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09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09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09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09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09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09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09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09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09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09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09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09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09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09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09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09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09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09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09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09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09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09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09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09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09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09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09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09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09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09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09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09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09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09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09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09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09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09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09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09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09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09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09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09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09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09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09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09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09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09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09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09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09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09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09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09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09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09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09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09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09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09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09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09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09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09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09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09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09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09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09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09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09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09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09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09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09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09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09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09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09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09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09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09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09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09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09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09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09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09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09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09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09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09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09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09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09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09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09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09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09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09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09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09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09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09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09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09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09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09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09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09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09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09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09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09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09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09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09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09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09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09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09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09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09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09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09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09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09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09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09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09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09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09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09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09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09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09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09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09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09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09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09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09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09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09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09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09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09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09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09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09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09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09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09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09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09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09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09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09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09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09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09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09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09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09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09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09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09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09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09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09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09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09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09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09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09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09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09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09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09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09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09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09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09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09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09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09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09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09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09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09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09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09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09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09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09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09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09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09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09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09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09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09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09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09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09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09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09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09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09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09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09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09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09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09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09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09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09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09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09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09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10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10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10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10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10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10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10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10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10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10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10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10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10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10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10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10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10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10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10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10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10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1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50" t="s">
        <v>455</v>
      </c>
      <c r="C1" s="150"/>
      <c r="D1" s="150"/>
      <c r="E1" s="150"/>
      <c r="F1" s="150"/>
      <c r="G1" s="150" t="s">
        <v>453</v>
      </c>
      <c r="H1" s="150"/>
      <c r="I1" s="150" t="s">
        <v>454</v>
      </c>
      <c r="J1" s="150"/>
      <c r="K1" s="150" t="s">
        <v>456</v>
      </c>
      <c r="L1" s="150"/>
      <c r="M1" s="150"/>
      <c r="N1" s="150"/>
      <c r="O1" s="150"/>
      <c r="P1" s="150" t="s">
        <v>453</v>
      </c>
      <c r="Q1" s="150"/>
      <c r="R1" s="150" t="s">
        <v>454</v>
      </c>
      <c r="S1" s="150"/>
      <c r="T1" s="150" t="s">
        <v>464</v>
      </c>
      <c r="U1" s="150"/>
      <c r="V1" s="150"/>
      <c r="W1" s="150"/>
      <c r="X1" s="150" t="s">
        <v>466</v>
      </c>
      <c r="Y1" s="150"/>
      <c r="Z1" s="150"/>
      <c r="AA1" s="150"/>
      <c r="AB1" s="150" t="s">
        <v>508</v>
      </c>
      <c r="AC1" s="150"/>
      <c r="AD1" s="150"/>
      <c r="AE1" s="150"/>
      <c r="AF1" s="150" t="s">
        <v>510</v>
      </c>
      <c r="AG1" s="150"/>
      <c r="AH1" s="150"/>
      <c r="AI1" s="150"/>
    </row>
    <row r="2" spans="1:35" s="2" customFormat="1" x14ac:dyDescent="0.25">
      <c r="B2" s="150" t="s">
        <v>453</v>
      </c>
      <c r="C2" s="150"/>
      <c r="D2" s="150" t="s">
        <v>454</v>
      </c>
      <c r="E2" s="150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50" t="s">
        <v>453</v>
      </c>
      <c r="L2" s="150"/>
      <c r="M2" s="150" t="s">
        <v>454</v>
      </c>
      <c r="N2" s="150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50" t="s">
        <v>455</v>
      </c>
      <c r="U2" s="150"/>
      <c r="V2" s="150" t="s">
        <v>465</v>
      </c>
      <c r="W2" s="150"/>
      <c r="X2" s="150" t="s">
        <v>455</v>
      </c>
      <c r="Y2" s="150"/>
      <c r="Z2" s="150" t="s">
        <v>465</v>
      </c>
      <c r="AA2" s="150"/>
      <c r="AB2" s="150" t="s">
        <v>455</v>
      </c>
      <c r="AC2" s="150"/>
      <c r="AD2" s="150" t="s">
        <v>465</v>
      </c>
      <c r="AE2" s="150"/>
      <c r="AF2" s="150" t="s">
        <v>455</v>
      </c>
      <c r="AG2" s="150"/>
      <c r="AH2" s="150" t="s">
        <v>465</v>
      </c>
      <c r="AI2" s="150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41</v>
      </c>
      <c r="C4">
        <f>COUNTIFS('2way'!$A$3:$A$7690,"&gt;  50% ",'2way'!$Y$3:$Y$7690,"N",'2way'!$S$3:$S$7690,"B1")</f>
        <v>27</v>
      </c>
      <c r="D4">
        <f>COUNTIFS('2way'!$B$3:$B$7690,"&gt;  50% ",'2way'!$Y$3:$Y$7690,"N",'2way'!$S$3:$S$7690,"B1")</f>
        <v>20</v>
      </c>
      <c r="E4">
        <f>COUNTIFS('2way'!$B$3:$B$7690,"&gt;  50% ",'2way'!$Y$3:$Y$7690,"Y",'2way'!$S$3:$S$7690,"B1")</f>
        <v>25</v>
      </c>
      <c r="F4">
        <f>COUNTIF('2way'!S3:S7690,"B1")</f>
        <v>135</v>
      </c>
      <c r="G4" s="6">
        <f>((B4/(SUM(B4,E4))))</f>
        <v>0.62121212121212122</v>
      </c>
      <c r="H4" s="6">
        <f>((C4/(SUM(B4,E4))))</f>
        <v>0.40909090909090912</v>
      </c>
      <c r="I4" s="6">
        <f>((D4/(SUM(D4,C4))))</f>
        <v>0.42553191489361702</v>
      </c>
      <c r="J4" s="6">
        <f>((E4/(SUM(D4,C4))))</f>
        <v>0.53191489361702127</v>
      </c>
      <c r="K4">
        <f>COUNTIFS('2way'!M3:M7690,"&gt;  50% ",'2way'!Y3:Y7690,"Y",'2way'!S3:S7690,"B1")</f>
        <v>78</v>
      </c>
      <c r="L4">
        <f>COUNTIFS('2way'!M3:M7690,"&gt;  50% ",'2way'!Y3:Y7690,"N",'2way'!S3:S7690,"B1")</f>
        <v>53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135</v>
      </c>
      <c r="P4" s="6">
        <f>((K4/(SUM(K4,N4))))</f>
        <v>0.98734177215189878</v>
      </c>
      <c r="Q4" s="6">
        <f>((L4/(SUM(K4,N4))))</f>
        <v>0.67088607594936711</v>
      </c>
      <c r="R4" s="6">
        <f>((M4/(SUM(M4,L4))))</f>
        <v>3.6363636363636362E-2</v>
      </c>
      <c r="S4" s="6">
        <f>((N4/(SUM(M4,L4))))</f>
        <v>1.8181818181818181E-2</v>
      </c>
      <c r="T4">
        <f t="shared" ref="T4:T26" si="0">B4+D4</f>
        <v>61</v>
      </c>
      <c r="U4" s="6">
        <f t="shared" ref="U4:U26" si="1">T4/F4</f>
        <v>0.45185185185185184</v>
      </c>
      <c r="V4">
        <f t="shared" ref="V4:V26" si="2">K4+M4</f>
        <v>80</v>
      </c>
      <c r="W4" s="6">
        <f t="shared" ref="W4:W26" si="3">V4/O4</f>
        <v>0.59259259259259256</v>
      </c>
      <c r="X4">
        <f t="shared" ref="X4:X26" si="4">C4+E4</f>
        <v>52</v>
      </c>
      <c r="Y4" s="6">
        <f t="shared" ref="Y4:Y25" si="5">X4/F4</f>
        <v>0.38518518518518519</v>
      </c>
      <c r="Z4">
        <f t="shared" ref="Z4:Z26" si="6">L4+N4</f>
        <v>54</v>
      </c>
      <c r="AA4" s="6">
        <f t="shared" ref="AA4:AA26" si="7">Z4/O4</f>
        <v>0.4</v>
      </c>
      <c r="AB4" s="6">
        <f>(B4/SUM(B4,E4))</f>
        <v>0.62121212121212122</v>
      </c>
      <c r="AC4" s="6">
        <f>(D4/SUM(D4,C4))</f>
        <v>0.42553191489361702</v>
      </c>
      <c r="AD4" s="6">
        <f>(K4/SUM(N4,K4))</f>
        <v>0.98734177215189878</v>
      </c>
      <c r="AE4" s="6">
        <f>(M4/SUM(M4,L4))</f>
        <v>3.6363636363636362E-2</v>
      </c>
      <c r="AF4" s="6">
        <f>AB4-AD4</f>
        <v>-0.36612965093977756</v>
      </c>
      <c r="AG4" s="6">
        <f>AC4-AE4</f>
        <v>0.38916827852998065</v>
      </c>
      <c r="AH4" s="6">
        <f>AD4-AB4</f>
        <v>0.36612965093977756</v>
      </c>
      <c r="AI4" s="6">
        <f>AE4-AC4</f>
        <v>-0.38916827852998065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29</v>
      </c>
      <c r="C5">
        <f>COUNTIFS('2way'!$A$3:$A$7690,"&gt;  50% ",'2way'!$Y$3:$Y$7690,"N",'2way'!$S$3:$S$7690,"=" &amp; A5)</f>
        <v>23</v>
      </c>
      <c r="D5">
        <f>COUNTIFS('2way'!$B$3:$B$7690,"&gt;  50% ",'2way'!$Y$3:$Y$7690,"N",'2way'!$S$3:$S$7690,"=" &amp;A5)</f>
        <v>24</v>
      </c>
      <c r="E5">
        <f>COUNTIFS('2way'!$B$3:$B$7690,"&gt;  50% ",'2way'!$Y$3:$Y$7690,"Y",'2way'!$S$3:$S$7690,"=" &amp;A5)</f>
        <v>31</v>
      </c>
      <c r="F5">
        <f>COUNTIF('2way'!S3:S7690,"=" &amp;A5)</f>
        <v>108</v>
      </c>
      <c r="G5" s="6">
        <f t="shared" ref="G5:G25" si="8">((B5/(SUM(B5,E5))))</f>
        <v>0.48333333333333334</v>
      </c>
      <c r="H5" s="6">
        <f t="shared" ref="H5:H25" si="9">((C5/(SUM(B5,E5))))</f>
        <v>0.38333333333333336</v>
      </c>
      <c r="I5" s="6">
        <f t="shared" ref="I5:I25" si="10">((D5/(SUM(D5,C5))))</f>
        <v>0.51063829787234039</v>
      </c>
      <c r="J5" s="6">
        <f t="shared" ref="J5:J25" si="11">((E5/(SUM(D5,C5))))</f>
        <v>0.65957446808510634</v>
      </c>
      <c r="K5">
        <f>COUNTIFS('2way'!$M$3:$M$7690,"&gt;  50% ",'2way'!$Y$3:$Y$7690,"Y",'2way'!$S$3:$S$7690,"=" &amp;A5)</f>
        <v>51</v>
      </c>
      <c r="L5">
        <f>COUNTIFS('2way'!$M$3:$M$7690,"&gt;  50% ",'2way'!$Y$3:$Y$7690,"N",'2way'!$S$3:$S$7690,"=" &amp;A5)</f>
        <v>41</v>
      </c>
      <c r="M5">
        <f>COUNTIFS('2way'!$N$3:$N$7690,"&gt;  50% ",'2way'!$Y$3:$Y$7690,"N",'2way'!$S$3:$S$7690,"=" &amp;A5)</f>
        <v>7</v>
      </c>
      <c r="N5">
        <f>COUNTIFS('2way'!$N$3:$N$7690,"&gt;  50% ",'2way'!$Y$3:$Y$7690,"Y",'2way'!$S$3:$S$7690,"=" &amp;A5)</f>
        <v>9</v>
      </c>
      <c r="O5">
        <f>COUNTIF('2way'!S3:S7690,"=" &amp;A5)</f>
        <v>108</v>
      </c>
      <c r="P5" s="6">
        <f t="shared" ref="P5:P25" si="12">((K5/(SUM(K5,N5))))</f>
        <v>0.85</v>
      </c>
      <c r="Q5" s="6">
        <f t="shared" ref="Q5:Q25" si="13">((L5/(SUM(K5,N5))))</f>
        <v>0.68333333333333335</v>
      </c>
      <c r="R5" s="6">
        <f t="shared" ref="R5:R25" si="14">((M5/(SUM(M5,L5))))</f>
        <v>0.14583333333333334</v>
      </c>
      <c r="S5" s="6">
        <f t="shared" ref="S5:S25" si="15">((N5/(SUM(M5,L5))))</f>
        <v>0.1875</v>
      </c>
      <c r="T5">
        <f t="shared" si="0"/>
        <v>53</v>
      </c>
      <c r="U5" s="6">
        <f t="shared" si="1"/>
        <v>0.49074074074074076</v>
      </c>
      <c r="V5">
        <f t="shared" si="2"/>
        <v>58</v>
      </c>
      <c r="W5" s="6">
        <f t="shared" si="3"/>
        <v>0.53703703703703709</v>
      </c>
      <c r="X5">
        <f t="shared" si="4"/>
        <v>54</v>
      </c>
      <c r="Y5" s="6">
        <f t="shared" si="5"/>
        <v>0.5</v>
      </c>
      <c r="Z5">
        <f t="shared" si="6"/>
        <v>50</v>
      </c>
      <c r="AA5" s="6">
        <f t="shared" si="7"/>
        <v>0.46296296296296297</v>
      </c>
      <c r="AB5" s="6">
        <f t="shared" ref="AB5:AB25" si="16">(B5/SUM(B5,E5))</f>
        <v>0.48333333333333334</v>
      </c>
      <c r="AC5" s="6">
        <f t="shared" ref="AC5:AC25" si="17">(D5/SUM(D5,C5))</f>
        <v>0.51063829787234039</v>
      </c>
      <c r="AD5" s="6">
        <f t="shared" ref="AD5:AD25" si="18">(K5/SUM(N5,K5))</f>
        <v>0.85</v>
      </c>
      <c r="AE5" s="6">
        <f t="shared" ref="AE5:AE25" si="19">(M5/SUM(M5,L5))</f>
        <v>0.14583333333333334</v>
      </c>
      <c r="AF5" s="6">
        <f t="shared" ref="AF5:AF25" si="20">AB5-AD5</f>
        <v>-0.36666666666666664</v>
      </c>
      <c r="AG5" s="6">
        <f t="shared" ref="AG5:AG25" si="21">AC5-AE5</f>
        <v>0.36480496453900702</v>
      </c>
      <c r="AH5" s="6">
        <f t="shared" ref="AH5:AH25" si="22">AD5-AB5</f>
        <v>0.36666666666666664</v>
      </c>
      <c r="AI5" s="6">
        <f t="shared" ref="AI5:AI25" si="23">AE5-AC5</f>
        <v>-0.36480496453900702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34</v>
      </c>
      <c r="C6">
        <f>COUNTIFS('2way'!$A$3:$A$7690,"&gt;  50% ",'2way'!$Y$3:$Y$7690,"N",'2way'!$S$3:$S$7690,"=" &amp; A6)</f>
        <v>22</v>
      </c>
      <c r="D6">
        <f>COUNTIFS('2way'!$B$3:$B$7690,"&gt;  50% ",'2way'!$Y$3:$Y$7690,"N",'2way'!$S$3:$S$7690,"=" &amp;A6)</f>
        <v>17</v>
      </c>
      <c r="E6">
        <f>COUNTIFS('2way'!$B$3:$B$7690,"&gt;  50% ",'2way'!$Y$3:$Y$7690,"Y",'2way'!$S$3:$S$7690,"=" &amp;A6)</f>
        <v>25</v>
      </c>
      <c r="F6">
        <f>COUNTIF('2way'!S4:S7691,"=" &amp;A6)</f>
        <v>125</v>
      </c>
      <c r="G6" s="6">
        <f t="shared" si="8"/>
        <v>0.57627118644067798</v>
      </c>
      <c r="H6" s="6">
        <f t="shared" si="9"/>
        <v>0.3728813559322034</v>
      </c>
      <c r="I6" s="6">
        <f t="shared" si="10"/>
        <v>0.4358974358974359</v>
      </c>
      <c r="J6" s="6">
        <f t="shared" si="11"/>
        <v>0.64102564102564108</v>
      </c>
      <c r="K6">
        <f>COUNTIFS('2way'!$M$3:$M$7690,"&gt;  50% ",'2way'!$Y$3:$Y$7690,"Y",'2way'!$S$3:$S$7690,"=" &amp;A6)</f>
        <v>66</v>
      </c>
      <c r="L6">
        <f>COUNTIFS('2way'!$M$3:$M$7690,"&gt;  50% ",'2way'!$Y$3:$Y$7690,"N",'2way'!$S$3:$S$7690,"=" &amp;A6)</f>
        <v>44</v>
      </c>
      <c r="M6">
        <f>COUNTIFS('2way'!$N$3:$N$7690,"&gt;  50% ",'2way'!$Y$3:$Y$7690,"N",'2way'!$S$3:$S$7690,"=" &amp;A6)</f>
        <v>4</v>
      </c>
      <c r="N6">
        <f>COUNTIFS('2way'!$N$3:$N$7690,"&gt;  50% ",'2way'!$Y$3:$Y$7690,"Y",'2way'!$S$3:$S$7690,"=" &amp;A6)</f>
        <v>9</v>
      </c>
      <c r="O6">
        <f>COUNTIF('2way'!S4:S7691,"=" &amp;A6)</f>
        <v>125</v>
      </c>
      <c r="P6" s="6">
        <f t="shared" si="12"/>
        <v>0.88</v>
      </c>
      <c r="Q6" s="6">
        <f t="shared" si="13"/>
        <v>0.58666666666666667</v>
      </c>
      <c r="R6" s="6">
        <f t="shared" si="14"/>
        <v>8.3333333333333329E-2</v>
      </c>
      <c r="S6" s="6">
        <f t="shared" si="15"/>
        <v>0.1875</v>
      </c>
      <c r="T6">
        <f t="shared" si="0"/>
        <v>51</v>
      </c>
      <c r="U6" s="6">
        <f t="shared" si="1"/>
        <v>0.40799999999999997</v>
      </c>
      <c r="V6">
        <f t="shared" si="2"/>
        <v>70</v>
      </c>
      <c r="W6" s="6">
        <f t="shared" si="3"/>
        <v>0.56000000000000005</v>
      </c>
      <c r="X6">
        <f t="shared" si="4"/>
        <v>47</v>
      </c>
      <c r="Y6" s="6">
        <f t="shared" si="5"/>
        <v>0.376</v>
      </c>
      <c r="Z6">
        <f t="shared" si="6"/>
        <v>53</v>
      </c>
      <c r="AA6" s="6">
        <f t="shared" si="7"/>
        <v>0.42399999999999999</v>
      </c>
      <c r="AB6" s="6">
        <f t="shared" si="16"/>
        <v>0.57627118644067798</v>
      </c>
      <c r="AC6" s="6">
        <f t="shared" si="17"/>
        <v>0.4358974358974359</v>
      </c>
      <c r="AD6" s="6">
        <f t="shared" si="18"/>
        <v>0.88</v>
      </c>
      <c r="AE6" s="6">
        <f t="shared" si="19"/>
        <v>8.3333333333333329E-2</v>
      </c>
      <c r="AF6" s="6">
        <f t="shared" si="20"/>
        <v>-0.30372881355932202</v>
      </c>
      <c r="AG6" s="6">
        <f t="shared" si="21"/>
        <v>0.35256410256410259</v>
      </c>
      <c r="AH6" s="6">
        <f t="shared" si="22"/>
        <v>0.30372881355932202</v>
      </c>
      <c r="AI6" s="6">
        <f t="shared" si="23"/>
        <v>-0.35256410256410259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32</v>
      </c>
      <c r="C7">
        <f>COUNTIFS('2way'!$A$3:$A$7690,"&gt;  50% ",'2way'!$Y$3:$Y$7690,"N",'2way'!$S$3:$S$7690,"=" &amp; A7)</f>
        <v>27</v>
      </c>
      <c r="D7">
        <f>COUNTIFS('2way'!$B$3:$B$7690,"&gt;  50% ",'2way'!$Y$3:$Y$7690,"N",'2way'!$S$3:$S$7690,"=" &amp;A7)</f>
        <v>27</v>
      </c>
      <c r="E7">
        <f>COUNTIFS('2way'!$B$3:$B$7690,"&gt;  50% ",'2way'!$Y$3:$Y$7690,"Y",'2way'!$S$3:$S$7690,"=" &amp;A7)</f>
        <v>33</v>
      </c>
      <c r="F7">
        <f>COUNTIF('2way'!S5:S7692,"=" &amp;A7)</f>
        <v>120</v>
      </c>
      <c r="G7" s="6">
        <f t="shared" si="8"/>
        <v>0.49230769230769234</v>
      </c>
      <c r="H7" s="6">
        <f t="shared" si="9"/>
        <v>0.41538461538461541</v>
      </c>
      <c r="I7" s="6">
        <f t="shared" si="10"/>
        <v>0.5</v>
      </c>
      <c r="J7" s="6">
        <f t="shared" si="11"/>
        <v>0.61111111111111116</v>
      </c>
      <c r="K7">
        <f>COUNTIFS('2way'!$M$3:$M$7690,"&gt;  50% ",'2way'!$Y$3:$Y$7690,"Y",'2way'!$S$3:$S$7690,"=" &amp;A7)</f>
        <v>40</v>
      </c>
      <c r="L7">
        <f>COUNTIFS('2way'!$M$3:$M$7690,"&gt;  50% ",'2way'!$Y$3:$Y$7690,"N",'2way'!$S$3:$S$7690,"=" &amp;A7)</f>
        <v>28</v>
      </c>
      <c r="M7">
        <f>COUNTIFS('2way'!$N$3:$N$7690,"&gt;  50% ",'2way'!$Y$3:$Y$7690,"N",'2way'!$S$3:$S$7690,"=" &amp;A7)</f>
        <v>26</v>
      </c>
      <c r="N7">
        <f>COUNTIFS('2way'!$N$3:$N$7690,"&gt;  50% ",'2way'!$Y$3:$Y$7690,"Y",'2way'!$S$3:$S$7690,"=" &amp;A7)</f>
        <v>25</v>
      </c>
      <c r="O7">
        <f>COUNTIF('2way'!S5:S7692,"=" &amp;A7)</f>
        <v>120</v>
      </c>
      <c r="P7" s="6">
        <f t="shared" si="12"/>
        <v>0.61538461538461542</v>
      </c>
      <c r="Q7" s="6">
        <f t="shared" si="13"/>
        <v>0.43076923076923079</v>
      </c>
      <c r="R7" s="6">
        <f t="shared" si="14"/>
        <v>0.48148148148148145</v>
      </c>
      <c r="S7" s="6">
        <f t="shared" si="15"/>
        <v>0.46296296296296297</v>
      </c>
      <c r="T7">
        <f t="shared" si="0"/>
        <v>59</v>
      </c>
      <c r="U7" s="6">
        <f t="shared" si="1"/>
        <v>0.49166666666666664</v>
      </c>
      <c r="V7">
        <f t="shared" si="2"/>
        <v>66</v>
      </c>
      <c r="W7" s="6">
        <f t="shared" si="3"/>
        <v>0.55000000000000004</v>
      </c>
      <c r="X7">
        <f t="shared" si="4"/>
        <v>60</v>
      </c>
      <c r="Y7" s="6">
        <f t="shared" si="5"/>
        <v>0.5</v>
      </c>
      <c r="Z7">
        <f t="shared" si="6"/>
        <v>53</v>
      </c>
      <c r="AA7" s="6">
        <f t="shared" si="7"/>
        <v>0.44166666666666665</v>
      </c>
      <c r="AB7" s="6">
        <f t="shared" si="16"/>
        <v>0.49230769230769234</v>
      </c>
      <c r="AC7" s="6">
        <f t="shared" si="17"/>
        <v>0.5</v>
      </c>
      <c r="AD7" s="6">
        <f t="shared" si="18"/>
        <v>0.61538461538461542</v>
      </c>
      <c r="AE7" s="6">
        <f t="shared" si="19"/>
        <v>0.48148148148148145</v>
      </c>
      <c r="AF7" s="6">
        <f t="shared" si="20"/>
        <v>-0.12307692307692308</v>
      </c>
      <c r="AG7" s="6">
        <f t="shared" si="21"/>
        <v>1.8518518518518545E-2</v>
      </c>
      <c r="AH7" s="6">
        <f t="shared" si="22"/>
        <v>0.12307692307692308</v>
      </c>
      <c r="AI7" s="6">
        <f t="shared" si="23"/>
        <v>-1.8518518518518545E-2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31</v>
      </c>
      <c r="C8">
        <f>COUNTIFS('2way'!$A$3:$A$7690,"&gt;  50% ",'2way'!$Y$3:$Y$7690,"N",'2way'!$S$3:$S$7690,"=" &amp; A8)</f>
        <v>21</v>
      </c>
      <c r="D8">
        <f>COUNTIFS('2way'!$B$3:$B$7690,"&gt;  50% ",'2way'!$Y$3:$Y$7690,"N",'2way'!$S$3:$S$7690,"=" &amp;A8)</f>
        <v>90</v>
      </c>
      <c r="E8">
        <f>COUNTIFS('2way'!$B$3:$B$7690,"&gt;  50% ",'2way'!$Y$3:$Y$7690,"Y",'2way'!$S$3:$S$7690,"=" &amp;A8)</f>
        <v>74</v>
      </c>
      <c r="F8">
        <f>COUNTIF('2way'!S6:S7693,"=" &amp;A8)</f>
        <v>216</v>
      </c>
      <c r="G8" s="6">
        <f t="shared" si="8"/>
        <v>0.29523809523809524</v>
      </c>
      <c r="H8" s="6">
        <f t="shared" si="9"/>
        <v>0.2</v>
      </c>
      <c r="I8" s="6">
        <f t="shared" si="10"/>
        <v>0.81081081081081086</v>
      </c>
      <c r="J8" s="6">
        <f t="shared" si="11"/>
        <v>0.66666666666666663</v>
      </c>
      <c r="K8">
        <f>COUNTIFS('2way'!$M$3:$M$7690,"&gt;  50% ",'2way'!$Y$3:$Y$7690,"Y",'2way'!$S$3:$S$7690,"=" &amp;A8)</f>
        <v>17</v>
      </c>
      <c r="L8">
        <f>COUNTIFS('2way'!$M$3:$M$7690,"&gt;  50% ",'2way'!$Y$3:$Y$7690,"N",'2way'!$S$3:$S$7690,"=" &amp;A8)</f>
        <v>19</v>
      </c>
      <c r="M8">
        <f>COUNTIFS('2way'!$N$3:$N$7690,"&gt;  50% ",'2way'!$Y$3:$Y$7690,"N",'2way'!$S$3:$S$7690,"=" &amp;A8)</f>
        <v>91</v>
      </c>
      <c r="N8">
        <f>COUNTIFS('2way'!$N$3:$N$7690,"&gt;  50% ",'2way'!$Y$3:$Y$7690,"Y",'2way'!$S$3:$S$7690,"=" &amp;A8)</f>
        <v>88</v>
      </c>
      <c r="O8">
        <f>COUNTIF('2way'!S6:S7693,"=" &amp;A8)</f>
        <v>216</v>
      </c>
      <c r="P8" s="6">
        <f t="shared" si="12"/>
        <v>0.16190476190476191</v>
      </c>
      <c r="Q8" s="6">
        <f t="shared" si="13"/>
        <v>0.18095238095238095</v>
      </c>
      <c r="R8" s="6">
        <f t="shared" si="14"/>
        <v>0.82727272727272727</v>
      </c>
      <c r="S8" s="6">
        <f t="shared" si="15"/>
        <v>0.8</v>
      </c>
      <c r="T8">
        <f t="shared" si="0"/>
        <v>121</v>
      </c>
      <c r="U8" s="6">
        <f t="shared" si="1"/>
        <v>0.56018518518518523</v>
      </c>
      <c r="V8">
        <f t="shared" si="2"/>
        <v>108</v>
      </c>
      <c r="W8" s="6">
        <f t="shared" si="3"/>
        <v>0.5</v>
      </c>
      <c r="X8">
        <f t="shared" si="4"/>
        <v>95</v>
      </c>
      <c r="Y8" s="6">
        <f t="shared" si="5"/>
        <v>0.43981481481481483</v>
      </c>
      <c r="Z8">
        <f t="shared" si="6"/>
        <v>107</v>
      </c>
      <c r="AA8" s="6">
        <f t="shared" si="7"/>
        <v>0.49537037037037035</v>
      </c>
      <c r="AB8" s="6">
        <f t="shared" si="16"/>
        <v>0.29523809523809524</v>
      </c>
      <c r="AC8" s="6">
        <f t="shared" si="17"/>
        <v>0.81081081081081086</v>
      </c>
      <c r="AD8" s="6">
        <f t="shared" si="18"/>
        <v>0.16190476190476191</v>
      </c>
      <c r="AE8" s="6">
        <f t="shared" si="19"/>
        <v>0.82727272727272727</v>
      </c>
      <c r="AF8" s="6">
        <f t="shared" si="20"/>
        <v>0.13333333333333333</v>
      </c>
      <c r="AG8" s="6">
        <f t="shared" si="21"/>
        <v>-1.6461916461916415E-2</v>
      </c>
      <c r="AH8" s="6">
        <f t="shared" si="22"/>
        <v>-0.13333333333333333</v>
      </c>
      <c r="AI8" s="6">
        <f t="shared" si="23"/>
        <v>1.6461916461916415E-2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49</v>
      </c>
      <c r="C9">
        <f>COUNTIFS('2way'!$A$3:$A$7690,"&gt;  50% ",'2way'!$Y$3:$Y$7690,"N",'2way'!$S$3:$S$7690,"=" &amp; A9)</f>
        <v>43</v>
      </c>
      <c r="D9">
        <f>COUNTIFS('2way'!$B$3:$B$7690,"&gt;  50% ",'2way'!$Y$3:$Y$7690,"N",'2way'!$S$3:$S$7690,"=" &amp;A9)</f>
        <v>53</v>
      </c>
      <c r="E9">
        <f>COUNTIFS('2way'!$B$3:$B$7690,"&gt;  50% ",'2way'!$Y$3:$Y$7690,"Y",'2way'!$S$3:$S$7690,"=" &amp;A9)</f>
        <v>62</v>
      </c>
      <c r="F9">
        <f>COUNTIF('2way'!S7:S7694,"=" &amp;A9)</f>
        <v>208</v>
      </c>
      <c r="G9" s="6">
        <f t="shared" si="8"/>
        <v>0.44144144144144143</v>
      </c>
      <c r="H9" s="6">
        <f t="shared" si="9"/>
        <v>0.38738738738738737</v>
      </c>
      <c r="I9" s="6">
        <f t="shared" si="10"/>
        <v>0.55208333333333337</v>
      </c>
      <c r="J9" s="6">
        <f t="shared" si="11"/>
        <v>0.64583333333333337</v>
      </c>
      <c r="K9">
        <f>COUNTIFS('2way'!$M$3:$M$7690,"&gt;  50% ",'2way'!$Y$3:$Y$7690,"Y",'2way'!$S$3:$S$7690,"=" &amp;A9)</f>
        <v>26</v>
      </c>
      <c r="L9">
        <f>COUNTIFS('2way'!$M$3:$M$7690,"&gt;  50% ",'2way'!$Y$3:$Y$7690,"N",'2way'!$S$3:$S$7690,"=" &amp;A9)</f>
        <v>25</v>
      </c>
      <c r="M9">
        <f>COUNTIFS('2way'!$N$3:$N$7690,"&gt;  50% ",'2way'!$Y$3:$Y$7690,"N",'2way'!$S$3:$S$7690,"=" &amp;A9)</f>
        <v>68</v>
      </c>
      <c r="N9">
        <f>COUNTIFS('2way'!$N$3:$N$7690,"&gt;  50% ",'2way'!$Y$3:$Y$7690,"Y",'2way'!$S$3:$S$7690,"=" &amp;A9)</f>
        <v>84</v>
      </c>
      <c r="O9">
        <f>COUNTIF('2way'!S7:S7694,"=" &amp;A9)</f>
        <v>208</v>
      </c>
      <c r="P9" s="6">
        <f t="shared" si="12"/>
        <v>0.23636363636363636</v>
      </c>
      <c r="Q9" s="6">
        <f t="shared" si="13"/>
        <v>0.22727272727272727</v>
      </c>
      <c r="R9" s="6">
        <f t="shared" si="14"/>
        <v>0.73118279569892475</v>
      </c>
      <c r="S9" s="6">
        <f t="shared" si="15"/>
        <v>0.90322580645161288</v>
      </c>
      <c r="T9">
        <f t="shared" si="0"/>
        <v>102</v>
      </c>
      <c r="U9" s="6">
        <f t="shared" si="1"/>
        <v>0.49038461538461536</v>
      </c>
      <c r="V9">
        <f t="shared" si="2"/>
        <v>94</v>
      </c>
      <c r="W9" s="6">
        <f t="shared" si="3"/>
        <v>0.45192307692307693</v>
      </c>
      <c r="X9">
        <f t="shared" si="4"/>
        <v>105</v>
      </c>
      <c r="Y9" s="6">
        <f t="shared" si="5"/>
        <v>0.50480769230769229</v>
      </c>
      <c r="Z9">
        <f t="shared" si="6"/>
        <v>109</v>
      </c>
      <c r="AA9" s="6">
        <f t="shared" si="7"/>
        <v>0.52403846153846156</v>
      </c>
      <c r="AB9" s="6">
        <f t="shared" si="16"/>
        <v>0.44144144144144143</v>
      </c>
      <c r="AC9" s="6">
        <f t="shared" si="17"/>
        <v>0.55208333333333337</v>
      </c>
      <c r="AD9" s="6">
        <f t="shared" si="18"/>
        <v>0.23636363636363636</v>
      </c>
      <c r="AE9" s="6">
        <f t="shared" si="19"/>
        <v>0.73118279569892475</v>
      </c>
      <c r="AF9" s="6">
        <f t="shared" si="20"/>
        <v>0.20507780507780507</v>
      </c>
      <c r="AG9" s="6">
        <f t="shared" si="21"/>
        <v>-0.17909946236559138</v>
      </c>
      <c r="AH9" s="6">
        <f t="shared" si="22"/>
        <v>-0.20507780507780507</v>
      </c>
      <c r="AI9" s="6">
        <f t="shared" si="23"/>
        <v>0.17909946236559138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26</v>
      </c>
      <c r="C10">
        <f>COUNTIFS('2way'!$A$3:$A$7690,"&gt;  50% ",'2way'!$Y$3:$Y$7690,"N",'2way'!$S$3:$S$7690,"=" &amp; A10)</f>
        <v>25</v>
      </c>
      <c r="D10">
        <f>COUNTIFS('2way'!$B$3:$B$7690,"&gt;  50% ",'2way'!$Y$3:$Y$7690,"N",'2way'!$S$3:$S$7690,"=" &amp;A10)</f>
        <v>76</v>
      </c>
      <c r="E10">
        <f>COUNTIFS('2way'!$B$3:$B$7690,"&gt;  50% ",'2way'!$Y$3:$Y$7690,"Y",'2way'!$S$3:$S$7690,"=" &amp;A10)</f>
        <v>72</v>
      </c>
      <c r="F10">
        <f>COUNTIF('2way'!S8:S7695,"=" &amp;A10)</f>
        <v>202</v>
      </c>
      <c r="G10" s="6">
        <f t="shared" si="8"/>
        <v>0.26530612244897961</v>
      </c>
      <c r="H10" s="6">
        <f t="shared" si="9"/>
        <v>0.25510204081632654</v>
      </c>
      <c r="I10" s="6">
        <f t="shared" si="10"/>
        <v>0.75247524752475248</v>
      </c>
      <c r="J10" s="6">
        <f t="shared" si="11"/>
        <v>0.71287128712871284</v>
      </c>
      <c r="K10">
        <f>COUNTIFS('2way'!$M$3:$M$7690,"&gt;  50% ",'2way'!$Y$3:$Y$7690,"Y",'2way'!$S$3:$S$7690,"=" &amp;A10)</f>
        <v>7</v>
      </c>
      <c r="L10">
        <f>COUNTIFS('2way'!$M$3:$M$7690,"&gt;  50% ",'2way'!$Y$3:$Y$7690,"N",'2way'!$S$3:$S$7690,"=" &amp;A10)</f>
        <v>5</v>
      </c>
      <c r="M10">
        <f>COUNTIFS('2way'!$N$3:$N$7690,"&gt;  50% ",'2way'!$Y$3:$Y$7690,"N",'2way'!$S$3:$S$7690,"=" &amp;A10)</f>
        <v>96</v>
      </c>
      <c r="N10">
        <f>COUNTIFS('2way'!$N$3:$N$7690,"&gt;  50% ",'2way'!$Y$3:$Y$7690,"Y",'2way'!$S$3:$S$7690,"=" &amp;A10)</f>
        <v>92</v>
      </c>
      <c r="O10">
        <f>COUNTIF('2way'!S8:S7695,"=" &amp;A10)</f>
        <v>202</v>
      </c>
      <c r="P10" s="6">
        <f t="shared" si="12"/>
        <v>7.0707070707070704E-2</v>
      </c>
      <c r="Q10" s="6">
        <f t="shared" si="13"/>
        <v>5.0505050505050504E-2</v>
      </c>
      <c r="R10" s="6">
        <f t="shared" si="14"/>
        <v>0.95049504950495045</v>
      </c>
      <c r="S10" s="6">
        <f t="shared" si="15"/>
        <v>0.91089108910891092</v>
      </c>
      <c r="T10">
        <f t="shared" si="0"/>
        <v>102</v>
      </c>
      <c r="U10" s="6">
        <f t="shared" si="1"/>
        <v>0.50495049504950495</v>
      </c>
      <c r="V10">
        <f t="shared" si="2"/>
        <v>103</v>
      </c>
      <c r="W10" s="6">
        <f t="shared" si="3"/>
        <v>0.50990099009900991</v>
      </c>
      <c r="X10">
        <f t="shared" si="4"/>
        <v>97</v>
      </c>
      <c r="Y10" s="6">
        <f t="shared" si="5"/>
        <v>0.48019801980198018</v>
      </c>
      <c r="Z10">
        <f t="shared" si="6"/>
        <v>97</v>
      </c>
      <c r="AA10" s="6">
        <f t="shared" si="7"/>
        <v>0.48019801980198018</v>
      </c>
      <c r="AB10" s="6">
        <f t="shared" si="16"/>
        <v>0.26530612244897961</v>
      </c>
      <c r="AC10" s="6">
        <f t="shared" si="17"/>
        <v>0.75247524752475248</v>
      </c>
      <c r="AD10" s="6">
        <f t="shared" si="18"/>
        <v>7.0707070707070704E-2</v>
      </c>
      <c r="AE10" s="6">
        <f t="shared" si="19"/>
        <v>0.95049504950495045</v>
      </c>
      <c r="AF10" s="6">
        <f t="shared" si="20"/>
        <v>0.19459905174190889</v>
      </c>
      <c r="AG10" s="6">
        <f t="shared" si="21"/>
        <v>-0.19801980198019797</v>
      </c>
      <c r="AH10" s="6">
        <f t="shared" si="22"/>
        <v>-0.19459905174190889</v>
      </c>
      <c r="AI10" s="6">
        <f t="shared" si="23"/>
        <v>0.19801980198019797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40</v>
      </c>
      <c r="C11">
        <f>COUNTIFS('2way'!$A$3:$A$7690,"&gt;  50% ",'2way'!$Y$3:$Y$7690,"N",'2way'!$S$3:$S$7690,"=" &amp; A11)</f>
        <v>39</v>
      </c>
      <c r="D11">
        <f>COUNTIFS('2way'!$B$3:$B$7690,"&gt;  50% ",'2way'!$Y$3:$Y$7690,"N",'2way'!$S$3:$S$7690,"=" &amp;A11)</f>
        <v>44</v>
      </c>
      <c r="E11">
        <f>COUNTIFS('2way'!$B$3:$B$7690,"&gt;  50% ",'2way'!$Y$3:$Y$7690,"Y",'2way'!$S$3:$S$7690,"=" &amp;A11)</f>
        <v>49</v>
      </c>
      <c r="F11">
        <f>COUNTIF('2way'!S9:S7696,"=" &amp;A11)</f>
        <v>174</v>
      </c>
      <c r="G11" s="6">
        <f t="shared" si="8"/>
        <v>0.449438202247191</v>
      </c>
      <c r="H11" s="6">
        <f t="shared" si="9"/>
        <v>0.43820224719101125</v>
      </c>
      <c r="I11" s="6">
        <f t="shared" si="10"/>
        <v>0.53012048192771088</v>
      </c>
      <c r="J11" s="6">
        <f t="shared" si="11"/>
        <v>0.59036144578313254</v>
      </c>
      <c r="K11">
        <f>COUNTIFS('2way'!$M$3:$M$7690,"&gt;  50% ",'2way'!$Y$3:$Y$7690,"Y",'2way'!$S$3:$S$7690,"=" &amp;A11)</f>
        <v>71</v>
      </c>
      <c r="L11">
        <f>COUNTIFS('2way'!$M$3:$M$7690,"&gt;  50% ",'2way'!$Y$3:$Y$7690,"N",'2way'!$S$3:$S$7690,"=" &amp;A11)</f>
        <v>62</v>
      </c>
      <c r="M11">
        <f>COUNTIFS('2way'!$N$3:$N$7690,"&gt;  50% ",'2way'!$Y$3:$Y$7690,"N",'2way'!$S$3:$S$7690,"=" &amp;A11)</f>
        <v>21</v>
      </c>
      <c r="N11">
        <f>COUNTIFS('2way'!$N$3:$N$7690,"&gt;  50% ",'2way'!$Y$3:$Y$7690,"Y",'2way'!$S$3:$S$7690,"=" &amp;A11)</f>
        <v>19</v>
      </c>
      <c r="O11">
        <f>COUNTIF('2way'!S9:S7696,"=" &amp;A11)</f>
        <v>174</v>
      </c>
      <c r="P11" s="6">
        <f t="shared" si="12"/>
        <v>0.78888888888888886</v>
      </c>
      <c r="Q11" s="6">
        <f t="shared" si="13"/>
        <v>0.68888888888888888</v>
      </c>
      <c r="R11" s="6">
        <f t="shared" si="14"/>
        <v>0.25301204819277107</v>
      </c>
      <c r="S11" s="6">
        <f t="shared" si="15"/>
        <v>0.2289156626506024</v>
      </c>
      <c r="T11">
        <f t="shared" si="0"/>
        <v>84</v>
      </c>
      <c r="U11" s="6">
        <f t="shared" si="1"/>
        <v>0.48275862068965519</v>
      </c>
      <c r="V11">
        <f t="shared" si="2"/>
        <v>92</v>
      </c>
      <c r="W11" s="6">
        <f t="shared" si="3"/>
        <v>0.52873563218390807</v>
      </c>
      <c r="X11">
        <f t="shared" si="4"/>
        <v>88</v>
      </c>
      <c r="Y11" s="6">
        <f t="shared" si="5"/>
        <v>0.50574712643678166</v>
      </c>
      <c r="Z11">
        <f t="shared" si="6"/>
        <v>81</v>
      </c>
      <c r="AA11" s="6">
        <f t="shared" si="7"/>
        <v>0.46551724137931033</v>
      </c>
      <c r="AB11" s="6">
        <f t="shared" si="16"/>
        <v>0.449438202247191</v>
      </c>
      <c r="AC11" s="6">
        <f t="shared" si="17"/>
        <v>0.53012048192771088</v>
      </c>
      <c r="AD11" s="6">
        <f t="shared" si="18"/>
        <v>0.78888888888888886</v>
      </c>
      <c r="AE11" s="6">
        <f t="shared" si="19"/>
        <v>0.25301204819277107</v>
      </c>
      <c r="AF11" s="6">
        <f t="shared" si="20"/>
        <v>-0.33945068664169786</v>
      </c>
      <c r="AG11" s="6">
        <f t="shared" si="21"/>
        <v>0.27710843373493982</v>
      </c>
      <c r="AH11" s="6">
        <f t="shared" si="22"/>
        <v>0.33945068664169786</v>
      </c>
      <c r="AI11" s="6">
        <f t="shared" si="23"/>
        <v>-0.27710843373493982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32</v>
      </c>
      <c r="C12">
        <f>COUNTIFS('2way'!$A$3:$A$7690,"&gt;  50% ",'2way'!$Y$3:$Y$7690,"N",'2way'!$S$3:$S$7690,"=" &amp; A12)</f>
        <v>36</v>
      </c>
      <c r="D12">
        <f>COUNTIFS('2way'!$B$3:$B$7690,"&gt;  50% ",'2way'!$Y$3:$Y$7690,"N",'2way'!$S$3:$S$7690,"=" &amp;A12)</f>
        <v>32</v>
      </c>
      <c r="E12">
        <f>COUNTIFS('2way'!$B$3:$B$7690,"&gt;  50% ",'2way'!$Y$3:$Y$7690,"Y",'2way'!$S$3:$S$7690,"=" &amp;A12)</f>
        <v>39</v>
      </c>
      <c r="F12">
        <f>COUNTIF('2way'!S10:S7697,"=" &amp;A12)</f>
        <v>141</v>
      </c>
      <c r="G12" s="6">
        <f t="shared" si="8"/>
        <v>0.45070422535211269</v>
      </c>
      <c r="H12" s="6">
        <f t="shared" si="9"/>
        <v>0.50704225352112675</v>
      </c>
      <c r="I12" s="6">
        <f t="shared" si="10"/>
        <v>0.47058823529411764</v>
      </c>
      <c r="J12" s="6">
        <f t="shared" si="11"/>
        <v>0.57352941176470584</v>
      </c>
      <c r="K12">
        <f>COUNTIFS('2way'!$M$3:$M$7690,"&gt;  50% ",'2way'!$Y$3:$Y$7690,"Y",'2way'!$S$3:$S$7690,"=" &amp;A12)</f>
        <v>40</v>
      </c>
      <c r="L12">
        <f>COUNTIFS('2way'!$M$3:$M$7690,"&gt;  50% ",'2way'!$Y$3:$Y$7690,"N",'2way'!$S$3:$S$7690,"=" &amp;A12)</f>
        <v>31</v>
      </c>
      <c r="M12">
        <f>COUNTIFS('2way'!$N$3:$N$7690,"&gt;  50% ",'2way'!$Y$3:$Y$7690,"N",'2way'!$S$3:$S$7690,"=" &amp;A12)</f>
        <v>37</v>
      </c>
      <c r="N12">
        <f>COUNTIFS('2way'!$N$3:$N$7690,"&gt;  50% ",'2way'!$Y$3:$Y$7690,"Y",'2way'!$S$3:$S$7690,"=" &amp;A12)</f>
        <v>31</v>
      </c>
      <c r="O12">
        <f>COUNTIF('2way'!S10:S7697,"=" &amp;A12)</f>
        <v>141</v>
      </c>
      <c r="P12" s="6">
        <f t="shared" si="12"/>
        <v>0.56338028169014087</v>
      </c>
      <c r="Q12" s="6">
        <f t="shared" si="13"/>
        <v>0.43661971830985913</v>
      </c>
      <c r="R12" s="6">
        <f t="shared" si="14"/>
        <v>0.54411764705882348</v>
      </c>
      <c r="S12" s="6">
        <f t="shared" si="15"/>
        <v>0.45588235294117646</v>
      </c>
      <c r="T12">
        <f t="shared" si="0"/>
        <v>64</v>
      </c>
      <c r="U12" s="6">
        <f t="shared" si="1"/>
        <v>0.45390070921985815</v>
      </c>
      <c r="V12">
        <f t="shared" si="2"/>
        <v>77</v>
      </c>
      <c r="W12" s="6">
        <f t="shared" si="3"/>
        <v>0.54609929078014185</v>
      </c>
      <c r="X12">
        <f t="shared" si="4"/>
        <v>75</v>
      </c>
      <c r="Y12" s="6">
        <f t="shared" si="5"/>
        <v>0.53191489361702127</v>
      </c>
      <c r="Z12">
        <f t="shared" si="6"/>
        <v>62</v>
      </c>
      <c r="AA12" s="6">
        <f t="shared" si="7"/>
        <v>0.43971631205673761</v>
      </c>
      <c r="AB12" s="6">
        <f t="shared" si="16"/>
        <v>0.45070422535211269</v>
      </c>
      <c r="AC12" s="6">
        <f t="shared" si="17"/>
        <v>0.47058823529411764</v>
      </c>
      <c r="AD12" s="6">
        <f t="shared" si="18"/>
        <v>0.56338028169014087</v>
      </c>
      <c r="AE12" s="6">
        <f t="shared" si="19"/>
        <v>0.54411764705882348</v>
      </c>
      <c r="AF12" s="6">
        <f t="shared" si="20"/>
        <v>-0.11267605633802819</v>
      </c>
      <c r="AG12" s="6">
        <f t="shared" si="21"/>
        <v>-7.3529411764705843E-2</v>
      </c>
      <c r="AH12" s="6">
        <f t="shared" si="22"/>
        <v>0.11267605633802819</v>
      </c>
      <c r="AI12" s="6">
        <f t="shared" si="23"/>
        <v>7.3529411764705843E-2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17</v>
      </c>
      <c r="C13">
        <f>COUNTIFS('2way'!$A$3:$A$7690,"&gt;  50% ",'2way'!$Y$3:$Y$7690,"N",'2way'!$S$3:$S$7690,"=" &amp; A13)</f>
        <v>16</v>
      </c>
      <c r="D13">
        <f>COUNTIFS('2way'!$B$3:$B$7690,"&gt;  50% ",'2way'!$Y$3:$Y$7690,"N",'2way'!$S$3:$S$7690,"=" &amp;A13)</f>
        <v>68</v>
      </c>
      <c r="E13">
        <f>COUNTIFS('2way'!$B$3:$B$7690,"&gt;  50% ",'2way'!$Y$3:$Y$7690,"Y",'2way'!$S$3:$S$7690,"=" &amp;A13)</f>
        <v>39</v>
      </c>
      <c r="F13">
        <f>COUNTIF('2way'!S11:S7698,"=" &amp;A13)</f>
        <v>160</v>
      </c>
      <c r="G13" s="6">
        <f t="shared" si="8"/>
        <v>0.30357142857142855</v>
      </c>
      <c r="H13" s="6">
        <f t="shared" si="9"/>
        <v>0.2857142857142857</v>
      </c>
      <c r="I13" s="6">
        <f t="shared" si="10"/>
        <v>0.80952380952380953</v>
      </c>
      <c r="J13" s="6">
        <f t="shared" si="11"/>
        <v>0.4642857142857143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95</v>
      </c>
      <c r="N13">
        <f>COUNTIFS('2way'!$N$3:$N$7690,"&gt;  50% ",'2way'!$Y$3:$Y$7690,"Y",'2way'!$S$3:$S$7690,"=" &amp;A13)</f>
        <v>62</v>
      </c>
      <c r="O13">
        <f>COUNTIF('2way'!S11:S7698,"=" &amp;A13)</f>
        <v>160</v>
      </c>
      <c r="P13" s="6">
        <f t="shared" si="12"/>
        <v>0</v>
      </c>
      <c r="Q13" s="6">
        <f t="shared" si="13"/>
        <v>3.2258064516129031E-2</v>
      </c>
      <c r="R13" s="6">
        <f t="shared" si="14"/>
        <v>0.97938144329896903</v>
      </c>
      <c r="S13" s="6">
        <f t="shared" si="15"/>
        <v>0.63917525773195871</v>
      </c>
      <c r="T13">
        <f t="shared" si="0"/>
        <v>85</v>
      </c>
      <c r="U13" s="6">
        <f t="shared" si="1"/>
        <v>0.53125</v>
      </c>
      <c r="V13">
        <f t="shared" si="2"/>
        <v>95</v>
      </c>
      <c r="W13" s="6">
        <f t="shared" si="3"/>
        <v>0.59375</v>
      </c>
      <c r="X13">
        <f t="shared" si="4"/>
        <v>55</v>
      </c>
      <c r="Y13" s="6">
        <f t="shared" si="5"/>
        <v>0.34375</v>
      </c>
      <c r="Z13">
        <f t="shared" si="6"/>
        <v>64</v>
      </c>
      <c r="AA13" s="6">
        <f t="shared" si="7"/>
        <v>0.4</v>
      </c>
      <c r="AB13" s="6">
        <f t="shared" si="16"/>
        <v>0.30357142857142855</v>
      </c>
      <c r="AC13" s="6">
        <f t="shared" si="17"/>
        <v>0.80952380952380953</v>
      </c>
      <c r="AD13" s="6">
        <f t="shared" si="18"/>
        <v>0</v>
      </c>
      <c r="AE13" s="6">
        <f t="shared" si="19"/>
        <v>0.97938144329896903</v>
      </c>
      <c r="AF13" s="6">
        <f t="shared" si="20"/>
        <v>0.30357142857142855</v>
      </c>
      <c r="AG13" s="6">
        <f t="shared" si="21"/>
        <v>-0.1698576337751595</v>
      </c>
      <c r="AH13" s="6">
        <f t="shared" si="22"/>
        <v>-0.30357142857142855</v>
      </c>
      <c r="AI13" s="6">
        <f t="shared" si="23"/>
        <v>0.1698576337751595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6</v>
      </c>
      <c r="C14">
        <f>COUNTIFS('2way'!$A$3:$A$7690,"&gt;  50% ",'2way'!$Y$3:$Y$7690,"N",'2way'!$S$3:$S$7690,"=" &amp; A14)</f>
        <v>4</v>
      </c>
      <c r="D14">
        <f>COUNTIFS('2way'!$B$3:$B$7690,"&gt;  50% ",'2way'!$Y$3:$Y$7690,"N",'2way'!$S$3:$S$7690,"=" &amp;A14)</f>
        <v>26</v>
      </c>
      <c r="E14">
        <f>COUNTIFS('2way'!$B$3:$B$7690,"&gt;  50% ",'2way'!$Y$3:$Y$7690,"Y",'2way'!$S$3:$S$7690,"=" &amp;A14)</f>
        <v>29</v>
      </c>
      <c r="F14">
        <f>COUNTIF('2way'!S12:S7699,"=" &amp;A14)</f>
        <v>70</v>
      </c>
      <c r="G14" s="6">
        <f t="shared" si="8"/>
        <v>0.17142857142857143</v>
      </c>
      <c r="H14" s="6">
        <f t="shared" si="9"/>
        <v>0.11428571428571428</v>
      </c>
      <c r="I14" s="6">
        <f t="shared" si="10"/>
        <v>0.8666666666666667</v>
      </c>
      <c r="J14" s="6">
        <f t="shared" si="11"/>
        <v>0.96666666666666667</v>
      </c>
      <c r="K14">
        <f>COUNTIFS('2way'!$M$3:$M$7690,"&gt;  50% ",'2way'!$Y$3:$Y$7690,"Y",'2way'!$S$3:$S$7690,"=" &amp;A14)</f>
        <v>8</v>
      </c>
      <c r="L14">
        <f>COUNTIFS('2way'!$M$3:$M$7690,"&gt;  50% ",'2way'!$Y$3:$Y$7690,"N",'2way'!$S$3:$S$7690,"=" &amp;A14)</f>
        <v>4</v>
      </c>
      <c r="M14">
        <f>COUNTIFS('2way'!$N$3:$N$7690,"&gt;  50% ",'2way'!$Y$3:$Y$7690,"N",'2way'!$S$3:$S$7690,"=" &amp;A14)</f>
        <v>29</v>
      </c>
      <c r="N14">
        <f>COUNTIFS('2way'!$N$3:$N$7690,"&gt;  50% ",'2way'!$Y$3:$Y$7690,"Y",'2way'!$S$3:$S$7690,"=" &amp;A14)</f>
        <v>28</v>
      </c>
      <c r="O14">
        <f>COUNTIF('2way'!S12:S7699,"=" &amp;A14)</f>
        <v>70</v>
      </c>
      <c r="P14" s="6">
        <f t="shared" si="12"/>
        <v>0.22222222222222221</v>
      </c>
      <c r="Q14" s="6">
        <f t="shared" si="13"/>
        <v>0.1111111111111111</v>
      </c>
      <c r="R14" s="6">
        <f t="shared" si="14"/>
        <v>0.87878787878787878</v>
      </c>
      <c r="S14" s="6">
        <f t="shared" si="15"/>
        <v>0.84848484848484851</v>
      </c>
      <c r="T14">
        <f t="shared" si="0"/>
        <v>32</v>
      </c>
      <c r="U14" s="6">
        <f t="shared" si="1"/>
        <v>0.45714285714285713</v>
      </c>
      <c r="V14">
        <f t="shared" si="2"/>
        <v>37</v>
      </c>
      <c r="W14" s="6">
        <f t="shared" si="3"/>
        <v>0.52857142857142858</v>
      </c>
      <c r="X14">
        <f t="shared" si="4"/>
        <v>33</v>
      </c>
      <c r="Y14" s="6">
        <f t="shared" si="5"/>
        <v>0.47142857142857142</v>
      </c>
      <c r="Z14">
        <f t="shared" si="6"/>
        <v>32</v>
      </c>
      <c r="AA14" s="6">
        <f t="shared" si="7"/>
        <v>0.45714285714285713</v>
      </c>
      <c r="AB14" s="6">
        <f t="shared" si="16"/>
        <v>0.17142857142857143</v>
      </c>
      <c r="AC14" s="6">
        <f t="shared" si="17"/>
        <v>0.8666666666666667</v>
      </c>
      <c r="AD14" s="6">
        <f t="shared" si="18"/>
        <v>0.22222222222222221</v>
      </c>
      <c r="AE14" s="6">
        <f t="shared" si="19"/>
        <v>0.87878787878787878</v>
      </c>
      <c r="AF14" s="6">
        <f t="shared" si="20"/>
        <v>-5.079365079365078E-2</v>
      </c>
      <c r="AG14" s="6">
        <f t="shared" si="21"/>
        <v>-1.2121212121212088E-2</v>
      </c>
      <c r="AH14" s="6">
        <f t="shared" si="22"/>
        <v>5.079365079365078E-2</v>
      </c>
      <c r="AI14" s="6">
        <f t="shared" si="23"/>
        <v>1.2121212121212088E-2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51</v>
      </c>
      <c r="C15">
        <f>COUNTIFS('2way'!$A$3:$A$7690,"&gt;  50% ",'2way'!$Y$3:$Y$7690,"N",'2way'!$S$3:$S$7690,"=" &amp; A15)</f>
        <v>31</v>
      </c>
      <c r="D15">
        <f>COUNTIFS('2way'!$B$3:$B$7690,"&gt;  50% ",'2way'!$Y$3:$Y$7690,"N",'2way'!$S$3:$S$7690,"=" &amp;A15)</f>
        <v>16</v>
      </c>
      <c r="E15">
        <f>COUNTIFS('2way'!$B$3:$B$7690,"&gt;  50% ",'2way'!$Y$3:$Y$7690,"Y",'2way'!$S$3:$S$7690,"=" &amp;A15)</f>
        <v>32</v>
      </c>
      <c r="F15">
        <f>COUNTIF('2way'!S13:S7700,"=" &amp;A15)</f>
        <v>130</v>
      </c>
      <c r="G15" s="6">
        <f t="shared" si="8"/>
        <v>0.61445783132530118</v>
      </c>
      <c r="H15" s="6">
        <f t="shared" si="9"/>
        <v>0.37349397590361444</v>
      </c>
      <c r="I15" s="6">
        <f t="shared" si="10"/>
        <v>0.34042553191489361</v>
      </c>
      <c r="J15" s="6">
        <f t="shared" si="11"/>
        <v>0.68085106382978722</v>
      </c>
      <c r="K15">
        <f>COUNTIFS('2way'!$M$3:$M$7690,"&gt;  50% ",'2way'!$Y$3:$Y$7690,"Y",'2way'!$S$3:$S$7690,"=" &amp;A15)</f>
        <v>78</v>
      </c>
      <c r="L15">
        <f>COUNTIFS('2way'!$M$3:$M$7690,"&gt;  50% ",'2way'!$Y$3:$Y$7690,"N",'2way'!$S$3:$S$7690,"=" &amp;A15)</f>
        <v>41</v>
      </c>
      <c r="M15">
        <f>COUNTIFS('2way'!$N$3:$N$7690,"&gt;  50% ",'2way'!$Y$3:$Y$7690,"N",'2way'!$S$3:$S$7690,"=" &amp;A15)</f>
        <v>6</v>
      </c>
      <c r="N15">
        <f>COUNTIFS('2way'!$N$3:$N$7690,"&gt;  50% ",'2way'!$Y$3:$Y$7690,"Y",'2way'!$S$3:$S$7690,"=" &amp;A15)</f>
        <v>5</v>
      </c>
      <c r="O15">
        <f>COUNTIF('2way'!S13:S7700,"=" &amp;A15)</f>
        <v>130</v>
      </c>
      <c r="P15" s="6">
        <f t="shared" si="12"/>
        <v>0.93975903614457834</v>
      </c>
      <c r="Q15" s="6">
        <f t="shared" si="13"/>
        <v>0.49397590361445781</v>
      </c>
      <c r="R15" s="6">
        <f t="shared" si="14"/>
        <v>0.1276595744680851</v>
      </c>
      <c r="S15" s="6">
        <f t="shared" si="15"/>
        <v>0.10638297872340426</v>
      </c>
      <c r="T15">
        <f t="shared" si="0"/>
        <v>67</v>
      </c>
      <c r="U15" s="6">
        <f t="shared" si="1"/>
        <v>0.51538461538461533</v>
      </c>
      <c r="V15">
        <f t="shared" si="2"/>
        <v>84</v>
      </c>
      <c r="W15" s="6">
        <f t="shared" si="3"/>
        <v>0.64615384615384619</v>
      </c>
      <c r="X15">
        <f t="shared" si="4"/>
        <v>63</v>
      </c>
      <c r="Y15" s="6">
        <f t="shared" si="5"/>
        <v>0.48461538461538461</v>
      </c>
      <c r="Z15">
        <f t="shared" si="6"/>
        <v>46</v>
      </c>
      <c r="AA15" s="6">
        <f t="shared" si="7"/>
        <v>0.35384615384615387</v>
      </c>
      <c r="AB15" s="6">
        <f t="shared" si="16"/>
        <v>0.61445783132530118</v>
      </c>
      <c r="AC15" s="6">
        <f t="shared" si="17"/>
        <v>0.34042553191489361</v>
      </c>
      <c r="AD15" s="6">
        <f t="shared" si="18"/>
        <v>0.93975903614457834</v>
      </c>
      <c r="AE15" s="6">
        <f t="shared" si="19"/>
        <v>0.1276595744680851</v>
      </c>
      <c r="AF15" s="6">
        <f t="shared" si="20"/>
        <v>-0.32530120481927716</v>
      </c>
      <c r="AG15" s="6">
        <f t="shared" si="21"/>
        <v>0.21276595744680851</v>
      </c>
      <c r="AH15" s="6">
        <f t="shared" si="22"/>
        <v>0.32530120481927716</v>
      </c>
      <c r="AI15" s="6">
        <f t="shared" si="23"/>
        <v>-0.21276595744680851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23</v>
      </c>
      <c r="C16">
        <f>COUNTIFS('2way'!$A$3:$A$7690,"&gt;  50% ",'2way'!$Y$3:$Y$7690,"N",'2way'!$S$3:$S$7690,"=" &amp; A16)</f>
        <v>15</v>
      </c>
      <c r="D16">
        <f>COUNTIFS('2way'!$B$3:$B$7690,"&gt;  50% ",'2way'!$Y$3:$Y$7690,"N",'2way'!$S$3:$S$7690,"=" &amp;A16)</f>
        <v>46</v>
      </c>
      <c r="E16">
        <f>COUNTIFS('2way'!$B$3:$B$7690,"&gt;  50% ",'2way'!$Y$3:$Y$7690,"Y",'2way'!$S$3:$S$7690,"=" &amp;A16)</f>
        <v>21</v>
      </c>
      <c r="F16">
        <f>COUNTIF('2way'!S14:S7701,"=" &amp;A16)</f>
        <v>129</v>
      </c>
      <c r="G16" s="6">
        <f t="shared" si="8"/>
        <v>0.52272727272727271</v>
      </c>
      <c r="H16" s="6">
        <f t="shared" si="9"/>
        <v>0.34090909090909088</v>
      </c>
      <c r="I16" s="6">
        <f t="shared" si="10"/>
        <v>0.75409836065573765</v>
      </c>
      <c r="J16" s="6">
        <f t="shared" si="11"/>
        <v>0.34426229508196721</v>
      </c>
      <c r="K16">
        <f>COUNTIFS('2way'!$M$3:$M$7690,"&gt;  50% ",'2way'!$Y$3:$Y$7690,"Y",'2way'!$S$3:$S$7690,"=" &amp;A16)</f>
        <v>13</v>
      </c>
      <c r="L16">
        <f>COUNTIFS('2way'!$M$3:$M$7690,"&gt;  50% ",'2way'!$Y$3:$Y$7690,"N",'2way'!$S$3:$S$7690,"=" &amp;A16)</f>
        <v>15</v>
      </c>
      <c r="M16">
        <f>COUNTIFS('2way'!$N$3:$N$7690,"&gt;  50% ",'2way'!$Y$3:$Y$7690,"N",'2way'!$S$3:$S$7690,"=" &amp;A16)</f>
        <v>59</v>
      </c>
      <c r="N16">
        <f>COUNTIFS('2way'!$N$3:$N$7690,"&gt;  50% ",'2way'!$Y$3:$Y$7690,"Y",'2way'!$S$3:$S$7690,"=" &amp;A16)</f>
        <v>41</v>
      </c>
      <c r="O16">
        <f>COUNTIF('2way'!S14:S7701,"=" &amp;A16)</f>
        <v>129</v>
      </c>
      <c r="P16" s="6">
        <f t="shared" si="12"/>
        <v>0.24074074074074073</v>
      </c>
      <c r="Q16" s="6">
        <f t="shared" si="13"/>
        <v>0.27777777777777779</v>
      </c>
      <c r="R16" s="6">
        <f t="shared" si="14"/>
        <v>0.79729729729729726</v>
      </c>
      <c r="S16" s="6">
        <f t="shared" si="15"/>
        <v>0.55405405405405406</v>
      </c>
      <c r="T16">
        <f t="shared" si="0"/>
        <v>69</v>
      </c>
      <c r="U16" s="6">
        <f t="shared" si="1"/>
        <v>0.53488372093023251</v>
      </c>
      <c r="V16">
        <f t="shared" si="2"/>
        <v>72</v>
      </c>
      <c r="W16" s="6">
        <f t="shared" si="3"/>
        <v>0.55813953488372092</v>
      </c>
      <c r="X16">
        <f t="shared" si="4"/>
        <v>36</v>
      </c>
      <c r="Y16" s="6">
        <f t="shared" si="5"/>
        <v>0.27906976744186046</v>
      </c>
      <c r="Z16">
        <f t="shared" si="6"/>
        <v>56</v>
      </c>
      <c r="AA16" s="6">
        <f t="shared" si="7"/>
        <v>0.43410852713178294</v>
      </c>
      <c r="AB16" s="6">
        <f t="shared" si="16"/>
        <v>0.52272727272727271</v>
      </c>
      <c r="AC16" s="6">
        <f t="shared" si="17"/>
        <v>0.75409836065573765</v>
      </c>
      <c r="AD16" s="6">
        <f t="shared" si="18"/>
        <v>0.24074074074074073</v>
      </c>
      <c r="AE16" s="6">
        <f t="shared" si="19"/>
        <v>0.79729729729729726</v>
      </c>
      <c r="AF16" s="6">
        <f t="shared" si="20"/>
        <v>0.28198653198653201</v>
      </c>
      <c r="AG16" s="6">
        <f t="shared" si="21"/>
        <v>-4.3198936641559604E-2</v>
      </c>
      <c r="AH16" s="6">
        <f t="shared" si="22"/>
        <v>-0.28198653198653201</v>
      </c>
      <c r="AI16" s="6">
        <f t="shared" si="23"/>
        <v>4.3198936641559604E-2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35</v>
      </c>
      <c r="C17">
        <f>COUNTIFS('2way'!$A$3:$A$7690,"&gt;  50% ",'2way'!$Y$3:$Y$7690,"N",'2way'!$S$3:$S$7690,"=" &amp; A17)</f>
        <v>17</v>
      </c>
      <c r="D17">
        <f>COUNTIFS('2way'!$B$3:$B$7690,"&gt;  50% ",'2way'!$Y$3:$Y$7690,"N",'2way'!$S$3:$S$7690,"=" &amp;A17)</f>
        <v>22</v>
      </c>
      <c r="E17">
        <f>COUNTIFS('2way'!$B$3:$B$7690,"&gt;  50% ",'2way'!$Y$3:$Y$7690,"Y",'2way'!$S$3:$S$7690,"=" &amp;A17)</f>
        <v>19</v>
      </c>
      <c r="F17">
        <f>COUNTIF('2way'!S15:S7702,"=" &amp;A17)</f>
        <v>115</v>
      </c>
      <c r="G17" s="6">
        <f t="shared" si="8"/>
        <v>0.64814814814814814</v>
      </c>
      <c r="H17" s="6">
        <f t="shared" si="9"/>
        <v>0.31481481481481483</v>
      </c>
      <c r="I17" s="6">
        <f t="shared" si="10"/>
        <v>0.5641025641025641</v>
      </c>
      <c r="J17" s="6">
        <f t="shared" si="11"/>
        <v>0.48717948717948717</v>
      </c>
      <c r="K17">
        <f>COUNTIFS('2way'!$M$3:$M$7690,"&gt;  50% ",'2way'!$Y$3:$Y$7690,"Y",'2way'!$S$3:$S$7690,"=" &amp;A17)</f>
        <v>65</v>
      </c>
      <c r="L17">
        <f>COUNTIFS('2way'!$M$3:$M$7690,"&gt;  50% ",'2way'!$Y$3:$Y$7690,"N",'2way'!$S$3:$S$7690,"=" &amp;A17)</f>
        <v>38</v>
      </c>
      <c r="M17">
        <f>COUNTIFS('2way'!$N$3:$N$7690,"&gt;  50% ",'2way'!$Y$3:$Y$7690,"N",'2way'!$S$3:$S$7690,"=" &amp;A17)</f>
        <v>10</v>
      </c>
      <c r="N17">
        <f>COUNTIFS('2way'!$N$3:$N$7690,"&gt;  50% ",'2way'!$Y$3:$Y$7690,"Y",'2way'!$S$3:$S$7690,"=" &amp;A17)</f>
        <v>2</v>
      </c>
      <c r="O17">
        <f>COUNTIF('2way'!S15:S7702,"=" &amp;A17)</f>
        <v>115</v>
      </c>
      <c r="P17" s="6">
        <f t="shared" si="12"/>
        <v>0.97014925373134331</v>
      </c>
      <c r="Q17" s="6">
        <f t="shared" si="13"/>
        <v>0.56716417910447758</v>
      </c>
      <c r="R17" s="6">
        <f t="shared" si="14"/>
        <v>0.20833333333333334</v>
      </c>
      <c r="S17" s="6">
        <f t="shared" si="15"/>
        <v>4.1666666666666664E-2</v>
      </c>
      <c r="T17">
        <f t="shared" si="0"/>
        <v>57</v>
      </c>
      <c r="U17" s="6">
        <f t="shared" si="1"/>
        <v>0.4956521739130435</v>
      </c>
      <c r="V17">
        <f t="shared" si="2"/>
        <v>75</v>
      </c>
      <c r="W17" s="6">
        <f t="shared" si="3"/>
        <v>0.65217391304347827</v>
      </c>
      <c r="X17">
        <f t="shared" si="4"/>
        <v>36</v>
      </c>
      <c r="Y17" s="6">
        <f t="shared" si="5"/>
        <v>0.31304347826086959</v>
      </c>
      <c r="Z17">
        <f t="shared" si="6"/>
        <v>40</v>
      </c>
      <c r="AA17" s="6">
        <f t="shared" si="7"/>
        <v>0.34782608695652173</v>
      </c>
      <c r="AB17" s="6">
        <f t="shared" si="16"/>
        <v>0.64814814814814814</v>
      </c>
      <c r="AC17" s="6">
        <f t="shared" si="17"/>
        <v>0.5641025641025641</v>
      </c>
      <c r="AD17" s="6">
        <f t="shared" si="18"/>
        <v>0.97014925373134331</v>
      </c>
      <c r="AE17" s="6">
        <f t="shared" si="19"/>
        <v>0.20833333333333334</v>
      </c>
      <c r="AF17" s="6">
        <f t="shared" si="20"/>
        <v>-0.32200110558319517</v>
      </c>
      <c r="AG17" s="6">
        <f t="shared" si="21"/>
        <v>0.35576923076923073</v>
      </c>
      <c r="AH17" s="6">
        <f t="shared" si="22"/>
        <v>0.32200110558319517</v>
      </c>
      <c r="AI17" s="6">
        <f t="shared" si="23"/>
        <v>-0.35576923076923073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15</v>
      </c>
      <c r="C18">
        <f>COUNTIFS('2way'!$A$3:$A$7690,"&gt;  50% ",'2way'!$Y$3:$Y$7690,"N",'2way'!$S$3:$S$7690,"=" &amp; A18)</f>
        <v>8</v>
      </c>
      <c r="D18">
        <f>COUNTIFS('2way'!$B$3:$B$7690,"&gt;  50% ",'2way'!$Y$3:$Y$7690,"N",'2way'!$S$3:$S$7690,"=" &amp;A18)</f>
        <v>33</v>
      </c>
      <c r="E18">
        <f>COUNTIFS('2way'!$B$3:$B$7690,"&gt;  50% ",'2way'!$Y$3:$Y$7690,"Y",'2way'!$S$3:$S$7690,"=" &amp;A18)</f>
        <v>21</v>
      </c>
      <c r="F18">
        <f>COUNTIF('2way'!S16:S7703,"=" &amp;A18)</f>
        <v>99</v>
      </c>
      <c r="G18" s="6">
        <f t="shared" si="8"/>
        <v>0.41666666666666669</v>
      </c>
      <c r="H18" s="6">
        <f t="shared" si="9"/>
        <v>0.22222222222222221</v>
      </c>
      <c r="I18" s="6">
        <f t="shared" si="10"/>
        <v>0.80487804878048785</v>
      </c>
      <c r="J18" s="6">
        <f t="shared" si="11"/>
        <v>0.51219512195121952</v>
      </c>
      <c r="K18">
        <f>COUNTIFS('2way'!$M$3:$M$7690,"&gt;  50% ",'2way'!$Y$3:$Y$7690,"Y",'2way'!$S$3:$S$7690,"=" &amp;A18)</f>
        <v>17</v>
      </c>
      <c r="L18">
        <f>COUNTIFS('2way'!$M$3:$M$7690,"&gt;  50% ",'2way'!$Y$3:$Y$7690,"N",'2way'!$S$3:$S$7690,"=" &amp;A18)</f>
        <v>14</v>
      </c>
      <c r="M18">
        <f>COUNTIFS('2way'!$N$3:$N$7690,"&gt;  50% ",'2way'!$Y$3:$Y$7690,"N",'2way'!$S$3:$S$7690,"=" &amp;A18)</f>
        <v>36</v>
      </c>
      <c r="N18">
        <f>COUNTIFS('2way'!$N$3:$N$7690,"&gt;  50% ",'2way'!$Y$3:$Y$7690,"Y",'2way'!$S$3:$S$7690,"=" &amp;A18)</f>
        <v>32</v>
      </c>
      <c r="O18">
        <f>COUNTIF('2way'!S16:S7703,"=" &amp;A18)</f>
        <v>99</v>
      </c>
      <c r="P18" s="6">
        <f t="shared" si="12"/>
        <v>0.34693877551020408</v>
      </c>
      <c r="Q18" s="6">
        <f t="shared" si="13"/>
        <v>0.2857142857142857</v>
      </c>
      <c r="R18" s="6">
        <f t="shared" si="14"/>
        <v>0.72</v>
      </c>
      <c r="S18" s="6">
        <f t="shared" si="15"/>
        <v>0.64</v>
      </c>
      <c r="T18">
        <f t="shared" si="0"/>
        <v>48</v>
      </c>
      <c r="U18" s="6">
        <f t="shared" si="1"/>
        <v>0.48484848484848486</v>
      </c>
      <c r="V18">
        <f t="shared" si="2"/>
        <v>53</v>
      </c>
      <c r="W18" s="6">
        <f t="shared" si="3"/>
        <v>0.53535353535353536</v>
      </c>
      <c r="X18">
        <f t="shared" si="4"/>
        <v>29</v>
      </c>
      <c r="Y18" s="6">
        <f t="shared" si="5"/>
        <v>0.29292929292929293</v>
      </c>
      <c r="Z18">
        <f t="shared" si="6"/>
        <v>46</v>
      </c>
      <c r="AA18" s="6">
        <f t="shared" si="7"/>
        <v>0.46464646464646464</v>
      </c>
      <c r="AB18" s="6">
        <f t="shared" si="16"/>
        <v>0.41666666666666669</v>
      </c>
      <c r="AC18" s="6">
        <f t="shared" si="17"/>
        <v>0.80487804878048785</v>
      </c>
      <c r="AD18" s="6">
        <f t="shared" si="18"/>
        <v>0.34693877551020408</v>
      </c>
      <c r="AE18" s="6">
        <f t="shared" si="19"/>
        <v>0.72</v>
      </c>
      <c r="AF18" s="6">
        <f t="shared" si="20"/>
        <v>6.9727891156462607E-2</v>
      </c>
      <c r="AG18" s="6">
        <f t="shared" si="21"/>
        <v>8.487804878048788E-2</v>
      </c>
      <c r="AH18" s="6">
        <f t="shared" si="22"/>
        <v>-6.9727891156462607E-2</v>
      </c>
      <c r="AI18" s="6">
        <f t="shared" si="23"/>
        <v>-8.487804878048788E-2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10</v>
      </c>
      <c r="C19">
        <f>COUNTIFS('2way'!$A$3:$A$7690,"&gt;  50% ",'2way'!$Y$3:$Y$7690,"N",'2way'!$S$3:$S$7690,"=" &amp; A19)</f>
        <v>15</v>
      </c>
      <c r="D19">
        <f>COUNTIFS('2way'!$B$3:$B$7690,"&gt;  50% ",'2way'!$Y$3:$Y$7690,"N",'2way'!$S$3:$S$7690,"=" &amp;A19)</f>
        <v>25</v>
      </c>
      <c r="E19">
        <f>COUNTIFS('2way'!$B$3:$B$7690,"&gt;  50% ",'2way'!$Y$3:$Y$7690,"Y",'2way'!$S$3:$S$7690,"=" &amp;A19)</f>
        <v>29</v>
      </c>
      <c r="F19">
        <f>COUNTIF('2way'!S17:S7704,"=" &amp;A19)</f>
        <v>81</v>
      </c>
      <c r="G19" s="6">
        <f t="shared" si="8"/>
        <v>0.25641025641025639</v>
      </c>
      <c r="H19" s="6">
        <f t="shared" si="9"/>
        <v>0.38461538461538464</v>
      </c>
      <c r="I19" s="6">
        <f t="shared" si="10"/>
        <v>0.625</v>
      </c>
      <c r="J19" s="6">
        <f t="shared" si="11"/>
        <v>0.72499999999999998</v>
      </c>
      <c r="K19">
        <f>COUNTIFS('2way'!$M$3:$M$7690,"&gt;  50% ",'2way'!$Y$3:$Y$7690,"Y",'2way'!$S$3:$S$7690,"=" &amp;A19)</f>
        <v>16</v>
      </c>
      <c r="L19">
        <f>COUNTIFS('2way'!$M$3:$M$7690,"&gt;  50% ",'2way'!$Y$3:$Y$7690,"N",'2way'!$S$3:$S$7690,"=" &amp;A19)</f>
        <v>10</v>
      </c>
      <c r="M19">
        <f>COUNTIFS('2way'!$N$3:$N$7690,"&gt;  50% ",'2way'!$Y$3:$Y$7690,"N",'2way'!$S$3:$S$7690,"=" &amp;A19)</f>
        <v>30</v>
      </c>
      <c r="N19">
        <f>COUNTIFS('2way'!$N$3:$N$7690,"&gt;  50% ",'2way'!$Y$3:$Y$7690,"Y",'2way'!$S$3:$S$7690,"=" &amp;A19)</f>
        <v>21</v>
      </c>
      <c r="O19">
        <f>COUNTIF('2way'!S17:S7704,"=" &amp;A19)</f>
        <v>81</v>
      </c>
      <c r="P19" s="6">
        <f t="shared" si="12"/>
        <v>0.43243243243243246</v>
      </c>
      <c r="Q19" s="6">
        <f t="shared" si="13"/>
        <v>0.27027027027027029</v>
      </c>
      <c r="R19" s="6">
        <f t="shared" si="14"/>
        <v>0.75</v>
      </c>
      <c r="S19" s="6">
        <f t="shared" si="15"/>
        <v>0.52500000000000002</v>
      </c>
      <c r="T19">
        <f t="shared" si="0"/>
        <v>35</v>
      </c>
      <c r="U19" s="6">
        <f t="shared" si="1"/>
        <v>0.43209876543209874</v>
      </c>
      <c r="V19">
        <f t="shared" si="2"/>
        <v>46</v>
      </c>
      <c r="W19" s="6">
        <f t="shared" si="3"/>
        <v>0.5679012345679012</v>
      </c>
      <c r="X19">
        <f t="shared" si="4"/>
        <v>44</v>
      </c>
      <c r="Y19" s="6">
        <f t="shared" si="5"/>
        <v>0.54320987654320985</v>
      </c>
      <c r="Z19">
        <f t="shared" si="6"/>
        <v>31</v>
      </c>
      <c r="AA19" s="6">
        <f t="shared" si="7"/>
        <v>0.38271604938271603</v>
      </c>
      <c r="AB19" s="6">
        <f t="shared" si="16"/>
        <v>0.25641025641025639</v>
      </c>
      <c r="AC19" s="6">
        <f t="shared" si="17"/>
        <v>0.625</v>
      </c>
      <c r="AD19" s="6">
        <f t="shared" si="18"/>
        <v>0.43243243243243246</v>
      </c>
      <c r="AE19" s="6">
        <f t="shared" si="19"/>
        <v>0.75</v>
      </c>
      <c r="AF19" s="6">
        <f t="shared" si="20"/>
        <v>-0.17602217602217607</v>
      </c>
      <c r="AG19" s="6">
        <f t="shared" si="21"/>
        <v>-0.125</v>
      </c>
      <c r="AH19" s="6">
        <f t="shared" si="22"/>
        <v>0.17602217602217607</v>
      </c>
      <c r="AI19" s="6">
        <f t="shared" si="23"/>
        <v>0.125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14</v>
      </c>
      <c r="C20">
        <f>COUNTIFS('2way'!$A$3:$A$7690,"&gt;  50% ",'2way'!$Y$3:$Y$7690,"N",'2way'!$S$3:$S$7690,"=" &amp; A20)</f>
        <v>17</v>
      </c>
      <c r="D20">
        <f>COUNTIFS('2way'!$B$3:$B$7690,"&gt;  50% ",'2way'!$Y$3:$Y$7690,"N",'2way'!$S$3:$S$7690,"=" &amp;A20)</f>
        <v>22</v>
      </c>
      <c r="E20">
        <f>COUNTIFS('2way'!$B$3:$B$7690,"&gt;  50% ",'2way'!$Y$3:$Y$7690,"Y",'2way'!$S$3:$S$7690,"=" &amp;A20)</f>
        <v>21</v>
      </c>
      <c r="F20">
        <f>COUNTIF('2way'!S18:S7705,"=" &amp;A20)</f>
        <v>75</v>
      </c>
      <c r="G20" s="6">
        <f t="shared" si="8"/>
        <v>0.4</v>
      </c>
      <c r="H20" s="6">
        <f t="shared" si="9"/>
        <v>0.48571428571428571</v>
      </c>
      <c r="I20" s="6">
        <f t="shared" si="10"/>
        <v>0.5641025641025641</v>
      </c>
      <c r="J20" s="6">
        <f t="shared" si="11"/>
        <v>0.53846153846153844</v>
      </c>
      <c r="K20">
        <f>COUNTIFS('2way'!$M$3:$M$7690,"&gt;  50% ",'2way'!$Y$3:$Y$7690,"Y",'2way'!$S$3:$S$7690,"=" &amp;A20)</f>
        <v>8</v>
      </c>
      <c r="L20">
        <f>COUNTIFS('2way'!$M$3:$M$7690,"&gt;  50% ",'2way'!$Y$3:$Y$7690,"N",'2way'!$S$3:$S$7690,"=" &amp;A20)</f>
        <v>11</v>
      </c>
      <c r="M20">
        <f>COUNTIFS('2way'!$N$3:$N$7690,"&gt;  50% ",'2way'!$Y$3:$Y$7690,"N",'2way'!$S$3:$S$7690,"=" &amp;A20)</f>
        <v>27</v>
      </c>
      <c r="N20">
        <f>COUNTIFS('2way'!$N$3:$N$7690,"&gt;  50% ",'2way'!$Y$3:$Y$7690,"Y",'2way'!$S$3:$S$7690,"=" &amp;A20)</f>
        <v>27</v>
      </c>
      <c r="O20">
        <f>COUNTIF('2way'!S18:S7705,"=" &amp;A20)</f>
        <v>75</v>
      </c>
      <c r="P20" s="6">
        <f t="shared" si="12"/>
        <v>0.22857142857142856</v>
      </c>
      <c r="Q20" s="6">
        <f t="shared" si="13"/>
        <v>0.31428571428571428</v>
      </c>
      <c r="R20" s="6">
        <f t="shared" si="14"/>
        <v>0.71052631578947367</v>
      </c>
      <c r="S20" s="6">
        <f t="shared" si="15"/>
        <v>0.71052631578947367</v>
      </c>
      <c r="T20">
        <f t="shared" si="0"/>
        <v>36</v>
      </c>
      <c r="U20" s="6">
        <f t="shared" si="1"/>
        <v>0.48</v>
      </c>
      <c r="V20">
        <f t="shared" si="2"/>
        <v>35</v>
      </c>
      <c r="W20" s="6">
        <f t="shared" si="3"/>
        <v>0.46666666666666667</v>
      </c>
      <c r="X20">
        <f t="shared" si="4"/>
        <v>38</v>
      </c>
      <c r="Y20" s="6">
        <f t="shared" si="5"/>
        <v>0.50666666666666671</v>
      </c>
      <c r="Z20">
        <f t="shared" si="6"/>
        <v>38</v>
      </c>
      <c r="AA20" s="6">
        <f t="shared" si="7"/>
        <v>0.50666666666666671</v>
      </c>
      <c r="AB20" s="6">
        <f t="shared" si="16"/>
        <v>0.4</v>
      </c>
      <c r="AC20" s="6">
        <f t="shared" si="17"/>
        <v>0.5641025641025641</v>
      </c>
      <c r="AD20" s="6">
        <f t="shared" si="18"/>
        <v>0.22857142857142856</v>
      </c>
      <c r="AE20" s="6">
        <f t="shared" si="19"/>
        <v>0.71052631578947367</v>
      </c>
      <c r="AF20" s="6">
        <f t="shared" si="20"/>
        <v>0.17142857142857146</v>
      </c>
      <c r="AG20" s="6">
        <f t="shared" si="21"/>
        <v>-0.14642375168690958</v>
      </c>
      <c r="AH20" s="6">
        <f t="shared" si="22"/>
        <v>-0.17142857142857146</v>
      </c>
      <c r="AI20" s="6">
        <f t="shared" si="23"/>
        <v>0.14642375168690958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25</v>
      </c>
      <c r="C21">
        <f>COUNTIFS('2way'!$A$3:$A$7690,"&gt;  50% ",'2way'!$Y$3:$Y$7690,"N",'2way'!$S$3:$S$7690,"=" &amp; A21)</f>
        <v>13</v>
      </c>
      <c r="D21">
        <f>COUNTIFS('2way'!$B$3:$B$7690,"&gt;  50% ",'2way'!$Y$3:$Y$7690,"N",'2way'!$S$3:$S$7690,"=" &amp;A21)</f>
        <v>12</v>
      </c>
      <c r="E21">
        <f>COUNTIFS('2way'!$B$3:$B$7690,"&gt;  50% ",'2way'!$Y$3:$Y$7690,"Y",'2way'!$S$3:$S$7690,"=" &amp;A21)</f>
        <v>25</v>
      </c>
      <c r="F21">
        <f>COUNTIF('2way'!S19:S7706,"=" &amp;A21)</f>
        <v>75</v>
      </c>
      <c r="G21" s="6">
        <f t="shared" si="8"/>
        <v>0.5</v>
      </c>
      <c r="H21" s="6">
        <f t="shared" si="9"/>
        <v>0.26</v>
      </c>
      <c r="I21" s="6">
        <f t="shared" si="10"/>
        <v>0.48</v>
      </c>
      <c r="J21" s="6">
        <f t="shared" si="11"/>
        <v>1</v>
      </c>
      <c r="K21">
        <f>COUNTIFS('2way'!$M$3:$M$7690,"&gt;  50% ",'2way'!$Y$3:$Y$7690,"Y",'2way'!$S$3:$S$7690,"=" &amp;A21)</f>
        <v>41</v>
      </c>
      <c r="L21">
        <f>COUNTIFS('2way'!$M$3:$M$7690,"&gt;  50% ",'2way'!$Y$3:$Y$7690,"N",'2way'!$S$3:$S$7690,"=" &amp;A21)</f>
        <v>18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8</v>
      </c>
      <c r="O21">
        <f>COUNTIF('2way'!S19:S7706,"=" &amp;A21)</f>
        <v>75</v>
      </c>
      <c r="P21" s="6">
        <f t="shared" si="12"/>
        <v>0.83673469387755106</v>
      </c>
      <c r="Q21" s="6">
        <f t="shared" si="13"/>
        <v>0.36734693877551022</v>
      </c>
      <c r="R21" s="6">
        <f t="shared" si="14"/>
        <v>0.25</v>
      </c>
      <c r="S21" s="6">
        <f t="shared" si="15"/>
        <v>0.33333333333333331</v>
      </c>
      <c r="T21">
        <f t="shared" si="0"/>
        <v>37</v>
      </c>
      <c r="U21" s="6">
        <f t="shared" si="1"/>
        <v>0.49333333333333335</v>
      </c>
      <c r="V21">
        <f t="shared" si="2"/>
        <v>47</v>
      </c>
      <c r="W21" s="6">
        <f t="shared" si="3"/>
        <v>0.62666666666666671</v>
      </c>
      <c r="X21">
        <f t="shared" si="4"/>
        <v>38</v>
      </c>
      <c r="Y21" s="6">
        <f t="shared" si="5"/>
        <v>0.50666666666666671</v>
      </c>
      <c r="Z21">
        <f t="shared" si="6"/>
        <v>26</v>
      </c>
      <c r="AA21" s="6">
        <f t="shared" si="7"/>
        <v>0.34666666666666668</v>
      </c>
      <c r="AB21" s="6">
        <f t="shared" si="16"/>
        <v>0.5</v>
      </c>
      <c r="AC21" s="6">
        <f t="shared" si="17"/>
        <v>0.48</v>
      </c>
      <c r="AD21" s="6">
        <f t="shared" si="18"/>
        <v>0.83673469387755106</v>
      </c>
      <c r="AE21" s="6">
        <f t="shared" si="19"/>
        <v>0.25</v>
      </c>
      <c r="AF21" s="6">
        <f t="shared" si="20"/>
        <v>-0.33673469387755106</v>
      </c>
      <c r="AG21" s="6">
        <f t="shared" si="21"/>
        <v>0.22999999999999998</v>
      </c>
      <c r="AH21" s="6">
        <f t="shared" si="22"/>
        <v>0.33673469387755106</v>
      </c>
      <c r="AI21" s="6">
        <f t="shared" si="23"/>
        <v>-0.22999999999999998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13</v>
      </c>
      <c r="C22">
        <f>COUNTIFS('2way'!$A$3:$A$7690,"&gt;  50% ",'2way'!$Y$3:$Y$7690,"N",'2way'!$S$3:$S$7690,"=" &amp; A22)</f>
        <v>15</v>
      </c>
      <c r="D22">
        <f>COUNTIFS('2way'!$B$3:$B$7690,"&gt;  50% ",'2way'!$Y$3:$Y$7690,"N",'2way'!$S$3:$S$7690,"=" &amp;A22)</f>
        <v>17</v>
      </c>
      <c r="E22">
        <f>COUNTIFS('2way'!$B$3:$B$7690,"&gt;  50% ",'2way'!$Y$3:$Y$7690,"Y",'2way'!$S$3:$S$7690,"=" &amp;A22)</f>
        <v>15</v>
      </c>
      <c r="F22">
        <f>COUNTIF('2way'!S20:S7707,"=" &amp;A22)</f>
        <v>68</v>
      </c>
      <c r="G22" s="6">
        <f t="shared" si="8"/>
        <v>0.4642857142857143</v>
      </c>
      <c r="H22" s="6">
        <f t="shared" si="9"/>
        <v>0.5357142857142857</v>
      </c>
      <c r="I22" s="6">
        <f t="shared" si="10"/>
        <v>0.53125</v>
      </c>
      <c r="J22" s="6">
        <f t="shared" si="11"/>
        <v>0.46875</v>
      </c>
      <c r="K22">
        <f>COUNTIFS('2way'!$M$3:$M$7690,"&gt;  50% ",'2way'!$Y$3:$Y$7690,"Y",'2way'!$S$3:$S$7690,"=" &amp;A22)</f>
        <v>29</v>
      </c>
      <c r="L22">
        <f>COUNTIFS('2way'!$M$3:$M$7690,"&gt;  50% ",'2way'!$Y$3:$Y$7690,"N",'2way'!$S$3:$S$7690,"=" &amp;A22)</f>
        <v>35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4</v>
      </c>
      <c r="O22">
        <f>COUNTIF('2way'!S20:S7707,"=" &amp;A22)</f>
        <v>68</v>
      </c>
      <c r="P22" s="6">
        <f t="shared" si="12"/>
        <v>0.87878787878787878</v>
      </c>
      <c r="Q22" s="6">
        <f t="shared" si="13"/>
        <v>1.0606060606060606</v>
      </c>
      <c r="R22" s="6">
        <f t="shared" si="14"/>
        <v>0</v>
      </c>
      <c r="S22" s="6">
        <f t="shared" si="15"/>
        <v>0.11428571428571428</v>
      </c>
      <c r="T22">
        <f t="shared" si="0"/>
        <v>30</v>
      </c>
      <c r="U22" s="6">
        <f t="shared" si="1"/>
        <v>0.44117647058823528</v>
      </c>
      <c r="V22">
        <f t="shared" si="2"/>
        <v>29</v>
      </c>
      <c r="W22" s="6">
        <f t="shared" si="3"/>
        <v>0.4264705882352941</v>
      </c>
      <c r="X22">
        <f t="shared" si="4"/>
        <v>30</v>
      </c>
      <c r="Y22" s="6">
        <f t="shared" si="5"/>
        <v>0.44117647058823528</v>
      </c>
      <c r="Z22">
        <f t="shared" si="6"/>
        <v>39</v>
      </c>
      <c r="AA22" s="6">
        <f t="shared" si="7"/>
        <v>0.57352941176470584</v>
      </c>
      <c r="AB22" s="6">
        <f t="shared" si="16"/>
        <v>0.4642857142857143</v>
      </c>
      <c r="AC22" s="6">
        <f t="shared" si="17"/>
        <v>0.53125</v>
      </c>
      <c r="AD22" s="6">
        <f t="shared" si="18"/>
        <v>0.87878787878787878</v>
      </c>
      <c r="AE22" s="6">
        <f t="shared" si="19"/>
        <v>0</v>
      </c>
      <c r="AF22" s="6">
        <f t="shared" si="20"/>
        <v>-0.41450216450216448</v>
      </c>
      <c r="AG22" s="6">
        <f t="shared" si="21"/>
        <v>0.53125</v>
      </c>
      <c r="AH22" s="6">
        <f t="shared" si="22"/>
        <v>0.41450216450216448</v>
      </c>
      <c r="AI22" s="6">
        <f t="shared" si="23"/>
        <v>-0.53125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27</v>
      </c>
      <c r="C23">
        <f>COUNTIFS('2way'!$A$3:$A$7690,"&gt;  50% ",'2way'!$Y$3:$Y$7690,"N",'2way'!$S$3:$S$7690,"=" &amp; A23)</f>
        <v>26</v>
      </c>
      <c r="D23">
        <f>COUNTIFS('2way'!$B$3:$B$7690,"&gt;  50% ",'2way'!$Y$3:$Y$7690,"N",'2way'!$S$3:$S$7690,"=" &amp;A23)</f>
        <v>51</v>
      </c>
      <c r="E23">
        <f>COUNTIFS('2way'!$B$3:$B$7690,"&gt;  50% ",'2way'!$Y$3:$Y$7690,"Y",'2way'!$S$3:$S$7690,"=" &amp;A23)</f>
        <v>32</v>
      </c>
      <c r="F23">
        <f>COUNTIF('2way'!S21:S7708,"=" &amp;A23)</f>
        <v>136</v>
      </c>
      <c r="G23" s="6">
        <f t="shared" si="8"/>
        <v>0.4576271186440678</v>
      </c>
      <c r="H23" s="6">
        <f t="shared" si="9"/>
        <v>0.44067796610169491</v>
      </c>
      <c r="I23" s="6">
        <f t="shared" si="10"/>
        <v>0.66233766233766234</v>
      </c>
      <c r="J23" s="6">
        <f t="shared" si="11"/>
        <v>0.41558441558441561</v>
      </c>
      <c r="K23">
        <f>COUNTIFS('2way'!$M$3:$M$7690,"&gt;  50% ",'2way'!$Y$3:$Y$7690,"Y",'2way'!$S$3:$S$7690,"=" &amp;A23)</f>
        <v>20</v>
      </c>
      <c r="L23">
        <f>COUNTIFS('2way'!$M$3:$M$7690,"&gt;  50% ",'2way'!$Y$3:$Y$7690,"N",'2way'!$S$3:$S$7690,"=" &amp;A23)</f>
        <v>16</v>
      </c>
      <c r="M23">
        <f>COUNTIFS('2way'!$N$3:$N$7690,"&gt;  50% ",'2way'!$Y$3:$Y$7690,"N",'2way'!$S$3:$S$7690,"=" &amp;A23)</f>
        <v>59</v>
      </c>
      <c r="N23">
        <f>COUNTIFS('2way'!$N$3:$N$7690,"&gt;  50% ",'2way'!$Y$3:$Y$7690,"Y",'2way'!$S$3:$S$7690,"=" &amp;A23)</f>
        <v>39</v>
      </c>
      <c r="O23">
        <f>COUNTIF('2way'!S21:S7708,"=" &amp;A23)</f>
        <v>136</v>
      </c>
      <c r="P23" s="6">
        <f t="shared" si="12"/>
        <v>0.33898305084745761</v>
      </c>
      <c r="Q23" s="6">
        <f t="shared" si="13"/>
        <v>0.2711864406779661</v>
      </c>
      <c r="R23" s="6">
        <f t="shared" si="14"/>
        <v>0.78666666666666663</v>
      </c>
      <c r="S23" s="6">
        <f t="shared" si="15"/>
        <v>0.52</v>
      </c>
      <c r="T23">
        <f t="shared" si="0"/>
        <v>78</v>
      </c>
      <c r="U23" s="6">
        <f t="shared" si="1"/>
        <v>0.57352941176470584</v>
      </c>
      <c r="V23">
        <f t="shared" si="2"/>
        <v>79</v>
      </c>
      <c r="W23" s="6">
        <f t="shared" si="3"/>
        <v>0.58088235294117652</v>
      </c>
      <c r="X23">
        <f t="shared" si="4"/>
        <v>58</v>
      </c>
      <c r="Y23" s="6">
        <f t="shared" si="5"/>
        <v>0.4264705882352941</v>
      </c>
      <c r="Z23">
        <f t="shared" si="6"/>
        <v>55</v>
      </c>
      <c r="AA23" s="6">
        <f t="shared" si="7"/>
        <v>0.40441176470588236</v>
      </c>
      <c r="AB23" s="6">
        <f t="shared" si="16"/>
        <v>0.4576271186440678</v>
      </c>
      <c r="AC23" s="6">
        <f t="shared" si="17"/>
        <v>0.66233766233766234</v>
      </c>
      <c r="AD23" s="6">
        <f t="shared" si="18"/>
        <v>0.33898305084745761</v>
      </c>
      <c r="AE23" s="6">
        <f t="shared" si="19"/>
        <v>0.78666666666666663</v>
      </c>
      <c r="AF23" s="6">
        <f t="shared" si="20"/>
        <v>0.11864406779661019</v>
      </c>
      <c r="AG23" s="6">
        <f t="shared" si="21"/>
        <v>-0.12432900432900429</v>
      </c>
      <c r="AH23" s="6">
        <f t="shared" si="22"/>
        <v>-0.11864406779661019</v>
      </c>
      <c r="AI23" s="6">
        <f t="shared" si="23"/>
        <v>0.12432900432900429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15</v>
      </c>
      <c r="C24">
        <f>COUNTIFS('2way'!$A$3:$A$7690,"&gt;  50% ",'2way'!$Y$3:$Y$7690,"N",'2way'!$S$3:$S$7690,"=" &amp; A24)</f>
        <v>10</v>
      </c>
      <c r="D24">
        <f>COUNTIFS('2way'!$B$3:$B$7690,"&gt;  50% ",'2way'!$Y$3:$Y$7690,"N",'2way'!$S$3:$S$7690,"=" &amp;A24)</f>
        <v>80</v>
      </c>
      <c r="E24">
        <f>COUNTIFS('2way'!$B$3:$B$7690,"&gt;  50% ",'2way'!$Y$3:$Y$7690,"Y",'2way'!$S$3:$S$7690,"=" &amp;A24)</f>
        <v>58</v>
      </c>
      <c r="F24">
        <f>COUNTIF('2way'!S22:S7709,"=" &amp;A24)</f>
        <v>188</v>
      </c>
      <c r="G24" s="6">
        <f t="shared" si="8"/>
        <v>0.20547945205479451</v>
      </c>
      <c r="H24" s="6">
        <f t="shared" si="9"/>
        <v>0.13698630136986301</v>
      </c>
      <c r="I24" s="6">
        <f t="shared" si="10"/>
        <v>0.88888888888888884</v>
      </c>
      <c r="J24" s="6">
        <f t="shared" si="11"/>
        <v>0.64444444444444449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108</v>
      </c>
      <c r="N24">
        <f>COUNTIFS('2way'!$N$3:$N$7690,"&gt;  50% ",'2way'!$Y$3:$Y$7690,"Y",'2way'!$S$3:$S$7690,"=" &amp;A24)</f>
        <v>80</v>
      </c>
      <c r="O24">
        <f>COUNTIF('2way'!S22:S7709,"=" &amp;A24)</f>
        <v>188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0.7407407407407407</v>
      </c>
      <c r="T24">
        <f t="shared" si="0"/>
        <v>95</v>
      </c>
      <c r="U24" s="6">
        <f t="shared" si="1"/>
        <v>0.50531914893617025</v>
      </c>
      <c r="V24">
        <f t="shared" si="2"/>
        <v>108</v>
      </c>
      <c r="W24" s="6">
        <f t="shared" si="3"/>
        <v>0.57446808510638303</v>
      </c>
      <c r="X24">
        <f t="shared" si="4"/>
        <v>68</v>
      </c>
      <c r="Y24" s="6">
        <f t="shared" si="5"/>
        <v>0.36170212765957449</v>
      </c>
      <c r="Z24">
        <f t="shared" si="6"/>
        <v>80</v>
      </c>
      <c r="AA24" s="6">
        <f t="shared" si="7"/>
        <v>0.42553191489361702</v>
      </c>
      <c r="AB24" s="6">
        <f t="shared" si="16"/>
        <v>0.20547945205479451</v>
      </c>
      <c r="AC24" s="6">
        <f t="shared" si="17"/>
        <v>0.88888888888888884</v>
      </c>
      <c r="AD24" s="6">
        <f t="shared" si="18"/>
        <v>0</v>
      </c>
      <c r="AE24" s="6">
        <f t="shared" si="19"/>
        <v>1</v>
      </c>
      <c r="AF24" s="6">
        <f t="shared" si="20"/>
        <v>0.20547945205479451</v>
      </c>
      <c r="AG24" s="6">
        <f t="shared" si="21"/>
        <v>-0.11111111111111116</v>
      </c>
      <c r="AH24" s="6">
        <f t="shared" si="22"/>
        <v>-0.20547945205479451</v>
      </c>
      <c r="AI24" s="6">
        <f t="shared" si="23"/>
        <v>0.11111111111111116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29</v>
      </c>
      <c r="C25">
        <f>COUNTIFS('2way'!$A$3:$A$7690,"&gt;  50% ",'2way'!$Y$3:$Y$7690,"N",'2way'!$S$3:$S$7690,"=" &amp; A25)</f>
        <v>18</v>
      </c>
      <c r="D25">
        <f>COUNTIFS('2way'!$B$3:$B$7690,"&gt;  50% ",'2way'!$Y$3:$Y$7690,"N",'2way'!$S$3:$S$7690,"=" &amp;A25)</f>
        <v>31</v>
      </c>
      <c r="E25">
        <f>COUNTIFS('2way'!$B$3:$B$7690,"&gt;  50% ",'2way'!$Y$3:$Y$7690,"Y",'2way'!$S$3:$S$7690,"=" &amp;A25)</f>
        <v>30</v>
      </c>
      <c r="F25">
        <f>COUNTIF('2way'!S23:S7710,"=" &amp;A25)</f>
        <v>130</v>
      </c>
      <c r="G25" s="6">
        <f t="shared" si="8"/>
        <v>0.49152542372881358</v>
      </c>
      <c r="H25" s="6">
        <f t="shared" si="9"/>
        <v>0.30508474576271188</v>
      </c>
      <c r="I25" s="6">
        <f t="shared" si="10"/>
        <v>0.63265306122448983</v>
      </c>
      <c r="J25" s="6">
        <f t="shared" si="11"/>
        <v>0.61224489795918369</v>
      </c>
      <c r="K25">
        <f>COUNTIFS('2way'!$M$3:$M$7690,"&gt;  50% ",'2way'!$Y$3:$Y$7690,"Y",'2way'!$S$3:$S$7690,"=" &amp;A25)</f>
        <v>49</v>
      </c>
      <c r="L25">
        <f>COUNTIFS('2way'!$M$3:$M$7690,"&gt;  50% ",'2way'!$Y$3:$Y$7690,"N",'2way'!$S$3:$S$7690,"=" &amp;A25)</f>
        <v>35</v>
      </c>
      <c r="M25">
        <f>COUNTIFS('2way'!$N$3:$N$7690,"&gt;  50% ",'2way'!$Y$3:$Y$7690,"N",'2way'!$S$3:$S$7690,"=" &amp;A25)</f>
        <v>24</v>
      </c>
      <c r="N25">
        <f>COUNTIFS('2way'!$N$3:$N$7690,"&gt;  50% ",'2way'!$Y$3:$Y$7690,"Y",'2way'!$S$3:$S$7690,"=" &amp;A25)</f>
        <v>20</v>
      </c>
      <c r="O25">
        <f>COUNTIF('2way'!S23:S7710,"=" &amp;A25)</f>
        <v>130</v>
      </c>
      <c r="P25" s="6">
        <f t="shared" si="12"/>
        <v>0.71014492753623193</v>
      </c>
      <c r="Q25" s="6">
        <f t="shared" si="13"/>
        <v>0.50724637681159424</v>
      </c>
      <c r="R25" s="6">
        <f t="shared" si="14"/>
        <v>0.40677966101694918</v>
      </c>
      <c r="S25" s="6">
        <f t="shared" si="15"/>
        <v>0.33898305084745761</v>
      </c>
      <c r="T25">
        <f t="shared" si="0"/>
        <v>60</v>
      </c>
      <c r="U25" s="6">
        <f t="shared" si="1"/>
        <v>0.46153846153846156</v>
      </c>
      <c r="V25">
        <f t="shared" si="2"/>
        <v>73</v>
      </c>
      <c r="W25" s="6">
        <f t="shared" si="3"/>
        <v>0.56153846153846154</v>
      </c>
      <c r="X25">
        <f t="shared" si="4"/>
        <v>48</v>
      </c>
      <c r="Y25" s="6">
        <f t="shared" si="5"/>
        <v>0.36923076923076925</v>
      </c>
      <c r="Z25">
        <f t="shared" si="6"/>
        <v>55</v>
      </c>
      <c r="AA25" s="6">
        <f t="shared" si="7"/>
        <v>0.42307692307692307</v>
      </c>
      <c r="AB25" s="6">
        <f t="shared" si="16"/>
        <v>0.49152542372881358</v>
      </c>
      <c r="AC25" s="6">
        <f t="shared" si="17"/>
        <v>0.63265306122448983</v>
      </c>
      <c r="AD25" s="6">
        <f t="shared" si="18"/>
        <v>0.71014492753623193</v>
      </c>
      <c r="AE25" s="6">
        <f t="shared" si="19"/>
        <v>0.40677966101694918</v>
      </c>
      <c r="AF25" s="6">
        <f t="shared" si="20"/>
        <v>-0.21861950380741835</v>
      </c>
      <c r="AG25" s="6">
        <f t="shared" si="21"/>
        <v>0.22587340020754065</v>
      </c>
      <c r="AH25" s="6">
        <f t="shared" si="22"/>
        <v>0.21861950380741835</v>
      </c>
      <c r="AI25" s="6">
        <f t="shared" si="23"/>
        <v>-0.22587340020754065</v>
      </c>
    </row>
    <row r="26" spans="1:35" s="2" customFormat="1" x14ac:dyDescent="0.25">
      <c r="A26" s="70" t="s">
        <v>469</v>
      </c>
      <c r="B26" s="2">
        <f>SUM(B4:B25)</f>
        <v>594</v>
      </c>
      <c r="C26" s="2">
        <f>SUM(C4:C25)</f>
        <v>468</v>
      </c>
      <c r="D26" s="2">
        <f>SUM(D4:D25)</f>
        <v>832</v>
      </c>
      <c r="E26" s="2">
        <f>SUM(E4:E25)</f>
        <v>781</v>
      </c>
      <c r="F26" s="2">
        <f>SUM(F4:F25)</f>
        <v>2885</v>
      </c>
      <c r="G26" s="71">
        <f t="shared" ref="G26" si="24">B26/F26</f>
        <v>0.20589254766031195</v>
      </c>
      <c r="H26" s="71">
        <f t="shared" ref="H26" si="25">C26/F26</f>
        <v>0.16221837088388216</v>
      </c>
      <c r="I26" s="71">
        <f t="shared" ref="I26" si="26">D26/F26</f>
        <v>0.28838821490467936</v>
      </c>
      <c r="J26" s="71">
        <f t="shared" ref="J26" si="27">E26/F26</f>
        <v>0.27071057192374348</v>
      </c>
      <c r="K26" s="72">
        <f>SUM(K4:K25)</f>
        <v>740</v>
      </c>
      <c r="L26" s="72">
        <f>SUM(L4:L25)</f>
        <v>547</v>
      </c>
      <c r="M26" s="72">
        <f>SUM(M4:M25)</f>
        <v>841</v>
      </c>
      <c r="N26" s="72">
        <f>SUM(N4:N25)</f>
        <v>727</v>
      </c>
      <c r="O26" s="72">
        <f>SUM(O4:O25)</f>
        <v>2885</v>
      </c>
      <c r="P26" s="71">
        <f t="shared" ref="P26" si="28">K26/O26</f>
        <v>0.25649913344887348</v>
      </c>
      <c r="Q26" s="71">
        <f t="shared" ref="Q26" si="29">L26/O26</f>
        <v>0.18960138648180241</v>
      </c>
      <c r="R26" s="71">
        <f t="shared" ref="R26" si="30">M26/O26</f>
        <v>0.29150779896013868</v>
      </c>
      <c r="S26" s="71">
        <f t="shared" ref="S26" si="31">N26/O26</f>
        <v>0.25199306759098788</v>
      </c>
      <c r="T26" s="73">
        <f t="shared" si="0"/>
        <v>1426</v>
      </c>
      <c r="U26" s="71">
        <f t="shared" si="1"/>
        <v>0.49428076256499132</v>
      </c>
      <c r="V26" s="2">
        <f t="shared" si="2"/>
        <v>1581</v>
      </c>
      <c r="W26" s="71">
        <f t="shared" si="3"/>
        <v>0.5480069324090121</v>
      </c>
      <c r="X26" s="2">
        <f t="shared" si="4"/>
        <v>1249</v>
      </c>
      <c r="Y26" s="71">
        <f>X26/O26</f>
        <v>0.43292894280762567</v>
      </c>
      <c r="Z26" s="2">
        <f t="shared" si="6"/>
        <v>1274</v>
      </c>
      <c r="AA26" s="71">
        <f t="shared" si="7"/>
        <v>0.4415944540727903</v>
      </c>
      <c r="AB26" s="71">
        <f>(B26/SUM(B26,E26))</f>
        <v>0.432</v>
      </c>
      <c r="AC26" s="71">
        <f>(D26/SUM(D26,C26))</f>
        <v>0.64</v>
      </c>
      <c r="AD26" s="71">
        <f>(K26/SUM(K26,N26))</f>
        <v>0.50443081117927746</v>
      </c>
      <c r="AE26" s="71">
        <f>(M26/SUM(M26,L26))</f>
        <v>0.60590778097982712</v>
      </c>
      <c r="AF26" s="71"/>
      <c r="AG26" s="71"/>
      <c r="AH26" s="71"/>
      <c r="AI26" s="71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15" sqref="A315:XFD315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50" t="s">
        <v>455</v>
      </c>
      <c r="D1" s="150"/>
      <c r="E1" s="150"/>
      <c r="F1" s="150"/>
      <c r="G1" s="150"/>
      <c r="H1" s="150" t="s">
        <v>453</v>
      </c>
      <c r="I1" s="150"/>
      <c r="J1" s="150" t="s">
        <v>454</v>
      </c>
      <c r="K1" s="150"/>
      <c r="L1" s="150" t="s">
        <v>456</v>
      </c>
      <c r="M1" s="150"/>
      <c r="N1" s="150"/>
      <c r="O1" s="150"/>
      <c r="P1" s="150"/>
      <c r="Q1" s="150" t="s">
        <v>453</v>
      </c>
      <c r="R1" s="150"/>
      <c r="S1" s="150" t="s">
        <v>454</v>
      </c>
      <c r="T1" s="150"/>
      <c r="U1" s="150" t="s">
        <v>464</v>
      </c>
      <c r="V1" s="150"/>
      <c r="W1" s="150"/>
      <c r="X1" s="150"/>
      <c r="Y1" s="150" t="s">
        <v>466</v>
      </c>
      <c r="Z1" s="150"/>
      <c r="AA1" s="150"/>
      <c r="AB1" s="150"/>
    </row>
    <row r="2" spans="1:28" s="2" customFormat="1" hidden="1" x14ac:dyDescent="0.25">
      <c r="C2" s="150" t="s">
        <v>453</v>
      </c>
      <c r="D2" s="150"/>
      <c r="E2" s="150" t="s">
        <v>454</v>
      </c>
      <c r="F2" s="150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50" t="s">
        <v>453</v>
      </c>
      <c r="M2" s="150"/>
      <c r="N2" s="150" t="s">
        <v>454</v>
      </c>
      <c r="O2" s="150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50" t="s">
        <v>455</v>
      </c>
      <c r="V2" s="150"/>
      <c r="W2" s="150" t="s">
        <v>465</v>
      </c>
      <c r="X2" s="150"/>
      <c r="Y2" s="150" t="s">
        <v>455</v>
      </c>
      <c r="Z2" s="150"/>
      <c r="AA2" s="150" t="s">
        <v>465</v>
      </c>
      <c r="AB2" s="150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hidden="1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4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3</v>
      </c>
      <c r="F4" s="69">
        <f>COUNTIFS('2way'!$B$3:$B$7690,"&gt;50%",'2way'!$Y$3:$Y$7690,"Y",'2way'!$Q$3:$Q$7690,"=" &amp;B4) +  COUNTIFS('2way'!$B$3:$B$7690,"&gt;50%",'2way'!$Y$3:$Y$7690,"Y",'2way'!$R$3:$R$7690,"=" &amp;B4)</f>
        <v>2</v>
      </c>
      <c r="G4">
        <f>COUNTIF('2way'!$Q$3:$Q$7690,"=" &amp;B4) + COUNTIF('2way'!$R$3:$R$7690,"=" &amp;B4)</f>
        <v>12</v>
      </c>
      <c r="H4" s="6">
        <f t="shared" ref="H4:H9" si="0">C4/G4</f>
        <v>0.33333333333333331</v>
      </c>
      <c r="I4" s="6">
        <f>D4/G4</f>
        <v>0.25</v>
      </c>
      <c r="J4" s="6">
        <f>E4/G4</f>
        <v>0.25</v>
      </c>
      <c r="K4" s="6">
        <f>F4/G4</f>
        <v>0.16666666666666666</v>
      </c>
      <c r="L4" s="69">
        <f>COUNTIFS('2way'!$M$3:$M$7690,"&gt;50%",'2way'!$Y$3:$Y$7690,"Y",'2way'!$Q$3:$Q$7690,"=" &amp;B4) +  COUNTIFS('2way'!$M$3:$M$7690,"&gt;50%",'2way'!$Y$3:$Y$7690,"Y",'2way'!$R$3:$R$7690,"=" &amp;B4)</f>
        <v>3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6</v>
      </c>
      <c r="O4" s="69">
        <f>COUNTIFS('2way'!$N$3:$N$7690,"&gt;50%",'2way'!$Y$3:$Y$7690,"Y",'2way'!$Q$3:$Q$7690,"=" &amp;B4) +  COUNTIFS('2way'!$N$3:$N$7690,"&gt;50%",'2way'!$Y$3:$Y$7690,"Y",'2way'!$R$3:$R$7690,"=" &amp;B4)</f>
        <v>3</v>
      </c>
      <c r="P4">
        <f>COUNTIF('2way'!$Q$3:$Q$7690,"=" &amp;B4) + COUNTIF('2way'!$R$3:$R$7690,"=" &amp;B4)</f>
        <v>12</v>
      </c>
      <c r="Q4" s="6">
        <f>L4/P4</f>
        <v>0.25</v>
      </c>
      <c r="R4" s="6">
        <f>M4/P4</f>
        <v>0</v>
      </c>
      <c r="S4" s="6">
        <f>N4/P4</f>
        <v>0.5</v>
      </c>
      <c r="T4" s="6">
        <f>O4/P4</f>
        <v>0.25</v>
      </c>
      <c r="U4">
        <f>C4+E4</f>
        <v>7</v>
      </c>
      <c r="V4" s="6">
        <f>U4/G4</f>
        <v>0.58333333333333337</v>
      </c>
      <c r="W4">
        <f>L4+N4</f>
        <v>9</v>
      </c>
      <c r="X4" s="6">
        <f>W4/P4</f>
        <v>0.75</v>
      </c>
      <c r="Y4">
        <f>D4+F4</f>
        <v>5</v>
      </c>
      <c r="Z4" s="6">
        <f>Y4/G4</f>
        <v>0.41666666666666669</v>
      </c>
      <c r="AA4">
        <f>M4+O4</f>
        <v>3</v>
      </c>
      <c r="AB4" s="6">
        <f>AA4/P4</f>
        <v>0.25</v>
      </c>
    </row>
    <row r="5" spans="1:28" hidden="1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5</v>
      </c>
      <c r="D5" s="69">
        <f>COUNTIFS('2way'!$A$3:$A$7690,"&gt;50%",'2way'!$Y$3:$Y$7690,"N",'2way'!$Q$3:$Q$7690,"=" &amp;B5) +  COUNTIFS('2way'!$A$3:$A$7690,"&gt;50%",'2way'!$Y$3:$Y$7690,"N",'2way'!$R$3:$R$7690,"=" &amp;B5)</f>
        <v>4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2</v>
      </c>
      <c r="G5">
        <f>COUNTIF('2way'!$Q$3:$Q$7690,"=" &amp;B5) + COUNTIF('2way'!$R$3:$R$7690,"=" &amp;B5)</f>
        <v>12</v>
      </c>
      <c r="H5" s="6">
        <f t="shared" si="0"/>
        <v>0.41666666666666669</v>
      </c>
      <c r="I5" s="6">
        <f t="shared" ref="I5:I68" si="1">D5/G5</f>
        <v>0.33333333333333331</v>
      </c>
      <c r="J5" s="6">
        <f t="shared" ref="J5:J68" si="2">E5/G5</f>
        <v>8.3333333333333329E-2</v>
      </c>
      <c r="K5" s="6">
        <f t="shared" ref="K5:K68" si="3">F5/G5</f>
        <v>0.16666666666666666</v>
      </c>
      <c r="L5" s="69">
        <f>COUNTIFS('2way'!$M$3:$M$7690,"&gt;50%",'2way'!$Y$3:$Y$7690,"Y",'2way'!$Q$3:$Q$7690,"=" &amp;B5) +  COUNTIFS('2way'!$M$3:$M$7690,"&gt;50%",'2way'!$Y$3:$Y$7690,"Y",'2way'!$R$3:$R$7690,"=" &amp;B5)</f>
        <v>7</v>
      </c>
      <c r="M5" s="69">
        <f>COUNTIFS('2way'!$M$3:$M$7690,"&gt;50%",'2way'!$Y$3:$Y$7690,"N",'2way'!$Q$3:$Q$7690,"=" &amp;B5) +  COUNTIFS('2way'!$M$3:$M$7690,"&gt;50%",'2way'!$Y$3:$Y$7690,"N",'2way'!$R$3:$R$7690,"=" &amp;B5)</f>
        <v>4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12</v>
      </c>
      <c r="Q5" s="6">
        <f t="shared" ref="Q5:Q68" si="4">L5/P5</f>
        <v>0.58333333333333337</v>
      </c>
      <c r="R5" s="6">
        <f t="shared" ref="R5:R68" si="5">M5/P5</f>
        <v>0.33333333333333331</v>
      </c>
      <c r="S5" s="6">
        <f t="shared" ref="S5:S68" si="6">N5/P5</f>
        <v>8.3333333333333329E-2</v>
      </c>
      <c r="T5" s="6">
        <f t="shared" ref="T5:T68" si="7">O5/P5</f>
        <v>0</v>
      </c>
      <c r="U5">
        <f t="shared" ref="U5:U68" si="8">C5+E5</f>
        <v>6</v>
      </c>
      <c r="V5" s="6">
        <f t="shared" ref="V5:V68" si="9">U5/G5</f>
        <v>0.5</v>
      </c>
      <c r="W5">
        <f t="shared" ref="W5:W68" si="10">L5+N5</f>
        <v>8</v>
      </c>
      <c r="X5" s="6">
        <f t="shared" ref="X5:X68" si="11">W5/P5</f>
        <v>0.66666666666666663</v>
      </c>
      <c r="Y5">
        <f t="shared" ref="Y5:Y68" si="12">D5+F5</f>
        <v>6</v>
      </c>
      <c r="Z5" s="6">
        <f t="shared" ref="Z5:Z68" si="13">Y5/G5</f>
        <v>0.5</v>
      </c>
      <c r="AA5">
        <f t="shared" ref="AA5:AA68" si="14">M5+O5</f>
        <v>4</v>
      </c>
      <c r="AB5" s="6">
        <f t="shared" ref="AB5:AB68" si="15">AA5/P5</f>
        <v>0.33333333333333331</v>
      </c>
    </row>
    <row r="6" spans="1:28" hidden="1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3</v>
      </c>
      <c r="E6" s="69">
        <f>COUNTIFS('2way'!$B$3:$B$7690,"&gt;50%",'2way'!$Y$3:$Y$7690,"N",'2way'!$Q$3:$Q$7690,"=" &amp;B6) +  COUNTIFS('2way'!$B$3:$B$7690,"&gt;50%",'2way'!$Y$3:$Y$7690,"N",'2way'!$R$3:$R$7690,"=" &amp;B6)</f>
        <v>3</v>
      </c>
      <c r="F6" s="69">
        <f>COUNTIFS('2way'!$B$3:$B$7690,"&gt;50%",'2way'!$Y$3:$Y$7690,"Y",'2way'!$Q$3:$Q$7690,"=" &amp;B6) +  COUNTIFS('2way'!$B$3:$B$7690,"&gt;50%",'2way'!$Y$3:$Y$7690,"Y",'2way'!$R$3:$R$7690,"=" &amp;B6)</f>
        <v>5</v>
      </c>
      <c r="G6">
        <f>COUNTIF('2way'!$Q$3:$Q$7690,"=" &amp;B6) + COUNTIF('2way'!$R$3:$R$7690,"=" &amp;B6)</f>
        <v>12</v>
      </c>
      <c r="H6" s="6">
        <f t="shared" si="0"/>
        <v>8.3333333333333329E-2</v>
      </c>
      <c r="I6" s="6">
        <f t="shared" si="1"/>
        <v>0.25</v>
      </c>
      <c r="J6" s="6">
        <f t="shared" si="2"/>
        <v>0.25</v>
      </c>
      <c r="K6" s="6">
        <f t="shared" si="3"/>
        <v>0.41666666666666669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5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5</v>
      </c>
      <c r="P6">
        <f>COUNTIF('2way'!$Q$3:$Q$7690,"=" &amp;B6) + COUNTIF('2way'!$R$3:$R$7690,"=" &amp;B6)</f>
        <v>12</v>
      </c>
      <c r="Q6" s="6">
        <f t="shared" si="4"/>
        <v>8.3333333333333329E-2</v>
      </c>
      <c r="R6" s="6">
        <f t="shared" si="5"/>
        <v>0.41666666666666669</v>
      </c>
      <c r="S6" s="6">
        <f t="shared" si="6"/>
        <v>8.3333333333333329E-2</v>
      </c>
      <c r="T6" s="6">
        <f t="shared" si="7"/>
        <v>0.41666666666666669</v>
      </c>
      <c r="U6">
        <f t="shared" si="8"/>
        <v>4</v>
      </c>
      <c r="V6" s="6">
        <f t="shared" si="9"/>
        <v>0.33333333333333331</v>
      </c>
      <c r="W6">
        <f t="shared" si="10"/>
        <v>2</v>
      </c>
      <c r="X6" s="6">
        <f t="shared" si="11"/>
        <v>0.16666666666666666</v>
      </c>
      <c r="Y6">
        <f t="shared" si="12"/>
        <v>8</v>
      </c>
      <c r="Z6" s="6">
        <f t="shared" si="13"/>
        <v>0.66666666666666663</v>
      </c>
      <c r="AA6">
        <f t="shared" si="14"/>
        <v>10</v>
      </c>
      <c r="AB6" s="6">
        <f t="shared" si="15"/>
        <v>0.83333333333333337</v>
      </c>
    </row>
    <row r="7" spans="1:28" hidden="1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4</v>
      </c>
      <c r="D7" s="69">
        <f>COUNTIFS('2way'!$A$3:$A$7690,"&gt;50%",'2way'!$Y$3:$Y$7690,"N",'2way'!$Q$3:$Q$7690,"=" &amp;B7) +  COUNTIFS('2way'!$A$3:$A$7690,"&gt;50%",'2way'!$Y$3:$Y$7690,"N",'2way'!$R$3:$R$7690,"=" &amp;B7)</f>
        <v>1</v>
      </c>
      <c r="E7" s="69">
        <f>COUNTIFS('2way'!$B$3:$B$7690,"&gt;50%",'2way'!$Y$3:$Y$7690,"N",'2way'!$Q$3:$Q$7690,"=" &amp;B7) +  COUNTIFS('2way'!$B$3:$B$7690,"&gt;50%",'2way'!$Y$3:$Y$7690,"N",'2way'!$R$3:$R$7690,"=" &amp;B7)</f>
        <v>4</v>
      </c>
      <c r="F7" s="69">
        <f>COUNTIFS('2way'!$B$3:$B$7690,"&gt;50%",'2way'!$Y$3:$Y$7690,"Y",'2way'!$Q$3:$Q$7690,"=" &amp;B7) +  COUNTIFS('2way'!$B$3:$B$7690,"&gt;50%",'2way'!$Y$3:$Y$7690,"Y",'2way'!$R$3:$R$7690,"=" &amp;B7)</f>
        <v>3</v>
      </c>
      <c r="G7">
        <f>COUNTIF('2way'!$Q$3:$Q$7690,"=" &amp;B7) + COUNTIF('2way'!$R$3:$R$7690,"=" &amp;B7)</f>
        <v>12</v>
      </c>
      <c r="H7" s="6">
        <f t="shared" si="0"/>
        <v>0.33333333333333331</v>
      </c>
      <c r="I7" s="6">
        <f t="shared" si="1"/>
        <v>8.3333333333333329E-2</v>
      </c>
      <c r="J7" s="6">
        <f t="shared" si="2"/>
        <v>0.33333333333333331</v>
      </c>
      <c r="K7" s="6">
        <f t="shared" si="3"/>
        <v>0.25</v>
      </c>
      <c r="L7" s="69">
        <f>COUNTIFS('2way'!$M$3:$M$7690,"&gt;50%",'2way'!$Y$3:$Y$7690,"Y",'2way'!$Q$3:$Q$7690,"=" &amp;B7) +  COUNTIFS('2way'!$M$3:$M$7690,"&gt;50%",'2way'!$Y$3:$Y$7690,"Y",'2way'!$R$3:$R$7690,"=" &amp;B7)</f>
        <v>5</v>
      </c>
      <c r="M7" s="69">
        <f>COUNTIFS('2way'!$M$3:$M$7690,"&gt;50%",'2way'!$Y$3:$Y$7690,"N",'2way'!$Q$3:$Q$7690,"=" &amp;B7) +  COUNTIFS('2way'!$M$3:$M$7690,"&gt;50%",'2way'!$Y$3:$Y$7690,"N",'2way'!$R$3:$R$7690,"=" &amp;B7)</f>
        <v>1</v>
      </c>
      <c r="N7" s="69">
        <f>COUNTIFS('2way'!$N$3:$N$7690,"&gt;50%",'2way'!$Y$3:$Y$7690,"N",'2way'!$Q$3:$Q$7690,"=" &amp;B7) +  COUNTIFS('2way'!$N$3:$N$7690,"&gt;50%",'2way'!$Y$3:$Y$7690,"N",'2way'!$R$3:$R$7690,"=" &amp;B7)</f>
        <v>4</v>
      </c>
      <c r="O7" s="69">
        <f>COUNTIFS('2way'!$N$3:$N$7690,"&gt;50%",'2way'!$Y$3:$Y$7690,"Y",'2way'!$Q$3:$Q$7690,"=" &amp;B7) +  COUNTIFS('2way'!$N$3:$N$7690,"&gt;50%",'2way'!$Y$3:$Y$7690,"Y",'2way'!$R$3:$R$7690,"=" &amp;B7)</f>
        <v>2</v>
      </c>
      <c r="P7">
        <f>COUNTIF('2way'!$Q$3:$Q$7690,"=" &amp;B7) + COUNTIF('2way'!$R$3:$R$7690,"=" &amp;B7)</f>
        <v>12</v>
      </c>
      <c r="Q7" s="6">
        <f t="shared" si="4"/>
        <v>0.41666666666666669</v>
      </c>
      <c r="R7" s="6">
        <f t="shared" si="5"/>
        <v>8.3333333333333329E-2</v>
      </c>
      <c r="S7" s="6">
        <f t="shared" si="6"/>
        <v>0.33333333333333331</v>
      </c>
      <c r="T7" s="6">
        <f t="shared" si="7"/>
        <v>0.16666666666666666</v>
      </c>
      <c r="U7">
        <f t="shared" si="8"/>
        <v>8</v>
      </c>
      <c r="V7" s="6">
        <f t="shared" si="9"/>
        <v>0.66666666666666663</v>
      </c>
      <c r="W7">
        <f t="shared" si="10"/>
        <v>9</v>
      </c>
      <c r="X7" s="6">
        <f t="shared" si="11"/>
        <v>0.75</v>
      </c>
      <c r="Y7">
        <f t="shared" si="12"/>
        <v>4</v>
      </c>
      <c r="Z7" s="6">
        <f t="shared" si="13"/>
        <v>0.33333333333333331</v>
      </c>
      <c r="AA7">
        <f t="shared" si="14"/>
        <v>3</v>
      </c>
      <c r="AB7" s="6">
        <f t="shared" si="15"/>
        <v>0.25</v>
      </c>
    </row>
    <row r="8" spans="1:28" hidden="1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2</v>
      </c>
      <c r="D8" s="69">
        <f>COUNTIFS('2way'!$A$3:$A$7690,"&gt;50%",'2way'!$Y$3:$Y$7690,"N",'2way'!$Q$3:$Q$7690,"=" &amp;B8) +  COUNTIFS('2way'!$A$3:$A$7690,"&gt;50%",'2way'!$Y$3:$Y$7690,"N",'2way'!$R$3:$R$7690,"=" &amp;B8)</f>
        <v>4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5</v>
      </c>
      <c r="G8">
        <f>COUNTIF('2way'!$Q$3:$Q$7690,"=" &amp;B8) + COUNTIF('2way'!$R$3:$R$7690,"=" &amp;B8)</f>
        <v>12</v>
      </c>
      <c r="H8" s="6">
        <f t="shared" si="0"/>
        <v>0.16666666666666666</v>
      </c>
      <c r="I8" s="6">
        <f t="shared" si="1"/>
        <v>0.33333333333333331</v>
      </c>
      <c r="J8" s="6">
        <f t="shared" si="2"/>
        <v>8.3333333333333329E-2</v>
      </c>
      <c r="K8" s="6">
        <f t="shared" si="3"/>
        <v>0.41666666666666669</v>
      </c>
      <c r="L8" s="69">
        <f>COUNTIFS('2way'!$M$3:$M$7690,"&gt;50%",'2way'!$Y$3:$Y$7690,"Y",'2way'!$Q$3:$Q$7690,"=" &amp;B8) +  COUNTIFS('2way'!$M$3:$M$7690,"&gt;50%",'2way'!$Y$3:$Y$7690,"Y",'2way'!$R$3:$R$7690,"=" &amp;B8)</f>
        <v>2</v>
      </c>
      <c r="M8" s="69">
        <f>COUNTIFS('2way'!$M$3:$M$7690,"&gt;50%",'2way'!$Y$3:$Y$7690,"N",'2way'!$Q$3:$Q$7690,"=" &amp;B8) +  COUNTIFS('2way'!$M$3:$M$7690,"&gt;50%",'2way'!$Y$3:$Y$7690,"N",'2way'!$R$3:$R$7690,"=" &amp;B8)</f>
        <v>2</v>
      </c>
      <c r="N8" s="69">
        <f>COUNTIFS('2way'!$N$3:$N$7690,"&gt;50%",'2way'!$Y$3:$Y$7690,"N",'2way'!$Q$3:$Q$7690,"=" &amp;B8) +  COUNTIFS('2way'!$N$3:$N$7690,"&gt;50%",'2way'!$Y$3:$Y$7690,"N",'2way'!$R$3:$R$7690,"=" &amp;B8)</f>
        <v>2</v>
      </c>
      <c r="O8" s="69">
        <f>COUNTIFS('2way'!$N$3:$N$7690,"&gt;50%",'2way'!$Y$3:$Y$7690,"Y",'2way'!$Q$3:$Q$7690,"=" &amp;B8) +  COUNTIFS('2way'!$N$3:$N$7690,"&gt;50%",'2way'!$Y$3:$Y$7690,"Y",'2way'!$R$3:$R$7690,"=" &amp;B8)</f>
        <v>5</v>
      </c>
      <c r="P8">
        <f>COUNTIF('2way'!$Q$3:$Q$7690,"=" &amp;B8) + COUNTIF('2way'!$R$3:$R$7690,"=" &amp;B8)</f>
        <v>12</v>
      </c>
      <c r="Q8" s="6">
        <f t="shared" si="4"/>
        <v>0.16666666666666666</v>
      </c>
      <c r="R8" s="6">
        <f t="shared" si="5"/>
        <v>0.16666666666666666</v>
      </c>
      <c r="S8" s="6">
        <f t="shared" si="6"/>
        <v>0.16666666666666666</v>
      </c>
      <c r="T8" s="6">
        <f t="shared" si="7"/>
        <v>0.41666666666666669</v>
      </c>
      <c r="U8">
        <f t="shared" si="8"/>
        <v>3</v>
      </c>
      <c r="V8" s="6">
        <f t="shared" si="9"/>
        <v>0.25</v>
      </c>
      <c r="W8">
        <f t="shared" si="10"/>
        <v>4</v>
      </c>
      <c r="X8" s="6">
        <f t="shared" si="11"/>
        <v>0.33333333333333331</v>
      </c>
      <c r="Y8">
        <f t="shared" si="12"/>
        <v>9</v>
      </c>
      <c r="Z8" s="6">
        <f t="shared" si="13"/>
        <v>0.75</v>
      </c>
      <c r="AA8">
        <f t="shared" si="14"/>
        <v>7</v>
      </c>
      <c r="AB8" s="6">
        <f t="shared" si="15"/>
        <v>0.58333333333333337</v>
      </c>
    </row>
    <row r="9" spans="1:28" hidden="1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5</v>
      </c>
      <c r="D9" s="69">
        <f>COUNTIFS('2way'!$A$3:$A$7690,"&gt;50%",'2way'!$Y$3:$Y$7690,"N",'2way'!$Q$3:$Q$7690,"=" &amp;B9) +  COUNTIFS('2way'!$A$3:$A$7690,"&gt;50%",'2way'!$Y$3:$Y$7690,"N",'2way'!$R$3:$R$7690,"=" &amp;B9)</f>
        <v>3</v>
      </c>
      <c r="E9" s="69">
        <f>COUNTIFS('2way'!$B$3:$B$7690,"&gt;50%",'2way'!$Y$3:$Y$7690,"N",'2way'!$Q$3:$Q$7690,"=" &amp;B9) +  COUNTIFS('2way'!$B$3:$B$7690,"&gt;50%",'2way'!$Y$3:$Y$7690,"N",'2way'!$R$3:$R$7690,"=" &amp;B9)</f>
        <v>1</v>
      </c>
      <c r="F9" s="69">
        <f>COUNTIFS('2way'!$B$3:$B$7690,"&gt;50%",'2way'!$Y$3:$Y$7690,"Y",'2way'!$Q$3:$Q$7690,"=" &amp;B9) +  COUNTIFS('2way'!$B$3:$B$7690,"&gt;50%",'2way'!$Y$3:$Y$7690,"Y",'2way'!$R$3:$R$7690,"=" &amp;B9)</f>
        <v>3</v>
      </c>
      <c r="G9">
        <f>COUNTIF('2way'!$Q$3:$Q$7690,"=" &amp;B9) + COUNTIF('2way'!$R$3:$R$7690,"=" &amp;B9)</f>
        <v>12</v>
      </c>
      <c r="H9" s="6">
        <f t="shared" si="0"/>
        <v>0.41666666666666669</v>
      </c>
      <c r="I9" s="6">
        <f t="shared" si="1"/>
        <v>0.25</v>
      </c>
      <c r="J9" s="6">
        <f t="shared" si="2"/>
        <v>8.3333333333333329E-2</v>
      </c>
      <c r="K9" s="6">
        <f t="shared" si="3"/>
        <v>0.25</v>
      </c>
      <c r="L9" s="69">
        <f>COUNTIFS('2way'!$M$3:$M$7690,"&gt;50%",'2way'!$Y$3:$Y$7690,"Y",'2way'!$Q$3:$Q$7690,"=" &amp;B9) +  COUNTIFS('2way'!$M$3:$M$7690,"&gt;50%",'2way'!$Y$3:$Y$7690,"Y",'2way'!$R$3:$R$7690,"=" &amp;B9)</f>
        <v>5</v>
      </c>
      <c r="M9" s="69">
        <f>COUNTIFS('2way'!$M$3:$M$7690,"&gt;50%",'2way'!$Y$3:$Y$7690,"N",'2way'!$Q$3:$Q$7690,"=" &amp;B9) +  COUNTIFS('2way'!$M$3:$M$7690,"&gt;50%",'2way'!$Y$3:$Y$7690,"N",'2way'!$R$3:$R$7690,"=" &amp;B9)</f>
        <v>3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3</v>
      </c>
      <c r="P9">
        <f>COUNTIF('2way'!$Q$3:$Q$7690,"=" &amp;B9) + COUNTIF('2way'!$R$3:$R$7690,"=" &amp;B9)</f>
        <v>12</v>
      </c>
      <c r="Q9" s="6">
        <f t="shared" si="4"/>
        <v>0.41666666666666669</v>
      </c>
      <c r="R9" s="6">
        <f t="shared" si="5"/>
        <v>0.25</v>
      </c>
      <c r="S9" s="6">
        <f t="shared" si="6"/>
        <v>8.3333333333333329E-2</v>
      </c>
      <c r="T9" s="6">
        <f t="shared" si="7"/>
        <v>0.25</v>
      </c>
      <c r="U9">
        <f t="shared" si="8"/>
        <v>6</v>
      </c>
      <c r="V9" s="6">
        <f t="shared" si="9"/>
        <v>0.5</v>
      </c>
      <c r="W9">
        <f t="shared" si="10"/>
        <v>6</v>
      </c>
      <c r="X9" s="6">
        <f t="shared" si="11"/>
        <v>0.5</v>
      </c>
      <c r="Y9">
        <f t="shared" si="12"/>
        <v>6</v>
      </c>
      <c r="Z9" s="6">
        <f t="shared" si="13"/>
        <v>0.5</v>
      </c>
      <c r="AA9">
        <f t="shared" si="14"/>
        <v>6</v>
      </c>
      <c r="AB9" s="6">
        <f t="shared" si="15"/>
        <v>0.5</v>
      </c>
    </row>
    <row r="10" spans="1:28" hidden="1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2</v>
      </c>
      <c r="D10" s="69">
        <f>COUNTIFS('2way'!$A$3:$A$7690,"&gt;50%",'2way'!$Y$3:$Y$7690,"N",'2way'!$Q$3:$Q$7690,"=" &amp;B10) +  COUNTIFS('2way'!$A$3:$A$7690,"&gt;50%",'2way'!$Y$3:$Y$7690,"N",'2way'!$R$3:$R$7690,"=" &amp;B10)</f>
        <v>3</v>
      </c>
      <c r="E10" s="69">
        <f>COUNTIFS('2way'!$B$3:$B$7690,"&gt;50%",'2way'!$Y$3:$Y$7690,"N",'2way'!$Q$3:$Q$7690,"=" &amp;B10) +  COUNTIFS('2way'!$B$3:$B$7690,"&gt;50%",'2way'!$Y$3:$Y$7690,"N",'2way'!$R$3:$R$7690,"=" &amp;B10)</f>
        <v>4</v>
      </c>
      <c r="F10" s="69">
        <f>COUNTIFS('2way'!$B$3:$B$7690,"&gt;50%",'2way'!$Y$3:$Y$7690,"Y",'2way'!$Q$3:$Q$7690,"=" &amp;B10) +  COUNTIFS('2way'!$B$3:$B$7690,"&gt;50%",'2way'!$Y$3:$Y$7690,"Y",'2way'!$R$3:$R$7690,"=" &amp;B10)</f>
        <v>3</v>
      </c>
      <c r="G10">
        <f>COUNTIF('2way'!$Q$3:$Q$7690,"=" &amp;B10) + COUNTIF('2way'!$R$3:$R$7690,"=" &amp;B10)</f>
        <v>12</v>
      </c>
      <c r="H10" s="6">
        <f t="shared" ref="H10:H24" si="16">C10/G10</f>
        <v>0.16666666666666666</v>
      </c>
      <c r="I10" s="6">
        <f t="shared" si="1"/>
        <v>0.25</v>
      </c>
      <c r="J10" s="6">
        <f t="shared" si="2"/>
        <v>0.33333333333333331</v>
      </c>
      <c r="K10" s="6">
        <f t="shared" si="3"/>
        <v>0.25</v>
      </c>
      <c r="L10" s="69">
        <f>COUNTIFS('2way'!$M$3:$M$7690,"&gt;50%",'2way'!$Y$3:$Y$7690,"Y",'2way'!$Q$3:$Q$7690,"=" &amp;B10) +  COUNTIFS('2way'!$M$3:$M$7690,"&gt;50%",'2way'!$Y$3:$Y$7690,"Y",'2way'!$R$3:$R$7690,"=" &amp;B10)</f>
        <v>2</v>
      </c>
      <c r="M10" s="69">
        <f>COUNTIFS('2way'!$M$3:$M$7690,"&gt;50%",'2way'!$Y$3:$Y$7690,"N",'2way'!$Q$3:$Q$7690,"=" &amp;B10) +  COUNTIFS('2way'!$M$3:$M$7690,"&gt;50%",'2way'!$Y$3:$Y$7690,"N",'2way'!$R$3:$R$7690,"=" &amp;B10)</f>
        <v>4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3</v>
      </c>
      <c r="P10">
        <f>COUNTIF('2way'!$Q$3:$Q$7690,"=" &amp;B10) + COUNTIF('2way'!$R$3:$R$7690,"=" &amp;B10)</f>
        <v>12</v>
      </c>
      <c r="Q10" s="6">
        <f t="shared" si="4"/>
        <v>0.16666666666666666</v>
      </c>
      <c r="R10" s="6">
        <f t="shared" si="5"/>
        <v>0.33333333333333331</v>
      </c>
      <c r="S10" s="6">
        <f t="shared" si="6"/>
        <v>0.25</v>
      </c>
      <c r="T10" s="6">
        <f t="shared" si="7"/>
        <v>0.25</v>
      </c>
      <c r="U10">
        <f t="shared" si="8"/>
        <v>6</v>
      </c>
      <c r="V10" s="6">
        <f t="shared" si="9"/>
        <v>0.5</v>
      </c>
      <c r="W10">
        <f t="shared" si="10"/>
        <v>5</v>
      </c>
      <c r="X10" s="6">
        <f t="shared" si="11"/>
        <v>0.41666666666666669</v>
      </c>
      <c r="Y10">
        <f t="shared" si="12"/>
        <v>6</v>
      </c>
      <c r="Z10" s="6">
        <f t="shared" si="13"/>
        <v>0.5</v>
      </c>
      <c r="AA10">
        <f t="shared" si="14"/>
        <v>7</v>
      </c>
      <c r="AB10" s="6">
        <f t="shared" si="15"/>
        <v>0.58333333333333337</v>
      </c>
    </row>
    <row r="11" spans="1:28" hidden="1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3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3</v>
      </c>
      <c r="F11" s="69">
        <f>COUNTIFS('2way'!$B$3:$B$7690,"&gt;50%",'2way'!$Y$3:$Y$7690,"Y",'2way'!$Q$3:$Q$7690,"=" &amp;B11) +  COUNTIFS('2way'!$B$3:$B$7690,"&gt;50%",'2way'!$Y$3:$Y$7690,"Y",'2way'!$R$3:$R$7690,"=" &amp;B11)</f>
        <v>5</v>
      </c>
      <c r="G11">
        <f>COUNTIF('2way'!$Q$3:$Q$7690,"=" &amp;B11) + COUNTIF('2way'!$R$3:$R$7690,"=" &amp;B11)</f>
        <v>12</v>
      </c>
      <c r="H11" s="6">
        <f t="shared" si="16"/>
        <v>0.25</v>
      </c>
      <c r="I11" s="6">
        <f t="shared" si="1"/>
        <v>8.3333333333333329E-2</v>
      </c>
      <c r="J11" s="6">
        <f t="shared" si="2"/>
        <v>0.25</v>
      </c>
      <c r="K11" s="6">
        <f t="shared" si="3"/>
        <v>0.41666666666666669</v>
      </c>
      <c r="L11" s="69">
        <f>COUNTIFS('2way'!$M$3:$M$7690,"&gt;50%",'2way'!$Y$3:$Y$7690,"Y",'2way'!$Q$3:$Q$7690,"=" &amp;B11) +  COUNTIFS('2way'!$M$3:$M$7690,"&gt;50%",'2way'!$Y$3:$Y$7690,"Y",'2way'!$R$3:$R$7690,"=" &amp;B11)</f>
        <v>5</v>
      </c>
      <c r="M11" s="69">
        <f>COUNTIFS('2way'!$M$3:$M$7690,"&gt;50%",'2way'!$Y$3:$Y$7690,"N",'2way'!$Q$3:$Q$7690,"=" &amp;B11) +  COUNTIFS('2way'!$M$3:$M$7690,"&gt;50%",'2way'!$Y$3:$Y$7690,"N",'2way'!$R$3:$R$7690,"=" &amp;B11)</f>
        <v>3</v>
      </c>
      <c r="N11" s="69">
        <f>COUNTIFS('2way'!$N$3:$N$7690,"&gt;50%",'2way'!$Y$3:$Y$7690,"N",'2way'!$Q$3:$Q$7690,"=" &amp;B11) +  COUNTIFS('2way'!$N$3:$N$7690,"&gt;50%",'2way'!$Y$3:$Y$7690,"N",'2way'!$R$3:$R$7690,"=" &amp;B11)</f>
        <v>1</v>
      </c>
      <c r="O11" s="69">
        <f>COUNTIFS('2way'!$N$3:$N$7690,"&gt;50%",'2way'!$Y$3:$Y$7690,"Y",'2way'!$Q$3:$Q$7690,"=" &amp;B11) +  COUNTIFS('2way'!$N$3:$N$7690,"&gt;50%",'2way'!$Y$3:$Y$7690,"Y",'2way'!$R$3:$R$7690,"=" &amp;B11)</f>
        <v>3</v>
      </c>
      <c r="P11">
        <f>COUNTIF('2way'!$Q$3:$Q$7690,"=" &amp;B11) + COUNTIF('2way'!$R$3:$R$7690,"=" &amp;B11)</f>
        <v>12</v>
      </c>
      <c r="Q11" s="6">
        <f t="shared" si="4"/>
        <v>0.41666666666666669</v>
      </c>
      <c r="R11" s="6">
        <f t="shared" si="5"/>
        <v>0.25</v>
      </c>
      <c r="S11" s="6">
        <f t="shared" si="6"/>
        <v>8.3333333333333329E-2</v>
      </c>
      <c r="T11" s="6">
        <f t="shared" si="7"/>
        <v>0.25</v>
      </c>
      <c r="U11">
        <f t="shared" si="8"/>
        <v>6</v>
      </c>
      <c r="V11" s="6">
        <f t="shared" si="9"/>
        <v>0.5</v>
      </c>
      <c r="W11">
        <f t="shared" si="10"/>
        <v>6</v>
      </c>
      <c r="X11" s="6">
        <f t="shared" si="11"/>
        <v>0.5</v>
      </c>
      <c r="Y11">
        <f t="shared" si="12"/>
        <v>6</v>
      </c>
      <c r="Z11" s="6">
        <f t="shared" si="13"/>
        <v>0.5</v>
      </c>
      <c r="AA11">
        <f t="shared" si="14"/>
        <v>6</v>
      </c>
      <c r="AB11" s="6">
        <f t="shared" si="15"/>
        <v>0.5</v>
      </c>
    </row>
    <row r="12" spans="1:28" hidden="1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6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1</v>
      </c>
      <c r="F12" s="69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12</v>
      </c>
      <c r="H12" s="6">
        <f t="shared" si="16"/>
        <v>0.5</v>
      </c>
      <c r="I12" s="6">
        <f t="shared" si="1"/>
        <v>0.25</v>
      </c>
      <c r="J12" s="6">
        <f t="shared" si="2"/>
        <v>8.3333333333333329E-2</v>
      </c>
      <c r="K12" s="6">
        <f t="shared" si="3"/>
        <v>8.3333333333333329E-2</v>
      </c>
      <c r="L12" s="69">
        <f>COUNTIFS('2way'!$M$3:$M$7690,"&gt;50%",'2way'!$Y$3:$Y$7690,"Y",'2way'!$Q$3:$Q$7690,"=" &amp;B12) +  COUNTIFS('2way'!$M$3:$M$7690,"&gt;50%",'2way'!$Y$3:$Y$7690,"Y",'2way'!$R$3:$R$7690,"=" &amp;B12)</f>
        <v>4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3</v>
      </c>
      <c r="O12" s="69">
        <f>COUNTIFS('2way'!$N$3:$N$7690,"&gt;50%",'2way'!$Y$3:$Y$7690,"Y",'2way'!$Q$3:$Q$7690,"=" &amp;B12) +  COUNTIFS('2way'!$N$3:$N$7690,"&gt;50%",'2way'!$Y$3:$Y$7690,"Y",'2way'!$R$3:$R$7690,"=" &amp;B12)</f>
        <v>3</v>
      </c>
      <c r="P12">
        <f>COUNTIF('2way'!$Q$3:$Q$7690,"=" &amp;B12) + COUNTIF('2way'!$R$3:$R$7690,"=" &amp;B12)</f>
        <v>12</v>
      </c>
      <c r="Q12" s="6">
        <f t="shared" si="4"/>
        <v>0.33333333333333331</v>
      </c>
      <c r="R12" s="6">
        <f t="shared" si="5"/>
        <v>0.16666666666666666</v>
      </c>
      <c r="S12" s="6">
        <f t="shared" si="6"/>
        <v>0.25</v>
      </c>
      <c r="T12" s="6">
        <f t="shared" si="7"/>
        <v>0.25</v>
      </c>
      <c r="U12">
        <f t="shared" si="8"/>
        <v>7</v>
      </c>
      <c r="V12" s="6">
        <f t="shared" si="9"/>
        <v>0.58333333333333337</v>
      </c>
      <c r="W12">
        <f t="shared" si="10"/>
        <v>7</v>
      </c>
      <c r="X12" s="6">
        <f t="shared" si="11"/>
        <v>0.58333333333333337</v>
      </c>
      <c r="Y12">
        <f t="shared" si="12"/>
        <v>4</v>
      </c>
      <c r="Z12" s="6">
        <f t="shared" si="13"/>
        <v>0.33333333333333331</v>
      </c>
      <c r="AA12">
        <f t="shared" si="14"/>
        <v>5</v>
      </c>
      <c r="AB12" s="6">
        <f t="shared" si="15"/>
        <v>0.41666666666666669</v>
      </c>
    </row>
    <row r="13" spans="1:28" hidden="1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3</v>
      </c>
      <c r="D13" s="69">
        <f>COUNTIFS('2way'!$A$3:$A$7690,"&gt;50%",'2way'!$Y$3:$Y$7690,"N",'2way'!$Q$3:$Q$7690,"=" &amp;B13) +  COUNTIFS('2way'!$A$3:$A$7690,"&gt;50%",'2way'!$Y$3:$Y$7690,"N",'2way'!$R$3:$R$7690,"=" &amp;B13)</f>
        <v>3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5</v>
      </c>
      <c r="G13">
        <f>COUNTIF('2way'!$Q$3:$Q$7690,"=" &amp;B13) + COUNTIF('2way'!$R$3:$R$7690,"=" &amp;B13)</f>
        <v>12</v>
      </c>
      <c r="H13" s="6">
        <f t="shared" si="16"/>
        <v>0.25</v>
      </c>
      <c r="I13" s="6">
        <f t="shared" si="1"/>
        <v>0.25</v>
      </c>
      <c r="J13" s="6">
        <f t="shared" si="2"/>
        <v>8.3333333333333329E-2</v>
      </c>
      <c r="K13" s="6">
        <f t="shared" si="3"/>
        <v>0.41666666666666669</v>
      </c>
      <c r="L13" s="69">
        <f>COUNTIFS('2way'!$M$3:$M$7690,"&gt;50%",'2way'!$Y$3:$Y$7690,"Y",'2way'!$Q$3:$Q$7690,"=" &amp;B13) +  COUNTIFS('2way'!$M$3:$M$7690,"&gt;50%",'2way'!$Y$3:$Y$7690,"Y",'2way'!$R$3:$R$7690,"=" &amp;B13)</f>
        <v>4</v>
      </c>
      <c r="M13" s="69">
        <f>COUNTIFS('2way'!$M$3:$M$7690,"&gt;50%",'2way'!$Y$3:$Y$7690,"N",'2way'!$Q$3:$Q$7690,"=" &amp;B13) +  COUNTIFS('2way'!$M$3:$M$7690,"&gt;50%",'2way'!$Y$3:$Y$7690,"N",'2way'!$R$3:$R$7690,"=" &amp;B13)</f>
        <v>3</v>
      </c>
      <c r="N13" s="69">
        <f>COUNTIFS('2way'!$N$3:$N$7690,"&gt;50%",'2way'!$Y$3:$Y$7690,"N",'2way'!$Q$3:$Q$7690,"=" &amp;B13) +  COUNTIFS('2way'!$N$3:$N$7690,"&gt;50%",'2way'!$Y$3:$Y$7690,"N",'2way'!$R$3:$R$7690,"=" &amp;B13)</f>
        <v>1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12</v>
      </c>
      <c r="Q13" s="6">
        <f t="shared" si="4"/>
        <v>0.33333333333333331</v>
      </c>
      <c r="R13" s="6">
        <f t="shared" si="5"/>
        <v>0.25</v>
      </c>
      <c r="S13" s="6">
        <f t="shared" si="6"/>
        <v>8.3333333333333329E-2</v>
      </c>
      <c r="T13" s="6">
        <f t="shared" si="7"/>
        <v>0.33333333333333331</v>
      </c>
      <c r="U13">
        <f t="shared" si="8"/>
        <v>4</v>
      </c>
      <c r="V13" s="6">
        <f t="shared" si="9"/>
        <v>0.33333333333333331</v>
      </c>
      <c r="W13">
        <f t="shared" si="10"/>
        <v>5</v>
      </c>
      <c r="X13" s="6">
        <f t="shared" si="11"/>
        <v>0.41666666666666669</v>
      </c>
      <c r="Y13">
        <f t="shared" si="12"/>
        <v>8</v>
      </c>
      <c r="Z13" s="6">
        <f t="shared" si="13"/>
        <v>0.66666666666666663</v>
      </c>
      <c r="AA13">
        <f t="shared" si="14"/>
        <v>7</v>
      </c>
      <c r="AB13" s="6">
        <f t="shared" si="15"/>
        <v>0.58333333333333337</v>
      </c>
    </row>
    <row r="14" spans="1:28" hidden="1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7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3</v>
      </c>
      <c r="G14">
        <f>COUNTIF('2way'!$Q$3:$Q$7690,"=" &amp;B14) + COUNTIF('2way'!$R$3:$R$7690,"=" &amp;B14)</f>
        <v>12</v>
      </c>
      <c r="H14" s="6">
        <f t="shared" si="16"/>
        <v>0.58333333333333337</v>
      </c>
      <c r="I14" s="6">
        <f t="shared" si="1"/>
        <v>0</v>
      </c>
      <c r="J14" s="6">
        <f t="shared" si="2"/>
        <v>0.16666666666666666</v>
      </c>
      <c r="K14" s="6">
        <f t="shared" si="3"/>
        <v>0.25</v>
      </c>
      <c r="L14" s="69">
        <f>COUNTIFS('2way'!$M$3:$M$7690,"&gt;50%",'2way'!$Y$3:$Y$7690,"Y",'2way'!$Q$3:$Q$7690,"=" &amp;B14) +  COUNTIFS('2way'!$M$3:$M$7690,"&gt;50%",'2way'!$Y$3:$Y$7690,"Y",'2way'!$R$3:$R$7690,"=" &amp;B14)</f>
        <v>10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12</v>
      </c>
      <c r="Q14" s="6">
        <f t="shared" si="4"/>
        <v>0.83333333333333337</v>
      </c>
      <c r="R14" s="6">
        <f t="shared" si="5"/>
        <v>8.3333333333333329E-2</v>
      </c>
      <c r="S14" s="6">
        <f t="shared" si="6"/>
        <v>8.3333333333333329E-2</v>
      </c>
      <c r="T14" s="6">
        <f t="shared" si="7"/>
        <v>0</v>
      </c>
      <c r="U14">
        <f t="shared" si="8"/>
        <v>9</v>
      </c>
      <c r="V14" s="6">
        <f t="shared" si="9"/>
        <v>0.75</v>
      </c>
      <c r="W14">
        <f t="shared" si="10"/>
        <v>11</v>
      </c>
      <c r="X14" s="6">
        <f t="shared" si="11"/>
        <v>0.91666666666666663</v>
      </c>
      <c r="Y14">
        <f t="shared" si="12"/>
        <v>3</v>
      </c>
      <c r="Z14" s="6">
        <f t="shared" si="13"/>
        <v>0.25</v>
      </c>
      <c r="AA14">
        <f t="shared" si="14"/>
        <v>1</v>
      </c>
      <c r="AB14" s="6">
        <f t="shared" si="15"/>
        <v>8.3333333333333329E-2</v>
      </c>
    </row>
    <row r="15" spans="1:28" hidden="1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1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2</v>
      </c>
      <c r="F15" s="69">
        <f>COUNTIFS('2way'!$B$3:$B$7690,"&gt;50%",'2way'!$Y$3:$Y$7690,"Y",'2way'!$Q$3:$Q$7690,"=" &amp;B15) +  COUNTIFS('2way'!$B$3:$B$7690,"&gt;50%",'2way'!$Y$3:$Y$7690,"Y",'2way'!$R$3:$R$7690,"=" &amp;B15)</f>
        <v>6</v>
      </c>
      <c r="G15">
        <f>COUNTIF('2way'!$Q$3:$Q$7690,"=" &amp;B15) + COUNTIF('2way'!$R$3:$R$7690,"=" &amp;B15)</f>
        <v>12</v>
      </c>
      <c r="H15" s="6">
        <f t="shared" si="16"/>
        <v>8.3333333333333329E-2</v>
      </c>
      <c r="I15" s="6">
        <f t="shared" si="1"/>
        <v>0.25</v>
      </c>
      <c r="J15" s="6">
        <f t="shared" si="2"/>
        <v>0.16666666666666666</v>
      </c>
      <c r="K15" s="6">
        <f t="shared" si="3"/>
        <v>0.5</v>
      </c>
      <c r="L15" s="69">
        <f>COUNTIFS('2way'!$M$3:$M$7690,"&gt;50%",'2way'!$Y$3:$Y$7690,"Y",'2way'!$Q$3:$Q$7690,"=" &amp;B15) +  COUNTIFS('2way'!$M$3:$M$7690,"&gt;50%",'2way'!$Y$3:$Y$7690,"Y",'2way'!$R$3:$R$7690,"=" &amp;B15)</f>
        <v>4</v>
      </c>
      <c r="M15" s="69">
        <f>COUNTIFS('2way'!$M$3:$M$7690,"&gt;50%",'2way'!$Y$3:$Y$7690,"N",'2way'!$Q$3:$Q$7690,"=" &amp;B15) +  COUNTIFS('2way'!$M$3:$M$7690,"&gt;50%",'2way'!$Y$3:$Y$7690,"N",'2way'!$R$3:$R$7690,"=" &amp;B15)</f>
        <v>3</v>
      </c>
      <c r="N15" s="69">
        <f>COUNTIFS('2way'!$N$3:$N$7690,"&gt;50%",'2way'!$Y$3:$Y$7690,"N",'2way'!$Q$3:$Q$7690,"=" &amp;B15) +  COUNTIFS('2way'!$N$3:$N$7690,"&gt;50%",'2way'!$Y$3:$Y$7690,"N",'2way'!$R$3:$R$7690,"=" &amp;B15)</f>
        <v>2</v>
      </c>
      <c r="O15" s="69">
        <f>COUNTIFS('2way'!$N$3:$N$7690,"&gt;50%",'2way'!$Y$3:$Y$7690,"Y",'2way'!$Q$3:$Q$7690,"=" &amp;B15) +  COUNTIFS('2way'!$N$3:$N$7690,"&gt;50%",'2way'!$Y$3:$Y$7690,"Y",'2way'!$R$3:$R$7690,"=" &amp;B15)</f>
        <v>3</v>
      </c>
      <c r="P15">
        <f>COUNTIF('2way'!$Q$3:$Q$7690,"=" &amp;B15) + COUNTIF('2way'!$R$3:$R$7690,"=" &amp;B15)</f>
        <v>12</v>
      </c>
      <c r="Q15" s="6">
        <f t="shared" si="4"/>
        <v>0.33333333333333331</v>
      </c>
      <c r="R15" s="6">
        <f t="shared" si="5"/>
        <v>0.25</v>
      </c>
      <c r="S15" s="6">
        <f t="shared" si="6"/>
        <v>0.16666666666666666</v>
      </c>
      <c r="T15" s="6">
        <f t="shared" si="7"/>
        <v>0.25</v>
      </c>
      <c r="U15">
        <f t="shared" si="8"/>
        <v>3</v>
      </c>
      <c r="V15" s="6">
        <f t="shared" si="9"/>
        <v>0.25</v>
      </c>
      <c r="W15">
        <f t="shared" si="10"/>
        <v>6</v>
      </c>
      <c r="X15" s="6">
        <f t="shared" si="11"/>
        <v>0.5</v>
      </c>
      <c r="Y15">
        <f t="shared" si="12"/>
        <v>9</v>
      </c>
      <c r="Z15" s="6">
        <f t="shared" si="13"/>
        <v>0.75</v>
      </c>
      <c r="AA15">
        <f t="shared" si="14"/>
        <v>6</v>
      </c>
      <c r="AB15" s="6">
        <f t="shared" si="15"/>
        <v>0.5</v>
      </c>
    </row>
    <row r="16" spans="1:28" hidden="1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5</v>
      </c>
      <c r="D16" s="69">
        <f>COUNTIFS('2way'!$A$3:$A$7690,"&gt;50%",'2way'!$Y$3:$Y$7690,"N",'2way'!$Q$3:$Q$7690,"=" &amp;B16) +  COUNTIFS('2way'!$A$3:$A$7690,"&gt;50%",'2way'!$Y$3:$Y$7690,"N",'2way'!$R$3:$R$7690,"=" &amp;B16)</f>
        <v>2</v>
      </c>
      <c r="E16" s="69">
        <f>COUNTIFS('2way'!$B$3:$B$7690,"&gt;50%",'2way'!$Y$3:$Y$7690,"N",'2way'!$Q$3:$Q$7690,"=" &amp;B16) +  COUNTIFS('2way'!$B$3:$B$7690,"&gt;50%",'2way'!$Y$3:$Y$7690,"N",'2way'!$R$3:$R$7690,"=" &amp;B16)</f>
        <v>2</v>
      </c>
      <c r="F16" s="69">
        <f>COUNTIFS('2way'!$B$3:$B$7690,"&gt;50%",'2way'!$Y$3:$Y$7690,"Y",'2way'!$Q$3:$Q$7690,"=" &amp;B16) +  COUNTIFS('2way'!$B$3:$B$7690,"&gt;50%",'2way'!$Y$3:$Y$7690,"Y",'2way'!$R$3:$R$7690,"=" &amp;B16)</f>
        <v>2</v>
      </c>
      <c r="G16">
        <f>COUNTIF('2way'!$Q$3:$Q$7690,"=" &amp;B16) + COUNTIF('2way'!$R$3:$R$7690,"=" &amp;B16)</f>
        <v>12</v>
      </c>
      <c r="H16" s="6">
        <f t="shared" si="16"/>
        <v>0.41666666666666669</v>
      </c>
      <c r="I16" s="6">
        <f t="shared" si="1"/>
        <v>0.16666666666666666</v>
      </c>
      <c r="J16" s="6">
        <f t="shared" si="2"/>
        <v>0.16666666666666666</v>
      </c>
      <c r="K16" s="6">
        <f t="shared" si="3"/>
        <v>0.16666666666666666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1</v>
      </c>
      <c r="N16" s="69">
        <f>COUNTIFS('2way'!$N$3:$N$7690,"&gt;50%",'2way'!$Y$3:$Y$7690,"N",'2way'!$Q$3:$Q$7690,"=" &amp;B16) +  COUNTIFS('2way'!$N$3:$N$7690,"&gt;50%",'2way'!$Y$3:$Y$7690,"N",'2way'!$R$3:$R$7690,"=" &amp;B16)</f>
        <v>4</v>
      </c>
      <c r="O16" s="69">
        <f>COUNTIFS('2way'!$N$3:$N$7690,"&gt;50%",'2way'!$Y$3:$Y$7690,"Y",'2way'!$Q$3:$Q$7690,"=" &amp;B16) +  COUNTIFS('2way'!$N$3:$N$7690,"&gt;50%",'2way'!$Y$3:$Y$7690,"Y",'2way'!$R$3:$R$7690,"=" &amp;B16)</f>
        <v>4</v>
      </c>
      <c r="P16">
        <f>COUNTIF('2way'!$Q$3:$Q$7690,"=" &amp;B16) + COUNTIF('2way'!$R$3:$R$7690,"=" &amp;B16)</f>
        <v>12</v>
      </c>
      <c r="Q16" s="6">
        <f t="shared" si="4"/>
        <v>0.25</v>
      </c>
      <c r="R16" s="6">
        <f t="shared" si="5"/>
        <v>8.3333333333333329E-2</v>
      </c>
      <c r="S16" s="6">
        <f t="shared" si="6"/>
        <v>0.33333333333333331</v>
      </c>
      <c r="T16" s="6">
        <f>O16/P16</f>
        <v>0.33333333333333331</v>
      </c>
      <c r="U16">
        <f t="shared" si="8"/>
        <v>7</v>
      </c>
      <c r="V16" s="6">
        <f t="shared" si="9"/>
        <v>0.58333333333333337</v>
      </c>
      <c r="W16">
        <f t="shared" si="10"/>
        <v>7</v>
      </c>
      <c r="X16" s="6">
        <f t="shared" si="11"/>
        <v>0.58333333333333337</v>
      </c>
      <c r="Y16">
        <f t="shared" si="12"/>
        <v>4</v>
      </c>
      <c r="Z16" s="6">
        <f t="shared" si="13"/>
        <v>0.33333333333333331</v>
      </c>
      <c r="AA16">
        <f t="shared" si="14"/>
        <v>5</v>
      </c>
      <c r="AB16" s="6">
        <f t="shared" si="15"/>
        <v>0.41666666666666669</v>
      </c>
    </row>
    <row r="17" spans="1:28" hidden="1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4</v>
      </c>
      <c r="E17" s="69">
        <f>COUNTIFS('2way'!$B$3:$B$7690,"&gt;50%",'2way'!$Y$3:$Y$7690,"N",'2way'!$Q$3:$Q$7690,"=" &amp;B17) +  COUNTIFS('2way'!$B$3:$B$7690,"&gt;50%",'2way'!$Y$3:$Y$7690,"N",'2way'!$R$3:$R$7690,"=" &amp;B17)</f>
        <v>2</v>
      </c>
      <c r="F17" s="69">
        <f>COUNTIFS('2way'!$B$3:$B$7690,"&gt;50%",'2way'!$Y$3:$Y$7690,"Y",'2way'!$Q$3:$Q$7690,"=" &amp;B17) +  COUNTIFS('2way'!$B$3:$B$7690,"&gt;50%",'2way'!$Y$3:$Y$7690,"Y",'2way'!$R$3:$R$7690,"=" &amp;B17)</f>
        <v>3</v>
      </c>
      <c r="G17">
        <f>COUNTIF('2way'!$Q$3:$Q$7690,"=" &amp;B17) + COUNTIF('2way'!$R$3:$R$7690,"=" &amp;B17)</f>
        <v>12</v>
      </c>
      <c r="H17" s="6">
        <f t="shared" si="16"/>
        <v>0.25</v>
      </c>
      <c r="I17" s="6">
        <f t="shared" si="1"/>
        <v>0.33333333333333331</v>
      </c>
      <c r="J17" s="6">
        <f t="shared" si="2"/>
        <v>0.16666666666666666</v>
      </c>
      <c r="K17" s="6">
        <f t="shared" si="3"/>
        <v>0.25</v>
      </c>
      <c r="L17" s="69">
        <f>COUNTIFS('2way'!$M$3:$M$7690,"&gt;50%",'2way'!$Y$3:$Y$7690,"Y",'2way'!$Q$3:$Q$7690,"=" &amp;B17) +  COUNTIFS('2way'!$M$3:$M$7690,"&gt;50%",'2way'!$Y$3:$Y$7690,"Y",'2way'!$R$3:$R$7690,"=" &amp;B17)</f>
        <v>6</v>
      </c>
      <c r="M17" s="69">
        <f>COUNTIFS('2way'!$M$3:$M$7690,"&gt;50%",'2way'!$Y$3:$Y$7690,"N",'2way'!$Q$3:$Q$7690,"=" &amp;B17) +  COUNTIFS('2way'!$M$3:$M$7690,"&gt;50%",'2way'!$Y$3:$Y$7690,"N",'2way'!$R$3:$R$7690,"=" &amp;B17)</f>
        <v>6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12</v>
      </c>
      <c r="Q17" s="6">
        <f t="shared" si="4"/>
        <v>0.5</v>
      </c>
      <c r="R17" s="6">
        <f t="shared" si="5"/>
        <v>0.5</v>
      </c>
      <c r="S17" s="6">
        <f>N17/P17</f>
        <v>0</v>
      </c>
      <c r="T17" s="6">
        <f t="shared" si="7"/>
        <v>0</v>
      </c>
      <c r="U17">
        <f t="shared" si="8"/>
        <v>5</v>
      </c>
      <c r="V17" s="6">
        <f t="shared" si="9"/>
        <v>0.41666666666666669</v>
      </c>
      <c r="W17">
        <f t="shared" si="10"/>
        <v>6</v>
      </c>
      <c r="X17" s="6">
        <f t="shared" si="11"/>
        <v>0.5</v>
      </c>
      <c r="Y17">
        <f t="shared" si="12"/>
        <v>7</v>
      </c>
      <c r="Z17" s="6">
        <f t="shared" si="13"/>
        <v>0.58333333333333337</v>
      </c>
      <c r="AA17">
        <f t="shared" si="14"/>
        <v>6</v>
      </c>
      <c r="AB17" s="6">
        <f t="shared" si="15"/>
        <v>0.5</v>
      </c>
    </row>
    <row r="18" spans="1:28" hidden="1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2</v>
      </c>
      <c r="D18" s="69">
        <f>COUNTIFS('2way'!$A$3:$A$7690,"&gt;50%",'2way'!$Y$3:$Y$7690,"N",'2way'!$Q$3:$Q$7690,"=" &amp;B18) +  COUNTIFS('2way'!$A$3:$A$7690,"&gt;50%",'2way'!$Y$3:$Y$7690,"N",'2way'!$R$3:$R$7690,"=" &amp;B18)</f>
        <v>6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3</v>
      </c>
      <c r="G18">
        <f>COUNTIF('2way'!$Q$3:$Q$7690,"=" &amp;B18) + COUNTIF('2way'!$R$3:$R$7690,"=" &amp;B18)</f>
        <v>12</v>
      </c>
      <c r="H18" s="6">
        <f t="shared" si="16"/>
        <v>0.16666666666666666</v>
      </c>
      <c r="I18" s="6">
        <f t="shared" si="1"/>
        <v>0.5</v>
      </c>
      <c r="J18" s="6">
        <f t="shared" si="2"/>
        <v>8.3333333333333329E-2</v>
      </c>
      <c r="K18" s="6">
        <f t="shared" si="3"/>
        <v>0.25</v>
      </c>
      <c r="L18" s="69">
        <f>COUNTIFS('2way'!$M$3:$M$7690,"&gt;50%",'2way'!$Y$3:$Y$7690,"Y",'2way'!$Q$3:$Q$7690,"=" &amp;B18) +  COUNTIFS('2way'!$M$3:$M$7690,"&gt;50%",'2way'!$Y$3:$Y$7690,"Y",'2way'!$R$3:$R$7690,"=" &amp;B18)</f>
        <v>5</v>
      </c>
      <c r="M18" s="69">
        <f>COUNTIFS('2way'!$M$3:$M$7690,"&gt;50%",'2way'!$Y$3:$Y$7690,"N",'2way'!$Q$3:$Q$7690,"=" &amp;B18) +  COUNTIFS('2way'!$M$3:$M$7690,"&gt;50%",'2way'!$Y$3:$Y$7690,"N",'2way'!$R$3:$R$7690,"=" &amp;B18)</f>
        <v>6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12</v>
      </c>
      <c r="Q18" s="6">
        <f t="shared" si="4"/>
        <v>0.41666666666666669</v>
      </c>
      <c r="R18" s="6">
        <f t="shared" si="5"/>
        <v>0.5</v>
      </c>
      <c r="S18" s="6">
        <f t="shared" si="6"/>
        <v>8.3333333333333329E-2</v>
      </c>
      <c r="T18" s="6">
        <f t="shared" si="7"/>
        <v>0</v>
      </c>
      <c r="U18">
        <f t="shared" si="8"/>
        <v>3</v>
      </c>
      <c r="V18" s="6">
        <f t="shared" si="9"/>
        <v>0.25</v>
      </c>
      <c r="W18">
        <f t="shared" si="10"/>
        <v>6</v>
      </c>
      <c r="X18" s="6">
        <f t="shared" si="11"/>
        <v>0.5</v>
      </c>
      <c r="Y18">
        <f t="shared" si="12"/>
        <v>9</v>
      </c>
      <c r="Z18" s="6">
        <f t="shared" si="13"/>
        <v>0.75</v>
      </c>
      <c r="AA18">
        <f t="shared" si="14"/>
        <v>6</v>
      </c>
      <c r="AB18" s="6">
        <f t="shared" si="15"/>
        <v>0.5</v>
      </c>
    </row>
    <row r="19" spans="1:28" hidden="1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8</v>
      </c>
      <c r="F19" s="69">
        <f>COUNTIFS('2way'!$B$3:$B$7690,"&gt;50%",'2way'!$Y$3:$Y$7690,"Y",'2way'!$Q$3:$Q$7690,"=" &amp;B19) +  COUNTIFS('2way'!$B$3:$B$7690,"&gt;50%",'2way'!$Y$3:$Y$7690,"Y",'2way'!$R$3:$R$7690,"=" &amp;B19)</f>
        <v>4</v>
      </c>
      <c r="G19">
        <f>COUNTIF('2way'!$Q$3:$Q$7690,"=" &amp;B19) + COUNTIF('2way'!$R$3:$R$7690,"=" &amp;B19)</f>
        <v>12</v>
      </c>
      <c r="H19" s="6">
        <f t="shared" si="16"/>
        <v>0</v>
      </c>
      <c r="I19" s="6">
        <f t="shared" si="1"/>
        <v>0</v>
      </c>
      <c r="J19" s="6">
        <f t="shared" si="2"/>
        <v>0.66666666666666663</v>
      </c>
      <c r="K19" s="6">
        <f t="shared" si="3"/>
        <v>0.33333333333333331</v>
      </c>
      <c r="L19" s="69">
        <f>COUNTIFS('2way'!$M$3:$M$7690,"&gt;50%",'2way'!$Y$3:$Y$7690,"Y",'2way'!$Q$3:$Q$7690,"=" &amp;B19) +  COUNTIFS('2way'!$M$3:$M$7690,"&gt;50%",'2way'!$Y$3:$Y$7690,"Y",'2way'!$R$3:$R$7690,"=" &amp;B19)</f>
        <v>2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8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12</v>
      </c>
      <c r="Q19" s="6">
        <f t="shared" si="4"/>
        <v>0.16666666666666666</v>
      </c>
      <c r="R19" s="6">
        <f t="shared" si="5"/>
        <v>0</v>
      </c>
      <c r="S19" s="6">
        <f t="shared" si="6"/>
        <v>0.66666666666666663</v>
      </c>
      <c r="T19" s="6">
        <f t="shared" si="7"/>
        <v>0.16666666666666666</v>
      </c>
      <c r="U19">
        <f t="shared" si="8"/>
        <v>8</v>
      </c>
      <c r="V19" s="6">
        <f>U19/G19</f>
        <v>0.66666666666666663</v>
      </c>
      <c r="W19">
        <f t="shared" si="10"/>
        <v>10</v>
      </c>
      <c r="X19" s="6">
        <f t="shared" si="11"/>
        <v>0.83333333333333337</v>
      </c>
      <c r="Y19">
        <f t="shared" si="12"/>
        <v>4</v>
      </c>
      <c r="Z19" s="6">
        <f t="shared" si="13"/>
        <v>0.33333333333333331</v>
      </c>
      <c r="AA19">
        <f t="shared" si="14"/>
        <v>2</v>
      </c>
      <c r="AB19" s="6">
        <f t="shared" si="15"/>
        <v>0.16666666666666666</v>
      </c>
    </row>
    <row r="20" spans="1:28" hidden="1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3</v>
      </c>
      <c r="D20" s="69">
        <f>COUNTIFS('2way'!$A$3:$A$7690,"&gt;50%",'2way'!$Y$3:$Y$7690,"N",'2way'!$Q$3:$Q$7690,"=" &amp;B20) +  COUNTIFS('2way'!$A$3:$A$7690,"&gt;50%",'2way'!$Y$3:$Y$7690,"N",'2way'!$R$3:$R$7690,"=" &amp;B20)</f>
        <v>5</v>
      </c>
      <c r="E20" s="69">
        <f>COUNTIFS('2way'!$B$3:$B$7690,"&gt;50%",'2way'!$Y$3:$Y$7690,"N",'2way'!$Q$3:$Q$7690,"=" &amp;B20) +  COUNTIFS('2way'!$B$3:$B$7690,"&gt;50%",'2way'!$Y$3:$Y$7690,"N",'2way'!$R$3:$R$7690,"=" &amp;B20)</f>
        <v>2</v>
      </c>
      <c r="F20" s="69">
        <f>COUNTIFS('2way'!$B$3:$B$7690,"&gt;50%",'2way'!$Y$3:$Y$7690,"Y",'2way'!$Q$3:$Q$7690,"=" &amp;B20) +  COUNTIFS('2way'!$B$3:$B$7690,"&gt;50%",'2way'!$Y$3:$Y$7690,"Y",'2way'!$R$3:$R$7690,"=" &amp;B20)</f>
        <v>2</v>
      </c>
      <c r="G20">
        <f>COUNTIF('2way'!$Q$3:$Q$7690,"=" &amp;B20) + COUNTIF('2way'!$R$3:$R$7690,"=" &amp;B20)</f>
        <v>12</v>
      </c>
      <c r="H20" s="6">
        <f t="shared" si="16"/>
        <v>0.25</v>
      </c>
      <c r="I20" s="6">
        <f t="shared" si="1"/>
        <v>0.41666666666666669</v>
      </c>
      <c r="J20" s="6">
        <f t="shared" si="2"/>
        <v>0.16666666666666666</v>
      </c>
      <c r="K20" s="6">
        <f t="shared" si="3"/>
        <v>0.16666666666666666</v>
      </c>
      <c r="L20" s="69">
        <f>COUNTIFS('2way'!$M$3:$M$7690,"&gt;50%",'2way'!$Y$3:$Y$7690,"Y",'2way'!$Q$3:$Q$7690,"=" &amp;B20) +  COUNTIFS('2way'!$M$3:$M$7690,"&gt;50%",'2way'!$Y$3:$Y$7690,"Y",'2way'!$R$3:$R$7690,"=" &amp;B20)</f>
        <v>2</v>
      </c>
      <c r="M20" s="69">
        <f>COUNTIFS('2way'!$M$3:$M$7690,"&gt;50%",'2way'!$Y$3:$Y$7690,"N",'2way'!$Q$3:$Q$7690,"=" &amp;B20) +  COUNTIFS('2way'!$M$3:$M$7690,"&gt;50%",'2way'!$Y$3:$Y$7690,"N",'2way'!$R$3:$R$7690,"=" &amp;B20)</f>
        <v>6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3</v>
      </c>
      <c r="P20">
        <f>COUNTIF('2way'!$Q$3:$Q$7690,"=" &amp;B20) + COUNTIF('2way'!$R$3:$R$7690,"=" &amp;B20)</f>
        <v>12</v>
      </c>
      <c r="Q20" s="6">
        <f t="shared" si="4"/>
        <v>0.16666666666666666</v>
      </c>
      <c r="R20" s="6">
        <f t="shared" si="5"/>
        <v>0.5</v>
      </c>
      <c r="S20" s="6">
        <f t="shared" si="6"/>
        <v>8.3333333333333329E-2</v>
      </c>
      <c r="T20" s="6">
        <f t="shared" si="7"/>
        <v>0.25</v>
      </c>
      <c r="U20">
        <f t="shared" si="8"/>
        <v>5</v>
      </c>
      <c r="V20" s="6">
        <f t="shared" si="9"/>
        <v>0.41666666666666669</v>
      </c>
      <c r="W20">
        <f t="shared" si="10"/>
        <v>3</v>
      </c>
      <c r="X20" s="6">
        <f t="shared" si="11"/>
        <v>0.25</v>
      </c>
      <c r="Y20">
        <f t="shared" si="12"/>
        <v>7</v>
      </c>
      <c r="Z20" s="6">
        <f t="shared" si="13"/>
        <v>0.58333333333333337</v>
      </c>
      <c r="AA20">
        <f t="shared" si="14"/>
        <v>9</v>
      </c>
      <c r="AB20" s="6">
        <f t="shared" si="15"/>
        <v>0.75</v>
      </c>
    </row>
    <row r="21" spans="1:28" hidden="1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6</v>
      </c>
      <c r="F21" s="69">
        <f>COUNTIFS('2way'!$B$3:$B$7690,"&gt;50%",'2way'!$Y$3:$Y$7690,"Y",'2way'!$Q$3:$Q$7690,"=" &amp;B21) +  COUNTIFS('2way'!$B$3:$B$7690,"&gt;50%",'2way'!$Y$3:$Y$7690,"Y",'2way'!$R$3:$R$7690,"=" &amp;B21)</f>
        <v>3</v>
      </c>
      <c r="G21">
        <f>COUNTIF('2way'!$Q$3:$Q$7690,"=" &amp;B21) + COUNTIF('2way'!$R$3:$R$7690,"=" &amp;B21)</f>
        <v>12</v>
      </c>
      <c r="H21" s="6">
        <f t="shared" si="16"/>
        <v>8.3333333333333329E-2</v>
      </c>
      <c r="I21" s="6">
        <f t="shared" si="1"/>
        <v>0.16666666666666666</v>
      </c>
      <c r="J21" s="6">
        <f t="shared" si="2"/>
        <v>0.5</v>
      </c>
      <c r="K21" s="6">
        <f t="shared" si="3"/>
        <v>0.25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1</v>
      </c>
      <c r="N21" s="69">
        <f>COUNTIFS('2way'!$N$3:$N$7690,"&gt;50%",'2way'!$Y$3:$Y$7690,"N",'2way'!$Q$3:$Q$7690,"=" &amp;B21) +  COUNTIFS('2way'!$N$3:$N$7690,"&gt;50%",'2way'!$Y$3:$Y$7690,"N",'2way'!$R$3:$R$7690,"=" &amp;B21)</f>
        <v>7</v>
      </c>
      <c r="O21" s="69">
        <f>COUNTIFS('2way'!$N$3:$N$7690,"&gt;50%",'2way'!$Y$3:$Y$7690,"Y",'2way'!$Q$3:$Q$7690,"=" &amp;B21) +  COUNTIFS('2way'!$N$3:$N$7690,"&gt;50%",'2way'!$Y$3:$Y$7690,"Y",'2way'!$R$3:$R$7690,"=" &amp;B21)</f>
        <v>4</v>
      </c>
      <c r="P21">
        <f>COUNTIF('2way'!$Q$3:$Q$7690,"=" &amp;B21) + COUNTIF('2way'!$R$3:$R$7690,"=" &amp;B21)</f>
        <v>12</v>
      </c>
      <c r="Q21" s="6">
        <f t="shared" si="4"/>
        <v>0</v>
      </c>
      <c r="R21" s="6">
        <f t="shared" si="5"/>
        <v>8.3333333333333329E-2</v>
      </c>
      <c r="S21" s="6">
        <f t="shared" si="6"/>
        <v>0.58333333333333337</v>
      </c>
      <c r="T21" s="6">
        <f t="shared" si="7"/>
        <v>0.33333333333333331</v>
      </c>
      <c r="U21">
        <f t="shared" si="8"/>
        <v>7</v>
      </c>
      <c r="V21" s="6">
        <f t="shared" si="9"/>
        <v>0.58333333333333337</v>
      </c>
      <c r="W21">
        <f t="shared" si="10"/>
        <v>7</v>
      </c>
      <c r="X21" s="6">
        <f t="shared" si="11"/>
        <v>0.58333333333333337</v>
      </c>
      <c r="Y21">
        <f t="shared" si="12"/>
        <v>5</v>
      </c>
      <c r="Z21" s="6">
        <f t="shared" si="13"/>
        <v>0.41666666666666669</v>
      </c>
      <c r="AA21">
        <f t="shared" si="14"/>
        <v>5</v>
      </c>
      <c r="AB21" s="6">
        <f>AA21/P21</f>
        <v>0.41666666666666669</v>
      </c>
    </row>
    <row r="22" spans="1:28" hidden="1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1</v>
      </c>
      <c r="D22" s="69">
        <f>COUNTIFS('2way'!$A$3:$A$7690,"&gt;50%",'2way'!$Y$3:$Y$7690,"N",'2way'!$Q$3:$Q$7690,"=" &amp;B22) +  COUNTIFS('2way'!$A$3:$A$7690,"&gt;50%",'2way'!$Y$3:$Y$7690,"N",'2way'!$R$3:$R$7690,"=" &amp;B22)</f>
        <v>1</v>
      </c>
      <c r="E22" s="69">
        <f>COUNTIFS('2way'!$B$3:$B$7690,"&gt;50%",'2way'!$Y$3:$Y$7690,"N",'2way'!$Q$3:$Q$7690,"=" &amp;B22) +  COUNTIFS('2way'!$B$3:$B$7690,"&gt;50%",'2way'!$Y$3:$Y$7690,"N",'2way'!$R$3:$R$7690,"=" &amp;B22)</f>
        <v>6</v>
      </c>
      <c r="F22" s="69">
        <f>COUNTIFS('2way'!$B$3:$B$7690,"&gt;50%",'2way'!$Y$3:$Y$7690,"Y",'2way'!$Q$3:$Q$7690,"=" &amp;B22) +  COUNTIFS('2way'!$B$3:$B$7690,"&gt;50%",'2way'!$Y$3:$Y$7690,"Y",'2way'!$R$3:$R$7690,"=" &amp;B22)</f>
        <v>4</v>
      </c>
      <c r="G22">
        <f>COUNTIF('2way'!$Q$3:$Q$7690,"=" &amp;B22) + COUNTIF('2way'!$R$3:$R$7690,"=" &amp;B22)</f>
        <v>12</v>
      </c>
      <c r="H22" s="6">
        <f t="shared" si="16"/>
        <v>8.3333333333333329E-2</v>
      </c>
      <c r="I22" s="6">
        <f t="shared" si="1"/>
        <v>8.3333333333333329E-2</v>
      </c>
      <c r="J22" s="6">
        <f t="shared" si="2"/>
        <v>0.5</v>
      </c>
      <c r="K22" s="6">
        <f t="shared" si="3"/>
        <v>0.33333333333333331</v>
      </c>
      <c r="L22" s="69">
        <f>COUNTIFS('2way'!$M$3:$M$7690,"&gt;50%",'2way'!$Y$3:$Y$7690,"Y",'2way'!$Q$3:$Q$7690,"=" &amp;B22) +  COUNTIFS('2way'!$M$3:$M$7690,"&gt;50%",'2way'!$Y$3:$Y$7690,"Y",'2way'!$R$3:$R$7690,"=" &amp;B22)</f>
        <v>3</v>
      </c>
      <c r="M22" s="69">
        <f>COUNTIFS('2way'!$M$3:$M$7690,"&gt;50%",'2way'!$Y$3:$Y$7690,"N",'2way'!$Q$3:$Q$7690,"=" &amp;B22) +  COUNTIFS('2way'!$M$3:$M$7690,"&gt;50%",'2way'!$Y$3:$Y$7690,"N",'2way'!$R$3:$R$7690,"=" &amp;B22)</f>
        <v>3</v>
      </c>
      <c r="N22" s="69">
        <f>COUNTIFS('2way'!$N$3:$N$7690,"&gt;50%",'2way'!$Y$3:$Y$7690,"N",'2way'!$Q$3:$Q$7690,"=" &amp;B22) +  COUNTIFS('2way'!$N$3:$N$7690,"&gt;50%",'2way'!$Y$3:$Y$7690,"N",'2way'!$R$3:$R$7690,"=" &amp;B22)</f>
        <v>4</v>
      </c>
      <c r="O22" s="69">
        <f>COUNTIFS('2way'!$N$3:$N$7690,"&gt;50%",'2way'!$Y$3:$Y$7690,"Y",'2way'!$Q$3:$Q$7690,"=" &amp;B22) +  COUNTIFS('2way'!$N$3:$N$7690,"&gt;50%",'2way'!$Y$3:$Y$7690,"Y",'2way'!$R$3:$R$7690,"=" &amp;B22)</f>
        <v>2</v>
      </c>
      <c r="P22">
        <f>COUNTIF('2way'!$Q$3:$Q$7690,"=" &amp;B22) + COUNTIF('2way'!$R$3:$R$7690,"=" &amp;B22)</f>
        <v>12</v>
      </c>
      <c r="Q22" s="6">
        <f t="shared" si="4"/>
        <v>0.25</v>
      </c>
      <c r="R22" s="6">
        <f t="shared" si="5"/>
        <v>0.25</v>
      </c>
      <c r="S22" s="6">
        <f t="shared" si="6"/>
        <v>0.33333333333333331</v>
      </c>
      <c r="T22" s="6">
        <f t="shared" si="7"/>
        <v>0.16666666666666666</v>
      </c>
      <c r="U22">
        <f t="shared" si="8"/>
        <v>7</v>
      </c>
      <c r="V22" s="6">
        <f t="shared" si="9"/>
        <v>0.58333333333333337</v>
      </c>
      <c r="W22">
        <f t="shared" si="10"/>
        <v>7</v>
      </c>
      <c r="X22" s="6">
        <f t="shared" si="11"/>
        <v>0.58333333333333337</v>
      </c>
      <c r="Y22">
        <f t="shared" si="12"/>
        <v>5</v>
      </c>
      <c r="Z22" s="6">
        <f t="shared" si="13"/>
        <v>0.41666666666666669</v>
      </c>
      <c r="AA22">
        <f t="shared" si="14"/>
        <v>5</v>
      </c>
      <c r="AB22" s="6">
        <f t="shared" si="15"/>
        <v>0.41666666666666669</v>
      </c>
    </row>
    <row r="23" spans="1:28" hidden="1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6</v>
      </c>
      <c r="D23" s="69">
        <f>COUNTIFS('2way'!$A$3:$A$7690,"&gt;50%",'2way'!$Y$3:$Y$7690,"N",'2way'!$Q$3:$Q$7690,"=" &amp;B23) +  COUNTIFS('2way'!$A$3:$A$7690,"&gt;50%",'2way'!$Y$3:$Y$7690,"N",'2way'!$R$3:$R$7690,"=" &amp;B23)</f>
        <v>3</v>
      </c>
      <c r="E23" s="69">
        <f>COUNTIFS('2way'!$B$3:$B$7690,"&gt;50%",'2way'!$Y$3:$Y$7690,"N",'2way'!$Q$3:$Q$7690,"=" &amp;B23) +  COUNTIFS('2way'!$B$3:$B$7690,"&gt;50%",'2way'!$Y$3:$Y$7690,"N",'2way'!$R$3:$R$7690,"=" &amp;B23)</f>
        <v>1</v>
      </c>
      <c r="F23" s="69">
        <f>COUNTIFS('2way'!$B$3:$B$7690,"&gt;50%",'2way'!$Y$3:$Y$7690,"Y",'2way'!$Q$3:$Q$7690,"=" &amp;B23) +  COUNTIFS('2way'!$B$3:$B$7690,"&gt;50%",'2way'!$Y$3:$Y$7690,"Y",'2way'!$R$3:$R$7690,"=" &amp;B23)</f>
        <v>2</v>
      </c>
      <c r="G23">
        <f>COUNTIF('2way'!$Q$3:$Q$7690,"=" &amp;B23) + COUNTIF('2way'!$R$3:$R$7690,"=" &amp;B23)</f>
        <v>12</v>
      </c>
      <c r="H23" s="6">
        <f t="shared" si="16"/>
        <v>0.5</v>
      </c>
      <c r="I23" s="6">
        <f t="shared" si="1"/>
        <v>0.25</v>
      </c>
      <c r="J23" s="6">
        <f t="shared" si="2"/>
        <v>8.3333333333333329E-2</v>
      </c>
      <c r="K23" s="6">
        <f t="shared" si="3"/>
        <v>0.16666666666666666</v>
      </c>
      <c r="L23" s="69">
        <f>COUNTIFS('2way'!$M$3:$M$7690,"&gt;50%",'2way'!$Y$3:$Y$7690,"Y",'2way'!$Q$3:$Q$7690,"=" &amp;B23) +  COUNTIFS('2way'!$M$3:$M$7690,"&gt;50%",'2way'!$Y$3:$Y$7690,"Y",'2way'!$R$3:$R$7690,"=" &amp;B23)</f>
        <v>7</v>
      </c>
      <c r="M23" s="69">
        <f>COUNTIFS('2way'!$M$3:$M$7690,"&gt;50%",'2way'!$Y$3:$Y$7690,"N",'2way'!$Q$3:$Q$7690,"=" &amp;B23) +  COUNTIFS('2way'!$M$3:$M$7690,"&gt;50%",'2way'!$Y$3:$Y$7690,"N",'2way'!$R$3:$R$7690,"=" &amp;B23)</f>
        <v>2</v>
      </c>
      <c r="N23" s="69">
        <f>COUNTIFS('2way'!$N$3:$N$7690,"&gt;50%",'2way'!$Y$3:$Y$7690,"N",'2way'!$Q$3:$Q$7690,"=" &amp;B23) +  COUNTIFS('2way'!$N$3:$N$7690,"&gt;50%",'2way'!$Y$3:$Y$7690,"N",'2way'!$R$3:$R$7690,"=" &amp;B23)</f>
        <v>1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12</v>
      </c>
      <c r="Q23" s="6">
        <f t="shared" si="4"/>
        <v>0.58333333333333337</v>
      </c>
      <c r="R23" s="6">
        <f t="shared" si="5"/>
        <v>0.16666666666666666</v>
      </c>
      <c r="S23" s="6">
        <f t="shared" si="6"/>
        <v>8.3333333333333329E-2</v>
      </c>
      <c r="T23" s="6">
        <f t="shared" si="7"/>
        <v>8.3333333333333329E-2</v>
      </c>
      <c r="U23">
        <f t="shared" si="8"/>
        <v>7</v>
      </c>
      <c r="V23" s="6">
        <f t="shared" si="9"/>
        <v>0.58333333333333337</v>
      </c>
      <c r="W23">
        <f t="shared" si="10"/>
        <v>8</v>
      </c>
      <c r="X23" s="6">
        <f t="shared" si="11"/>
        <v>0.66666666666666663</v>
      </c>
      <c r="Y23">
        <f t="shared" si="12"/>
        <v>5</v>
      </c>
      <c r="Z23" s="6">
        <f t="shared" si="13"/>
        <v>0.41666666666666669</v>
      </c>
      <c r="AA23">
        <f t="shared" si="14"/>
        <v>3</v>
      </c>
      <c r="AB23" s="6">
        <f t="shared" si="15"/>
        <v>0.25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6</v>
      </c>
      <c r="D24" s="69">
        <f>COUNTIFS('2way'!$A$3:$A$7690,"&gt;50%",'2way'!$Y$3:$Y$7690,"N",'2way'!$Q$3:$Q$7690,"=" &amp;B24) +  COUNTIFS('2way'!$A$3:$A$7690,"&gt;50%",'2way'!$Y$3:$Y$7690,"N",'2way'!$R$3:$R$7690,"=" &amp;B24)</f>
        <v>3</v>
      </c>
      <c r="E24" s="69">
        <f>COUNTIFS('2way'!$B$3:$B$7690,"&gt;50%",'2way'!$Y$3:$Y$7690,"N",'2way'!$Q$3:$Q$7690,"=" &amp;B24) +  COUNTIFS('2way'!$B$3:$B$7690,"&gt;50%",'2way'!$Y$3:$Y$7690,"N",'2way'!$R$3:$R$7690,"=" &amp;B24)</f>
        <v>4</v>
      </c>
      <c r="F24" s="69">
        <f>COUNTIFS('2way'!$B$3:$B$7690,"&gt;50%",'2way'!$Y$3:$Y$7690,"Y",'2way'!$Q$3:$Q$7690,"=" &amp;B24) +  COUNTIFS('2way'!$B$3:$B$7690,"&gt;50%",'2way'!$Y$3:$Y$7690,"Y",'2way'!$R$3:$R$7690,"=" &amp;B24)</f>
        <v>5</v>
      </c>
      <c r="G24">
        <f>COUNTIF('2way'!$Q$3:$Q$7690,"=" &amp;B24) + COUNTIF('2way'!$R$3:$R$7690,"=" &amp;B24)</f>
        <v>18</v>
      </c>
      <c r="H24" s="6">
        <f t="shared" si="16"/>
        <v>0.33333333333333331</v>
      </c>
      <c r="I24" s="6">
        <f t="shared" si="1"/>
        <v>0.16666666666666666</v>
      </c>
      <c r="J24" s="6">
        <f t="shared" si="2"/>
        <v>0.22222222222222221</v>
      </c>
      <c r="K24" s="6">
        <f t="shared" si="3"/>
        <v>0.27777777777777779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1</v>
      </c>
      <c r="N24" s="69">
        <f>COUNTIFS('2way'!$N$3:$N$7690,"&gt;50%",'2way'!$Y$3:$Y$7690,"N",'2way'!$Q$3:$Q$7690,"=" &amp;B24) +  COUNTIFS('2way'!$N$3:$N$7690,"&gt;50%",'2way'!$Y$3:$Y$7690,"N",'2way'!$R$3:$R$7690,"=" &amp;B24)</f>
        <v>6</v>
      </c>
      <c r="O24" s="69">
        <f>COUNTIFS('2way'!$N$3:$N$7690,"&gt;50%",'2way'!$Y$3:$Y$7690,"Y",'2way'!$Q$3:$Q$7690,"=" &amp;B24) +  COUNTIFS('2way'!$N$3:$N$7690,"&gt;50%",'2way'!$Y$3:$Y$7690,"Y",'2way'!$R$3:$R$7690,"=" &amp;B24)</f>
        <v>9</v>
      </c>
      <c r="P24">
        <f>COUNTIF('2way'!$Q$3:$Q$7690,"=" &amp;B24) + COUNTIF('2way'!$R$3:$R$7690,"=" &amp;B24)</f>
        <v>18</v>
      </c>
      <c r="Q24" s="6">
        <f t="shared" si="4"/>
        <v>0.1111111111111111</v>
      </c>
      <c r="R24" s="6">
        <f t="shared" si="5"/>
        <v>5.5555555555555552E-2</v>
      </c>
      <c r="S24" s="6">
        <f t="shared" si="6"/>
        <v>0.33333333333333331</v>
      </c>
      <c r="T24" s="6">
        <f t="shared" si="7"/>
        <v>0.5</v>
      </c>
      <c r="U24">
        <f t="shared" si="8"/>
        <v>10</v>
      </c>
      <c r="V24" s="6">
        <f t="shared" si="9"/>
        <v>0.55555555555555558</v>
      </c>
      <c r="W24">
        <f t="shared" si="10"/>
        <v>8</v>
      </c>
      <c r="X24" s="6">
        <f t="shared" si="11"/>
        <v>0.44444444444444442</v>
      </c>
      <c r="Y24">
        <f t="shared" si="12"/>
        <v>8</v>
      </c>
      <c r="Z24" s="6">
        <f t="shared" si="13"/>
        <v>0.44444444444444442</v>
      </c>
      <c r="AA24">
        <f t="shared" si="14"/>
        <v>10</v>
      </c>
      <c r="AB24" s="6">
        <f t="shared" si="15"/>
        <v>0.55555555555555558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6</v>
      </c>
      <c r="D25" s="69">
        <f>COUNTIFS('2way'!$A$3:$A$7690,"&gt;50%",'2way'!$Y$3:$Y$7690,"N",'2way'!$Q$3:$Q$7690,"=" &amp;B25) +  COUNTIFS('2way'!$A$3:$A$7690,"&gt;50%",'2way'!$Y$3:$Y$7690,"N",'2way'!$R$3:$R$7690,"=" &amp;B25)</f>
        <v>2</v>
      </c>
      <c r="E25" s="69">
        <f>COUNTIFS('2way'!$B$3:$B$7690,"&gt;50%",'2way'!$Y$3:$Y$7690,"N",'2way'!$Q$3:$Q$7690,"=" &amp;B25) +  COUNTIFS('2way'!$B$3:$B$7690,"&gt;50%",'2way'!$Y$3:$Y$7690,"N",'2way'!$R$3:$R$7690,"=" &amp;B25)</f>
        <v>5</v>
      </c>
      <c r="F25" s="69">
        <f>COUNTIFS('2way'!$B$3:$B$7690,"&gt;50%",'2way'!$Y$3:$Y$7690,"Y",'2way'!$Q$3:$Q$7690,"=" &amp;B25) +  COUNTIFS('2way'!$B$3:$B$7690,"&gt;50%",'2way'!$Y$3:$Y$7690,"Y",'2way'!$R$3:$R$7690,"=" &amp;B25)</f>
        <v>5</v>
      </c>
      <c r="G25">
        <f>COUNTIF('2way'!$Q$3:$Q$7690,"=" &amp;B25) + COUNTIF('2way'!$R$3:$R$7690,"=" &amp;B25)</f>
        <v>18</v>
      </c>
      <c r="H25" s="6">
        <f t="shared" ref="H25:H67" si="17">C25/G25</f>
        <v>0.33333333333333331</v>
      </c>
      <c r="I25" s="6">
        <f t="shared" si="1"/>
        <v>0.1111111111111111</v>
      </c>
      <c r="J25" s="6">
        <f t="shared" si="2"/>
        <v>0.27777777777777779</v>
      </c>
      <c r="K25" s="6">
        <f t="shared" si="3"/>
        <v>0.27777777777777779</v>
      </c>
      <c r="L25" s="69">
        <f>COUNTIFS('2way'!$M$3:$M$7690,"&gt;50%",'2way'!$Y$3:$Y$7690,"Y",'2way'!$Q$3:$Q$7690,"=" &amp;B25) +  COUNTIFS('2way'!$M$3:$M$7690,"&gt;50%",'2way'!$Y$3:$Y$7690,"Y",'2way'!$R$3:$R$7690,"=" &amp;B25)</f>
        <v>2</v>
      </c>
      <c r="M25" s="69">
        <f>COUNTIFS('2way'!$M$3:$M$7690,"&gt;50%",'2way'!$Y$3:$Y$7690,"N",'2way'!$Q$3:$Q$7690,"=" &amp;B25) +  COUNTIFS('2way'!$M$3:$M$7690,"&gt;50%",'2way'!$Y$3:$Y$7690,"N",'2way'!$R$3:$R$7690,"=" &amp;B25)</f>
        <v>3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9</v>
      </c>
      <c r="P25">
        <f>COUNTIF('2way'!$Q$3:$Q$7690,"=" &amp;B25) + COUNTIF('2way'!$R$3:$R$7690,"=" &amp;B25)</f>
        <v>18</v>
      </c>
      <c r="Q25" s="6">
        <f t="shared" si="4"/>
        <v>0.1111111111111111</v>
      </c>
      <c r="R25" s="6">
        <f t="shared" si="5"/>
        <v>0.16666666666666666</v>
      </c>
      <c r="S25" s="6">
        <f t="shared" si="6"/>
        <v>0.22222222222222221</v>
      </c>
      <c r="T25" s="6">
        <f t="shared" si="7"/>
        <v>0.5</v>
      </c>
      <c r="U25">
        <f t="shared" si="8"/>
        <v>11</v>
      </c>
      <c r="V25" s="6">
        <f t="shared" si="9"/>
        <v>0.61111111111111116</v>
      </c>
      <c r="W25">
        <f t="shared" si="10"/>
        <v>6</v>
      </c>
      <c r="X25" s="6">
        <f t="shared" si="11"/>
        <v>0.33333333333333331</v>
      </c>
      <c r="Y25">
        <f t="shared" si="12"/>
        <v>7</v>
      </c>
      <c r="Z25" s="6">
        <f t="shared" si="13"/>
        <v>0.3888888888888889</v>
      </c>
      <c r="AA25">
        <f t="shared" si="14"/>
        <v>12</v>
      </c>
      <c r="AB25" s="6">
        <f t="shared" si="15"/>
        <v>0.66666666666666663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7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8</v>
      </c>
      <c r="F26" s="69">
        <f>COUNTIFS('2way'!$B$3:$B$7690,"&gt;50%",'2way'!$Y$3:$Y$7690,"Y",'2way'!$Q$3:$Q$7690,"=" &amp;B26) +  COUNTIFS('2way'!$B$3:$B$7690,"&gt;50%",'2way'!$Y$3:$Y$7690,"Y",'2way'!$R$3:$R$7690,"=" &amp;B26)</f>
        <v>3</v>
      </c>
      <c r="G26">
        <f>COUNTIF('2way'!$Q$3:$Q$7690,"=" &amp;B26) + COUNTIF('2way'!$R$3:$R$7690,"=" &amp;B26)</f>
        <v>18</v>
      </c>
      <c r="H26" s="6">
        <f t="shared" si="17"/>
        <v>0.3888888888888889</v>
      </c>
      <c r="I26" s="6">
        <f>D26/G26</f>
        <v>0</v>
      </c>
      <c r="J26" s="6">
        <f t="shared" si="2"/>
        <v>0.44444444444444442</v>
      </c>
      <c r="K26" s="6">
        <f t="shared" si="3"/>
        <v>0.16666666666666666</v>
      </c>
      <c r="L26" s="69">
        <f>COUNTIFS('2way'!$M$3:$M$7690,"&gt;50%",'2way'!$Y$3:$Y$7690,"Y",'2way'!$Q$3:$Q$7690,"=" &amp;B26) +  COUNTIFS('2way'!$M$3:$M$7690,"&gt;50%",'2way'!$Y$3:$Y$7690,"Y",'2way'!$R$3:$R$7690,"=" &amp;B26)</f>
        <v>3</v>
      </c>
      <c r="M26" s="69">
        <f>COUNTIFS('2way'!$M$3:$M$7690,"&gt;50%",'2way'!$Y$3:$Y$7690,"N",'2way'!$Q$3:$Q$7690,"=" &amp;B26) +  COUNTIFS('2way'!$M$3:$M$7690,"&gt;50%",'2way'!$Y$3:$Y$7690,"N",'2way'!$R$3:$R$7690,"=" &amp;B26)</f>
        <v>1</v>
      </c>
      <c r="N26" s="69">
        <f>COUNTIFS('2way'!$N$3:$N$7690,"&gt;50%",'2way'!$Y$3:$Y$7690,"N",'2way'!$Q$3:$Q$7690,"=" &amp;B26) +  COUNTIFS('2way'!$N$3:$N$7690,"&gt;50%",'2way'!$Y$3:$Y$7690,"N",'2way'!$R$3:$R$7690,"=" &amp;B26)</f>
        <v>7</v>
      </c>
      <c r="O26" s="69">
        <f>COUNTIFS('2way'!$N$3:$N$7690,"&gt;50%",'2way'!$Y$3:$Y$7690,"Y",'2way'!$Q$3:$Q$7690,"=" &amp;B26) +  COUNTIFS('2way'!$N$3:$N$7690,"&gt;50%",'2way'!$Y$3:$Y$7690,"Y",'2way'!$R$3:$R$7690,"=" &amp;B26)</f>
        <v>7</v>
      </c>
      <c r="P26">
        <f>COUNTIF('2way'!$Q$3:$Q$7690,"=" &amp;B26) + COUNTIF('2way'!$R$3:$R$7690,"=" &amp;B26)</f>
        <v>18</v>
      </c>
      <c r="Q26" s="6">
        <f t="shared" si="4"/>
        <v>0.16666666666666666</v>
      </c>
      <c r="R26" s="6">
        <f t="shared" si="5"/>
        <v>5.5555555555555552E-2</v>
      </c>
      <c r="S26" s="6">
        <f t="shared" si="6"/>
        <v>0.3888888888888889</v>
      </c>
      <c r="T26" s="6">
        <f t="shared" si="7"/>
        <v>0.3888888888888889</v>
      </c>
      <c r="U26">
        <f t="shared" si="8"/>
        <v>15</v>
      </c>
      <c r="V26" s="6">
        <f t="shared" si="9"/>
        <v>0.83333333333333337</v>
      </c>
      <c r="W26">
        <f t="shared" si="10"/>
        <v>10</v>
      </c>
      <c r="X26" s="6">
        <f t="shared" si="11"/>
        <v>0.55555555555555558</v>
      </c>
      <c r="Y26">
        <f t="shared" si="12"/>
        <v>3</v>
      </c>
      <c r="Z26" s="6">
        <f>Y26/G26</f>
        <v>0.16666666666666666</v>
      </c>
      <c r="AA26">
        <f t="shared" si="14"/>
        <v>8</v>
      </c>
      <c r="AB26" s="6">
        <f t="shared" si="15"/>
        <v>0.44444444444444442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4</v>
      </c>
      <c r="D27" s="69">
        <f>COUNTIFS('2way'!$A$3:$A$7690,"&gt;50%",'2way'!$Y$3:$Y$7690,"N",'2way'!$Q$3:$Q$7690,"=" &amp;B27) +  COUNTIFS('2way'!$A$3:$A$7690,"&gt;50%",'2way'!$Y$3:$Y$7690,"N",'2way'!$R$3:$R$7690,"=" &amp;B27)</f>
        <v>3</v>
      </c>
      <c r="E27" s="69">
        <f>COUNTIFS('2way'!$B$3:$B$7690,"&gt;50%",'2way'!$Y$3:$Y$7690,"N",'2way'!$Q$3:$Q$7690,"=" &amp;B27) +  COUNTIFS('2way'!$B$3:$B$7690,"&gt;50%",'2way'!$Y$3:$Y$7690,"N",'2way'!$R$3:$R$7690,"=" &amp;B27)</f>
        <v>5</v>
      </c>
      <c r="F27" s="69">
        <f>COUNTIFS('2way'!$B$3:$B$7690,"&gt;50%",'2way'!$Y$3:$Y$7690,"Y",'2way'!$Q$3:$Q$7690,"=" &amp;B27) +  COUNTIFS('2way'!$B$3:$B$7690,"&gt;50%",'2way'!$Y$3:$Y$7690,"Y",'2way'!$R$3:$R$7690,"=" &amp;B27)</f>
        <v>6</v>
      </c>
      <c r="G27">
        <f>COUNTIF('2way'!$Q$3:$Q$7690,"=" &amp;B27) + COUNTIF('2way'!$R$3:$R$7690,"=" &amp;B27)</f>
        <v>18</v>
      </c>
      <c r="H27" s="6">
        <f t="shared" si="17"/>
        <v>0.22222222222222221</v>
      </c>
      <c r="I27" s="6">
        <f t="shared" si="1"/>
        <v>0.16666666666666666</v>
      </c>
      <c r="J27" s="6">
        <f t="shared" si="2"/>
        <v>0.27777777777777779</v>
      </c>
      <c r="K27" s="6">
        <f t="shared" si="3"/>
        <v>0.33333333333333331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2</v>
      </c>
      <c r="N27" s="69">
        <f>COUNTIFS('2way'!$N$3:$N$7690,"&gt;50%",'2way'!$Y$3:$Y$7690,"N",'2way'!$Q$3:$Q$7690,"=" &amp;B27) +  COUNTIFS('2way'!$N$3:$N$7690,"&gt;50%",'2way'!$Y$3:$Y$7690,"N",'2way'!$R$3:$R$7690,"=" &amp;B27)</f>
        <v>6</v>
      </c>
      <c r="O27" s="69">
        <f>COUNTIFS('2way'!$N$3:$N$7690,"&gt;50%",'2way'!$Y$3:$Y$7690,"Y",'2way'!$Q$3:$Q$7690,"=" &amp;B27) +  COUNTIFS('2way'!$N$3:$N$7690,"&gt;50%",'2way'!$Y$3:$Y$7690,"Y",'2way'!$R$3:$R$7690,"=" &amp;B27)</f>
        <v>10</v>
      </c>
      <c r="P27">
        <f>COUNTIF('2way'!$Q$3:$Q$7690,"=" &amp;B27) + COUNTIF('2way'!$R$3:$R$7690,"=" &amp;B27)</f>
        <v>18</v>
      </c>
      <c r="Q27" s="6">
        <f>L27/P27</f>
        <v>0</v>
      </c>
      <c r="R27" s="6">
        <f t="shared" si="5"/>
        <v>0.1111111111111111</v>
      </c>
      <c r="S27" s="6">
        <f t="shared" si="6"/>
        <v>0.33333333333333331</v>
      </c>
      <c r="T27" s="6">
        <f t="shared" si="7"/>
        <v>0.55555555555555558</v>
      </c>
      <c r="U27">
        <f t="shared" si="8"/>
        <v>9</v>
      </c>
      <c r="V27" s="6">
        <f t="shared" si="9"/>
        <v>0.5</v>
      </c>
      <c r="W27">
        <f t="shared" si="10"/>
        <v>6</v>
      </c>
      <c r="X27" s="6">
        <f t="shared" si="11"/>
        <v>0.33333333333333331</v>
      </c>
      <c r="Y27">
        <f t="shared" si="12"/>
        <v>9</v>
      </c>
      <c r="Z27" s="6">
        <f t="shared" si="13"/>
        <v>0.5</v>
      </c>
      <c r="AA27">
        <f t="shared" si="14"/>
        <v>12</v>
      </c>
      <c r="AB27" s="6">
        <f t="shared" si="15"/>
        <v>0.66666666666666663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11</v>
      </c>
      <c r="F28" s="69">
        <f>COUNTIFS('2way'!$B$3:$B$7690,"&gt;50%",'2way'!$Y$3:$Y$7690,"Y",'2way'!$Q$3:$Q$7690,"=" &amp;B28) +  COUNTIFS('2way'!$B$3:$B$7690,"&gt;50%",'2way'!$Y$3:$Y$7690,"Y",'2way'!$R$3:$R$7690,"=" &amp;B28)</f>
        <v>6</v>
      </c>
      <c r="G28">
        <f>COUNTIF('2way'!$Q$3:$Q$7690,"=" &amp;B28) + COUNTIF('2way'!$R$3:$R$7690,"=" &amp;B28)</f>
        <v>18</v>
      </c>
      <c r="H28" s="6">
        <f t="shared" si="17"/>
        <v>5.5555555555555552E-2</v>
      </c>
      <c r="I28" s="6">
        <f t="shared" si="1"/>
        <v>0</v>
      </c>
      <c r="J28" s="6">
        <f t="shared" si="2"/>
        <v>0.61111111111111116</v>
      </c>
      <c r="K28" s="6">
        <f t="shared" si="3"/>
        <v>0.33333333333333331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10</v>
      </c>
      <c r="O28" s="69">
        <f>COUNTIFS('2way'!$N$3:$N$7690,"&gt;50%",'2way'!$Y$3:$Y$7690,"Y",'2way'!$Q$3:$Q$7690,"=" &amp;B28) +  COUNTIFS('2way'!$N$3:$N$7690,"&gt;50%",'2way'!$Y$3:$Y$7690,"Y",'2way'!$R$3:$R$7690,"=" &amp;B28)</f>
        <v>7</v>
      </c>
      <c r="P28">
        <f>COUNTIF('2way'!$Q$3:$Q$7690,"=" &amp;B28) + COUNTIF('2way'!$R$3:$R$7690,"=" &amp;B28)</f>
        <v>18</v>
      </c>
      <c r="Q28" s="6">
        <f t="shared" si="4"/>
        <v>0</v>
      </c>
      <c r="R28" s="6">
        <f t="shared" si="5"/>
        <v>5.5555555555555552E-2</v>
      </c>
      <c r="S28" s="6">
        <f t="shared" si="6"/>
        <v>0.55555555555555558</v>
      </c>
      <c r="T28" s="6">
        <f t="shared" si="7"/>
        <v>0.3888888888888889</v>
      </c>
      <c r="U28">
        <f t="shared" si="8"/>
        <v>12</v>
      </c>
      <c r="V28" s="6">
        <f t="shared" si="9"/>
        <v>0.66666666666666663</v>
      </c>
      <c r="W28">
        <f t="shared" si="10"/>
        <v>10</v>
      </c>
      <c r="X28" s="6">
        <f t="shared" si="11"/>
        <v>0.55555555555555558</v>
      </c>
      <c r="Y28">
        <f t="shared" si="12"/>
        <v>6</v>
      </c>
      <c r="Z28" s="6">
        <f t="shared" si="13"/>
        <v>0.33333333333333331</v>
      </c>
      <c r="AA28">
        <f t="shared" si="14"/>
        <v>8</v>
      </c>
      <c r="AB28" s="6">
        <f t="shared" si="15"/>
        <v>0.44444444444444442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3</v>
      </c>
      <c r="E29" s="69">
        <f>COUNTIFS('2way'!$B$3:$B$7690,"&gt;50%",'2way'!$Y$3:$Y$7690,"N",'2way'!$Q$3:$Q$7690,"=" &amp;B29) +  COUNTIFS('2way'!$B$3:$B$7690,"&gt;50%",'2way'!$Y$3:$Y$7690,"N",'2way'!$R$3:$R$7690,"=" &amp;B29)</f>
        <v>6</v>
      </c>
      <c r="F29" s="69">
        <f>COUNTIFS('2way'!$B$3:$B$7690,"&gt;50%",'2way'!$Y$3:$Y$7690,"Y",'2way'!$Q$3:$Q$7690,"=" &amp;B29) +  COUNTIFS('2way'!$B$3:$B$7690,"&gt;50%",'2way'!$Y$3:$Y$7690,"Y",'2way'!$R$3:$R$7690,"=" &amp;B29)</f>
        <v>9</v>
      </c>
      <c r="G29">
        <f>COUNTIF('2way'!$Q$3:$Q$7690,"=" &amp;B29) + COUNTIF('2way'!$R$3:$R$7690,"=" &amp;B29)</f>
        <v>18</v>
      </c>
      <c r="H29" s="6">
        <f t="shared" si="17"/>
        <v>0</v>
      </c>
      <c r="I29" s="6">
        <f t="shared" si="1"/>
        <v>0.16666666666666666</v>
      </c>
      <c r="J29" s="6">
        <f t="shared" si="2"/>
        <v>0.33333333333333331</v>
      </c>
      <c r="K29" s="6">
        <f t="shared" si="3"/>
        <v>0.5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1</v>
      </c>
      <c r="N29" s="69">
        <f>COUNTIFS('2way'!$N$3:$N$7690,"&gt;50%",'2way'!$Y$3:$Y$7690,"N",'2way'!$Q$3:$Q$7690,"=" &amp;B29) +  COUNTIFS('2way'!$N$3:$N$7690,"&gt;50%",'2way'!$Y$3:$Y$7690,"N",'2way'!$R$3:$R$7690,"=" &amp;B29)</f>
        <v>8</v>
      </c>
      <c r="O29" s="69">
        <f>COUNTIFS('2way'!$N$3:$N$7690,"&gt;50%",'2way'!$Y$3:$Y$7690,"Y",'2way'!$Q$3:$Q$7690,"=" &amp;B29) +  COUNTIFS('2way'!$N$3:$N$7690,"&gt;50%",'2way'!$Y$3:$Y$7690,"Y",'2way'!$R$3:$R$7690,"=" &amp;B29)</f>
        <v>8</v>
      </c>
      <c r="P29">
        <f>COUNTIF('2way'!$Q$3:$Q$7690,"=" &amp;B29) + COUNTIF('2way'!$R$3:$R$7690,"=" &amp;B29)</f>
        <v>18</v>
      </c>
      <c r="Q29" s="6">
        <f t="shared" si="4"/>
        <v>5.5555555555555552E-2</v>
      </c>
      <c r="R29" s="6">
        <f t="shared" si="5"/>
        <v>5.5555555555555552E-2</v>
      </c>
      <c r="S29" s="6">
        <f t="shared" si="6"/>
        <v>0.44444444444444442</v>
      </c>
      <c r="T29" s="6">
        <f t="shared" si="7"/>
        <v>0.44444444444444442</v>
      </c>
      <c r="U29">
        <f t="shared" si="8"/>
        <v>6</v>
      </c>
      <c r="V29" s="6">
        <f t="shared" si="9"/>
        <v>0.33333333333333331</v>
      </c>
      <c r="W29">
        <f t="shared" si="10"/>
        <v>9</v>
      </c>
      <c r="X29" s="6">
        <f t="shared" si="11"/>
        <v>0.5</v>
      </c>
      <c r="Y29">
        <f t="shared" si="12"/>
        <v>12</v>
      </c>
      <c r="Z29" s="6">
        <f t="shared" si="13"/>
        <v>0.66666666666666663</v>
      </c>
      <c r="AA29">
        <f t="shared" si="14"/>
        <v>9</v>
      </c>
      <c r="AB29" s="6">
        <f t="shared" si="15"/>
        <v>0.5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4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8</v>
      </c>
      <c r="F30" s="69">
        <f>COUNTIFS('2way'!$B$3:$B$7690,"&gt;50%",'2way'!$Y$3:$Y$7690,"Y",'2way'!$Q$3:$Q$7690,"=" &amp;B30) +  COUNTIFS('2way'!$B$3:$B$7690,"&gt;50%",'2way'!$Y$3:$Y$7690,"Y",'2way'!$R$3:$R$7690,"=" &amp;B30)</f>
        <v>5</v>
      </c>
      <c r="G30">
        <f>COUNTIF('2way'!$Q$3:$Q$7690,"=" &amp;B30) + COUNTIF('2way'!$R$3:$R$7690,"=" &amp;B30)</f>
        <v>18</v>
      </c>
      <c r="H30" s="6">
        <f t="shared" si="17"/>
        <v>0.22222222222222221</v>
      </c>
      <c r="I30" s="6">
        <f t="shared" si="1"/>
        <v>5.5555555555555552E-2</v>
      </c>
      <c r="J30" s="6">
        <f t="shared" si="2"/>
        <v>0.44444444444444442</v>
      </c>
      <c r="K30" s="6">
        <f t="shared" si="3"/>
        <v>0.27777777777777779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9</v>
      </c>
      <c r="O30" s="69">
        <f>COUNTIFS('2way'!$N$3:$N$7690,"&gt;50%",'2way'!$Y$3:$Y$7690,"Y",'2way'!$Q$3:$Q$7690,"=" &amp;B30) +  COUNTIFS('2way'!$N$3:$N$7690,"&gt;50%",'2way'!$Y$3:$Y$7690,"Y",'2way'!$R$3:$R$7690,"=" &amp;B30)</f>
        <v>9</v>
      </c>
      <c r="P30">
        <f>COUNTIF('2way'!$Q$3:$Q$7690,"=" &amp;B30) + COUNTIF('2way'!$R$3:$R$7690,"=" &amp;B30)</f>
        <v>18</v>
      </c>
      <c r="Q30" s="6">
        <f t="shared" si="4"/>
        <v>0</v>
      </c>
      <c r="R30" s="6">
        <f t="shared" si="5"/>
        <v>0</v>
      </c>
      <c r="S30" s="6">
        <f t="shared" si="6"/>
        <v>0.5</v>
      </c>
      <c r="T30" s="6">
        <f t="shared" si="7"/>
        <v>0.5</v>
      </c>
      <c r="U30">
        <f t="shared" si="8"/>
        <v>12</v>
      </c>
      <c r="V30" s="6">
        <f t="shared" si="9"/>
        <v>0.66666666666666663</v>
      </c>
      <c r="W30">
        <f t="shared" si="10"/>
        <v>9</v>
      </c>
      <c r="X30" s="6">
        <f t="shared" si="11"/>
        <v>0.5</v>
      </c>
      <c r="Y30">
        <f>D30+F30</f>
        <v>6</v>
      </c>
      <c r="Z30" s="6">
        <f t="shared" si="13"/>
        <v>0.33333333333333331</v>
      </c>
      <c r="AA30">
        <f t="shared" si="14"/>
        <v>9</v>
      </c>
      <c r="AB30" s="6">
        <f t="shared" si="15"/>
        <v>0.5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6</v>
      </c>
      <c r="D31" s="69">
        <f>COUNTIFS('2way'!$A$3:$A$7690,"&gt;50%",'2way'!$Y$3:$Y$7690,"N",'2way'!$Q$3:$Q$7690,"=" &amp;B31) +  COUNTIFS('2way'!$A$3:$A$7690,"&gt;50%",'2way'!$Y$3:$Y$7690,"N",'2way'!$R$3:$R$7690,"=" &amp;B31)</f>
        <v>3</v>
      </c>
      <c r="E31" s="69">
        <f>COUNTIFS('2way'!$B$3:$B$7690,"&gt;50%",'2way'!$Y$3:$Y$7690,"N",'2way'!$Q$3:$Q$7690,"=" &amp;B31) +  COUNTIFS('2way'!$B$3:$B$7690,"&gt;50%",'2way'!$Y$3:$Y$7690,"N",'2way'!$R$3:$R$7690,"=" &amp;B31)</f>
        <v>5</v>
      </c>
      <c r="F31" s="6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18</v>
      </c>
      <c r="H31" s="6">
        <f t="shared" si="17"/>
        <v>0.33333333333333331</v>
      </c>
      <c r="I31" s="6">
        <f t="shared" si="1"/>
        <v>0.16666666666666666</v>
      </c>
      <c r="J31" s="6">
        <f t="shared" si="2"/>
        <v>0.27777777777777779</v>
      </c>
      <c r="K31" s="6">
        <f t="shared" si="3"/>
        <v>0.22222222222222221</v>
      </c>
      <c r="L31" s="69">
        <f>COUNTIFS('2way'!$M$3:$M$7690,"&gt;50%",'2way'!$Y$3:$Y$7690,"Y",'2way'!$Q$3:$Q$7690,"=" &amp;B31) +  COUNTIFS('2way'!$M$3:$M$7690,"&gt;50%",'2way'!$Y$3:$Y$7690,"Y",'2way'!$R$3:$R$7690,"=" &amp;B31)</f>
        <v>6</v>
      </c>
      <c r="M31" s="69">
        <f>COUNTIFS('2way'!$M$3:$M$7690,"&gt;50%",'2way'!$Y$3:$Y$7690,"N",'2way'!$Q$3:$Q$7690,"=" &amp;B31) +  COUNTIFS('2way'!$M$3:$M$7690,"&gt;50%",'2way'!$Y$3:$Y$7690,"N",'2way'!$R$3:$R$7690,"=" &amp;B31)</f>
        <v>6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4</v>
      </c>
      <c r="P31">
        <f>COUNTIF('2way'!$Q$3:$Q$7690,"=" &amp;B31) + COUNTIF('2way'!$R$3:$R$7690,"=" &amp;B31)</f>
        <v>18</v>
      </c>
      <c r="Q31" s="6">
        <f t="shared" si="4"/>
        <v>0.33333333333333331</v>
      </c>
      <c r="R31" s="6">
        <f t="shared" si="5"/>
        <v>0.33333333333333331</v>
      </c>
      <c r="S31" s="6">
        <f t="shared" si="6"/>
        <v>0.1111111111111111</v>
      </c>
      <c r="T31" s="6">
        <f t="shared" si="7"/>
        <v>0.22222222222222221</v>
      </c>
      <c r="U31">
        <f t="shared" si="8"/>
        <v>11</v>
      </c>
      <c r="V31" s="6">
        <f t="shared" si="9"/>
        <v>0.61111111111111116</v>
      </c>
      <c r="W31">
        <f t="shared" si="10"/>
        <v>8</v>
      </c>
      <c r="X31" s="6">
        <f t="shared" si="11"/>
        <v>0.44444444444444442</v>
      </c>
      <c r="Y31">
        <f t="shared" si="12"/>
        <v>7</v>
      </c>
      <c r="Z31" s="6">
        <f t="shared" si="13"/>
        <v>0.3888888888888889</v>
      </c>
      <c r="AA31">
        <f t="shared" si="14"/>
        <v>10</v>
      </c>
      <c r="AB31" s="6">
        <f t="shared" si="15"/>
        <v>0.55555555555555558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4</v>
      </c>
      <c r="E32" s="69">
        <f>COUNTIFS('2way'!$B$3:$B$7690,"&gt;50%",'2way'!$Y$3:$Y$7690,"N",'2way'!$Q$3:$Q$7690,"=" &amp;B32) +  COUNTIFS('2way'!$B$3:$B$7690,"&gt;50%",'2way'!$Y$3:$Y$7690,"N",'2way'!$R$3:$R$7690,"=" &amp;B32)</f>
        <v>6</v>
      </c>
      <c r="F32" s="69">
        <f>COUNTIFS('2way'!$B$3:$B$7690,"&gt;50%",'2way'!$Y$3:$Y$7690,"Y",'2way'!$Q$3:$Q$7690,"=" &amp;B32) +  COUNTIFS('2way'!$B$3:$B$7690,"&gt;50%",'2way'!$Y$3:$Y$7690,"Y",'2way'!$R$3:$R$7690,"=" &amp;B32)</f>
        <v>7</v>
      </c>
      <c r="G32">
        <f>COUNTIF('2way'!$Q$3:$Q$7690,"=" &amp;B32) + COUNTIF('2way'!$R$3:$R$7690,"=" &amp;B32)</f>
        <v>18</v>
      </c>
      <c r="H32" s="6">
        <f t="shared" si="17"/>
        <v>5.5555555555555552E-2</v>
      </c>
      <c r="I32" s="6">
        <f t="shared" si="1"/>
        <v>0.22222222222222221</v>
      </c>
      <c r="J32" s="6">
        <f t="shared" si="2"/>
        <v>0.33333333333333331</v>
      </c>
      <c r="K32" s="6">
        <f t="shared" si="3"/>
        <v>0.3888888888888889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1</v>
      </c>
      <c r="N32" s="69">
        <f>COUNTIFS('2way'!$N$3:$N$7690,"&gt;50%",'2way'!$Y$3:$Y$7690,"N",'2way'!$Q$3:$Q$7690,"=" &amp;B32) +  COUNTIFS('2way'!$N$3:$N$7690,"&gt;50%",'2way'!$Y$3:$Y$7690,"N",'2way'!$R$3:$R$7690,"=" &amp;B32)</f>
        <v>9</v>
      </c>
      <c r="O32" s="69">
        <f>COUNTIFS('2way'!$N$3:$N$7690,"&gt;50%",'2way'!$Y$3:$Y$7690,"Y",'2way'!$Q$3:$Q$7690,"=" &amp;B32) +  COUNTIFS('2way'!$N$3:$N$7690,"&gt;50%",'2way'!$Y$3:$Y$7690,"Y",'2way'!$R$3:$R$7690,"=" &amp;B32)</f>
        <v>8</v>
      </c>
      <c r="P32">
        <f>COUNTIF('2way'!$Q$3:$Q$7690,"=" &amp;B32) + COUNTIF('2way'!$R$3:$R$7690,"=" &amp;B32)</f>
        <v>18</v>
      </c>
      <c r="Q32" s="6">
        <f t="shared" si="4"/>
        <v>0</v>
      </c>
      <c r="R32" s="6">
        <f t="shared" si="5"/>
        <v>5.5555555555555552E-2</v>
      </c>
      <c r="S32" s="6">
        <f t="shared" si="6"/>
        <v>0.5</v>
      </c>
      <c r="T32" s="6">
        <f t="shared" si="7"/>
        <v>0.44444444444444442</v>
      </c>
      <c r="U32">
        <f t="shared" si="8"/>
        <v>7</v>
      </c>
      <c r="V32" s="6">
        <f t="shared" si="9"/>
        <v>0.3888888888888889</v>
      </c>
      <c r="W32">
        <f t="shared" si="10"/>
        <v>9</v>
      </c>
      <c r="X32" s="6">
        <f t="shared" si="11"/>
        <v>0.5</v>
      </c>
      <c r="Y32">
        <f t="shared" si="12"/>
        <v>11</v>
      </c>
      <c r="Z32" s="6">
        <f t="shared" si="13"/>
        <v>0.61111111111111116</v>
      </c>
      <c r="AA32">
        <f t="shared" si="14"/>
        <v>9</v>
      </c>
      <c r="AB32" s="6">
        <f t="shared" si="15"/>
        <v>0.5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2</v>
      </c>
      <c r="D33" s="69">
        <f>COUNTIFS('2way'!$A$3:$A$7690,"&gt;50%",'2way'!$Y$3:$Y$7690,"N",'2way'!$Q$3:$Q$7690,"=" &amp;B33) +  COUNTIFS('2way'!$A$3:$A$7690,"&gt;50%",'2way'!$Y$3:$Y$7690,"N",'2way'!$R$3:$R$7690,"=" &amp;B33)</f>
        <v>1</v>
      </c>
      <c r="E33" s="69">
        <f>COUNTIFS('2way'!$B$3:$B$7690,"&gt;50%",'2way'!$Y$3:$Y$7690,"N",'2way'!$Q$3:$Q$7690,"=" &amp;B33) +  COUNTIFS('2way'!$B$3:$B$7690,"&gt;50%",'2way'!$Y$3:$Y$7690,"N",'2way'!$R$3:$R$7690,"=" &amp;B33)</f>
        <v>7</v>
      </c>
      <c r="F33" s="69">
        <f>COUNTIFS('2way'!$B$3:$B$7690,"&gt;50%",'2way'!$Y$3:$Y$7690,"Y",'2way'!$Q$3:$Q$7690,"=" &amp;B33) +  COUNTIFS('2way'!$B$3:$B$7690,"&gt;50%",'2way'!$Y$3:$Y$7690,"Y",'2way'!$R$3:$R$7690,"=" &amp;B33)</f>
        <v>8</v>
      </c>
      <c r="G33">
        <f>COUNTIF('2way'!$Q$3:$Q$7690,"=" &amp;B33) + COUNTIF('2way'!$R$3:$R$7690,"=" &amp;B33)</f>
        <v>18</v>
      </c>
      <c r="H33" s="6">
        <f t="shared" si="17"/>
        <v>0.1111111111111111</v>
      </c>
      <c r="I33" s="6">
        <f t="shared" si="1"/>
        <v>5.5555555555555552E-2</v>
      </c>
      <c r="J33" s="6">
        <f t="shared" si="2"/>
        <v>0.3888888888888889</v>
      </c>
      <c r="K33" s="6">
        <f t="shared" si="3"/>
        <v>0.44444444444444442</v>
      </c>
      <c r="L33" s="69">
        <f>COUNTIFS('2way'!$M$3:$M$7690,"&gt;50%",'2way'!$Y$3:$Y$7690,"Y",'2way'!$Q$3:$Q$7690,"=" &amp;B33) +  COUNTIFS('2way'!$M$3:$M$7690,"&gt;50%",'2way'!$Y$3:$Y$7690,"Y",'2way'!$R$3:$R$7690,"=" &amp;B33)</f>
        <v>1</v>
      </c>
      <c r="M33" s="69">
        <f>COUNTIFS('2way'!$M$3:$M$7690,"&gt;50%",'2way'!$Y$3:$Y$7690,"N",'2way'!$Q$3:$Q$7690,"=" &amp;B33) +  COUNTIFS('2way'!$M$3:$M$7690,"&gt;50%",'2way'!$Y$3:$Y$7690,"N",'2way'!$R$3:$R$7690,"=" &amp;B33)</f>
        <v>2</v>
      </c>
      <c r="N33" s="69">
        <f>COUNTIFS('2way'!$N$3:$N$7690,"&gt;50%",'2way'!$Y$3:$Y$7690,"N",'2way'!$Q$3:$Q$7690,"=" &amp;B33) +  COUNTIFS('2way'!$N$3:$N$7690,"&gt;50%",'2way'!$Y$3:$Y$7690,"N",'2way'!$R$3:$R$7690,"=" &amp;B33)</f>
        <v>6</v>
      </c>
      <c r="O33" s="69">
        <f>COUNTIFS('2way'!$N$3:$N$7690,"&gt;50%",'2way'!$Y$3:$Y$7690,"Y",'2way'!$Q$3:$Q$7690,"=" &amp;B33) +  COUNTIFS('2way'!$N$3:$N$7690,"&gt;50%",'2way'!$Y$3:$Y$7690,"Y",'2way'!$R$3:$R$7690,"=" &amp;B33)</f>
        <v>9</v>
      </c>
      <c r="P33">
        <f>COUNTIF('2way'!$Q$3:$Q$7690,"=" &amp;B33) + COUNTIF('2way'!$R$3:$R$7690,"=" &amp;B33)</f>
        <v>18</v>
      </c>
      <c r="Q33" s="6">
        <f t="shared" si="4"/>
        <v>5.5555555555555552E-2</v>
      </c>
      <c r="R33" s="6">
        <f t="shared" si="5"/>
        <v>0.1111111111111111</v>
      </c>
      <c r="S33" s="6">
        <f t="shared" si="6"/>
        <v>0.33333333333333331</v>
      </c>
      <c r="T33" s="6">
        <f t="shared" si="7"/>
        <v>0.5</v>
      </c>
      <c r="U33">
        <f t="shared" si="8"/>
        <v>9</v>
      </c>
      <c r="V33" s="6">
        <f t="shared" si="9"/>
        <v>0.5</v>
      </c>
      <c r="W33">
        <f t="shared" si="10"/>
        <v>7</v>
      </c>
      <c r="X33" s="6">
        <f t="shared" si="11"/>
        <v>0.3888888888888889</v>
      </c>
      <c r="Y33">
        <f t="shared" si="12"/>
        <v>9</v>
      </c>
      <c r="Z33" s="6">
        <f t="shared" si="13"/>
        <v>0.5</v>
      </c>
      <c r="AA33">
        <f t="shared" si="14"/>
        <v>11</v>
      </c>
      <c r="AB33" s="6">
        <f t="shared" si="15"/>
        <v>0.61111111111111116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3</v>
      </c>
      <c r="D34" s="69">
        <f>COUNTIFS('2way'!$A$3:$A$7690,"&gt;50%",'2way'!$Y$3:$Y$7690,"N",'2way'!$Q$3:$Q$7690,"=" &amp;B34) +  COUNTIFS('2way'!$A$3:$A$7690,"&gt;50%",'2way'!$Y$3:$Y$7690,"N",'2way'!$R$3:$R$7690,"=" &amp;B34)</f>
        <v>1</v>
      </c>
      <c r="E34" s="69">
        <f>COUNTIFS('2way'!$B$3:$B$7690,"&gt;50%",'2way'!$Y$3:$Y$7690,"N",'2way'!$Q$3:$Q$7690,"=" &amp;B34) +  COUNTIFS('2way'!$B$3:$B$7690,"&gt;50%",'2way'!$Y$3:$Y$7690,"N",'2way'!$R$3:$R$7690,"=" &amp;B34)</f>
        <v>5</v>
      </c>
      <c r="F34" s="69">
        <f>COUNTIFS('2way'!$B$3:$B$7690,"&gt;50%",'2way'!$Y$3:$Y$7690,"Y",'2way'!$Q$3:$Q$7690,"=" &amp;B34) +  COUNTIFS('2way'!$B$3:$B$7690,"&gt;50%",'2way'!$Y$3:$Y$7690,"Y",'2way'!$R$3:$R$7690,"=" &amp;B34)</f>
        <v>9</v>
      </c>
      <c r="G34">
        <f>COUNTIF('2way'!$Q$3:$Q$7690,"=" &amp;B34) + COUNTIF('2way'!$R$3:$R$7690,"=" &amp;B34)</f>
        <v>18</v>
      </c>
      <c r="H34" s="6">
        <f t="shared" si="17"/>
        <v>0.16666666666666666</v>
      </c>
      <c r="I34" s="6">
        <f t="shared" si="1"/>
        <v>5.5555555555555552E-2</v>
      </c>
      <c r="J34" s="6">
        <f t="shared" si="2"/>
        <v>0.27777777777777779</v>
      </c>
      <c r="K34" s="6">
        <f t="shared" si="3"/>
        <v>0.5</v>
      </c>
      <c r="L34" s="69">
        <f>COUNTIFS('2way'!$M$3:$M$7690,"&gt;50%",'2way'!$Y$3:$Y$7690,"Y",'2way'!$Q$3:$Q$7690,"=" &amp;B34) +  COUNTIFS('2way'!$M$3:$M$7690,"&gt;50%",'2way'!$Y$3:$Y$7690,"Y",'2way'!$R$3:$R$7690,"=" &amp;B34)</f>
        <v>6</v>
      </c>
      <c r="M34" s="69">
        <f>COUNTIFS('2way'!$M$3:$M$7690,"&gt;50%",'2way'!$Y$3:$Y$7690,"N",'2way'!$Q$3:$Q$7690,"=" &amp;B34) +  COUNTIFS('2way'!$M$3:$M$7690,"&gt;50%",'2way'!$Y$3:$Y$7690,"N",'2way'!$R$3:$R$7690,"=" &amp;B34)</f>
        <v>3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6</v>
      </c>
      <c r="P34">
        <f>COUNTIF('2way'!$Q$3:$Q$7690,"=" &amp;B34) + COUNTIF('2way'!$R$3:$R$7690,"=" &amp;B34)</f>
        <v>18</v>
      </c>
      <c r="Q34" s="6">
        <f t="shared" si="4"/>
        <v>0.33333333333333331</v>
      </c>
      <c r="R34" s="6">
        <f t="shared" si="5"/>
        <v>0.16666666666666666</v>
      </c>
      <c r="S34" s="6">
        <f t="shared" si="6"/>
        <v>0.16666666666666666</v>
      </c>
      <c r="T34" s="6">
        <f t="shared" si="7"/>
        <v>0.33333333333333331</v>
      </c>
      <c r="U34">
        <f t="shared" si="8"/>
        <v>8</v>
      </c>
      <c r="V34" s="6">
        <f t="shared" si="9"/>
        <v>0.44444444444444442</v>
      </c>
      <c r="W34">
        <f t="shared" si="10"/>
        <v>9</v>
      </c>
      <c r="X34" s="6">
        <f t="shared" si="11"/>
        <v>0.5</v>
      </c>
      <c r="Y34">
        <f t="shared" si="12"/>
        <v>10</v>
      </c>
      <c r="Z34" s="6">
        <f t="shared" si="13"/>
        <v>0.55555555555555558</v>
      </c>
      <c r="AA34">
        <f t="shared" si="14"/>
        <v>9</v>
      </c>
      <c r="AB34" s="6">
        <f t="shared" si="15"/>
        <v>0.5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3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8</v>
      </c>
      <c r="F35" s="69">
        <f>COUNTIFS('2way'!$B$3:$B$7690,"&gt;50%",'2way'!$Y$3:$Y$7690,"Y",'2way'!$Q$3:$Q$7690,"=" &amp;B35) +  COUNTIFS('2way'!$B$3:$B$7690,"&gt;50%",'2way'!$Y$3:$Y$7690,"Y",'2way'!$R$3:$R$7690,"=" &amp;B35)</f>
        <v>6</v>
      </c>
      <c r="G35">
        <f>COUNTIF('2way'!$Q$3:$Q$7690,"=" &amp;B35) + COUNTIF('2way'!$R$3:$R$7690,"=" &amp;B35)</f>
        <v>18</v>
      </c>
      <c r="H35" s="6">
        <f t="shared" si="17"/>
        <v>0.16666666666666666</v>
      </c>
      <c r="I35" s="6">
        <f t="shared" si="1"/>
        <v>5.5555555555555552E-2</v>
      </c>
      <c r="J35" s="6">
        <f t="shared" si="2"/>
        <v>0.44444444444444442</v>
      </c>
      <c r="K35" s="6">
        <f t="shared" si="3"/>
        <v>0.33333333333333331</v>
      </c>
      <c r="L35" s="69">
        <f>COUNTIFS('2way'!$M$3:$M$7690,"&gt;50%",'2way'!$Y$3:$Y$7690,"Y",'2way'!$Q$3:$Q$7690,"=" &amp;B35) +  COUNTIFS('2way'!$M$3:$M$7690,"&gt;50%",'2way'!$Y$3:$Y$7690,"Y",'2way'!$R$3:$R$7690,"=" &amp;B35)</f>
        <v>1</v>
      </c>
      <c r="M35" s="69">
        <f>COUNTIFS('2way'!$M$3:$M$7690,"&gt;50%",'2way'!$Y$3:$Y$7690,"N",'2way'!$Q$3:$Q$7690,"=" &amp;B35) +  COUNTIFS('2way'!$M$3:$M$7690,"&gt;50%",'2way'!$Y$3:$Y$7690,"N",'2way'!$R$3:$R$7690,"=" &amp;B35)</f>
        <v>1</v>
      </c>
      <c r="N35" s="69">
        <f>COUNTIFS('2way'!$N$3:$N$7690,"&gt;50%",'2way'!$Y$3:$Y$7690,"N",'2way'!$Q$3:$Q$7690,"=" &amp;B35) +  COUNTIFS('2way'!$N$3:$N$7690,"&gt;50%",'2way'!$Y$3:$Y$7690,"N",'2way'!$R$3:$R$7690,"=" &amp;B35)</f>
        <v>8</v>
      </c>
      <c r="O35" s="69">
        <f>COUNTIFS('2way'!$N$3:$N$7690,"&gt;50%",'2way'!$Y$3:$Y$7690,"Y",'2way'!$Q$3:$Q$7690,"=" &amp;B35) +  COUNTIFS('2way'!$N$3:$N$7690,"&gt;50%",'2way'!$Y$3:$Y$7690,"Y",'2way'!$R$3:$R$7690,"=" &amp;B35)</f>
        <v>8</v>
      </c>
      <c r="P35">
        <f>COUNTIF('2way'!$Q$3:$Q$7690,"=" &amp;B35) + COUNTIF('2way'!$R$3:$R$7690,"=" &amp;B35)</f>
        <v>18</v>
      </c>
      <c r="Q35" s="6">
        <f t="shared" si="4"/>
        <v>5.5555555555555552E-2</v>
      </c>
      <c r="R35" s="6">
        <f t="shared" si="5"/>
        <v>5.5555555555555552E-2</v>
      </c>
      <c r="S35" s="6">
        <f t="shared" si="6"/>
        <v>0.44444444444444442</v>
      </c>
      <c r="T35" s="6">
        <f t="shared" si="7"/>
        <v>0.44444444444444442</v>
      </c>
      <c r="U35">
        <f t="shared" si="8"/>
        <v>11</v>
      </c>
      <c r="V35" s="6">
        <f t="shared" si="9"/>
        <v>0.61111111111111116</v>
      </c>
      <c r="W35">
        <f t="shared" si="10"/>
        <v>9</v>
      </c>
      <c r="X35" s="6">
        <f t="shared" si="11"/>
        <v>0.5</v>
      </c>
      <c r="Y35">
        <f t="shared" si="12"/>
        <v>7</v>
      </c>
      <c r="Z35" s="6">
        <f t="shared" si="13"/>
        <v>0.3888888888888889</v>
      </c>
      <c r="AA35">
        <f t="shared" si="14"/>
        <v>9</v>
      </c>
      <c r="AB35" s="6">
        <f t="shared" si="15"/>
        <v>0.5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3</v>
      </c>
      <c r="D36" s="69">
        <f>COUNTIFS('2way'!$A$3:$A$7690,"&gt;50%",'2way'!$Y$3:$Y$7690,"N",'2way'!$Q$3:$Q$7690,"=" &amp;B36) +  COUNTIFS('2way'!$A$3:$A$7690,"&gt;50%",'2way'!$Y$3:$Y$7690,"N",'2way'!$R$3:$R$7690,"=" &amp;B36)</f>
        <v>4</v>
      </c>
      <c r="E36" s="69">
        <f>COUNTIFS('2way'!$B$3:$B$7690,"&gt;50%",'2way'!$Y$3:$Y$7690,"N",'2way'!$Q$3:$Q$7690,"=" &amp;B36) +  COUNTIFS('2way'!$B$3:$B$7690,"&gt;50%",'2way'!$Y$3:$Y$7690,"N",'2way'!$R$3:$R$7690,"=" &amp;B36)</f>
        <v>3</v>
      </c>
      <c r="F36" s="69">
        <f>COUNTIFS('2way'!$B$3:$B$7690,"&gt;50%",'2way'!$Y$3:$Y$7690,"Y",'2way'!$Q$3:$Q$7690,"=" &amp;B36) +  COUNTIFS('2way'!$B$3:$B$7690,"&gt;50%",'2way'!$Y$3:$Y$7690,"Y",'2way'!$R$3:$R$7690,"=" &amp;B36)</f>
        <v>8</v>
      </c>
      <c r="G36">
        <f>COUNTIF('2way'!$Q$3:$Q$7690,"=" &amp;B36) + COUNTIF('2way'!$R$3:$R$7690,"=" &amp;B36)</f>
        <v>18</v>
      </c>
      <c r="H36" s="6">
        <f t="shared" si="17"/>
        <v>0.16666666666666666</v>
      </c>
      <c r="I36" s="6">
        <f t="shared" si="1"/>
        <v>0.22222222222222221</v>
      </c>
      <c r="J36" s="6">
        <f t="shared" si="2"/>
        <v>0.16666666666666666</v>
      </c>
      <c r="K36" s="6">
        <f t="shared" si="3"/>
        <v>0.44444444444444442</v>
      </c>
      <c r="L36" s="69">
        <f>COUNTIFS('2way'!$M$3:$M$7690,"&gt;50%",'2way'!$Y$3:$Y$7690,"Y",'2way'!$Q$3:$Q$7690,"=" &amp;B36) +  COUNTIFS('2way'!$M$3:$M$7690,"&gt;50%",'2way'!$Y$3:$Y$7690,"Y",'2way'!$R$3:$R$7690,"=" &amp;B36)</f>
        <v>3</v>
      </c>
      <c r="M36" s="69">
        <f>COUNTIFS('2way'!$M$3:$M$7690,"&gt;50%",'2way'!$Y$3:$Y$7690,"N",'2way'!$Q$3:$Q$7690,"=" &amp;B36) +  COUNTIFS('2way'!$M$3:$M$7690,"&gt;50%",'2way'!$Y$3:$Y$7690,"N",'2way'!$R$3:$R$7690,"=" &amp;B36)</f>
        <v>4</v>
      </c>
      <c r="N36" s="69">
        <f>COUNTIFS('2way'!$N$3:$N$7690,"&gt;50%",'2way'!$Y$3:$Y$7690,"N",'2way'!$Q$3:$Q$7690,"=" &amp;B36) +  COUNTIFS('2way'!$N$3:$N$7690,"&gt;50%",'2way'!$Y$3:$Y$7690,"N",'2way'!$R$3:$R$7690,"=" &amp;B36)</f>
        <v>3</v>
      </c>
      <c r="O36" s="69">
        <f>COUNTIFS('2way'!$N$3:$N$7690,"&gt;50%",'2way'!$Y$3:$Y$7690,"Y",'2way'!$Q$3:$Q$7690,"=" &amp;B36) +  COUNTIFS('2way'!$N$3:$N$7690,"&gt;50%",'2way'!$Y$3:$Y$7690,"Y",'2way'!$R$3:$R$7690,"=" &amp;B36)</f>
        <v>8</v>
      </c>
      <c r="P36">
        <f>COUNTIF('2way'!$Q$3:$Q$7690,"=" &amp;B36) + COUNTIF('2way'!$R$3:$R$7690,"=" &amp;B36)</f>
        <v>18</v>
      </c>
      <c r="Q36" s="6">
        <f t="shared" si="4"/>
        <v>0.16666666666666666</v>
      </c>
      <c r="R36" s="6">
        <f t="shared" si="5"/>
        <v>0.22222222222222221</v>
      </c>
      <c r="S36" s="6">
        <f t="shared" si="6"/>
        <v>0.16666666666666666</v>
      </c>
      <c r="T36" s="6">
        <f t="shared" si="7"/>
        <v>0.44444444444444442</v>
      </c>
      <c r="U36">
        <f t="shared" si="8"/>
        <v>6</v>
      </c>
      <c r="V36" s="6">
        <f t="shared" si="9"/>
        <v>0.33333333333333331</v>
      </c>
      <c r="W36">
        <f t="shared" si="10"/>
        <v>6</v>
      </c>
      <c r="X36" s="6">
        <f t="shared" si="11"/>
        <v>0.33333333333333331</v>
      </c>
      <c r="Y36">
        <f t="shared" si="12"/>
        <v>12</v>
      </c>
      <c r="Z36" s="6">
        <f t="shared" si="13"/>
        <v>0.66666666666666663</v>
      </c>
      <c r="AA36">
        <f t="shared" si="14"/>
        <v>12</v>
      </c>
      <c r="AB36" s="6">
        <f t="shared" si="15"/>
        <v>0.66666666666666663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3</v>
      </c>
      <c r="D37" s="69">
        <f>COUNTIFS('2way'!$A$3:$A$7690,"&gt;50%",'2way'!$Y$3:$Y$7690,"N",'2way'!$Q$3:$Q$7690,"=" &amp;B37) +  COUNTIFS('2way'!$A$3:$A$7690,"&gt;50%",'2way'!$Y$3:$Y$7690,"N",'2way'!$R$3:$R$7690,"=" &amp;B37)</f>
        <v>2</v>
      </c>
      <c r="E37" s="69">
        <f>COUNTIFS('2way'!$B$3:$B$7690,"&gt;50%",'2way'!$Y$3:$Y$7690,"N",'2way'!$Q$3:$Q$7690,"=" &amp;B37) +  COUNTIFS('2way'!$B$3:$B$7690,"&gt;50%",'2way'!$Y$3:$Y$7690,"N",'2way'!$R$3:$R$7690,"=" &amp;B37)</f>
        <v>9</v>
      </c>
      <c r="F37" s="69">
        <f>COUNTIFS('2way'!$B$3:$B$7690,"&gt;50%",'2way'!$Y$3:$Y$7690,"Y",'2way'!$Q$3:$Q$7690,"=" &amp;B37) +  COUNTIFS('2way'!$B$3:$B$7690,"&gt;50%",'2way'!$Y$3:$Y$7690,"Y",'2way'!$R$3:$R$7690,"=" &amp;B37)</f>
        <v>4</v>
      </c>
      <c r="G37">
        <f>COUNTIF('2way'!$Q$3:$Q$7690,"=" &amp;B37) + COUNTIF('2way'!$R$3:$R$7690,"=" &amp;B37)</f>
        <v>18</v>
      </c>
      <c r="H37" s="6">
        <f t="shared" si="17"/>
        <v>0.16666666666666666</v>
      </c>
      <c r="I37" s="6">
        <f t="shared" si="1"/>
        <v>0.1111111111111111</v>
      </c>
      <c r="J37" s="6">
        <f t="shared" si="2"/>
        <v>0.5</v>
      </c>
      <c r="K37" s="6">
        <f t="shared" si="3"/>
        <v>0.22222222222222221</v>
      </c>
      <c r="L37" s="69">
        <f>COUNTIFS('2way'!$M$3:$M$7690,"&gt;50%",'2way'!$Y$3:$Y$7690,"Y",'2way'!$Q$3:$Q$7690,"=" &amp;B37) +  COUNTIFS('2way'!$M$3:$M$7690,"&gt;50%",'2way'!$Y$3:$Y$7690,"Y",'2way'!$R$3:$R$7690,"=" &amp;B37)</f>
        <v>1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11</v>
      </c>
      <c r="O37" s="69">
        <f>COUNTIFS('2way'!$N$3:$N$7690,"&gt;50%",'2way'!$Y$3:$Y$7690,"Y",'2way'!$Q$3:$Q$7690,"=" &amp;B37) +  COUNTIFS('2way'!$N$3:$N$7690,"&gt;50%",'2way'!$Y$3:$Y$7690,"Y",'2way'!$R$3:$R$7690,"=" &amp;B37)</f>
        <v>6</v>
      </c>
      <c r="P37">
        <f>COUNTIF('2way'!$Q$3:$Q$7690,"=" &amp;B37) + COUNTIF('2way'!$R$3:$R$7690,"=" &amp;B37)</f>
        <v>18</v>
      </c>
      <c r="Q37" s="6">
        <f t="shared" si="4"/>
        <v>5.5555555555555552E-2</v>
      </c>
      <c r="R37" s="6">
        <f t="shared" si="5"/>
        <v>0</v>
      </c>
      <c r="S37" s="6">
        <f t="shared" si="6"/>
        <v>0.61111111111111116</v>
      </c>
      <c r="T37" s="6">
        <f t="shared" si="7"/>
        <v>0.33333333333333331</v>
      </c>
      <c r="U37">
        <f t="shared" si="8"/>
        <v>12</v>
      </c>
      <c r="V37" s="6">
        <f t="shared" si="9"/>
        <v>0.66666666666666663</v>
      </c>
      <c r="W37">
        <f t="shared" si="10"/>
        <v>12</v>
      </c>
      <c r="X37" s="6">
        <f t="shared" si="11"/>
        <v>0.66666666666666663</v>
      </c>
      <c r="Y37">
        <f t="shared" si="12"/>
        <v>6</v>
      </c>
      <c r="Z37" s="6">
        <f t="shared" si="13"/>
        <v>0.33333333333333331</v>
      </c>
      <c r="AA37">
        <f t="shared" si="14"/>
        <v>6</v>
      </c>
      <c r="AB37" s="6">
        <f t="shared" si="15"/>
        <v>0.33333333333333331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9</v>
      </c>
      <c r="F38" s="69">
        <f>COUNTIFS('2way'!$B$3:$B$7690,"&gt;50%",'2way'!$Y$3:$Y$7690,"Y",'2way'!$Q$3:$Q$7690,"=" &amp;B38) +  COUNTIFS('2way'!$B$3:$B$7690,"&gt;50%",'2way'!$Y$3:$Y$7690,"Y",'2way'!$R$3:$R$7690,"=" &amp;B38)</f>
        <v>7</v>
      </c>
      <c r="G38">
        <f>COUNTIF('2way'!$Q$3:$Q$7690,"=" &amp;B38) + COUNTIF('2way'!$R$3:$R$7690,"=" &amp;B38)</f>
        <v>18</v>
      </c>
      <c r="H38" s="6">
        <f t="shared" si="17"/>
        <v>0</v>
      </c>
      <c r="I38" s="6">
        <f t="shared" si="1"/>
        <v>0.1111111111111111</v>
      </c>
      <c r="J38" s="6">
        <f t="shared" si="2"/>
        <v>0.5</v>
      </c>
      <c r="K38" s="6">
        <f t="shared" si="3"/>
        <v>0.3888888888888889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2</v>
      </c>
      <c r="N38" s="69">
        <f>COUNTIFS('2way'!$N$3:$N$7690,"&gt;50%",'2way'!$Y$3:$Y$7690,"N",'2way'!$Q$3:$Q$7690,"=" &amp;B38) +  COUNTIFS('2way'!$N$3:$N$7690,"&gt;50%",'2way'!$Y$3:$Y$7690,"N",'2way'!$R$3:$R$7690,"=" &amp;B38)</f>
        <v>9</v>
      </c>
      <c r="O38" s="69">
        <f>COUNTIFS('2way'!$N$3:$N$7690,"&gt;50%",'2way'!$Y$3:$Y$7690,"Y",'2way'!$Q$3:$Q$7690,"=" &amp;B38) +  COUNTIFS('2way'!$N$3:$N$7690,"&gt;50%",'2way'!$Y$3:$Y$7690,"Y",'2way'!$R$3:$R$7690,"=" &amp;B38)</f>
        <v>7</v>
      </c>
      <c r="P38">
        <f>COUNTIF('2way'!$Q$3:$Q$7690,"=" &amp;B38) + COUNTIF('2way'!$R$3:$R$7690,"=" &amp;B38)</f>
        <v>18</v>
      </c>
      <c r="Q38" s="6">
        <f t="shared" si="4"/>
        <v>0</v>
      </c>
      <c r="R38" s="6">
        <f t="shared" si="5"/>
        <v>0.1111111111111111</v>
      </c>
      <c r="S38" s="6">
        <f t="shared" si="6"/>
        <v>0.5</v>
      </c>
      <c r="T38" s="6">
        <f t="shared" si="7"/>
        <v>0.3888888888888889</v>
      </c>
      <c r="U38">
        <f t="shared" si="8"/>
        <v>9</v>
      </c>
      <c r="V38" s="6">
        <f t="shared" si="9"/>
        <v>0.5</v>
      </c>
      <c r="W38">
        <f t="shared" si="10"/>
        <v>9</v>
      </c>
      <c r="X38" s="6">
        <f t="shared" si="11"/>
        <v>0.5</v>
      </c>
      <c r="Y38">
        <f t="shared" si="12"/>
        <v>9</v>
      </c>
      <c r="Z38" s="6">
        <f t="shared" si="13"/>
        <v>0.5</v>
      </c>
      <c r="AA38">
        <f t="shared" si="14"/>
        <v>9</v>
      </c>
      <c r="AB38" s="6">
        <f t="shared" si="15"/>
        <v>0.5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1</v>
      </c>
      <c r="E39" s="69">
        <f>COUNTIFS('2way'!$B$3:$B$7690,"&gt;50%",'2way'!$Y$3:$Y$7690,"N",'2way'!$Q$3:$Q$7690,"=" &amp;B39) +  COUNTIFS('2way'!$B$3:$B$7690,"&gt;50%",'2way'!$Y$3:$Y$7690,"N",'2way'!$R$3:$R$7690,"=" &amp;B39)</f>
        <v>10</v>
      </c>
      <c r="F39" s="69">
        <f>COUNTIFS('2way'!$B$3:$B$7690,"&gt;50%",'2way'!$Y$3:$Y$7690,"Y",'2way'!$Q$3:$Q$7690,"=" &amp;B39) +  COUNTIFS('2way'!$B$3:$B$7690,"&gt;50%",'2way'!$Y$3:$Y$7690,"Y",'2way'!$R$3:$R$7690,"=" &amp;B39)</f>
        <v>7</v>
      </c>
      <c r="G39">
        <f>COUNTIF('2way'!$Q$3:$Q$7690,"=" &amp;B39) + COUNTIF('2way'!$R$3:$R$7690,"=" &amp;B39)</f>
        <v>18</v>
      </c>
      <c r="H39" s="6">
        <f t="shared" si="17"/>
        <v>0</v>
      </c>
      <c r="I39" s="6">
        <f t="shared" si="1"/>
        <v>5.5555555555555552E-2</v>
      </c>
      <c r="J39" s="6">
        <f t="shared" si="2"/>
        <v>0.55555555555555558</v>
      </c>
      <c r="K39" s="6">
        <f t="shared" si="3"/>
        <v>0.3888888888888889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2</v>
      </c>
      <c r="N39" s="69">
        <f>COUNTIFS('2way'!$N$3:$N$7690,"&gt;50%",'2way'!$Y$3:$Y$7690,"N",'2way'!$Q$3:$Q$7690,"=" &amp;B39) +  COUNTIFS('2way'!$N$3:$N$7690,"&gt;50%",'2way'!$Y$3:$Y$7690,"N",'2way'!$R$3:$R$7690,"=" &amp;B39)</f>
        <v>9</v>
      </c>
      <c r="O39" s="69">
        <f>COUNTIFS('2way'!$N$3:$N$7690,"&gt;50%",'2way'!$Y$3:$Y$7690,"Y",'2way'!$Q$3:$Q$7690,"=" &amp;B39) +  COUNTIFS('2way'!$N$3:$N$7690,"&gt;50%",'2way'!$Y$3:$Y$7690,"Y",'2way'!$R$3:$R$7690,"=" &amp;B39)</f>
        <v>7</v>
      </c>
      <c r="P39">
        <f>COUNTIF('2way'!$Q$3:$Q$7690,"=" &amp;B39) + COUNTIF('2way'!$R$3:$R$7690,"=" &amp;B39)</f>
        <v>18</v>
      </c>
      <c r="Q39" s="6">
        <f t="shared" si="4"/>
        <v>0</v>
      </c>
      <c r="R39" s="6">
        <f t="shared" si="5"/>
        <v>0.1111111111111111</v>
      </c>
      <c r="S39" s="6">
        <f t="shared" si="6"/>
        <v>0.5</v>
      </c>
      <c r="T39" s="6">
        <f t="shared" si="7"/>
        <v>0.3888888888888889</v>
      </c>
      <c r="U39">
        <f t="shared" si="8"/>
        <v>10</v>
      </c>
      <c r="V39" s="6">
        <f t="shared" si="9"/>
        <v>0.55555555555555558</v>
      </c>
      <c r="W39">
        <f t="shared" si="10"/>
        <v>9</v>
      </c>
      <c r="X39" s="6">
        <f t="shared" si="11"/>
        <v>0.5</v>
      </c>
      <c r="Y39">
        <f t="shared" si="12"/>
        <v>8</v>
      </c>
      <c r="Z39" s="6">
        <f t="shared" si="13"/>
        <v>0.44444444444444442</v>
      </c>
      <c r="AA39">
        <f t="shared" si="14"/>
        <v>9</v>
      </c>
      <c r="AB39" s="6">
        <f t="shared" si="15"/>
        <v>0.5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1</v>
      </c>
      <c r="E40" s="69">
        <f>COUNTIFS('2way'!$B$3:$B$7690,"&gt;50%",'2way'!$Y$3:$Y$7690,"N",'2way'!$Q$3:$Q$7690,"=" &amp;B40) +  COUNTIFS('2way'!$B$3:$B$7690,"&gt;50%",'2way'!$Y$3:$Y$7690,"N",'2way'!$R$3:$R$7690,"=" &amp;B40)</f>
        <v>8</v>
      </c>
      <c r="F40" s="69">
        <f>COUNTIFS('2way'!$B$3:$B$7690,"&gt;50%",'2way'!$Y$3:$Y$7690,"Y",'2way'!$Q$3:$Q$7690,"=" &amp;B40) +  COUNTIFS('2way'!$B$3:$B$7690,"&gt;50%",'2way'!$Y$3:$Y$7690,"Y",'2way'!$R$3:$R$7690,"=" &amp;B40)</f>
        <v>8</v>
      </c>
      <c r="G40">
        <f>COUNTIF('2way'!$Q$3:$Q$7690,"=" &amp;B40) + COUNTIF('2way'!$R$3:$R$7690,"=" &amp;B40)</f>
        <v>18</v>
      </c>
      <c r="H40" s="6">
        <f t="shared" si="17"/>
        <v>5.5555555555555552E-2</v>
      </c>
      <c r="I40" s="6">
        <f t="shared" si="1"/>
        <v>5.5555555555555552E-2</v>
      </c>
      <c r="J40" s="6">
        <f t="shared" si="2"/>
        <v>0.44444444444444442</v>
      </c>
      <c r="K40" s="6">
        <f t="shared" si="3"/>
        <v>0.44444444444444442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9</v>
      </c>
      <c r="O40" s="69">
        <f>COUNTIFS('2way'!$N$3:$N$7690,"&gt;50%",'2way'!$Y$3:$Y$7690,"Y",'2way'!$Q$3:$Q$7690,"=" &amp;B40) +  COUNTIFS('2way'!$N$3:$N$7690,"&gt;50%",'2way'!$Y$3:$Y$7690,"Y",'2way'!$R$3:$R$7690,"=" &amp;B40)</f>
        <v>9</v>
      </c>
      <c r="P40">
        <f>COUNTIF('2way'!$Q$3:$Q$7690,"=" &amp;B40) + COUNTIF('2way'!$R$3:$R$7690,"=" &amp;B40)</f>
        <v>18</v>
      </c>
      <c r="Q40" s="6">
        <f t="shared" si="4"/>
        <v>0</v>
      </c>
      <c r="R40" s="6">
        <f t="shared" si="5"/>
        <v>0</v>
      </c>
      <c r="S40" s="6">
        <f t="shared" si="6"/>
        <v>0.5</v>
      </c>
      <c r="T40" s="6">
        <f t="shared" si="7"/>
        <v>0.5</v>
      </c>
      <c r="U40">
        <f t="shared" si="8"/>
        <v>9</v>
      </c>
      <c r="V40" s="6">
        <f t="shared" si="9"/>
        <v>0.5</v>
      </c>
      <c r="W40">
        <f t="shared" si="10"/>
        <v>9</v>
      </c>
      <c r="X40" s="6">
        <f t="shared" si="11"/>
        <v>0.5</v>
      </c>
      <c r="Y40">
        <f t="shared" si="12"/>
        <v>9</v>
      </c>
      <c r="Z40" s="6">
        <f t="shared" si="13"/>
        <v>0.5</v>
      </c>
      <c r="AA40">
        <f t="shared" si="14"/>
        <v>9</v>
      </c>
      <c r="AB40" s="6">
        <f t="shared" si="15"/>
        <v>0.5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12</v>
      </c>
      <c r="F41" s="69">
        <f>COUNTIFS('2way'!$B$3:$B$7690,"&gt;50%",'2way'!$Y$3:$Y$7690,"Y",'2way'!$Q$3:$Q$7690,"=" &amp;B41) +  COUNTIFS('2way'!$B$3:$B$7690,"&gt;50%",'2way'!$Y$3:$Y$7690,"Y",'2way'!$R$3:$R$7690,"=" &amp;B41)</f>
        <v>4</v>
      </c>
      <c r="G41">
        <f>COUNTIF('2way'!$Q$3:$Q$7690,"=" &amp;B41) + COUNTIF('2way'!$R$3:$R$7690,"=" &amp;B41)</f>
        <v>18</v>
      </c>
      <c r="H41" s="6">
        <f t="shared" si="17"/>
        <v>0</v>
      </c>
      <c r="I41" s="6">
        <f t="shared" si="1"/>
        <v>0.1111111111111111</v>
      </c>
      <c r="J41" s="6">
        <f t="shared" si="2"/>
        <v>0.66666666666666663</v>
      </c>
      <c r="K41" s="6">
        <f t="shared" si="3"/>
        <v>0.22222222222222221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2</v>
      </c>
      <c r="N41" s="69">
        <f>COUNTIFS('2way'!$N$3:$N$7690,"&gt;50%",'2way'!$Y$3:$Y$7690,"N",'2way'!$Q$3:$Q$7690,"=" &amp;B41) +  COUNTIFS('2way'!$N$3:$N$7690,"&gt;50%",'2way'!$Y$3:$Y$7690,"N",'2way'!$R$3:$R$7690,"=" &amp;B41)</f>
        <v>12</v>
      </c>
      <c r="O41" s="69">
        <f>COUNTIFS('2way'!$N$3:$N$7690,"&gt;50%",'2way'!$Y$3:$Y$7690,"Y",'2way'!$Q$3:$Q$7690,"=" &amp;B41) +  COUNTIFS('2way'!$N$3:$N$7690,"&gt;50%",'2way'!$Y$3:$Y$7690,"Y",'2way'!$R$3:$R$7690,"=" &amp;B41)</f>
        <v>4</v>
      </c>
      <c r="P41">
        <f>COUNTIF('2way'!$Q$3:$Q$7690,"=" &amp;B41) + COUNTIF('2way'!$R$3:$R$7690,"=" &amp;B41)</f>
        <v>18</v>
      </c>
      <c r="Q41" s="6">
        <f t="shared" si="4"/>
        <v>0</v>
      </c>
      <c r="R41" s="6">
        <f t="shared" si="5"/>
        <v>0.1111111111111111</v>
      </c>
      <c r="S41" s="6">
        <f t="shared" si="6"/>
        <v>0.66666666666666663</v>
      </c>
      <c r="T41" s="6">
        <f t="shared" si="7"/>
        <v>0.22222222222222221</v>
      </c>
      <c r="U41">
        <f t="shared" si="8"/>
        <v>12</v>
      </c>
      <c r="V41" s="6">
        <f t="shared" si="9"/>
        <v>0.66666666666666663</v>
      </c>
      <c r="W41">
        <f t="shared" si="10"/>
        <v>12</v>
      </c>
      <c r="X41" s="6">
        <f t="shared" si="11"/>
        <v>0.66666666666666663</v>
      </c>
      <c r="Y41">
        <f t="shared" si="12"/>
        <v>6</v>
      </c>
      <c r="Z41" s="6">
        <f t="shared" si="13"/>
        <v>0.33333333333333331</v>
      </c>
      <c r="AA41">
        <f t="shared" si="14"/>
        <v>6</v>
      </c>
      <c r="AB41" s="6">
        <f t="shared" si="15"/>
        <v>0.33333333333333331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13</v>
      </c>
      <c r="F42" s="69">
        <f>COUNTIFS('2way'!$B$3:$B$7690,"&gt;50%",'2way'!$Y$3:$Y$7690,"Y",'2way'!$Q$3:$Q$7690,"=" &amp;B42) +  COUNTIFS('2way'!$B$3:$B$7690,"&gt;50%",'2way'!$Y$3:$Y$7690,"Y",'2way'!$R$3:$R$7690,"=" &amp;B42)</f>
        <v>3</v>
      </c>
      <c r="G42">
        <f>COUNTIF('2way'!$Q$3:$Q$7690,"=" &amp;B42) + COUNTIF('2way'!$R$3:$R$7690,"=" &amp;B42)</f>
        <v>18</v>
      </c>
      <c r="H42" s="6">
        <f t="shared" si="17"/>
        <v>5.5555555555555552E-2</v>
      </c>
      <c r="I42" s="6">
        <f t="shared" si="1"/>
        <v>5.5555555555555552E-2</v>
      </c>
      <c r="J42" s="6">
        <f t="shared" si="2"/>
        <v>0.72222222222222221</v>
      </c>
      <c r="K42" s="6">
        <f t="shared" si="3"/>
        <v>0.16666666666666666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14</v>
      </c>
      <c r="O42" s="69">
        <f>COUNTIFS('2way'!$N$3:$N$7690,"&gt;50%",'2way'!$Y$3:$Y$7690,"Y",'2way'!$Q$3:$Q$7690,"=" &amp;B42) +  COUNTIFS('2way'!$N$3:$N$7690,"&gt;50%",'2way'!$Y$3:$Y$7690,"Y",'2way'!$R$3:$R$7690,"=" &amp;B42)</f>
        <v>4</v>
      </c>
      <c r="P42">
        <f>COUNTIF('2way'!$Q$3:$Q$7690,"=" &amp;B42) + COUNTIF('2way'!$R$3:$R$7690,"=" &amp;B42)</f>
        <v>18</v>
      </c>
      <c r="Q42" s="6">
        <f t="shared" si="4"/>
        <v>0</v>
      </c>
      <c r="R42" s="6">
        <f t="shared" si="5"/>
        <v>0</v>
      </c>
      <c r="S42" s="6">
        <f t="shared" si="6"/>
        <v>0.77777777777777779</v>
      </c>
      <c r="T42" s="6">
        <f t="shared" si="7"/>
        <v>0.22222222222222221</v>
      </c>
      <c r="U42">
        <f t="shared" si="8"/>
        <v>14</v>
      </c>
      <c r="V42" s="6">
        <f t="shared" si="9"/>
        <v>0.77777777777777779</v>
      </c>
      <c r="W42">
        <f t="shared" si="10"/>
        <v>14</v>
      </c>
      <c r="X42" s="6">
        <f t="shared" si="11"/>
        <v>0.77777777777777779</v>
      </c>
      <c r="Y42">
        <f t="shared" si="12"/>
        <v>4</v>
      </c>
      <c r="Z42" s="6">
        <f t="shared" si="13"/>
        <v>0.22222222222222221</v>
      </c>
      <c r="AA42">
        <f t="shared" si="14"/>
        <v>4</v>
      </c>
      <c r="AB42" s="6">
        <f t="shared" si="15"/>
        <v>0.22222222222222221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13</v>
      </c>
      <c r="F43" s="69">
        <f>COUNTIFS('2way'!$B$3:$B$7690,"&gt;50%",'2way'!$Y$3:$Y$7690,"Y",'2way'!$Q$3:$Q$7690,"=" &amp;B43) +  COUNTIFS('2way'!$B$3:$B$7690,"&gt;50%",'2way'!$Y$3:$Y$7690,"Y",'2way'!$R$3:$R$7690,"=" &amp;B43)</f>
        <v>5</v>
      </c>
      <c r="G43">
        <f>COUNTIF('2way'!$Q$3:$Q$7690,"=" &amp;B43) + COUNTIF('2way'!$R$3:$R$7690,"=" &amp;B43)</f>
        <v>18</v>
      </c>
      <c r="H43" s="6">
        <f t="shared" si="17"/>
        <v>0</v>
      </c>
      <c r="I43" s="6">
        <f t="shared" si="1"/>
        <v>0</v>
      </c>
      <c r="J43" s="6">
        <f t="shared" si="2"/>
        <v>0.72222222222222221</v>
      </c>
      <c r="K43" s="6">
        <f t="shared" si="3"/>
        <v>0.27777777777777779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12</v>
      </c>
      <c r="O43" s="69">
        <f>COUNTIFS('2way'!$N$3:$N$7690,"&gt;50%",'2way'!$Y$3:$Y$7690,"Y",'2way'!$Q$3:$Q$7690,"=" &amp;B43) +  COUNTIFS('2way'!$N$3:$N$7690,"&gt;50%",'2way'!$Y$3:$Y$7690,"Y",'2way'!$R$3:$R$7690,"=" &amp;B43)</f>
        <v>5</v>
      </c>
      <c r="P43">
        <f>COUNTIF('2way'!$Q$3:$Q$7690,"=" &amp;B43) + COUNTIF('2way'!$R$3:$R$7690,"=" &amp;B43)</f>
        <v>18</v>
      </c>
      <c r="Q43" s="6">
        <f t="shared" si="4"/>
        <v>0</v>
      </c>
      <c r="R43" s="6">
        <f t="shared" si="5"/>
        <v>0</v>
      </c>
      <c r="S43" s="6">
        <f t="shared" si="6"/>
        <v>0.66666666666666663</v>
      </c>
      <c r="T43" s="6">
        <f t="shared" si="7"/>
        <v>0.27777777777777779</v>
      </c>
      <c r="U43">
        <f t="shared" si="8"/>
        <v>13</v>
      </c>
      <c r="V43" s="6">
        <f t="shared" si="9"/>
        <v>0.72222222222222221</v>
      </c>
      <c r="W43">
        <f t="shared" si="10"/>
        <v>12</v>
      </c>
      <c r="X43" s="6">
        <f t="shared" si="11"/>
        <v>0.66666666666666663</v>
      </c>
      <c r="Y43">
        <f t="shared" si="12"/>
        <v>5</v>
      </c>
      <c r="Z43" s="6">
        <f t="shared" si="13"/>
        <v>0.27777777777777779</v>
      </c>
      <c r="AA43">
        <f t="shared" si="14"/>
        <v>5</v>
      </c>
      <c r="AB43" s="6">
        <f t="shared" si="15"/>
        <v>0.27777777777777779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1</v>
      </c>
      <c r="D44" s="69">
        <f>COUNTIFS('2way'!$A$3:$A$7690,"&gt;50%",'2way'!$Y$3:$Y$7690,"N",'2way'!$Q$3:$Q$7690,"=" &amp;B44) +  COUNTIFS('2way'!$A$3:$A$7690,"&gt;50%",'2way'!$Y$3:$Y$7690,"N",'2way'!$R$3:$R$7690,"=" &amp;B44)</f>
        <v>1</v>
      </c>
      <c r="E44" s="69">
        <f>COUNTIFS('2way'!$B$3:$B$7690,"&gt;50%",'2way'!$Y$3:$Y$7690,"N",'2way'!$Q$3:$Q$7690,"=" &amp;B44) +  COUNTIFS('2way'!$B$3:$B$7690,"&gt;50%",'2way'!$Y$3:$Y$7690,"N",'2way'!$R$3:$R$7690,"=" &amp;B44)</f>
        <v>7</v>
      </c>
      <c r="F44" s="69">
        <f>COUNTIFS('2way'!$B$3:$B$7690,"&gt;50%",'2way'!$Y$3:$Y$7690,"Y",'2way'!$Q$3:$Q$7690,"=" &amp;B44) +  COUNTIFS('2way'!$B$3:$B$7690,"&gt;50%",'2way'!$Y$3:$Y$7690,"Y",'2way'!$R$3:$R$7690,"=" &amp;B44)</f>
        <v>9</v>
      </c>
      <c r="G44">
        <f>COUNTIF('2way'!$Q$3:$Q$7690,"=" &amp;B44) + COUNTIF('2way'!$R$3:$R$7690,"=" &amp;B44)</f>
        <v>18</v>
      </c>
      <c r="H44" s="6">
        <f t="shared" si="17"/>
        <v>5.5555555555555552E-2</v>
      </c>
      <c r="I44" s="6">
        <f t="shared" si="1"/>
        <v>5.5555555555555552E-2</v>
      </c>
      <c r="J44" s="6">
        <f t="shared" si="2"/>
        <v>0.3888888888888889</v>
      </c>
      <c r="K44" s="6">
        <f t="shared" si="3"/>
        <v>0.5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1</v>
      </c>
      <c r="N44" s="69">
        <f>COUNTIFS('2way'!$N$3:$N$7690,"&gt;50%",'2way'!$Y$3:$Y$7690,"N",'2way'!$Q$3:$Q$7690,"=" &amp;B44) +  COUNTIFS('2way'!$N$3:$N$7690,"&gt;50%",'2way'!$Y$3:$Y$7690,"N",'2way'!$R$3:$R$7690,"=" &amp;B44)</f>
        <v>7</v>
      </c>
      <c r="O44" s="69">
        <f>COUNTIFS('2way'!$N$3:$N$7690,"&gt;50%",'2way'!$Y$3:$Y$7690,"Y",'2way'!$Q$3:$Q$7690,"=" &amp;B44) +  COUNTIFS('2way'!$N$3:$N$7690,"&gt;50%",'2way'!$Y$3:$Y$7690,"Y",'2way'!$R$3:$R$7690,"=" &amp;B44)</f>
        <v>10</v>
      </c>
      <c r="P44">
        <f>COUNTIF('2way'!$Q$3:$Q$7690,"=" &amp;B44) + COUNTIF('2way'!$R$3:$R$7690,"=" &amp;B44)</f>
        <v>18</v>
      </c>
      <c r="Q44" s="6">
        <f t="shared" si="4"/>
        <v>0</v>
      </c>
      <c r="R44" s="6">
        <f t="shared" si="5"/>
        <v>5.5555555555555552E-2</v>
      </c>
      <c r="S44" s="6">
        <f t="shared" si="6"/>
        <v>0.3888888888888889</v>
      </c>
      <c r="T44" s="6">
        <f t="shared" si="7"/>
        <v>0.55555555555555558</v>
      </c>
      <c r="U44">
        <f t="shared" si="8"/>
        <v>8</v>
      </c>
      <c r="V44" s="6">
        <f t="shared" si="9"/>
        <v>0.44444444444444442</v>
      </c>
      <c r="W44">
        <f t="shared" si="10"/>
        <v>7</v>
      </c>
      <c r="X44" s="6">
        <f t="shared" si="11"/>
        <v>0.3888888888888889</v>
      </c>
      <c r="Y44">
        <f t="shared" si="12"/>
        <v>10</v>
      </c>
      <c r="Z44" s="6">
        <f t="shared" si="13"/>
        <v>0.55555555555555558</v>
      </c>
      <c r="AA44">
        <f t="shared" si="14"/>
        <v>11</v>
      </c>
      <c r="AB44" s="6">
        <f t="shared" si="15"/>
        <v>0.61111111111111116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4</v>
      </c>
      <c r="E45" s="69">
        <f>COUNTIFS('2way'!$B$3:$B$7690,"&gt;50%",'2way'!$Y$3:$Y$7690,"N",'2way'!$Q$3:$Q$7690,"=" &amp;B45) +  COUNTIFS('2way'!$B$3:$B$7690,"&gt;50%",'2way'!$Y$3:$Y$7690,"N",'2way'!$R$3:$R$7690,"=" &amp;B45)</f>
        <v>4</v>
      </c>
      <c r="F45" s="69">
        <f>COUNTIFS('2way'!$B$3:$B$7690,"&gt;50%",'2way'!$Y$3:$Y$7690,"Y",'2way'!$Q$3:$Q$7690,"=" &amp;B45) +  COUNTIFS('2way'!$B$3:$B$7690,"&gt;50%",'2way'!$Y$3:$Y$7690,"Y",'2way'!$R$3:$R$7690,"=" &amp;B45)</f>
        <v>7</v>
      </c>
      <c r="G45">
        <f>COUNTIF('2way'!$Q$3:$Q$7690,"=" &amp;B45) + COUNTIF('2way'!$R$3:$R$7690,"=" &amp;B45)</f>
        <v>18</v>
      </c>
      <c r="H45" s="6">
        <f t="shared" si="17"/>
        <v>0.16666666666666666</v>
      </c>
      <c r="I45" s="6">
        <f t="shared" si="1"/>
        <v>0.22222222222222221</v>
      </c>
      <c r="J45" s="6">
        <f t="shared" si="2"/>
        <v>0.22222222222222221</v>
      </c>
      <c r="K45" s="6">
        <f t="shared" si="3"/>
        <v>0.3888888888888889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1</v>
      </c>
      <c r="N45" s="69">
        <f>COUNTIFS('2way'!$N$3:$N$7690,"&gt;50%",'2way'!$Y$3:$Y$7690,"N",'2way'!$Q$3:$Q$7690,"=" &amp;B45) +  COUNTIFS('2way'!$N$3:$N$7690,"&gt;50%",'2way'!$Y$3:$Y$7690,"N",'2way'!$R$3:$R$7690,"=" &amp;B45)</f>
        <v>7</v>
      </c>
      <c r="O45" s="69">
        <f>COUNTIFS('2way'!$N$3:$N$7690,"&gt;50%",'2way'!$Y$3:$Y$7690,"Y",'2way'!$Q$3:$Q$7690,"=" &amp;B45) +  COUNTIFS('2way'!$N$3:$N$7690,"&gt;50%",'2way'!$Y$3:$Y$7690,"Y",'2way'!$R$3:$R$7690,"=" &amp;B45)</f>
        <v>7</v>
      </c>
      <c r="P45">
        <f>COUNTIF('2way'!$Q$3:$Q$7690,"=" &amp;B45) + COUNTIF('2way'!$R$3:$R$7690,"=" &amp;B45)</f>
        <v>18</v>
      </c>
      <c r="Q45" s="6">
        <f t="shared" si="4"/>
        <v>0.16666666666666666</v>
      </c>
      <c r="R45" s="6">
        <f t="shared" si="5"/>
        <v>5.5555555555555552E-2</v>
      </c>
      <c r="S45" s="6">
        <f t="shared" si="6"/>
        <v>0.3888888888888889</v>
      </c>
      <c r="T45" s="6">
        <f t="shared" si="7"/>
        <v>0.3888888888888889</v>
      </c>
      <c r="U45">
        <f t="shared" si="8"/>
        <v>7</v>
      </c>
      <c r="V45" s="6">
        <f t="shared" si="9"/>
        <v>0.3888888888888889</v>
      </c>
      <c r="W45">
        <f t="shared" si="10"/>
        <v>10</v>
      </c>
      <c r="X45" s="6">
        <f t="shared" si="11"/>
        <v>0.55555555555555558</v>
      </c>
      <c r="Y45">
        <f t="shared" si="12"/>
        <v>11</v>
      </c>
      <c r="Z45" s="6">
        <f t="shared" si="13"/>
        <v>0.61111111111111116</v>
      </c>
      <c r="AA45">
        <f t="shared" si="14"/>
        <v>8</v>
      </c>
      <c r="AB45" s="6">
        <f t="shared" si="15"/>
        <v>0.44444444444444442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4</v>
      </c>
      <c r="D46" s="69">
        <f>COUNTIFS('2way'!$A$3:$A$7690,"&gt;50%",'2way'!$Y$3:$Y$7690,"N",'2way'!$Q$3:$Q$7690,"=" &amp;B46) +  COUNTIFS('2way'!$A$3:$A$7690,"&gt;50%",'2way'!$Y$3:$Y$7690,"N",'2way'!$R$3:$R$7690,"=" &amp;B46)</f>
        <v>2</v>
      </c>
      <c r="E46" s="69">
        <f>COUNTIFS('2way'!$B$3:$B$7690,"&gt;50%",'2way'!$Y$3:$Y$7690,"N",'2way'!$Q$3:$Q$7690,"=" &amp;B46) +  COUNTIFS('2way'!$B$3:$B$7690,"&gt;50%",'2way'!$Y$3:$Y$7690,"N",'2way'!$R$3:$R$7690,"=" &amp;B46)</f>
        <v>7</v>
      </c>
      <c r="F46" s="69">
        <f>COUNTIFS('2way'!$B$3:$B$7690,"&gt;50%",'2way'!$Y$3:$Y$7690,"Y",'2way'!$Q$3:$Q$7690,"=" &amp;B46) +  COUNTIFS('2way'!$B$3:$B$7690,"&gt;50%",'2way'!$Y$3:$Y$7690,"Y",'2way'!$R$3:$R$7690,"=" &amp;B46)</f>
        <v>5</v>
      </c>
      <c r="G46">
        <f>COUNTIF('2way'!$Q$3:$Q$7690,"=" &amp;B46) + COUNTIF('2way'!$R$3:$R$7690,"=" &amp;B46)</f>
        <v>18</v>
      </c>
      <c r="H46" s="6">
        <f t="shared" si="17"/>
        <v>0.22222222222222221</v>
      </c>
      <c r="I46" s="6">
        <f t="shared" si="1"/>
        <v>0.1111111111111111</v>
      </c>
      <c r="J46" s="6">
        <f t="shared" si="2"/>
        <v>0.3888888888888889</v>
      </c>
      <c r="K46" s="6">
        <f t="shared" si="3"/>
        <v>0.27777777777777779</v>
      </c>
      <c r="L46" s="69">
        <f>COUNTIFS('2way'!$M$3:$M$7690,"&gt;50%",'2way'!$Y$3:$Y$7690,"Y",'2way'!$Q$3:$Q$7690,"=" &amp;B46) +  COUNTIFS('2way'!$M$3:$M$7690,"&gt;50%",'2way'!$Y$3:$Y$7690,"Y",'2way'!$R$3:$R$7690,"=" &amp;B46)</f>
        <v>3</v>
      </c>
      <c r="M46" s="69">
        <f>COUNTIFS('2way'!$M$3:$M$7690,"&gt;50%",'2way'!$Y$3:$Y$7690,"N",'2way'!$Q$3:$Q$7690,"=" &amp;B46) +  COUNTIFS('2way'!$M$3:$M$7690,"&gt;50%",'2way'!$Y$3:$Y$7690,"N",'2way'!$R$3:$R$7690,"=" &amp;B46)</f>
        <v>4</v>
      </c>
      <c r="N46" s="69">
        <f>COUNTIFS('2way'!$N$3:$N$7690,"&gt;50%",'2way'!$Y$3:$Y$7690,"N",'2way'!$Q$3:$Q$7690,"=" &amp;B46) +  COUNTIFS('2way'!$N$3:$N$7690,"&gt;50%",'2way'!$Y$3:$Y$7690,"N",'2way'!$R$3:$R$7690,"=" &amp;B46)</f>
        <v>4</v>
      </c>
      <c r="O46" s="69">
        <f>COUNTIFS('2way'!$N$3:$N$7690,"&gt;50%",'2way'!$Y$3:$Y$7690,"Y",'2way'!$Q$3:$Q$7690,"=" &amp;B46) +  COUNTIFS('2way'!$N$3:$N$7690,"&gt;50%",'2way'!$Y$3:$Y$7690,"Y",'2way'!$R$3:$R$7690,"=" &amp;B46)</f>
        <v>6</v>
      </c>
      <c r="P46">
        <f>COUNTIF('2way'!$Q$3:$Q$7690,"=" &amp;B46) + COUNTIF('2way'!$R$3:$R$7690,"=" &amp;B46)</f>
        <v>18</v>
      </c>
      <c r="Q46" s="6">
        <f t="shared" si="4"/>
        <v>0.16666666666666666</v>
      </c>
      <c r="R46" s="6">
        <f t="shared" si="5"/>
        <v>0.22222222222222221</v>
      </c>
      <c r="S46" s="6">
        <f t="shared" si="6"/>
        <v>0.22222222222222221</v>
      </c>
      <c r="T46" s="6">
        <f t="shared" si="7"/>
        <v>0.33333333333333331</v>
      </c>
      <c r="U46">
        <f t="shared" si="8"/>
        <v>11</v>
      </c>
      <c r="V46" s="6">
        <f t="shared" si="9"/>
        <v>0.61111111111111116</v>
      </c>
      <c r="W46">
        <f t="shared" si="10"/>
        <v>7</v>
      </c>
      <c r="X46" s="6">
        <f t="shared" si="11"/>
        <v>0.3888888888888889</v>
      </c>
      <c r="Y46">
        <f t="shared" si="12"/>
        <v>7</v>
      </c>
      <c r="Z46" s="6">
        <f t="shared" si="13"/>
        <v>0.3888888888888889</v>
      </c>
      <c r="AA46">
        <f t="shared" si="14"/>
        <v>10</v>
      </c>
      <c r="AB46" s="6">
        <f t="shared" si="15"/>
        <v>0.55555555555555558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3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7</v>
      </c>
      <c r="F47" s="69">
        <f>COUNTIFS('2way'!$B$3:$B$7690,"&gt;50%",'2way'!$Y$3:$Y$7690,"Y",'2way'!$Q$3:$Q$7690,"=" &amp;B47) +  COUNTIFS('2way'!$B$3:$B$7690,"&gt;50%",'2way'!$Y$3:$Y$7690,"Y",'2way'!$R$3:$R$7690,"=" &amp;B47)</f>
        <v>8</v>
      </c>
      <c r="G47">
        <f>COUNTIF('2way'!$Q$3:$Q$7690,"=" &amp;B47) + COUNTIF('2way'!$R$3:$R$7690,"=" &amp;B47)</f>
        <v>18</v>
      </c>
      <c r="H47" s="6">
        <f t="shared" si="17"/>
        <v>0.16666666666666666</v>
      </c>
      <c r="I47" s="6">
        <f t="shared" si="1"/>
        <v>0</v>
      </c>
      <c r="J47" s="6">
        <f t="shared" si="2"/>
        <v>0.3888888888888889</v>
      </c>
      <c r="K47" s="6">
        <f t="shared" si="3"/>
        <v>0.44444444444444442</v>
      </c>
      <c r="L47" s="69">
        <f>COUNTIFS('2way'!$M$3:$M$7690,"&gt;50%",'2way'!$Y$3:$Y$7690,"Y",'2way'!$Q$3:$Q$7690,"=" &amp;B47) +  COUNTIFS('2way'!$M$3:$M$7690,"&gt;50%",'2way'!$Y$3:$Y$7690,"Y",'2way'!$R$3:$R$7690,"=" &amp;B47)</f>
        <v>2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7</v>
      </c>
      <c r="O47" s="69">
        <f>COUNTIFS('2way'!$N$3:$N$7690,"&gt;50%",'2way'!$Y$3:$Y$7690,"Y",'2way'!$Q$3:$Q$7690,"=" &amp;B47) +  COUNTIFS('2way'!$N$3:$N$7690,"&gt;50%",'2way'!$Y$3:$Y$7690,"Y",'2way'!$R$3:$R$7690,"=" &amp;B47)</f>
        <v>9</v>
      </c>
      <c r="P47">
        <f>COUNTIF('2way'!$Q$3:$Q$7690,"=" &amp;B47) + COUNTIF('2way'!$R$3:$R$7690,"=" &amp;B47)</f>
        <v>18</v>
      </c>
      <c r="Q47" s="6">
        <f t="shared" si="4"/>
        <v>0.1111111111111111</v>
      </c>
      <c r="R47" s="6">
        <f t="shared" si="5"/>
        <v>0</v>
      </c>
      <c r="S47" s="6">
        <f t="shared" si="6"/>
        <v>0.3888888888888889</v>
      </c>
      <c r="T47" s="6">
        <f t="shared" si="7"/>
        <v>0.5</v>
      </c>
      <c r="U47">
        <f t="shared" si="8"/>
        <v>10</v>
      </c>
      <c r="V47" s="6">
        <f t="shared" si="9"/>
        <v>0.55555555555555558</v>
      </c>
      <c r="W47">
        <f t="shared" si="10"/>
        <v>9</v>
      </c>
      <c r="X47" s="6">
        <f t="shared" si="11"/>
        <v>0.5</v>
      </c>
      <c r="Y47">
        <f t="shared" si="12"/>
        <v>8</v>
      </c>
      <c r="Z47" s="6">
        <f t="shared" si="13"/>
        <v>0.44444444444444442</v>
      </c>
      <c r="AA47">
        <f t="shared" si="14"/>
        <v>9</v>
      </c>
      <c r="AB47" s="6">
        <f t="shared" si="15"/>
        <v>0.5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4</v>
      </c>
      <c r="D48" s="69">
        <f>COUNTIFS('2way'!$A$3:$A$7690,"&gt;50%",'2way'!$Y$3:$Y$7690,"N",'2way'!$Q$3:$Q$7690,"=" &amp;B48) +  COUNTIFS('2way'!$A$3:$A$7690,"&gt;50%",'2way'!$Y$3:$Y$7690,"N",'2way'!$R$3:$R$7690,"=" &amp;B48)</f>
        <v>3</v>
      </c>
      <c r="E48" s="69">
        <f>COUNTIFS('2way'!$B$3:$B$7690,"&gt;50%",'2way'!$Y$3:$Y$7690,"N",'2way'!$Q$3:$Q$7690,"=" &amp;B48) +  COUNTIFS('2way'!$B$3:$B$7690,"&gt;50%",'2way'!$Y$3:$Y$7690,"N",'2way'!$R$3:$R$7690,"=" &amp;B48)</f>
        <v>6</v>
      </c>
      <c r="F48" s="69">
        <f>COUNTIFS('2way'!$B$3:$B$7690,"&gt;50%",'2way'!$Y$3:$Y$7690,"Y",'2way'!$Q$3:$Q$7690,"=" &amp;B48) +  COUNTIFS('2way'!$B$3:$B$7690,"&gt;50%",'2way'!$Y$3:$Y$7690,"Y",'2way'!$R$3:$R$7690,"=" &amp;B48)</f>
        <v>5</v>
      </c>
      <c r="G48">
        <f>COUNTIF('2way'!$Q$3:$Q$7690,"=" &amp;B48) + COUNTIF('2way'!$R$3:$R$7690,"=" &amp;B48)</f>
        <v>18</v>
      </c>
      <c r="H48" s="6">
        <f t="shared" si="17"/>
        <v>0.22222222222222221</v>
      </c>
      <c r="I48" s="6">
        <f t="shared" si="1"/>
        <v>0.16666666666666666</v>
      </c>
      <c r="J48" s="6">
        <f t="shared" si="2"/>
        <v>0.33333333333333331</v>
      </c>
      <c r="K48" s="6">
        <f t="shared" si="3"/>
        <v>0.27777777777777779</v>
      </c>
      <c r="L48" s="69">
        <f>COUNTIFS('2way'!$M$3:$M$7690,"&gt;50%",'2way'!$Y$3:$Y$7690,"Y",'2way'!$Q$3:$Q$7690,"=" &amp;B48) +  COUNTIFS('2way'!$M$3:$M$7690,"&gt;50%",'2way'!$Y$3:$Y$7690,"Y",'2way'!$R$3:$R$7690,"=" &amp;B48)</f>
        <v>4</v>
      </c>
      <c r="M48" s="69">
        <f>COUNTIFS('2way'!$M$3:$M$7690,"&gt;50%",'2way'!$Y$3:$Y$7690,"N",'2way'!$Q$3:$Q$7690,"=" &amp;B48) +  COUNTIFS('2way'!$M$3:$M$7690,"&gt;50%",'2way'!$Y$3:$Y$7690,"N",'2way'!$R$3:$R$7690,"=" &amp;B48)</f>
        <v>4</v>
      </c>
      <c r="N48" s="69">
        <f>COUNTIFS('2way'!$N$3:$N$7690,"&gt;50%",'2way'!$Y$3:$Y$7690,"N",'2way'!$Q$3:$Q$7690,"=" &amp;B48) +  COUNTIFS('2way'!$N$3:$N$7690,"&gt;50%",'2way'!$Y$3:$Y$7690,"N",'2way'!$R$3:$R$7690,"=" &amp;B48)</f>
        <v>4</v>
      </c>
      <c r="O48" s="69">
        <f>COUNTIFS('2way'!$N$3:$N$7690,"&gt;50%",'2way'!$Y$3:$Y$7690,"Y",'2way'!$Q$3:$Q$7690,"=" &amp;B48) +  COUNTIFS('2way'!$N$3:$N$7690,"&gt;50%",'2way'!$Y$3:$Y$7690,"Y",'2way'!$R$3:$R$7690,"=" &amp;B48)</f>
        <v>5</v>
      </c>
      <c r="P48">
        <f>COUNTIF('2way'!$Q$3:$Q$7690,"=" &amp;B48) + COUNTIF('2way'!$R$3:$R$7690,"=" &amp;B48)</f>
        <v>18</v>
      </c>
      <c r="Q48" s="6">
        <f t="shared" si="4"/>
        <v>0.22222222222222221</v>
      </c>
      <c r="R48" s="6">
        <f t="shared" si="5"/>
        <v>0.22222222222222221</v>
      </c>
      <c r="S48" s="6">
        <f t="shared" si="6"/>
        <v>0.22222222222222221</v>
      </c>
      <c r="T48" s="6">
        <f t="shared" si="7"/>
        <v>0.27777777777777779</v>
      </c>
      <c r="U48">
        <f t="shared" si="8"/>
        <v>10</v>
      </c>
      <c r="V48" s="6">
        <f t="shared" si="9"/>
        <v>0.55555555555555558</v>
      </c>
      <c r="W48">
        <f t="shared" si="10"/>
        <v>8</v>
      </c>
      <c r="X48" s="6">
        <f t="shared" si="11"/>
        <v>0.44444444444444442</v>
      </c>
      <c r="Y48">
        <f t="shared" si="12"/>
        <v>8</v>
      </c>
      <c r="Z48" s="6">
        <f t="shared" si="13"/>
        <v>0.44444444444444442</v>
      </c>
      <c r="AA48">
        <f t="shared" si="14"/>
        <v>9</v>
      </c>
      <c r="AB48" s="6">
        <f t="shared" si="15"/>
        <v>0.5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6</v>
      </c>
      <c r="D49" s="69">
        <f>COUNTIFS('2way'!$A$3:$A$7690,"&gt;50%",'2way'!$Y$3:$Y$7690,"N",'2way'!$Q$3:$Q$7690,"=" &amp;B49) +  COUNTIFS('2way'!$A$3:$A$7690,"&gt;50%",'2way'!$Y$3:$Y$7690,"N",'2way'!$R$3:$R$7690,"=" &amp;B49)</f>
        <v>4</v>
      </c>
      <c r="E49" s="69">
        <f>COUNTIFS('2way'!$B$3:$B$7690,"&gt;50%",'2way'!$Y$3:$Y$7690,"N",'2way'!$Q$3:$Q$7690,"=" &amp;B49) +  COUNTIFS('2way'!$B$3:$B$7690,"&gt;50%",'2way'!$Y$3:$Y$7690,"N",'2way'!$R$3:$R$7690,"=" &amp;B49)</f>
        <v>3</v>
      </c>
      <c r="F49" s="69">
        <f>COUNTIFS('2way'!$B$3:$B$7690,"&gt;50%",'2way'!$Y$3:$Y$7690,"Y",'2way'!$Q$3:$Q$7690,"=" &amp;B49) +  COUNTIFS('2way'!$B$3:$B$7690,"&gt;50%",'2way'!$Y$3:$Y$7690,"Y",'2way'!$R$3:$R$7690,"=" &amp;B49)</f>
        <v>5</v>
      </c>
      <c r="G49">
        <f>COUNTIF('2way'!$Q$3:$Q$7690,"=" &amp;B49) + COUNTIF('2way'!$R$3:$R$7690,"=" &amp;B49)</f>
        <v>18</v>
      </c>
      <c r="H49" s="6">
        <f t="shared" si="17"/>
        <v>0.33333333333333331</v>
      </c>
      <c r="I49" s="6">
        <f t="shared" si="1"/>
        <v>0.22222222222222221</v>
      </c>
      <c r="J49" s="6">
        <f t="shared" si="2"/>
        <v>0.16666666666666666</v>
      </c>
      <c r="K49" s="6">
        <f t="shared" si="3"/>
        <v>0.27777777777777779</v>
      </c>
      <c r="L49" s="69">
        <f>COUNTIFS('2way'!$M$3:$M$7690,"&gt;50%",'2way'!$Y$3:$Y$7690,"Y",'2way'!$Q$3:$Q$7690,"=" &amp;B49) +  COUNTIFS('2way'!$M$3:$M$7690,"&gt;50%",'2way'!$Y$3:$Y$7690,"Y",'2way'!$R$3:$R$7690,"=" &amp;B49)</f>
        <v>3</v>
      </c>
      <c r="M49" s="69">
        <f>COUNTIFS('2way'!$M$3:$M$7690,"&gt;50%",'2way'!$Y$3:$Y$7690,"N",'2way'!$Q$3:$Q$7690,"=" &amp;B49) +  COUNTIFS('2way'!$M$3:$M$7690,"&gt;50%",'2way'!$Y$3:$Y$7690,"N",'2way'!$R$3:$R$7690,"=" &amp;B49)</f>
        <v>2</v>
      </c>
      <c r="N49" s="69">
        <f>COUNTIFS('2way'!$N$3:$N$7690,"&gt;50%",'2way'!$Y$3:$Y$7690,"N",'2way'!$Q$3:$Q$7690,"=" &amp;B49) +  COUNTIFS('2way'!$N$3:$N$7690,"&gt;50%",'2way'!$Y$3:$Y$7690,"N",'2way'!$R$3:$R$7690,"=" &amp;B49)</f>
        <v>5</v>
      </c>
      <c r="O49" s="69">
        <f>COUNTIFS('2way'!$N$3:$N$7690,"&gt;50%",'2way'!$Y$3:$Y$7690,"Y",'2way'!$Q$3:$Q$7690,"=" &amp;B49) +  COUNTIFS('2way'!$N$3:$N$7690,"&gt;50%",'2way'!$Y$3:$Y$7690,"Y",'2way'!$R$3:$R$7690,"=" &amp;B49)</f>
        <v>8</v>
      </c>
      <c r="P49">
        <f>COUNTIF('2way'!$Q$3:$Q$7690,"=" &amp;B49) + COUNTIF('2way'!$R$3:$R$7690,"=" &amp;B49)</f>
        <v>18</v>
      </c>
      <c r="Q49" s="6">
        <f t="shared" si="4"/>
        <v>0.16666666666666666</v>
      </c>
      <c r="R49" s="6">
        <f t="shared" si="5"/>
        <v>0.1111111111111111</v>
      </c>
      <c r="S49" s="6">
        <f t="shared" si="6"/>
        <v>0.27777777777777779</v>
      </c>
      <c r="T49" s="6">
        <f t="shared" si="7"/>
        <v>0.44444444444444442</v>
      </c>
      <c r="U49">
        <f t="shared" si="8"/>
        <v>9</v>
      </c>
      <c r="V49" s="6">
        <f t="shared" si="9"/>
        <v>0.5</v>
      </c>
      <c r="W49">
        <f t="shared" si="10"/>
        <v>8</v>
      </c>
      <c r="X49" s="6">
        <f t="shared" si="11"/>
        <v>0.44444444444444442</v>
      </c>
      <c r="Y49">
        <f t="shared" si="12"/>
        <v>9</v>
      </c>
      <c r="Z49" s="6">
        <f t="shared" si="13"/>
        <v>0.5</v>
      </c>
      <c r="AA49">
        <f t="shared" si="14"/>
        <v>10</v>
      </c>
      <c r="AB49" s="6">
        <f t="shared" si="15"/>
        <v>0.55555555555555558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3</v>
      </c>
      <c r="D50" s="69">
        <f>COUNTIFS('2way'!$A$3:$A$7690,"&gt;50%",'2way'!$Y$3:$Y$7690,"N",'2way'!$Q$3:$Q$7690,"=" &amp;B50) +  COUNTIFS('2way'!$A$3:$A$7690,"&gt;50%",'2way'!$Y$3:$Y$7690,"N",'2way'!$R$3:$R$7690,"=" &amp;B50)</f>
        <v>4</v>
      </c>
      <c r="E50" s="69">
        <f>COUNTIFS('2way'!$B$3:$B$7690,"&gt;50%",'2way'!$Y$3:$Y$7690,"N",'2way'!$Q$3:$Q$7690,"=" &amp;B50) +  COUNTIFS('2way'!$B$3:$B$7690,"&gt;50%",'2way'!$Y$3:$Y$7690,"N",'2way'!$R$3:$R$7690,"=" &amp;B50)</f>
        <v>8</v>
      </c>
      <c r="F50" s="69">
        <f>COUNTIFS('2way'!$B$3:$B$7690,"&gt;50%",'2way'!$Y$3:$Y$7690,"Y",'2way'!$Q$3:$Q$7690,"=" &amp;B50) +  COUNTIFS('2way'!$B$3:$B$7690,"&gt;50%",'2way'!$Y$3:$Y$7690,"Y",'2way'!$R$3:$R$7690,"=" &amp;B50)</f>
        <v>3</v>
      </c>
      <c r="G50">
        <f>COUNTIF('2way'!$Q$3:$Q$7690,"=" &amp;B50) + COUNTIF('2way'!$R$3:$R$7690,"=" &amp;B50)</f>
        <v>18</v>
      </c>
      <c r="H50" s="6">
        <f t="shared" si="17"/>
        <v>0.16666666666666666</v>
      </c>
      <c r="I50" s="6">
        <f t="shared" si="1"/>
        <v>0.22222222222222221</v>
      </c>
      <c r="J50" s="6">
        <f t="shared" si="2"/>
        <v>0.44444444444444442</v>
      </c>
      <c r="K50" s="6">
        <f t="shared" si="3"/>
        <v>0.16666666666666666</v>
      </c>
      <c r="L50" s="69">
        <f>COUNTIFS('2way'!$M$3:$M$7690,"&gt;50%",'2way'!$Y$3:$Y$7690,"Y",'2way'!$Q$3:$Q$7690,"=" &amp;B50) +  COUNTIFS('2way'!$M$3:$M$7690,"&gt;50%",'2way'!$Y$3:$Y$7690,"Y",'2way'!$R$3:$R$7690,"=" &amp;B50)</f>
        <v>3</v>
      </c>
      <c r="M50" s="69">
        <f>COUNTIFS('2way'!$M$3:$M$7690,"&gt;50%",'2way'!$Y$3:$Y$7690,"N",'2way'!$Q$3:$Q$7690,"=" &amp;B50) +  COUNTIFS('2way'!$M$3:$M$7690,"&gt;50%",'2way'!$Y$3:$Y$7690,"N",'2way'!$R$3:$R$7690,"=" &amp;B50)</f>
        <v>4</v>
      </c>
      <c r="N50" s="69">
        <f>COUNTIFS('2way'!$N$3:$N$7690,"&gt;50%",'2way'!$Y$3:$Y$7690,"N",'2way'!$Q$3:$Q$7690,"=" &amp;B50) +  COUNTIFS('2way'!$N$3:$N$7690,"&gt;50%",'2way'!$Y$3:$Y$7690,"N",'2way'!$R$3:$R$7690,"=" &amp;B50)</f>
        <v>8</v>
      </c>
      <c r="O50" s="69">
        <f>COUNTIFS('2way'!$N$3:$N$7690,"&gt;50%",'2way'!$Y$3:$Y$7690,"Y",'2way'!$Q$3:$Q$7690,"=" &amp;B50) +  COUNTIFS('2way'!$N$3:$N$7690,"&gt;50%",'2way'!$Y$3:$Y$7690,"Y",'2way'!$R$3:$R$7690,"=" &amp;B50)</f>
        <v>3</v>
      </c>
      <c r="P50">
        <f>COUNTIF('2way'!$Q$3:$Q$7690,"=" &amp;B50) + COUNTIF('2way'!$R$3:$R$7690,"=" &amp;B50)</f>
        <v>18</v>
      </c>
      <c r="Q50" s="6">
        <f t="shared" si="4"/>
        <v>0.16666666666666666</v>
      </c>
      <c r="R50" s="6">
        <f t="shared" si="5"/>
        <v>0.22222222222222221</v>
      </c>
      <c r="S50" s="6">
        <f t="shared" si="6"/>
        <v>0.44444444444444442</v>
      </c>
      <c r="T50" s="6">
        <f t="shared" si="7"/>
        <v>0.16666666666666666</v>
      </c>
      <c r="U50">
        <f t="shared" si="8"/>
        <v>11</v>
      </c>
      <c r="V50" s="6">
        <f t="shared" si="9"/>
        <v>0.61111111111111116</v>
      </c>
      <c r="W50">
        <f t="shared" si="10"/>
        <v>11</v>
      </c>
      <c r="X50" s="6">
        <f t="shared" si="11"/>
        <v>0.61111111111111116</v>
      </c>
      <c r="Y50">
        <f t="shared" si="12"/>
        <v>7</v>
      </c>
      <c r="Z50" s="6">
        <f t="shared" si="13"/>
        <v>0.3888888888888889</v>
      </c>
      <c r="AA50">
        <f t="shared" si="14"/>
        <v>7</v>
      </c>
      <c r="AB50" s="6">
        <f t="shared" si="15"/>
        <v>0.3888888888888889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4</v>
      </c>
      <c r="D51" s="69">
        <f>COUNTIFS('2way'!$A$3:$A$7690,"&gt;50%",'2way'!$Y$3:$Y$7690,"N",'2way'!$Q$3:$Q$7690,"=" &amp;B51) +  COUNTIFS('2way'!$A$3:$A$7690,"&gt;50%",'2way'!$Y$3:$Y$7690,"N",'2way'!$R$3:$R$7690,"=" &amp;B51)</f>
        <v>6</v>
      </c>
      <c r="E51" s="69">
        <f>COUNTIFS('2way'!$B$3:$B$7690,"&gt;50%",'2way'!$Y$3:$Y$7690,"N",'2way'!$Q$3:$Q$7690,"=" &amp;B51) +  COUNTIFS('2way'!$B$3:$B$7690,"&gt;50%",'2way'!$Y$3:$Y$7690,"N",'2way'!$R$3:$R$7690,"=" &amp;B51)</f>
        <v>4</v>
      </c>
      <c r="F51" s="69">
        <f>COUNTIFS('2way'!$B$3:$B$7690,"&gt;50%",'2way'!$Y$3:$Y$7690,"Y",'2way'!$Q$3:$Q$7690,"=" &amp;B51) +  COUNTIFS('2way'!$B$3:$B$7690,"&gt;50%",'2way'!$Y$3:$Y$7690,"Y",'2way'!$R$3:$R$7690,"=" &amp;B51)</f>
        <v>3</v>
      </c>
      <c r="G51">
        <f>COUNTIF('2way'!$Q$3:$Q$7690,"=" &amp;B51) + COUNTIF('2way'!$R$3:$R$7690,"=" &amp;B51)</f>
        <v>17</v>
      </c>
      <c r="H51" s="6">
        <f t="shared" si="17"/>
        <v>0.23529411764705882</v>
      </c>
      <c r="I51" s="6">
        <f t="shared" si="1"/>
        <v>0.35294117647058826</v>
      </c>
      <c r="J51" s="6">
        <f t="shared" si="2"/>
        <v>0.23529411764705882</v>
      </c>
      <c r="K51" s="6">
        <f t="shared" si="3"/>
        <v>0.17647058823529413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10</v>
      </c>
      <c r="O51" s="69">
        <f>COUNTIFS('2way'!$N$3:$N$7690,"&gt;50%",'2way'!$Y$3:$Y$7690,"Y",'2way'!$Q$3:$Q$7690,"=" &amp;B51) +  COUNTIFS('2way'!$N$3:$N$7690,"&gt;50%",'2way'!$Y$3:$Y$7690,"Y",'2way'!$R$3:$R$7690,"=" &amp;B51)</f>
        <v>7</v>
      </c>
      <c r="P51">
        <f>COUNTIF('2way'!$Q$3:$Q$7690,"=" &amp;B51) + COUNTIF('2way'!$R$3:$R$7690,"=" &amp;B51)</f>
        <v>17</v>
      </c>
      <c r="Q51" s="6">
        <f t="shared" si="4"/>
        <v>0</v>
      </c>
      <c r="R51" s="6">
        <f t="shared" si="5"/>
        <v>0</v>
      </c>
      <c r="S51" s="6">
        <f t="shared" si="6"/>
        <v>0.58823529411764708</v>
      </c>
      <c r="T51" s="6">
        <f t="shared" si="7"/>
        <v>0.41176470588235292</v>
      </c>
      <c r="U51">
        <f t="shared" si="8"/>
        <v>8</v>
      </c>
      <c r="V51" s="6">
        <f t="shared" si="9"/>
        <v>0.47058823529411764</v>
      </c>
      <c r="W51">
        <f t="shared" si="10"/>
        <v>10</v>
      </c>
      <c r="X51" s="6">
        <f t="shared" si="11"/>
        <v>0.58823529411764708</v>
      </c>
      <c r="Y51">
        <f t="shared" si="12"/>
        <v>9</v>
      </c>
      <c r="Z51" s="6">
        <f t="shared" si="13"/>
        <v>0.52941176470588236</v>
      </c>
      <c r="AA51">
        <f t="shared" si="14"/>
        <v>7</v>
      </c>
      <c r="AB51" s="6">
        <f t="shared" si="15"/>
        <v>0.41176470588235292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3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3</v>
      </c>
      <c r="F52" s="69">
        <f>COUNTIFS('2way'!$B$3:$B$7690,"&gt;50%",'2way'!$Y$3:$Y$7690,"Y",'2way'!$Q$3:$Q$7690,"=" &amp;B52) +  COUNTIFS('2way'!$B$3:$B$7690,"&gt;50%",'2way'!$Y$3:$Y$7690,"Y",'2way'!$R$3:$R$7690,"=" &amp;B52)</f>
        <v>10</v>
      </c>
      <c r="G52">
        <f>COUNTIF('2way'!$Q$3:$Q$7690,"=" &amp;B52) + COUNTIF('2way'!$R$3:$R$7690,"=" &amp;B52)</f>
        <v>16</v>
      </c>
      <c r="H52" s="6">
        <f t="shared" si="17"/>
        <v>0.1875</v>
      </c>
      <c r="I52" s="6">
        <f t="shared" si="1"/>
        <v>0</v>
      </c>
      <c r="J52" s="6">
        <f t="shared" si="2"/>
        <v>0.1875</v>
      </c>
      <c r="K52" s="6">
        <f t="shared" si="3"/>
        <v>0.625</v>
      </c>
      <c r="L52" s="69">
        <f>COUNTIFS('2way'!$M$3:$M$7690,"&gt;50%",'2way'!$Y$3:$Y$7690,"Y",'2way'!$Q$3:$Q$7690,"=" &amp;B52) +  COUNTIFS('2way'!$M$3:$M$7690,"&gt;50%",'2way'!$Y$3:$Y$7690,"Y",'2way'!$R$3:$R$7690,"=" &amp;B52)</f>
        <v>2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3</v>
      </c>
      <c r="O52" s="69">
        <f>COUNTIFS('2way'!$N$3:$N$7690,"&gt;50%",'2way'!$Y$3:$Y$7690,"Y",'2way'!$Q$3:$Q$7690,"=" &amp;B52) +  COUNTIFS('2way'!$N$3:$N$7690,"&gt;50%",'2way'!$Y$3:$Y$7690,"Y",'2way'!$R$3:$R$7690,"=" &amp;B52)</f>
        <v>11</v>
      </c>
      <c r="P52">
        <f>COUNTIF('2way'!$Q$3:$Q$7690,"=" &amp;B52) + COUNTIF('2way'!$R$3:$R$7690,"=" &amp;B52)</f>
        <v>16</v>
      </c>
      <c r="Q52" s="6">
        <f t="shared" si="4"/>
        <v>0.125</v>
      </c>
      <c r="R52" s="6">
        <f t="shared" si="5"/>
        <v>0</v>
      </c>
      <c r="S52" s="6">
        <f t="shared" si="6"/>
        <v>0.1875</v>
      </c>
      <c r="T52" s="6">
        <f t="shared" si="7"/>
        <v>0.6875</v>
      </c>
      <c r="U52">
        <f t="shared" si="8"/>
        <v>6</v>
      </c>
      <c r="V52" s="6">
        <f t="shared" si="9"/>
        <v>0.375</v>
      </c>
      <c r="W52">
        <f t="shared" si="10"/>
        <v>5</v>
      </c>
      <c r="X52" s="6">
        <f t="shared" si="11"/>
        <v>0.3125</v>
      </c>
      <c r="Y52">
        <f t="shared" si="12"/>
        <v>10</v>
      </c>
      <c r="Z52" s="6">
        <f t="shared" si="13"/>
        <v>0.625</v>
      </c>
      <c r="AA52">
        <f t="shared" si="14"/>
        <v>11</v>
      </c>
      <c r="AB52" s="6">
        <f t="shared" si="15"/>
        <v>0.6875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5</v>
      </c>
      <c r="E53" s="69">
        <f>COUNTIFS('2way'!$B$3:$B$7690,"&gt;50%",'2way'!$Y$3:$Y$7690,"N",'2way'!$Q$3:$Q$7690,"=" &amp;B53) +  COUNTIFS('2way'!$B$3:$B$7690,"&gt;50%",'2way'!$Y$3:$Y$7690,"N",'2way'!$R$3:$R$7690,"=" &amp;B53)</f>
        <v>8</v>
      </c>
      <c r="F53" s="69">
        <f>COUNTIFS('2way'!$B$3:$B$7690,"&gt;50%",'2way'!$Y$3:$Y$7690,"Y",'2way'!$Q$3:$Q$7690,"=" &amp;B53) +  COUNTIFS('2way'!$B$3:$B$7690,"&gt;50%",'2way'!$Y$3:$Y$7690,"Y",'2way'!$R$3:$R$7690,"=" &amp;B53)</f>
        <v>3</v>
      </c>
      <c r="G53">
        <f>COUNTIF('2way'!$Q$3:$Q$7690,"=" &amp;B53) + COUNTIF('2way'!$R$3:$R$7690,"=" &amp;B53)</f>
        <v>18</v>
      </c>
      <c r="H53" s="6">
        <f t="shared" si="17"/>
        <v>0.1111111111111111</v>
      </c>
      <c r="I53" s="6">
        <f t="shared" si="1"/>
        <v>0.27777777777777779</v>
      </c>
      <c r="J53" s="6">
        <f t="shared" si="2"/>
        <v>0.44444444444444442</v>
      </c>
      <c r="K53" s="6">
        <f t="shared" si="3"/>
        <v>0.16666666666666666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4</v>
      </c>
      <c r="N53" s="69">
        <f>COUNTIFS('2way'!$N$3:$N$7690,"&gt;50%",'2way'!$Y$3:$Y$7690,"N",'2way'!$Q$3:$Q$7690,"=" &amp;B53) +  COUNTIFS('2way'!$N$3:$N$7690,"&gt;50%",'2way'!$Y$3:$Y$7690,"N",'2way'!$R$3:$R$7690,"=" &amp;B53)</f>
        <v>9</v>
      </c>
      <c r="O53" s="69">
        <f>COUNTIFS('2way'!$N$3:$N$7690,"&gt;50%",'2way'!$Y$3:$Y$7690,"Y",'2way'!$Q$3:$Q$7690,"=" &amp;B53) +  COUNTIFS('2way'!$N$3:$N$7690,"&gt;50%",'2way'!$Y$3:$Y$7690,"Y",'2way'!$R$3:$R$7690,"=" &amp;B53)</f>
        <v>4</v>
      </c>
      <c r="P53">
        <f>COUNTIF('2way'!$Q$3:$Q$7690,"=" &amp;B53) + COUNTIF('2way'!$R$3:$R$7690,"=" &amp;B53)</f>
        <v>18</v>
      </c>
      <c r="Q53" s="6">
        <f t="shared" si="4"/>
        <v>5.5555555555555552E-2</v>
      </c>
      <c r="R53" s="6">
        <f t="shared" si="5"/>
        <v>0.22222222222222221</v>
      </c>
      <c r="S53" s="6">
        <f t="shared" si="6"/>
        <v>0.5</v>
      </c>
      <c r="T53" s="6">
        <f t="shared" si="7"/>
        <v>0.22222222222222221</v>
      </c>
      <c r="U53">
        <f t="shared" si="8"/>
        <v>10</v>
      </c>
      <c r="V53" s="6">
        <f t="shared" si="9"/>
        <v>0.55555555555555558</v>
      </c>
      <c r="W53">
        <f t="shared" si="10"/>
        <v>10</v>
      </c>
      <c r="X53" s="6">
        <f t="shared" si="11"/>
        <v>0.55555555555555558</v>
      </c>
      <c r="Y53">
        <f t="shared" si="12"/>
        <v>8</v>
      </c>
      <c r="Z53" s="6">
        <f t="shared" si="13"/>
        <v>0.44444444444444442</v>
      </c>
      <c r="AA53">
        <f t="shared" si="14"/>
        <v>8</v>
      </c>
      <c r="AB53" s="6">
        <f t="shared" si="15"/>
        <v>0.44444444444444442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2</v>
      </c>
      <c r="D54" s="69">
        <f>COUNTIFS('2way'!$A$3:$A$7690,"&gt;50%",'2way'!$Y$3:$Y$7690,"N",'2way'!$Q$3:$Q$7690,"=" &amp;B54) +  COUNTIFS('2way'!$A$3:$A$7690,"&gt;50%",'2way'!$Y$3:$Y$7690,"N",'2way'!$R$3:$R$7690,"=" &amp;B54)</f>
        <v>1</v>
      </c>
      <c r="E54" s="69">
        <f>COUNTIFS('2way'!$B$3:$B$7690,"&gt;50%",'2way'!$Y$3:$Y$7690,"N",'2way'!$Q$3:$Q$7690,"=" &amp;B54) +  COUNTIFS('2way'!$B$3:$B$7690,"&gt;50%",'2way'!$Y$3:$Y$7690,"N",'2way'!$R$3:$R$7690,"=" &amp;B54)</f>
        <v>3</v>
      </c>
      <c r="F54" s="69">
        <f>COUNTIFS('2way'!$B$3:$B$7690,"&gt;50%",'2way'!$Y$3:$Y$7690,"Y",'2way'!$Q$3:$Q$7690,"=" &amp;B54) +  COUNTIFS('2way'!$B$3:$B$7690,"&gt;50%",'2way'!$Y$3:$Y$7690,"Y",'2way'!$R$3:$R$7690,"=" &amp;B54)</f>
        <v>12</v>
      </c>
      <c r="G54">
        <f>COUNTIF('2way'!$Q$3:$Q$7690,"=" &amp;B54) + COUNTIF('2way'!$R$3:$R$7690,"=" &amp;B54)</f>
        <v>18</v>
      </c>
      <c r="H54" s="6">
        <f t="shared" si="17"/>
        <v>0.1111111111111111</v>
      </c>
      <c r="I54" s="6">
        <f t="shared" si="1"/>
        <v>5.5555555555555552E-2</v>
      </c>
      <c r="J54" s="6">
        <f t="shared" si="2"/>
        <v>0.16666666666666666</v>
      </c>
      <c r="K54" s="6">
        <f t="shared" si="3"/>
        <v>0.66666666666666663</v>
      </c>
      <c r="L54" s="69">
        <f>COUNTIFS('2way'!$M$3:$M$7690,"&gt;50%",'2way'!$Y$3:$Y$7690,"Y",'2way'!$Q$3:$Q$7690,"=" &amp;B54) +  COUNTIFS('2way'!$M$3:$M$7690,"&gt;50%",'2way'!$Y$3:$Y$7690,"Y",'2way'!$R$3:$R$7690,"=" &amp;B54)</f>
        <v>4</v>
      </c>
      <c r="M54" s="69">
        <f>COUNTIFS('2way'!$M$3:$M$7690,"&gt;50%",'2way'!$Y$3:$Y$7690,"N",'2way'!$Q$3:$Q$7690,"=" &amp;B54) +  COUNTIFS('2way'!$M$3:$M$7690,"&gt;50%",'2way'!$Y$3:$Y$7690,"N",'2way'!$R$3:$R$7690,"=" &amp;B54)</f>
        <v>1</v>
      </c>
      <c r="N54" s="69">
        <f>COUNTIFS('2way'!$N$3:$N$7690,"&gt;50%",'2way'!$Y$3:$Y$7690,"N",'2way'!$Q$3:$Q$7690,"=" &amp;B54) +  COUNTIFS('2way'!$N$3:$N$7690,"&gt;50%",'2way'!$Y$3:$Y$7690,"N",'2way'!$R$3:$R$7690,"=" &amp;B54)</f>
        <v>3</v>
      </c>
      <c r="O54" s="69">
        <f>COUNTIFS('2way'!$N$3:$N$7690,"&gt;50%",'2way'!$Y$3:$Y$7690,"Y",'2way'!$Q$3:$Q$7690,"=" &amp;B54) +  COUNTIFS('2way'!$N$3:$N$7690,"&gt;50%",'2way'!$Y$3:$Y$7690,"Y",'2way'!$R$3:$R$7690,"=" &amp;B54)</f>
        <v>9</v>
      </c>
      <c r="P54">
        <f>COUNTIF('2way'!$Q$3:$Q$7690,"=" &amp;B54) + COUNTIF('2way'!$R$3:$R$7690,"=" &amp;B54)</f>
        <v>18</v>
      </c>
      <c r="Q54" s="6">
        <f t="shared" si="4"/>
        <v>0.22222222222222221</v>
      </c>
      <c r="R54" s="6">
        <f t="shared" si="5"/>
        <v>5.5555555555555552E-2</v>
      </c>
      <c r="S54" s="6">
        <f t="shared" si="6"/>
        <v>0.16666666666666666</v>
      </c>
      <c r="T54" s="6">
        <f t="shared" si="7"/>
        <v>0.5</v>
      </c>
      <c r="U54">
        <f t="shared" si="8"/>
        <v>5</v>
      </c>
      <c r="V54" s="6">
        <f t="shared" si="9"/>
        <v>0.27777777777777779</v>
      </c>
      <c r="W54">
        <f t="shared" si="10"/>
        <v>7</v>
      </c>
      <c r="X54" s="6">
        <f t="shared" si="11"/>
        <v>0.3888888888888889</v>
      </c>
      <c r="Y54">
        <f t="shared" si="12"/>
        <v>13</v>
      </c>
      <c r="Z54" s="6">
        <f t="shared" si="13"/>
        <v>0.72222222222222221</v>
      </c>
      <c r="AA54">
        <f t="shared" si="14"/>
        <v>10</v>
      </c>
      <c r="AB54" s="6">
        <f t="shared" si="15"/>
        <v>0.55555555555555558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5</v>
      </c>
      <c r="D55" s="69">
        <f>COUNTIFS('2way'!$A$3:$A$7690,"&gt;50%",'2way'!$Y$3:$Y$7690,"N",'2way'!$Q$3:$Q$7690,"=" &amp;B55) +  COUNTIFS('2way'!$A$3:$A$7690,"&gt;50%",'2way'!$Y$3:$Y$7690,"N",'2way'!$R$3:$R$7690,"=" &amp;B55)</f>
        <v>4</v>
      </c>
      <c r="E55" s="69">
        <f>COUNTIFS('2way'!$B$3:$B$7690,"&gt;50%",'2way'!$Y$3:$Y$7690,"N",'2way'!$Q$3:$Q$7690,"=" &amp;B55) +  COUNTIFS('2way'!$B$3:$B$7690,"&gt;50%",'2way'!$Y$3:$Y$7690,"N",'2way'!$R$3:$R$7690,"=" &amp;B55)</f>
        <v>6</v>
      </c>
      <c r="F55" s="69">
        <f>COUNTIFS('2way'!$B$3:$B$7690,"&gt;50%",'2way'!$Y$3:$Y$7690,"Y",'2way'!$Q$3:$Q$7690,"=" &amp;B55) +  COUNTIFS('2way'!$B$3:$B$7690,"&gt;50%",'2way'!$Y$3:$Y$7690,"Y",'2way'!$R$3:$R$7690,"=" &amp;B55)</f>
        <v>2</v>
      </c>
      <c r="G55">
        <f>COUNTIF('2way'!$Q$3:$Q$7690,"=" &amp;B55) + COUNTIF('2way'!$R$3:$R$7690,"=" &amp;B55)</f>
        <v>17</v>
      </c>
      <c r="H55" s="6">
        <f t="shared" si="17"/>
        <v>0.29411764705882354</v>
      </c>
      <c r="I55" s="6">
        <f t="shared" si="1"/>
        <v>0.23529411764705882</v>
      </c>
      <c r="J55" s="6">
        <f t="shared" si="2"/>
        <v>0.35294117647058826</v>
      </c>
      <c r="K55" s="6">
        <f t="shared" si="3"/>
        <v>0.11764705882352941</v>
      </c>
      <c r="L55" s="69">
        <f>COUNTIFS('2way'!$M$3:$M$7690,"&gt;50%",'2way'!$Y$3:$Y$7690,"Y",'2way'!$Q$3:$Q$7690,"=" &amp;B55) +  COUNTIFS('2way'!$M$3:$M$7690,"&gt;50%",'2way'!$Y$3:$Y$7690,"Y",'2way'!$R$3:$R$7690,"=" &amp;B55)</f>
        <v>2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7</v>
      </c>
      <c r="O55" s="69">
        <f>COUNTIFS('2way'!$N$3:$N$7690,"&gt;50%",'2way'!$Y$3:$Y$7690,"Y",'2way'!$Q$3:$Q$7690,"=" &amp;B55) +  COUNTIFS('2way'!$N$3:$N$7690,"&gt;50%",'2way'!$Y$3:$Y$7690,"Y",'2way'!$R$3:$R$7690,"=" &amp;B55)</f>
        <v>5</v>
      </c>
      <c r="P55">
        <f>COUNTIF('2way'!$Q$3:$Q$7690,"=" &amp;B55) + COUNTIF('2way'!$R$3:$R$7690,"=" &amp;B55)</f>
        <v>17</v>
      </c>
      <c r="Q55" s="6">
        <f t="shared" si="4"/>
        <v>0.11764705882352941</v>
      </c>
      <c r="R55" s="6">
        <f t="shared" si="5"/>
        <v>0.11764705882352941</v>
      </c>
      <c r="S55" s="6">
        <f t="shared" si="6"/>
        <v>0.41176470588235292</v>
      </c>
      <c r="T55" s="6">
        <f t="shared" si="7"/>
        <v>0.29411764705882354</v>
      </c>
      <c r="U55">
        <f t="shared" si="8"/>
        <v>11</v>
      </c>
      <c r="V55" s="6">
        <f t="shared" si="9"/>
        <v>0.6470588235294118</v>
      </c>
      <c r="W55">
        <f t="shared" si="10"/>
        <v>9</v>
      </c>
      <c r="X55" s="6">
        <f t="shared" si="11"/>
        <v>0.52941176470588236</v>
      </c>
      <c r="Y55">
        <f t="shared" si="12"/>
        <v>6</v>
      </c>
      <c r="Z55" s="6">
        <f t="shared" si="13"/>
        <v>0.35294117647058826</v>
      </c>
      <c r="AA55">
        <f t="shared" si="14"/>
        <v>7</v>
      </c>
      <c r="AB55" s="6">
        <f t="shared" si="15"/>
        <v>0.41176470588235292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2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9</v>
      </c>
      <c r="F56" s="69">
        <f>COUNTIFS('2way'!$B$3:$B$7690,"&gt;50%",'2way'!$Y$3:$Y$7690,"Y",'2way'!$Q$3:$Q$7690,"=" &amp;B56) +  COUNTIFS('2way'!$B$3:$B$7690,"&gt;50%",'2way'!$Y$3:$Y$7690,"Y",'2way'!$R$3:$R$7690,"=" &amp;B56)</f>
        <v>6</v>
      </c>
      <c r="G56">
        <f>COUNTIF('2way'!$Q$3:$Q$7690,"=" &amp;B56) + COUNTIF('2way'!$R$3:$R$7690,"=" &amp;B56)</f>
        <v>17</v>
      </c>
      <c r="H56" s="6">
        <f t="shared" si="17"/>
        <v>0.11764705882352941</v>
      </c>
      <c r="I56" s="6">
        <f t="shared" si="1"/>
        <v>0</v>
      </c>
      <c r="J56" s="6">
        <f t="shared" si="2"/>
        <v>0.52941176470588236</v>
      </c>
      <c r="K56" s="6">
        <f t="shared" si="3"/>
        <v>0.35294117647058826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9</v>
      </c>
      <c r="O56" s="69">
        <f>COUNTIFS('2way'!$N$3:$N$7690,"&gt;50%",'2way'!$Y$3:$Y$7690,"Y",'2way'!$Q$3:$Q$7690,"=" &amp;B56) +  COUNTIFS('2way'!$N$3:$N$7690,"&gt;50%",'2way'!$Y$3:$Y$7690,"Y",'2way'!$R$3:$R$7690,"=" &amp;B56)</f>
        <v>8</v>
      </c>
      <c r="P56">
        <f>COUNTIF('2way'!$Q$3:$Q$7690,"=" &amp;B56) + COUNTIF('2way'!$R$3:$R$7690,"=" &amp;B56)</f>
        <v>17</v>
      </c>
      <c r="Q56" s="6">
        <f t="shared" si="4"/>
        <v>0</v>
      </c>
      <c r="R56" s="6">
        <f t="shared" si="5"/>
        <v>0</v>
      </c>
      <c r="S56" s="6">
        <f t="shared" si="6"/>
        <v>0.52941176470588236</v>
      </c>
      <c r="T56" s="6">
        <f t="shared" si="7"/>
        <v>0.47058823529411764</v>
      </c>
      <c r="U56">
        <f t="shared" si="8"/>
        <v>11</v>
      </c>
      <c r="V56" s="6">
        <f t="shared" si="9"/>
        <v>0.6470588235294118</v>
      </c>
      <c r="W56">
        <f t="shared" si="10"/>
        <v>9</v>
      </c>
      <c r="X56" s="6">
        <f t="shared" si="11"/>
        <v>0.52941176470588236</v>
      </c>
      <c r="Y56">
        <f t="shared" si="12"/>
        <v>6</v>
      </c>
      <c r="Z56" s="6">
        <f t="shared" si="13"/>
        <v>0.35294117647058826</v>
      </c>
      <c r="AA56">
        <f t="shared" si="14"/>
        <v>8</v>
      </c>
      <c r="AB56" s="6">
        <f t="shared" si="15"/>
        <v>0.47058823529411764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2</v>
      </c>
      <c r="D57" s="69">
        <f>COUNTIFS('2way'!$A$3:$A$7690,"&gt;50%",'2way'!$Y$3:$Y$7690,"N",'2way'!$Q$3:$Q$7690,"=" &amp;B57) +  COUNTIFS('2way'!$A$3:$A$7690,"&gt;50%",'2way'!$Y$3:$Y$7690,"N",'2way'!$R$3:$R$7690,"=" &amp;B57)</f>
        <v>3</v>
      </c>
      <c r="E57" s="69">
        <f>COUNTIFS('2way'!$B$3:$B$7690,"&gt;50%",'2way'!$Y$3:$Y$7690,"N",'2way'!$Q$3:$Q$7690,"=" &amp;B57) +  COUNTIFS('2way'!$B$3:$B$7690,"&gt;50%",'2way'!$Y$3:$Y$7690,"N",'2way'!$R$3:$R$7690,"=" &amp;B57)</f>
        <v>2</v>
      </c>
      <c r="F57" s="69">
        <f>COUNTIFS('2way'!$B$3:$B$7690,"&gt;50%",'2way'!$Y$3:$Y$7690,"Y",'2way'!$Q$3:$Q$7690,"=" &amp;B57) +  COUNTIFS('2way'!$B$3:$B$7690,"&gt;50%",'2way'!$Y$3:$Y$7690,"Y",'2way'!$R$3:$R$7690,"=" &amp;B57)</f>
        <v>9</v>
      </c>
      <c r="G57">
        <f>COUNTIF('2way'!$Q$3:$Q$7690,"=" &amp;B57) + COUNTIF('2way'!$R$3:$R$7690,"=" &amp;B57)</f>
        <v>16</v>
      </c>
      <c r="H57" s="6">
        <f t="shared" si="17"/>
        <v>0.125</v>
      </c>
      <c r="I57" s="6">
        <f t="shared" si="1"/>
        <v>0.1875</v>
      </c>
      <c r="J57" s="6">
        <f t="shared" si="2"/>
        <v>0.125</v>
      </c>
      <c r="K57" s="6">
        <f t="shared" si="3"/>
        <v>0.5625</v>
      </c>
      <c r="L57" s="69">
        <f>COUNTIFS('2way'!$M$3:$M$7690,"&gt;50%",'2way'!$Y$3:$Y$7690,"Y",'2way'!$Q$3:$Q$7690,"=" &amp;B57) +  COUNTIFS('2way'!$M$3:$M$7690,"&gt;50%",'2way'!$Y$3:$Y$7690,"Y",'2way'!$R$3:$R$7690,"=" &amp;B57)</f>
        <v>3</v>
      </c>
      <c r="M57" s="69">
        <f>COUNTIFS('2way'!$M$3:$M$7690,"&gt;50%",'2way'!$Y$3:$Y$7690,"N",'2way'!$Q$3:$Q$7690,"=" &amp;B57) +  COUNTIFS('2way'!$M$3:$M$7690,"&gt;50%",'2way'!$Y$3:$Y$7690,"N",'2way'!$R$3:$R$7690,"=" &amp;B57)</f>
        <v>3</v>
      </c>
      <c r="N57" s="69">
        <f>COUNTIFS('2way'!$N$3:$N$7690,"&gt;50%",'2way'!$Y$3:$Y$7690,"N",'2way'!$Q$3:$Q$7690,"=" &amp;B57) +  COUNTIFS('2way'!$N$3:$N$7690,"&gt;50%",'2way'!$Y$3:$Y$7690,"N",'2way'!$R$3:$R$7690,"=" &amp;B57)</f>
        <v>2</v>
      </c>
      <c r="O57" s="69">
        <f>COUNTIFS('2way'!$N$3:$N$7690,"&gt;50%",'2way'!$Y$3:$Y$7690,"Y",'2way'!$Q$3:$Q$7690,"=" &amp;B57) +  COUNTIFS('2way'!$N$3:$N$7690,"&gt;50%",'2way'!$Y$3:$Y$7690,"Y",'2way'!$R$3:$R$7690,"=" &amp;B57)</f>
        <v>8</v>
      </c>
      <c r="P57">
        <f>COUNTIF('2way'!$Q$3:$Q$7690,"=" &amp;B57) + COUNTIF('2way'!$R$3:$R$7690,"=" &amp;B57)</f>
        <v>16</v>
      </c>
      <c r="Q57" s="6">
        <f t="shared" si="4"/>
        <v>0.1875</v>
      </c>
      <c r="R57" s="6">
        <f t="shared" si="5"/>
        <v>0.1875</v>
      </c>
      <c r="S57" s="6">
        <f t="shared" si="6"/>
        <v>0.125</v>
      </c>
      <c r="T57" s="6">
        <f t="shared" si="7"/>
        <v>0.5</v>
      </c>
      <c r="U57">
        <f t="shared" si="8"/>
        <v>4</v>
      </c>
      <c r="V57" s="6">
        <f t="shared" si="9"/>
        <v>0.25</v>
      </c>
      <c r="W57">
        <f t="shared" si="10"/>
        <v>5</v>
      </c>
      <c r="X57" s="6">
        <f t="shared" si="11"/>
        <v>0.3125</v>
      </c>
      <c r="Y57">
        <f t="shared" si="12"/>
        <v>12</v>
      </c>
      <c r="Z57" s="6">
        <f t="shared" si="13"/>
        <v>0.75</v>
      </c>
      <c r="AA57">
        <f t="shared" si="14"/>
        <v>11</v>
      </c>
      <c r="AB57" s="6">
        <f t="shared" si="15"/>
        <v>0.6875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4</v>
      </c>
      <c r="D58" s="69">
        <f>COUNTIFS('2way'!$A$3:$A$7690,"&gt;50%",'2way'!$Y$3:$Y$7690,"N",'2way'!$Q$3:$Q$7690,"=" &amp;B58) +  COUNTIFS('2way'!$A$3:$A$7690,"&gt;50%",'2way'!$Y$3:$Y$7690,"N",'2way'!$R$3:$R$7690,"=" &amp;B58)</f>
        <v>7</v>
      </c>
      <c r="E58" s="69">
        <f>COUNTIFS('2way'!$B$3:$B$7690,"&gt;50%",'2way'!$Y$3:$Y$7690,"N",'2way'!$Q$3:$Q$7690,"=" &amp;B58) +  COUNTIFS('2way'!$B$3:$B$7690,"&gt;50%",'2way'!$Y$3:$Y$7690,"N",'2way'!$R$3:$R$7690,"=" &amp;B58)</f>
        <v>2</v>
      </c>
      <c r="F58" s="69">
        <f>COUNTIFS('2way'!$B$3:$B$7690,"&gt;50%",'2way'!$Y$3:$Y$7690,"Y",'2way'!$Q$3:$Q$7690,"=" &amp;B58) +  COUNTIFS('2way'!$B$3:$B$7690,"&gt;50%",'2way'!$Y$3:$Y$7690,"Y",'2way'!$R$3:$R$7690,"=" &amp;B58)</f>
        <v>5</v>
      </c>
      <c r="G58">
        <f>COUNTIF('2way'!$Q$3:$Q$7690,"=" &amp;B58) + COUNTIF('2way'!$R$3:$R$7690,"=" &amp;B58)</f>
        <v>18</v>
      </c>
      <c r="H58" s="6">
        <f t="shared" si="17"/>
        <v>0.22222222222222221</v>
      </c>
      <c r="I58" s="6">
        <f t="shared" si="1"/>
        <v>0.3888888888888889</v>
      </c>
      <c r="J58" s="6">
        <f t="shared" si="2"/>
        <v>0.1111111111111111</v>
      </c>
      <c r="K58" s="6">
        <f t="shared" si="3"/>
        <v>0.27777777777777779</v>
      </c>
      <c r="L58" s="69">
        <f>COUNTIFS('2way'!$M$3:$M$7690,"&gt;50%",'2way'!$Y$3:$Y$7690,"Y",'2way'!$Q$3:$Q$7690,"=" &amp;B58) +  COUNTIFS('2way'!$M$3:$M$7690,"&gt;50%",'2way'!$Y$3:$Y$7690,"Y",'2way'!$R$3:$R$7690,"=" &amp;B58)</f>
        <v>2</v>
      </c>
      <c r="M58" s="69">
        <f>COUNTIFS('2way'!$M$3:$M$7690,"&gt;50%",'2way'!$Y$3:$Y$7690,"N",'2way'!$Q$3:$Q$7690,"=" &amp;B58) +  COUNTIFS('2way'!$M$3:$M$7690,"&gt;50%",'2way'!$Y$3:$Y$7690,"N",'2way'!$R$3:$R$7690,"=" &amp;B58)</f>
        <v>3</v>
      </c>
      <c r="N58" s="69">
        <f>COUNTIFS('2way'!$N$3:$N$7690,"&gt;50%",'2way'!$Y$3:$Y$7690,"N",'2way'!$Q$3:$Q$7690,"=" &amp;B58) +  COUNTIFS('2way'!$N$3:$N$7690,"&gt;50%",'2way'!$Y$3:$Y$7690,"N",'2way'!$R$3:$R$7690,"=" &amp;B58)</f>
        <v>4</v>
      </c>
      <c r="O58" s="69">
        <f>COUNTIFS('2way'!$N$3:$N$7690,"&gt;50%",'2way'!$Y$3:$Y$7690,"Y",'2way'!$Q$3:$Q$7690,"=" &amp;B58) +  COUNTIFS('2way'!$N$3:$N$7690,"&gt;50%",'2way'!$Y$3:$Y$7690,"Y",'2way'!$R$3:$R$7690,"=" &amp;B58)</f>
        <v>7</v>
      </c>
      <c r="P58">
        <f>COUNTIF('2way'!$Q$3:$Q$7690,"=" &amp;B58) + COUNTIF('2way'!$R$3:$R$7690,"=" &amp;B58)</f>
        <v>18</v>
      </c>
      <c r="Q58" s="6">
        <f t="shared" si="4"/>
        <v>0.1111111111111111</v>
      </c>
      <c r="R58" s="6">
        <f t="shared" si="5"/>
        <v>0.16666666666666666</v>
      </c>
      <c r="S58" s="6">
        <f t="shared" si="6"/>
        <v>0.22222222222222221</v>
      </c>
      <c r="T58" s="6">
        <f t="shared" si="7"/>
        <v>0.3888888888888889</v>
      </c>
      <c r="U58">
        <f t="shared" si="8"/>
        <v>6</v>
      </c>
      <c r="V58" s="6">
        <f t="shared" si="9"/>
        <v>0.33333333333333331</v>
      </c>
      <c r="W58">
        <f t="shared" si="10"/>
        <v>6</v>
      </c>
      <c r="X58" s="6">
        <f t="shared" si="11"/>
        <v>0.33333333333333331</v>
      </c>
      <c r="Y58">
        <f t="shared" si="12"/>
        <v>12</v>
      </c>
      <c r="Z58" s="6">
        <f t="shared" si="13"/>
        <v>0.66666666666666663</v>
      </c>
      <c r="AA58">
        <f t="shared" si="14"/>
        <v>10</v>
      </c>
      <c r="AB58" s="6">
        <f t="shared" si="15"/>
        <v>0.55555555555555558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4</v>
      </c>
      <c r="D59" s="69">
        <f>COUNTIFS('2way'!$A$3:$A$7690,"&gt;50%",'2way'!$Y$3:$Y$7690,"N",'2way'!$Q$3:$Q$7690,"=" &amp;B59) +  COUNTIFS('2way'!$A$3:$A$7690,"&gt;50%",'2way'!$Y$3:$Y$7690,"N",'2way'!$R$3:$R$7690,"=" &amp;B59)</f>
        <v>4</v>
      </c>
      <c r="E59" s="69">
        <f>COUNTIFS('2way'!$B$3:$B$7690,"&gt;50%",'2way'!$Y$3:$Y$7690,"N",'2way'!$Q$3:$Q$7690,"=" &amp;B59) +  COUNTIFS('2way'!$B$3:$B$7690,"&gt;50%",'2way'!$Y$3:$Y$7690,"N",'2way'!$R$3:$R$7690,"=" &amp;B59)</f>
        <v>3</v>
      </c>
      <c r="F59" s="69">
        <f>COUNTIFS('2way'!$B$3:$B$7690,"&gt;50%",'2way'!$Y$3:$Y$7690,"Y",'2way'!$Q$3:$Q$7690,"=" &amp;B59) +  COUNTIFS('2way'!$B$3:$B$7690,"&gt;50%",'2way'!$Y$3:$Y$7690,"Y",'2way'!$R$3:$R$7690,"=" &amp;B59)</f>
        <v>7</v>
      </c>
      <c r="G59">
        <f>COUNTIF('2way'!$Q$3:$Q$7690,"=" &amp;B59) + COUNTIF('2way'!$R$3:$R$7690,"=" &amp;B59)</f>
        <v>18</v>
      </c>
      <c r="H59" s="6">
        <f t="shared" si="17"/>
        <v>0.22222222222222221</v>
      </c>
      <c r="I59" s="6">
        <f t="shared" si="1"/>
        <v>0.22222222222222221</v>
      </c>
      <c r="J59" s="6">
        <f t="shared" si="2"/>
        <v>0.16666666666666666</v>
      </c>
      <c r="K59" s="6">
        <f t="shared" si="3"/>
        <v>0.3888888888888889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2</v>
      </c>
      <c r="N59" s="69">
        <f>COUNTIFS('2way'!$N$3:$N$7690,"&gt;50%",'2way'!$Y$3:$Y$7690,"N",'2way'!$Q$3:$Q$7690,"=" &amp;B59) +  COUNTIFS('2way'!$N$3:$N$7690,"&gt;50%",'2way'!$Y$3:$Y$7690,"N",'2way'!$R$3:$R$7690,"=" &amp;B59)</f>
        <v>5</v>
      </c>
      <c r="O59" s="69">
        <f>COUNTIFS('2way'!$N$3:$N$7690,"&gt;50%",'2way'!$Y$3:$Y$7690,"Y",'2way'!$Q$3:$Q$7690,"=" &amp;B59) +  COUNTIFS('2way'!$N$3:$N$7690,"&gt;50%",'2way'!$Y$3:$Y$7690,"Y",'2way'!$R$3:$R$7690,"=" &amp;B59)</f>
        <v>11</v>
      </c>
      <c r="P59">
        <f>COUNTIF('2way'!$Q$3:$Q$7690,"=" &amp;B59) + COUNTIF('2way'!$R$3:$R$7690,"=" &amp;B59)</f>
        <v>18</v>
      </c>
      <c r="Q59" s="6">
        <f t="shared" si="4"/>
        <v>0</v>
      </c>
      <c r="R59" s="6">
        <f t="shared" si="5"/>
        <v>0.1111111111111111</v>
      </c>
      <c r="S59" s="6">
        <f t="shared" si="6"/>
        <v>0.27777777777777779</v>
      </c>
      <c r="T59" s="6">
        <f t="shared" si="7"/>
        <v>0.61111111111111116</v>
      </c>
      <c r="U59">
        <f t="shared" si="8"/>
        <v>7</v>
      </c>
      <c r="V59" s="6">
        <f t="shared" si="9"/>
        <v>0.3888888888888889</v>
      </c>
      <c r="W59">
        <f t="shared" si="10"/>
        <v>5</v>
      </c>
      <c r="X59" s="6">
        <f t="shared" si="11"/>
        <v>0.27777777777777779</v>
      </c>
      <c r="Y59">
        <f t="shared" si="12"/>
        <v>11</v>
      </c>
      <c r="Z59" s="6">
        <f t="shared" si="13"/>
        <v>0.61111111111111116</v>
      </c>
      <c r="AA59">
        <f t="shared" si="14"/>
        <v>13</v>
      </c>
      <c r="AB59" s="6">
        <f t="shared" si="15"/>
        <v>0.72222222222222221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4</v>
      </c>
      <c r="D60" s="69">
        <f>COUNTIFS('2way'!$A$3:$A$7690,"&gt;50%",'2way'!$Y$3:$Y$7690,"N",'2way'!$Q$3:$Q$7690,"=" &amp;B60) +  COUNTIFS('2way'!$A$3:$A$7690,"&gt;50%",'2way'!$Y$3:$Y$7690,"N",'2way'!$R$3:$R$7690,"=" &amp;B60)</f>
        <v>2</v>
      </c>
      <c r="E60" s="69">
        <f>COUNTIFS('2way'!$B$3:$B$7690,"&gt;50%",'2way'!$Y$3:$Y$7690,"N",'2way'!$Q$3:$Q$7690,"=" &amp;B60) +  COUNTIFS('2way'!$B$3:$B$7690,"&gt;50%",'2way'!$Y$3:$Y$7690,"N",'2way'!$R$3:$R$7690,"=" &amp;B60)</f>
        <v>4</v>
      </c>
      <c r="F60" s="69">
        <f>COUNTIFS('2way'!$B$3:$B$7690,"&gt;50%",'2way'!$Y$3:$Y$7690,"Y",'2way'!$Q$3:$Q$7690,"=" &amp;B60) +  COUNTIFS('2way'!$B$3:$B$7690,"&gt;50%",'2way'!$Y$3:$Y$7690,"Y",'2way'!$R$3:$R$7690,"=" &amp;B60)</f>
        <v>7</v>
      </c>
      <c r="G60">
        <f>COUNTIF('2way'!$Q$3:$Q$7690,"=" &amp;B60) + COUNTIF('2way'!$R$3:$R$7690,"=" &amp;B60)</f>
        <v>17</v>
      </c>
      <c r="H60" s="6">
        <f t="shared" si="17"/>
        <v>0.23529411764705882</v>
      </c>
      <c r="I60" s="6">
        <f t="shared" si="1"/>
        <v>0.11764705882352941</v>
      </c>
      <c r="J60" s="6">
        <f t="shared" si="2"/>
        <v>0.23529411764705882</v>
      </c>
      <c r="K60" s="6">
        <f t="shared" si="3"/>
        <v>0.41176470588235292</v>
      </c>
      <c r="L60" s="69">
        <f>COUNTIFS('2way'!$M$3:$M$7690,"&gt;50%",'2way'!$Y$3:$Y$7690,"Y",'2way'!$Q$3:$Q$7690,"=" &amp;B60) +  COUNTIFS('2way'!$M$3:$M$7690,"&gt;50%",'2way'!$Y$3:$Y$7690,"Y",'2way'!$R$3:$R$7690,"=" &amp;B60)</f>
        <v>4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5</v>
      </c>
      <c r="O60" s="69">
        <f>COUNTIFS('2way'!$N$3:$N$7690,"&gt;50%",'2way'!$Y$3:$Y$7690,"Y",'2way'!$Q$3:$Q$7690,"=" &amp;B60) +  COUNTIFS('2way'!$N$3:$N$7690,"&gt;50%",'2way'!$Y$3:$Y$7690,"Y",'2way'!$R$3:$R$7690,"=" &amp;B60)</f>
        <v>7</v>
      </c>
      <c r="P60">
        <f>COUNTIF('2way'!$Q$3:$Q$7690,"=" &amp;B60) + COUNTIF('2way'!$R$3:$R$7690,"=" &amp;B60)</f>
        <v>17</v>
      </c>
      <c r="Q60" s="6">
        <f t="shared" si="4"/>
        <v>0.23529411764705882</v>
      </c>
      <c r="R60" s="6">
        <f t="shared" si="5"/>
        <v>5.8823529411764705E-2</v>
      </c>
      <c r="S60" s="6">
        <f t="shared" si="6"/>
        <v>0.29411764705882354</v>
      </c>
      <c r="T60" s="6">
        <f t="shared" si="7"/>
        <v>0.41176470588235292</v>
      </c>
      <c r="U60">
        <f t="shared" si="8"/>
        <v>8</v>
      </c>
      <c r="V60" s="6">
        <f t="shared" si="9"/>
        <v>0.47058823529411764</v>
      </c>
      <c r="W60">
        <f t="shared" si="10"/>
        <v>9</v>
      </c>
      <c r="X60" s="6">
        <f t="shared" si="11"/>
        <v>0.52941176470588236</v>
      </c>
      <c r="Y60">
        <f t="shared" si="12"/>
        <v>9</v>
      </c>
      <c r="Z60" s="6">
        <f t="shared" si="13"/>
        <v>0.52941176470588236</v>
      </c>
      <c r="AA60">
        <f t="shared" si="14"/>
        <v>8</v>
      </c>
      <c r="AB60" s="6">
        <f t="shared" si="15"/>
        <v>0.47058823529411764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7</v>
      </c>
      <c r="D61" s="69">
        <f>COUNTIFS('2way'!$A$3:$A$7690,"&gt;50%",'2way'!$Y$3:$Y$7690,"N",'2way'!$Q$3:$Q$7690,"=" &amp;B61) +  COUNTIFS('2way'!$A$3:$A$7690,"&gt;50%",'2way'!$Y$3:$Y$7690,"N",'2way'!$R$3:$R$7690,"=" &amp;B61)</f>
        <v>4</v>
      </c>
      <c r="E61" s="69">
        <f>COUNTIFS('2way'!$B$3:$B$7690,"&gt;50%",'2way'!$Y$3:$Y$7690,"N",'2way'!$Q$3:$Q$7690,"=" &amp;B61) +  COUNTIFS('2way'!$B$3:$B$7690,"&gt;50%",'2way'!$Y$3:$Y$7690,"N",'2way'!$R$3:$R$7690,"=" &amp;B61)</f>
        <v>3</v>
      </c>
      <c r="F61" s="69">
        <f>COUNTIFS('2way'!$B$3:$B$7690,"&gt;50%",'2way'!$Y$3:$Y$7690,"Y",'2way'!$Q$3:$Q$7690,"=" &amp;B61) +  COUNTIFS('2way'!$B$3:$B$7690,"&gt;50%",'2way'!$Y$3:$Y$7690,"Y",'2way'!$R$3:$R$7690,"=" &amp;B61)</f>
        <v>2</v>
      </c>
      <c r="G61">
        <f>COUNTIF('2way'!$Q$3:$Q$7690,"=" &amp;B61) + COUNTIF('2way'!$R$3:$R$7690,"=" &amp;B61)</f>
        <v>16</v>
      </c>
      <c r="H61" s="6">
        <f t="shared" si="17"/>
        <v>0.4375</v>
      </c>
      <c r="I61" s="6">
        <f t="shared" si="1"/>
        <v>0.25</v>
      </c>
      <c r="J61" s="6">
        <f t="shared" si="2"/>
        <v>0.1875</v>
      </c>
      <c r="K61" s="6">
        <f t="shared" si="3"/>
        <v>0.125</v>
      </c>
      <c r="L61" s="69">
        <f>COUNTIFS('2way'!$M$3:$M$7690,"&gt;50%",'2way'!$Y$3:$Y$7690,"Y",'2way'!$Q$3:$Q$7690,"=" &amp;B61) +  COUNTIFS('2way'!$M$3:$M$7690,"&gt;50%",'2way'!$Y$3:$Y$7690,"Y",'2way'!$R$3:$R$7690,"=" &amp;B61)</f>
        <v>2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4</v>
      </c>
      <c r="O61" s="69">
        <f>COUNTIFS('2way'!$N$3:$N$7690,"&gt;50%",'2way'!$Y$3:$Y$7690,"Y",'2way'!$Q$3:$Q$7690,"=" &amp;B61) +  COUNTIFS('2way'!$N$3:$N$7690,"&gt;50%",'2way'!$Y$3:$Y$7690,"Y",'2way'!$R$3:$R$7690,"=" &amp;B61)</f>
        <v>7</v>
      </c>
      <c r="P61">
        <f>COUNTIF('2way'!$Q$3:$Q$7690,"=" &amp;B61) + COUNTIF('2way'!$R$3:$R$7690,"=" &amp;B61)</f>
        <v>16</v>
      </c>
      <c r="Q61" s="6">
        <f t="shared" si="4"/>
        <v>0.125</v>
      </c>
      <c r="R61" s="6">
        <f t="shared" si="5"/>
        <v>0.125</v>
      </c>
      <c r="S61" s="6">
        <f t="shared" si="6"/>
        <v>0.25</v>
      </c>
      <c r="T61" s="6">
        <f t="shared" si="7"/>
        <v>0.4375</v>
      </c>
      <c r="U61">
        <f t="shared" si="8"/>
        <v>10</v>
      </c>
      <c r="V61" s="6">
        <f t="shared" si="9"/>
        <v>0.625</v>
      </c>
      <c r="W61">
        <f t="shared" si="10"/>
        <v>6</v>
      </c>
      <c r="X61" s="6">
        <f t="shared" si="11"/>
        <v>0.375</v>
      </c>
      <c r="Y61">
        <f t="shared" si="12"/>
        <v>6</v>
      </c>
      <c r="Z61" s="6">
        <f t="shared" si="13"/>
        <v>0.375</v>
      </c>
      <c r="AA61">
        <f t="shared" si="14"/>
        <v>9</v>
      </c>
      <c r="AB61" s="6">
        <f t="shared" si="15"/>
        <v>0.5625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4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8</v>
      </c>
      <c r="F62" s="69">
        <f>COUNTIFS('2way'!$B$3:$B$7690,"&gt;50%",'2way'!$Y$3:$Y$7690,"Y",'2way'!$Q$3:$Q$7690,"=" &amp;B62) +  COUNTIFS('2way'!$B$3:$B$7690,"&gt;50%",'2way'!$Y$3:$Y$7690,"Y",'2way'!$R$3:$R$7690,"=" &amp;B62)</f>
        <v>3</v>
      </c>
      <c r="G62">
        <f>COUNTIF('2way'!$Q$3:$Q$7690,"=" &amp;B62) + COUNTIF('2way'!$R$3:$R$7690,"=" &amp;B62)</f>
        <v>18</v>
      </c>
      <c r="H62" s="6">
        <f t="shared" si="17"/>
        <v>0.22222222222222221</v>
      </c>
      <c r="I62" s="6">
        <f t="shared" si="1"/>
        <v>0.16666666666666666</v>
      </c>
      <c r="J62" s="6">
        <f t="shared" si="2"/>
        <v>0.44444444444444442</v>
      </c>
      <c r="K62" s="6">
        <f t="shared" si="3"/>
        <v>0.16666666666666666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1</v>
      </c>
      <c r="N62" s="69">
        <f>COUNTIFS('2way'!$N$3:$N$7690,"&gt;50%",'2way'!$Y$3:$Y$7690,"N",'2way'!$Q$3:$Q$7690,"=" &amp;B62) +  COUNTIFS('2way'!$N$3:$N$7690,"&gt;50%",'2way'!$Y$3:$Y$7690,"N",'2way'!$R$3:$R$7690,"=" &amp;B62)</f>
        <v>10</v>
      </c>
      <c r="O62" s="69">
        <f>COUNTIFS('2way'!$N$3:$N$7690,"&gt;50%",'2way'!$Y$3:$Y$7690,"Y",'2way'!$Q$3:$Q$7690,"=" &amp;B62) +  COUNTIFS('2way'!$N$3:$N$7690,"&gt;50%",'2way'!$Y$3:$Y$7690,"Y",'2way'!$R$3:$R$7690,"=" &amp;B62)</f>
        <v>7</v>
      </c>
      <c r="P62">
        <f>COUNTIF('2way'!$Q$3:$Q$7690,"=" &amp;B62) + COUNTIF('2way'!$R$3:$R$7690,"=" &amp;B62)</f>
        <v>18</v>
      </c>
      <c r="Q62" s="6">
        <f t="shared" si="4"/>
        <v>0</v>
      </c>
      <c r="R62" s="6">
        <f t="shared" si="5"/>
        <v>5.5555555555555552E-2</v>
      </c>
      <c r="S62" s="6">
        <f t="shared" si="6"/>
        <v>0.55555555555555558</v>
      </c>
      <c r="T62" s="6">
        <f t="shared" si="7"/>
        <v>0.3888888888888889</v>
      </c>
      <c r="U62">
        <f t="shared" si="8"/>
        <v>12</v>
      </c>
      <c r="V62" s="6">
        <f t="shared" si="9"/>
        <v>0.66666666666666663</v>
      </c>
      <c r="W62">
        <f t="shared" si="10"/>
        <v>10</v>
      </c>
      <c r="X62" s="6">
        <f t="shared" si="11"/>
        <v>0.55555555555555558</v>
      </c>
      <c r="Y62">
        <f t="shared" si="12"/>
        <v>6</v>
      </c>
      <c r="Z62" s="6">
        <f t="shared" si="13"/>
        <v>0.33333333333333331</v>
      </c>
      <c r="AA62">
        <f t="shared" si="14"/>
        <v>8</v>
      </c>
      <c r="AB62" s="6">
        <f t="shared" si="15"/>
        <v>0.44444444444444442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2</v>
      </c>
      <c r="D63" s="69">
        <f>COUNTIFS('2way'!$A$3:$A$7690,"&gt;50%",'2way'!$Y$3:$Y$7690,"N",'2way'!$Q$3:$Q$7690,"=" &amp;B63) +  COUNTIFS('2way'!$A$3:$A$7690,"&gt;50%",'2way'!$Y$3:$Y$7690,"N",'2way'!$R$3:$R$7690,"=" &amp;B63)</f>
        <v>3</v>
      </c>
      <c r="E63" s="69">
        <f>COUNTIFS('2way'!$B$3:$B$7690,"&gt;50%",'2way'!$Y$3:$Y$7690,"N",'2way'!$Q$3:$Q$7690,"=" &amp;B63) +  COUNTIFS('2way'!$B$3:$B$7690,"&gt;50%",'2way'!$Y$3:$Y$7690,"N",'2way'!$R$3:$R$7690,"=" &amp;B63)</f>
        <v>5</v>
      </c>
      <c r="F63" s="69">
        <f>COUNTIFS('2way'!$B$3:$B$7690,"&gt;50%",'2way'!$Y$3:$Y$7690,"Y",'2way'!$Q$3:$Q$7690,"=" &amp;B63) +  COUNTIFS('2way'!$B$3:$B$7690,"&gt;50%",'2way'!$Y$3:$Y$7690,"Y",'2way'!$R$3:$R$7690,"=" &amp;B63)</f>
        <v>7</v>
      </c>
      <c r="G63">
        <f>COUNTIF('2way'!$Q$3:$Q$7690,"=" &amp;B63) + COUNTIF('2way'!$R$3:$R$7690,"=" &amp;B63)</f>
        <v>17</v>
      </c>
      <c r="H63" s="6">
        <f t="shared" si="17"/>
        <v>0.11764705882352941</v>
      </c>
      <c r="I63" s="6">
        <f t="shared" si="1"/>
        <v>0.17647058823529413</v>
      </c>
      <c r="J63" s="6">
        <f t="shared" si="2"/>
        <v>0.29411764705882354</v>
      </c>
      <c r="K63" s="6">
        <f t="shared" si="3"/>
        <v>0.41176470588235292</v>
      </c>
      <c r="L63" s="69">
        <f>COUNTIFS('2way'!$M$3:$M$7690,"&gt;50%",'2way'!$Y$3:$Y$7690,"Y",'2way'!$Q$3:$Q$7690,"=" &amp;B63) +  COUNTIFS('2way'!$M$3:$M$7690,"&gt;50%",'2way'!$Y$3:$Y$7690,"Y",'2way'!$R$3:$R$7690,"=" &amp;B63)</f>
        <v>1</v>
      </c>
      <c r="M63" s="69">
        <f>COUNTIFS('2way'!$M$3:$M$7690,"&gt;50%",'2way'!$Y$3:$Y$7690,"N",'2way'!$Q$3:$Q$7690,"=" &amp;B63) +  COUNTIFS('2way'!$M$3:$M$7690,"&gt;50%",'2way'!$Y$3:$Y$7690,"N",'2way'!$R$3:$R$7690,"=" &amp;B63)</f>
        <v>1</v>
      </c>
      <c r="N63" s="69">
        <f>COUNTIFS('2way'!$N$3:$N$7690,"&gt;50%",'2way'!$Y$3:$Y$7690,"N",'2way'!$Q$3:$Q$7690,"=" &amp;B63) +  COUNTIFS('2way'!$N$3:$N$7690,"&gt;50%",'2way'!$Y$3:$Y$7690,"N",'2way'!$R$3:$R$7690,"=" &amp;B63)</f>
        <v>7</v>
      </c>
      <c r="O63" s="69">
        <f>COUNTIFS('2way'!$N$3:$N$7690,"&gt;50%",'2way'!$Y$3:$Y$7690,"Y",'2way'!$Q$3:$Q$7690,"=" &amp;B63) +  COUNTIFS('2way'!$N$3:$N$7690,"&gt;50%",'2way'!$Y$3:$Y$7690,"Y",'2way'!$R$3:$R$7690,"=" &amp;B63)</f>
        <v>8</v>
      </c>
      <c r="P63">
        <f>COUNTIF('2way'!$Q$3:$Q$7690,"=" &amp;B63) + COUNTIF('2way'!$R$3:$R$7690,"=" &amp;B63)</f>
        <v>17</v>
      </c>
      <c r="Q63" s="6">
        <f t="shared" si="4"/>
        <v>5.8823529411764705E-2</v>
      </c>
      <c r="R63" s="6">
        <f t="shared" si="5"/>
        <v>5.8823529411764705E-2</v>
      </c>
      <c r="S63" s="6">
        <f t="shared" si="6"/>
        <v>0.41176470588235292</v>
      </c>
      <c r="T63" s="6">
        <f t="shared" si="7"/>
        <v>0.47058823529411764</v>
      </c>
      <c r="U63">
        <f t="shared" si="8"/>
        <v>7</v>
      </c>
      <c r="V63" s="6">
        <f t="shared" si="9"/>
        <v>0.41176470588235292</v>
      </c>
      <c r="W63">
        <f t="shared" si="10"/>
        <v>8</v>
      </c>
      <c r="X63" s="6">
        <f t="shared" si="11"/>
        <v>0.47058823529411764</v>
      </c>
      <c r="Y63">
        <f t="shared" si="12"/>
        <v>10</v>
      </c>
      <c r="Z63" s="6">
        <f t="shared" si="13"/>
        <v>0.58823529411764708</v>
      </c>
      <c r="AA63">
        <f t="shared" si="14"/>
        <v>9</v>
      </c>
      <c r="AB63" s="6">
        <f t="shared" si="15"/>
        <v>0.52941176470588236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2</v>
      </c>
      <c r="D64" s="69">
        <f>COUNTIFS('2way'!$A$3:$A$7690,"&gt;50%",'2way'!$Y$3:$Y$7690,"N",'2way'!$Q$3:$Q$7690,"=" &amp;B64) +  COUNTIFS('2way'!$A$3:$A$7690,"&gt;50%",'2way'!$Y$3:$Y$7690,"N",'2way'!$R$3:$R$7690,"=" &amp;B64)</f>
        <v>3</v>
      </c>
      <c r="E64" s="69">
        <f>COUNTIFS('2way'!$B$3:$B$7690,"&gt;50%",'2way'!$Y$3:$Y$7690,"N",'2way'!$Q$3:$Q$7690,"=" &amp;B64) +  COUNTIFS('2way'!$B$3:$B$7690,"&gt;50%",'2way'!$Y$3:$Y$7690,"N",'2way'!$R$3:$R$7690,"=" &amp;B64)</f>
        <v>7</v>
      </c>
      <c r="F64" s="69">
        <f>COUNTIFS('2way'!$B$3:$B$7690,"&gt;50%",'2way'!$Y$3:$Y$7690,"Y",'2way'!$Q$3:$Q$7690,"=" &amp;B64) +  COUNTIFS('2way'!$B$3:$B$7690,"&gt;50%",'2way'!$Y$3:$Y$7690,"Y",'2way'!$R$3:$R$7690,"=" &amp;B64)</f>
        <v>5</v>
      </c>
      <c r="G64">
        <f>COUNTIF('2way'!$Q$3:$Q$7690,"=" &amp;B64) + COUNTIF('2way'!$R$3:$R$7690,"=" &amp;B64)</f>
        <v>17</v>
      </c>
      <c r="H64" s="6">
        <f t="shared" si="17"/>
        <v>0.11764705882352941</v>
      </c>
      <c r="I64" s="6">
        <f t="shared" si="1"/>
        <v>0.17647058823529413</v>
      </c>
      <c r="J64" s="6">
        <f t="shared" si="2"/>
        <v>0.41176470588235292</v>
      </c>
      <c r="K64" s="6">
        <f t="shared" si="3"/>
        <v>0.29411764705882354</v>
      </c>
      <c r="L64" s="69">
        <f>COUNTIFS('2way'!$M$3:$M$7690,"&gt;50%",'2way'!$Y$3:$Y$7690,"Y",'2way'!$Q$3:$Q$7690,"=" &amp;B64) +  COUNTIFS('2way'!$M$3:$M$7690,"&gt;50%",'2way'!$Y$3:$Y$7690,"Y",'2way'!$R$3:$R$7690,"=" &amp;B64)</f>
        <v>2</v>
      </c>
      <c r="M64" s="69">
        <f>COUNTIFS('2way'!$M$3:$M$7690,"&gt;50%",'2way'!$Y$3:$Y$7690,"N",'2way'!$Q$3:$Q$7690,"=" &amp;B64) +  COUNTIFS('2way'!$M$3:$M$7690,"&gt;50%",'2way'!$Y$3:$Y$7690,"N",'2way'!$R$3:$R$7690,"=" &amp;B64)</f>
        <v>2</v>
      </c>
      <c r="N64" s="69">
        <f>COUNTIFS('2way'!$N$3:$N$7690,"&gt;50%",'2way'!$Y$3:$Y$7690,"N",'2way'!$Q$3:$Q$7690,"=" &amp;B64) +  COUNTIFS('2way'!$N$3:$N$7690,"&gt;50%",'2way'!$Y$3:$Y$7690,"N",'2way'!$R$3:$R$7690,"=" &amp;B64)</f>
        <v>8</v>
      </c>
      <c r="O64" s="69">
        <f>COUNTIFS('2way'!$N$3:$N$7690,"&gt;50%",'2way'!$Y$3:$Y$7690,"Y",'2way'!$Q$3:$Q$7690,"=" &amp;B64) +  COUNTIFS('2way'!$N$3:$N$7690,"&gt;50%",'2way'!$Y$3:$Y$7690,"Y",'2way'!$R$3:$R$7690,"=" &amp;B64)</f>
        <v>5</v>
      </c>
      <c r="P64">
        <f>COUNTIF('2way'!$Q$3:$Q$7690,"=" &amp;B64) + COUNTIF('2way'!$R$3:$R$7690,"=" &amp;B64)</f>
        <v>17</v>
      </c>
      <c r="Q64" s="6">
        <f t="shared" si="4"/>
        <v>0.11764705882352941</v>
      </c>
      <c r="R64" s="6">
        <f t="shared" si="5"/>
        <v>0.11764705882352941</v>
      </c>
      <c r="S64" s="6">
        <f t="shared" si="6"/>
        <v>0.47058823529411764</v>
      </c>
      <c r="T64" s="6">
        <f t="shared" si="7"/>
        <v>0.29411764705882354</v>
      </c>
      <c r="U64">
        <f t="shared" si="8"/>
        <v>9</v>
      </c>
      <c r="V64" s="6">
        <f t="shared" si="9"/>
        <v>0.52941176470588236</v>
      </c>
      <c r="W64">
        <f t="shared" si="10"/>
        <v>10</v>
      </c>
      <c r="X64" s="6">
        <f t="shared" si="11"/>
        <v>0.58823529411764708</v>
      </c>
      <c r="Y64">
        <f t="shared" si="12"/>
        <v>8</v>
      </c>
      <c r="Z64" s="6">
        <f t="shared" si="13"/>
        <v>0.47058823529411764</v>
      </c>
      <c r="AA64">
        <f t="shared" si="14"/>
        <v>7</v>
      </c>
      <c r="AB64" s="6">
        <f t="shared" si="15"/>
        <v>0.41176470588235292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5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3</v>
      </c>
      <c r="F65" s="69">
        <f>COUNTIFS('2way'!$B$3:$B$7690,"&gt;50%",'2way'!$Y$3:$Y$7690,"Y",'2way'!$Q$3:$Q$7690,"=" &amp;B65) +  COUNTIFS('2way'!$B$3:$B$7690,"&gt;50%",'2way'!$Y$3:$Y$7690,"Y",'2way'!$R$3:$R$7690,"=" &amp;B65)</f>
        <v>6</v>
      </c>
      <c r="G65">
        <f>COUNTIF('2way'!$Q$3:$Q$7690,"=" &amp;B65) + COUNTIF('2way'!$R$3:$R$7690,"=" &amp;B65)</f>
        <v>17</v>
      </c>
      <c r="H65" s="6">
        <f t="shared" si="17"/>
        <v>0.29411764705882354</v>
      </c>
      <c r="I65" s="6">
        <f t="shared" si="1"/>
        <v>0.17647058823529413</v>
      </c>
      <c r="J65" s="6">
        <f t="shared" si="2"/>
        <v>0.17647058823529413</v>
      </c>
      <c r="K65" s="6">
        <f t="shared" si="3"/>
        <v>0.35294117647058826</v>
      </c>
      <c r="L65" s="69">
        <f>COUNTIFS('2way'!$M$3:$M$7690,"&gt;50%",'2way'!$Y$3:$Y$7690,"Y",'2way'!$Q$3:$Q$7690,"=" &amp;B65) +  COUNTIFS('2way'!$M$3:$M$7690,"&gt;50%",'2way'!$Y$3:$Y$7690,"Y",'2way'!$R$3:$R$7690,"=" &amp;B65)</f>
        <v>4</v>
      </c>
      <c r="M65" s="69">
        <f>COUNTIFS('2way'!$M$3:$M$7690,"&gt;50%",'2way'!$Y$3:$Y$7690,"N",'2way'!$Q$3:$Q$7690,"=" &amp;B65) +  COUNTIFS('2way'!$M$3:$M$7690,"&gt;50%",'2way'!$Y$3:$Y$7690,"N",'2way'!$R$3:$R$7690,"=" &amp;B65)</f>
        <v>3</v>
      </c>
      <c r="N65" s="69">
        <f>COUNTIFS('2way'!$N$3:$N$7690,"&gt;50%",'2way'!$Y$3:$Y$7690,"N",'2way'!$Q$3:$Q$7690,"=" &amp;B65) +  COUNTIFS('2way'!$N$3:$N$7690,"&gt;50%",'2way'!$Y$3:$Y$7690,"N",'2way'!$R$3:$R$7690,"=" &amp;B65)</f>
        <v>3</v>
      </c>
      <c r="O65" s="69">
        <f>COUNTIFS('2way'!$N$3:$N$7690,"&gt;50%",'2way'!$Y$3:$Y$7690,"Y",'2way'!$Q$3:$Q$7690,"=" &amp;B65) +  COUNTIFS('2way'!$N$3:$N$7690,"&gt;50%",'2way'!$Y$3:$Y$7690,"Y",'2way'!$R$3:$R$7690,"=" &amp;B65)</f>
        <v>6</v>
      </c>
      <c r="P65">
        <f>COUNTIF('2way'!$Q$3:$Q$7690,"=" &amp;B65) + COUNTIF('2way'!$R$3:$R$7690,"=" &amp;B65)</f>
        <v>17</v>
      </c>
      <c r="Q65" s="6">
        <f t="shared" si="4"/>
        <v>0.23529411764705882</v>
      </c>
      <c r="R65" s="6">
        <f t="shared" si="5"/>
        <v>0.17647058823529413</v>
      </c>
      <c r="S65" s="6">
        <f t="shared" si="6"/>
        <v>0.17647058823529413</v>
      </c>
      <c r="T65" s="6">
        <f t="shared" si="7"/>
        <v>0.35294117647058826</v>
      </c>
      <c r="U65">
        <f t="shared" si="8"/>
        <v>8</v>
      </c>
      <c r="V65" s="6">
        <f t="shared" si="9"/>
        <v>0.47058823529411764</v>
      </c>
      <c r="W65">
        <f t="shared" si="10"/>
        <v>7</v>
      </c>
      <c r="X65" s="6">
        <f t="shared" si="11"/>
        <v>0.41176470588235292</v>
      </c>
      <c r="Y65">
        <f t="shared" si="12"/>
        <v>9</v>
      </c>
      <c r="Z65" s="6">
        <f t="shared" si="13"/>
        <v>0.52941176470588236</v>
      </c>
      <c r="AA65">
        <f t="shared" si="14"/>
        <v>9</v>
      </c>
      <c r="AB65" s="6">
        <f t="shared" si="15"/>
        <v>0.52941176470588236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8</v>
      </c>
      <c r="D66" s="69">
        <f>COUNTIFS('2way'!$A$3:$A$7690,"&gt;50%",'2way'!$Y$3:$Y$7690,"N",'2way'!$Q$3:$Q$7690,"=" &amp;B66) +  COUNTIFS('2way'!$A$3:$A$7690,"&gt;50%",'2way'!$Y$3:$Y$7690,"N",'2way'!$R$3:$R$7690,"=" &amp;B66)</f>
        <v>5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17</v>
      </c>
      <c r="H66" s="6">
        <f t="shared" si="17"/>
        <v>0.47058823529411764</v>
      </c>
      <c r="I66" s="6">
        <f t="shared" si="1"/>
        <v>0.29411764705882354</v>
      </c>
      <c r="J66" s="6">
        <f t="shared" si="2"/>
        <v>0.11764705882352941</v>
      </c>
      <c r="K66" s="6">
        <f t="shared" si="3"/>
        <v>0.11764705882352941</v>
      </c>
      <c r="L66" s="69">
        <f>COUNTIFS('2way'!$M$3:$M$7690,"&gt;50%",'2way'!$Y$3:$Y$7690,"Y",'2way'!$Q$3:$Q$7690,"=" &amp;B66) +  COUNTIFS('2way'!$M$3:$M$7690,"&gt;50%",'2way'!$Y$3:$Y$7690,"Y",'2way'!$R$3:$R$7690,"=" &amp;B66)</f>
        <v>4</v>
      </c>
      <c r="M66" s="69">
        <f>COUNTIFS('2way'!$M$3:$M$7690,"&gt;50%",'2way'!$Y$3:$Y$7690,"N",'2way'!$Q$3:$Q$7690,"=" &amp;B66) +  COUNTIFS('2way'!$M$3:$M$7690,"&gt;50%",'2way'!$Y$3:$Y$7690,"N",'2way'!$R$3:$R$7690,"=" &amp;B66)</f>
        <v>4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6</v>
      </c>
      <c r="P66">
        <f>COUNTIF('2way'!$Q$3:$Q$7690,"=" &amp;B66) + COUNTIF('2way'!$R$3:$R$7690,"=" &amp;B66)</f>
        <v>17</v>
      </c>
      <c r="Q66" s="6">
        <f t="shared" si="4"/>
        <v>0.23529411764705882</v>
      </c>
      <c r="R66" s="6">
        <f t="shared" si="5"/>
        <v>0.23529411764705882</v>
      </c>
      <c r="S66" s="6">
        <f t="shared" si="6"/>
        <v>0.17647058823529413</v>
      </c>
      <c r="T66" s="6">
        <f t="shared" si="7"/>
        <v>0.35294117647058826</v>
      </c>
      <c r="U66">
        <f t="shared" si="8"/>
        <v>10</v>
      </c>
      <c r="V66" s="6">
        <f t="shared" si="9"/>
        <v>0.58823529411764708</v>
      </c>
      <c r="W66">
        <f t="shared" si="10"/>
        <v>7</v>
      </c>
      <c r="X66" s="6">
        <f t="shared" si="11"/>
        <v>0.41176470588235292</v>
      </c>
      <c r="Y66">
        <f t="shared" si="12"/>
        <v>7</v>
      </c>
      <c r="Z66" s="6">
        <f t="shared" si="13"/>
        <v>0.41176470588235292</v>
      </c>
      <c r="AA66">
        <f t="shared" si="14"/>
        <v>10</v>
      </c>
      <c r="AB66" s="6">
        <f t="shared" si="15"/>
        <v>0.58823529411764708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4</v>
      </c>
      <c r="D67" s="69">
        <f>COUNTIFS('2way'!$A$3:$A$7690,"&gt;50%",'2way'!$Y$3:$Y$7690,"N",'2way'!$Q$3:$Q$7690,"=" &amp;B67) +  COUNTIFS('2way'!$A$3:$A$7690,"&gt;50%",'2way'!$Y$3:$Y$7690,"N",'2way'!$R$3:$R$7690,"=" &amp;B67)</f>
        <v>4</v>
      </c>
      <c r="E67" s="69">
        <f>COUNTIFS('2way'!$B$3:$B$7690,"&gt;50%",'2way'!$Y$3:$Y$7690,"N",'2way'!$Q$3:$Q$7690,"=" &amp;B67) +  COUNTIFS('2way'!$B$3:$B$7690,"&gt;50%",'2way'!$Y$3:$Y$7690,"N",'2way'!$R$3:$R$7690,"=" &amp;B67)</f>
        <v>3</v>
      </c>
      <c r="F67" s="69">
        <f>COUNTIFS('2way'!$B$3:$B$7690,"&gt;50%",'2way'!$Y$3:$Y$7690,"Y",'2way'!$Q$3:$Q$7690,"=" &amp;B67) +  COUNTIFS('2way'!$B$3:$B$7690,"&gt;50%",'2way'!$Y$3:$Y$7690,"Y",'2way'!$R$3:$R$7690,"=" &amp;B67)</f>
        <v>5</v>
      </c>
      <c r="G67">
        <f>COUNTIF('2way'!$Q$3:$Q$7690,"=" &amp;B67) + COUNTIF('2way'!$R$3:$R$7690,"=" &amp;B67)</f>
        <v>17</v>
      </c>
      <c r="H67" s="6">
        <f t="shared" si="17"/>
        <v>0.23529411764705882</v>
      </c>
      <c r="I67" s="6">
        <f t="shared" si="1"/>
        <v>0.23529411764705882</v>
      </c>
      <c r="J67" s="6">
        <f t="shared" si="2"/>
        <v>0.17647058823529413</v>
      </c>
      <c r="K67" s="6">
        <f t="shared" si="3"/>
        <v>0.29411764705882354</v>
      </c>
      <c r="L67" s="69">
        <f>COUNTIFS('2way'!$M$3:$M$7690,"&gt;50%",'2way'!$Y$3:$Y$7690,"Y",'2way'!$Q$3:$Q$7690,"=" &amp;B67) +  COUNTIFS('2way'!$M$3:$M$7690,"&gt;50%",'2way'!$Y$3:$Y$7690,"Y",'2way'!$R$3:$R$7690,"=" &amp;B67)</f>
        <v>5</v>
      </c>
      <c r="M67" s="69">
        <f>COUNTIFS('2way'!$M$3:$M$7690,"&gt;50%",'2way'!$Y$3:$Y$7690,"N",'2way'!$Q$3:$Q$7690,"=" &amp;B67) +  COUNTIFS('2way'!$M$3:$M$7690,"&gt;50%",'2way'!$Y$3:$Y$7690,"N",'2way'!$R$3:$R$7690,"=" &amp;B67)</f>
        <v>4</v>
      </c>
      <c r="N67" s="69">
        <f>COUNTIFS('2way'!$N$3:$N$7690,"&gt;50%",'2way'!$Y$3:$Y$7690,"N",'2way'!$Q$3:$Q$7690,"=" &amp;B67) +  COUNTIFS('2way'!$N$3:$N$7690,"&gt;50%",'2way'!$Y$3:$Y$7690,"N",'2way'!$R$3:$R$7690,"=" &amp;B67)</f>
        <v>3</v>
      </c>
      <c r="O67" s="69">
        <f>COUNTIFS('2way'!$N$3:$N$7690,"&gt;50%",'2way'!$Y$3:$Y$7690,"Y",'2way'!$Q$3:$Q$7690,"=" &amp;B67) +  COUNTIFS('2way'!$N$3:$N$7690,"&gt;50%",'2way'!$Y$3:$Y$7690,"Y",'2way'!$R$3:$R$7690,"=" &amp;B67)</f>
        <v>4</v>
      </c>
      <c r="P67">
        <f>COUNTIF('2way'!$Q$3:$Q$7690,"=" &amp;B67) + COUNTIF('2way'!$R$3:$R$7690,"=" &amp;B67)</f>
        <v>17</v>
      </c>
      <c r="Q67" s="6">
        <f t="shared" si="4"/>
        <v>0.29411764705882354</v>
      </c>
      <c r="R67" s="6">
        <f t="shared" si="5"/>
        <v>0.23529411764705882</v>
      </c>
      <c r="S67" s="6">
        <f t="shared" si="6"/>
        <v>0.17647058823529413</v>
      </c>
      <c r="T67" s="6">
        <f t="shared" si="7"/>
        <v>0.23529411764705882</v>
      </c>
      <c r="U67">
        <f t="shared" si="8"/>
        <v>7</v>
      </c>
      <c r="V67" s="6">
        <f t="shared" si="9"/>
        <v>0.41176470588235292</v>
      </c>
      <c r="W67">
        <f t="shared" si="10"/>
        <v>8</v>
      </c>
      <c r="X67" s="6">
        <f t="shared" si="11"/>
        <v>0.47058823529411764</v>
      </c>
      <c r="Y67">
        <f t="shared" si="12"/>
        <v>9</v>
      </c>
      <c r="Z67" s="6">
        <f t="shared" si="13"/>
        <v>0.52941176470588236</v>
      </c>
      <c r="AA67">
        <f t="shared" si="14"/>
        <v>8</v>
      </c>
      <c r="AB67" s="6">
        <f t="shared" si="15"/>
        <v>0.47058823529411764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7</v>
      </c>
      <c r="D68" s="69">
        <f>COUNTIFS('2way'!$A$3:$A$7690,"&gt;50%",'2way'!$Y$3:$Y$7690,"N",'2way'!$Q$3:$Q$7690,"=" &amp;B68) +  COUNTIFS('2way'!$A$3:$A$7690,"&gt;50%",'2way'!$Y$3:$Y$7690,"N",'2way'!$R$3:$R$7690,"=" &amp;B68)</f>
        <v>5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4</v>
      </c>
      <c r="G68">
        <f>COUNTIF('2way'!$Q$3:$Q$7690,"=" &amp;B68) + COUNTIF('2way'!$R$3:$R$7690,"=" &amp;B68)</f>
        <v>18</v>
      </c>
      <c r="H68" s="6">
        <f t="shared" ref="H68:H131" si="18">C68/G68</f>
        <v>0.3888888888888889</v>
      </c>
      <c r="I68" s="6">
        <f t="shared" si="1"/>
        <v>0.27777777777777779</v>
      </c>
      <c r="J68" s="6">
        <f t="shared" si="2"/>
        <v>0.1111111111111111</v>
      </c>
      <c r="K68" s="6">
        <f t="shared" si="3"/>
        <v>0.22222222222222221</v>
      </c>
      <c r="L68" s="69">
        <f>COUNTIFS('2way'!$M$3:$M$7690,"&gt;50%",'2way'!$Y$3:$Y$7690,"Y",'2way'!$Q$3:$Q$7690,"=" &amp;B68) +  COUNTIFS('2way'!$M$3:$M$7690,"&gt;50%",'2way'!$Y$3:$Y$7690,"Y",'2way'!$R$3:$R$7690,"=" &amp;B68)</f>
        <v>4</v>
      </c>
      <c r="M68" s="69">
        <f>COUNTIFS('2way'!$M$3:$M$7690,"&gt;50%",'2way'!$Y$3:$Y$7690,"N",'2way'!$Q$3:$Q$7690,"=" &amp;B68) +  COUNTIFS('2way'!$M$3:$M$7690,"&gt;50%",'2way'!$Y$3:$Y$7690,"N",'2way'!$R$3:$R$7690,"=" &amp;B68)</f>
        <v>5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7</v>
      </c>
      <c r="P68">
        <f>COUNTIF('2way'!$Q$3:$Q$7690,"=" &amp;B68) + COUNTIF('2way'!$R$3:$R$7690,"=" &amp;B68)</f>
        <v>18</v>
      </c>
      <c r="Q68" s="6">
        <f t="shared" si="4"/>
        <v>0.22222222222222221</v>
      </c>
      <c r="R68" s="6">
        <f t="shared" si="5"/>
        <v>0.27777777777777779</v>
      </c>
      <c r="S68" s="6">
        <f t="shared" si="6"/>
        <v>0.1111111111111111</v>
      </c>
      <c r="T68" s="6">
        <f t="shared" si="7"/>
        <v>0.3888888888888889</v>
      </c>
      <c r="U68">
        <f t="shared" si="8"/>
        <v>9</v>
      </c>
      <c r="V68" s="6">
        <f t="shared" si="9"/>
        <v>0.5</v>
      </c>
      <c r="W68">
        <f t="shared" si="10"/>
        <v>6</v>
      </c>
      <c r="X68" s="6">
        <f t="shared" si="11"/>
        <v>0.33333333333333331</v>
      </c>
      <c r="Y68">
        <f t="shared" si="12"/>
        <v>9</v>
      </c>
      <c r="Z68" s="6">
        <f t="shared" si="13"/>
        <v>0.5</v>
      </c>
      <c r="AA68">
        <f t="shared" si="14"/>
        <v>12</v>
      </c>
      <c r="AB68" s="6">
        <f t="shared" si="15"/>
        <v>0.66666666666666663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4</v>
      </c>
      <c r="D69" s="69">
        <f>COUNTIFS('2way'!$A$3:$A$7690,"&gt;50%",'2way'!$Y$3:$Y$7690,"N",'2way'!$Q$3:$Q$7690,"=" &amp;B69) +  COUNTIFS('2way'!$A$3:$A$7690,"&gt;50%",'2way'!$Y$3:$Y$7690,"N",'2way'!$R$3:$R$7690,"=" &amp;B69)</f>
        <v>6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6</v>
      </c>
      <c r="G69">
        <f>COUNTIF('2way'!$Q$3:$Q$7690,"=" &amp;B69) + COUNTIF('2way'!$R$3:$R$7690,"=" &amp;B69)</f>
        <v>18</v>
      </c>
      <c r="H69" s="6">
        <f t="shared" si="18"/>
        <v>0.22222222222222221</v>
      </c>
      <c r="I69" s="6">
        <f t="shared" ref="I69:I132" si="19">D69/G69</f>
        <v>0.33333333333333331</v>
      </c>
      <c r="J69" s="6">
        <f t="shared" ref="J69:J132" si="20">E69/G69</f>
        <v>0.1111111111111111</v>
      </c>
      <c r="K69" s="6">
        <f t="shared" ref="K69:K132" si="21">F69/G69</f>
        <v>0.33333333333333331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1</v>
      </c>
      <c r="N69" s="69">
        <f>COUNTIFS('2way'!$N$3:$N$7690,"&gt;50%",'2way'!$Y$3:$Y$7690,"N",'2way'!$Q$3:$Q$7690,"=" &amp;B69) +  COUNTIFS('2way'!$N$3:$N$7690,"&gt;50%",'2way'!$Y$3:$Y$7690,"N",'2way'!$R$3:$R$7690,"=" &amp;B69)</f>
        <v>7</v>
      </c>
      <c r="O69" s="69">
        <f>COUNTIFS('2way'!$N$3:$N$7690,"&gt;50%",'2way'!$Y$3:$Y$7690,"Y",'2way'!$Q$3:$Q$7690,"=" &amp;B69) +  COUNTIFS('2way'!$N$3:$N$7690,"&gt;50%",'2way'!$Y$3:$Y$7690,"Y",'2way'!$R$3:$R$7690,"=" &amp;B69)</f>
        <v>9</v>
      </c>
      <c r="P69">
        <f>COUNTIF('2way'!$Q$3:$Q$7690,"=" &amp;B69) + COUNTIF('2way'!$R$3:$R$7690,"=" &amp;B69)</f>
        <v>18</v>
      </c>
      <c r="Q69" s="6">
        <f t="shared" ref="Q69:Q132" si="22">L69/P69</f>
        <v>5.5555555555555552E-2</v>
      </c>
      <c r="R69" s="6">
        <f t="shared" ref="R69:R132" si="23">M69/P69</f>
        <v>5.5555555555555552E-2</v>
      </c>
      <c r="S69" s="6">
        <f t="shared" ref="S69:S132" si="24">N69/P69</f>
        <v>0.3888888888888889</v>
      </c>
      <c r="T69" s="6">
        <f t="shared" ref="T69:T132" si="25">O69/P69</f>
        <v>0.5</v>
      </c>
      <c r="U69">
        <f t="shared" ref="U69:U132" si="26">C69+E69</f>
        <v>6</v>
      </c>
      <c r="V69" s="6">
        <f t="shared" ref="V69:V132" si="27">U69/G69</f>
        <v>0.33333333333333331</v>
      </c>
      <c r="W69">
        <f t="shared" ref="W69:W132" si="28">L69+N69</f>
        <v>8</v>
      </c>
      <c r="X69" s="6">
        <f t="shared" ref="X69:X132" si="29">W69/P69</f>
        <v>0.44444444444444442</v>
      </c>
      <c r="Y69">
        <f t="shared" ref="Y69:Y132" si="30">D69+F69</f>
        <v>12</v>
      </c>
      <c r="Z69" s="6">
        <f t="shared" ref="Z69:Z132" si="31">Y69/G69</f>
        <v>0.66666666666666663</v>
      </c>
      <c r="AA69">
        <f t="shared" ref="AA69:AA132" si="32">M69+O69</f>
        <v>10</v>
      </c>
      <c r="AB69" s="6">
        <f t="shared" ref="AB69:AB132" si="33">AA69/P69</f>
        <v>0.55555555555555558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4</v>
      </c>
      <c r="D70" s="69">
        <f>COUNTIFS('2way'!$A$3:$A$7690,"&gt;50%",'2way'!$Y$3:$Y$7690,"N",'2way'!$Q$3:$Q$7690,"=" &amp;B70) +  COUNTIFS('2way'!$A$3:$A$7690,"&gt;50%",'2way'!$Y$3:$Y$7690,"N",'2way'!$R$3:$R$7690,"=" &amp;B70)</f>
        <v>3</v>
      </c>
      <c r="E70" s="69">
        <f>COUNTIFS('2way'!$B$3:$B$7690,"&gt;50%",'2way'!$Y$3:$Y$7690,"N",'2way'!$Q$3:$Q$7690,"=" &amp;B70) +  COUNTIFS('2way'!$B$3:$B$7690,"&gt;50%",'2way'!$Y$3:$Y$7690,"N",'2way'!$R$3:$R$7690,"=" &amp;B70)</f>
        <v>7</v>
      </c>
      <c r="F70" s="69">
        <f>COUNTIFS('2way'!$B$3:$B$7690,"&gt;50%",'2way'!$Y$3:$Y$7690,"Y",'2way'!$Q$3:$Q$7690,"=" &amp;B70) +  COUNTIFS('2way'!$B$3:$B$7690,"&gt;50%",'2way'!$Y$3:$Y$7690,"Y",'2way'!$R$3:$R$7690,"=" &amp;B70)</f>
        <v>4</v>
      </c>
      <c r="G70">
        <f>COUNTIF('2way'!$Q$3:$Q$7690,"=" &amp;B70) + COUNTIF('2way'!$R$3:$R$7690,"=" &amp;B70)</f>
        <v>18</v>
      </c>
      <c r="H70" s="6">
        <f t="shared" si="18"/>
        <v>0.22222222222222221</v>
      </c>
      <c r="I70" s="6">
        <f t="shared" si="19"/>
        <v>0.16666666666666666</v>
      </c>
      <c r="J70" s="6">
        <f t="shared" si="20"/>
        <v>0.3888888888888889</v>
      </c>
      <c r="K70" s="6">
        <f t="shared" si="21"/>
        <v>0.22222222222222221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1</v>
      </c>
      <c r="N70" s="69">
        <f>COUNTIFS('2way'!$N$3:$N$7690,"&gt;50%",'2way'!$Y$3:$Y$7690,"N",'2way'!$Q$3:$Q$7690,"=" &amp;B70) +  COUNTIFS('2way'!$N$3:$N$7690,"&gt;50%",'2way'!$Y$3:$Y$7690,"N",'2way'!$R$3:$R$7690,"=" &amp;B70)</f>
        <v>9</v>
      </c>
      <c r="O70" s="69">
        <f>COUNTIFS('2way'!$N$3:$N$7690,"&gt;50%",'2way'!$Y$3:$Y$7690,"Y",'2way'!$Q$3:$Q$7690,"=" &amp;B70) +  COUNTIFS('2way'!$N$3:$N$7690,"&gt;50%",'2way'!$Y$3:$Y$7690,"Y",'2way'!$R$3:$R$7690,"=" &amp;B70)</f>
        <v>8</v>
      </c>
      <c r="P70">
        <f>COUNTIF('2way'!$Q$3:$Q$7690,"=" &amp;B70) + COUNTIF('2way'!$R$3:$R$7690,"=" &amp;B70)</f>
        <v>18</v>
      </c>
      <c r="Q70" s="6">
        <f t="shared" si="22"/>
        <v>0</v>
      </c>
      <c r="R70" s="6">
        <f t="shared" si="23"/>
        <v>5.5555555555555552E-2</v>
      </c>
      <c r="S70" s="6">
        <f t="shared" si="24"/>
        <v>0.5</v>
      </c>
      <c r="T70" s="6">
        <f t="shared" si="25"/>
        <v>0.44444444444444442</v>
      </c>
      <c r="U70">
        <f t="shared" si="26"/>
        <v>11</v>
      </c>
      <c r="V70" s="6">
        <f t="shared" si="27"/>
        <v>0.61111111111111116</v>
      </c>
      <c r="W70">
        <f t="shared" si="28"/>
        <v>9</v>
      </c>
      <c r="X70" s="6">
        <f t="shared" si="29"/>
        <v>0.5</v>
      </c>
      <c r="Y70">
        <f t="shared" si="30"/>
        <v>7</v>
      </c>
      <c r="Z70" s="6">
        <f t="shared" si="31"/>
        <v>0.3888888888888889</v>
      </c>
      <c r="AA70">
        <f t="shared" si="32"/>
        <v>9</v>
      </c>
      <c r="AB70" s="6">
        <f t="shared" si="33"/>
        <v>0.5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6</v>
      </c>
      <c r="D71" s="69">
        <f>COUNTIFS('2way'!$A$3:$A$7690,"&gt;50%",'2way'!$Y$3:$Y$7690,"N",'2way'!$Q$3:$Q$7690,"=" &amp;B71) +  COUNTIFS('2way'!$A$3:$A$7690,"&gt;50%",'2way'!$Y$3:$Y$7690,"N",'2way'!$R$3:$R$7690,"=" &amp;B71)</f>
        <v>4</v>
      </c>
      <c r="E71" s="69">
        <f>COUNTIFS('2way'!$B$3:$B$7690,"&gt;50%",'2way'!$Y$3:$Y$7690,"N",'2way'!$Q$3:$Q$7690,"=" &amp;B71) +  COUNTIFS('2way'!$B$3:$B$7690,"&gt;50%",'2way'!$Y$3:$Y$7690,"N",'2way'!$R$3:$R$7690,"=" &amp;B71)</f>
        <v>3</v>
      </c>
      <c r="F71" s="69">
        <f>COUNTIFS('2way'!$B$3:$B$7690,"&gt;50%",'2way'!$Y$3:$Y$7690,"Y",'2way'!$Q$3:$Q$7690,"=" &amp;B71) +  COUNTIFS('2way'!$B$3:$B$7690,"&gt;50%",'2way'!$Y$3:$Y$7690,"Y",'2way'!$R$3:$R$7690,"=" &amp;B71)</f>
        <v>3</v>
      </c>
      <c r="G71">
        <f>COUNTIF('2way'!$Q$3:$Q$7690,"=" &amp;B71) + COUNTIF('2way'!$R$3:$R$7690,"=" &amp;B71)</f>
        <v>17</v>
      </c>
      <c r="H71" s="6">
        <f t="shared" si="18"/>
        <v>0.35294117647058826</v>
      </c>
      <c r="I71" s="6">
        <f t="shared" si="19"/>
        <v>0.23529411764705882</v>
      </c>
      <c r="J71" s="6">
        <f t="shared" si="20"/>
        <v>0.17647058823529413</v>
      </c>
      <c r="K71" s="6">
        <f t="shared" si="21"/>
        <v>0.17647058823529413</v>
      </c>
      <c r="L71" s="69">
        <f>COUNTIFS('2way'!$M$3:$M$7690,"&gt;50%",'2way'!$Y$3:$Y$7690,"Y",'2way'!$Q$3:$Q$7690,"=" &amp;B71) +  COUNTIFS('2way'!$M$3:$M$7690,"&gt;50%",'2way'!$Y$3:$Y$7690,"Y",'2way'!$R$3:$R$7690,"=" &amp;B71)</f>
        <v>1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6</v>
      </c>
      <c r="O71" s="69">
        <f>COUNTIFS('2way'!$N$3:$N$7690,"&gt;50%",'2way'!$Y$3:$Y$7690,"Y",'2way'!$Q$3:$Q$7690,"=" &amp;B71) +  COUNTIFS('2way'!$N$3:$N$7690,"&gt;50%",'2way'!$Y$3:$Y$7690,"Y",'2way'!$R$3:$R$7690,"=" &amp;B71)</f>
        <v>8</v>
      </c>
      <c r="P71">
        <f>COUNTIF('2way'!$Q$3:$Q$7690,"=" &amp;B71) + COUNTIF('2way'!$R$3:$R$7690,"=" &amp;B71)</f>
        <v>17</v>
      </c>
      <c r="Q71" s="6">
        <f t="shared" si="22"/>
        <v>5.8823529411764705E-2</v>
      </c>
      <c r="R71" s="6">
        <f t="shared" si="23"/>
        <v>0</v>
      </c>
      <c r="S71" s="6">
        <f t="shared" si="24"/>
        <v>0.35294117647058826</v>
      </c>
      <c r="T71" s="6">
        <f t="shared" si="25"/>
        <v>0.47058823529411764</v>
      </c>
      <c r="U71">
        <f t="shared" si="26"/>
        <v>9</v>
      </c>
      <c r="V71" s="6">
        <f t="shared" si="27"/>
        <v>0.52941176470588236</v>
      </c>
      <c r="W71">
        <f t="shared" si="28"/>
        <v>7</v>
      </c>
      <c r="X71" s="6">
        <f t="shared" si="29"/>
        <v>0.41176470588235292</v>
      </c>
      <c r="Y71">
        <f t="shared" si="30"/>
        <v>7</v>
      </c>
      <c r="Z71" s="6">
        <f t="shared" si="31"/>
        <v>0.41176470588235292</v>
      </c>
      <c r="AA71">
        <f t="shared" si="32"/>
        <v>8</v>
      </c>
      <c r="AB71" s="6">
        <f t="shared" si="33"/>
        <v>0.47058823529411764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2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7</v>
      </c>
      <c r="F72" s="69">
        <f>COUNTIFS('2way'!$B$3:$B$7690,"&gt;50%",'2way'!$Y$3:$Y$7690,"Y",'2way'!$Q$3:$Q$7690,"=" &amp;B72) +  COUNTIFS('2way'!$B$3:$B$7690,"&gt;50%",'2way'!$Y$3:$Y$7690,"Y",'2way'!$R$3:$R$7690,"=" &amp;B72)</f>
        <v>7</v>
      </c>
      <c r="G72">
        <f>COUNTIF('2way'!$Q$3:$Q$7690,"=" &amp;B72) + COUNTIF('2way'!$R$3:$R$7690,"=" &amp;B72)</f>
        <v>17</v>
      </c>
      <c r="H72" s="6">
        <f t="shared" si="18"/>
        <v>0.11764705882352941</v>
      </c>
      <c r="I72" s="6">
        <f t="shared" si="19"/>
        <v>0</v>
      </c>
      <c r="J72" s="6">
        <f t="shared" si="20"/>
        <v>0.41176470588235292</v>
      </c>
      <c r="K72" s="6">
        <f t="shared" si="21"/>
        <v>0.41176470588235292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7</v>
      </c>
      <c r="O72" s="69">
        <f>COUNTIFS('2way'!$N$3:$N$7690,"&gt;50%",'2way'!$Y$3:$Y$7690,"Y",'2way'!$Q$3:$Q$7690,"=" &amp;B72) +  COUNTIFS('2way'!$N$3:$N$7690,"&gt;50%",'2way'!$Y$3:$Y$7690,"Y",'2way'!$R$3:$R$7690,"=" &amp;B72)</f>
        <v>10</v>
      </c>
      <c r="P72">
        <f>COUNTIF('2way'!$Q$3:$Q$7690,"=" &amp;B72) + COUNTIF('2way'!$R$3:$R$7690,"=" &amp;B72)</f>
        <v>17</v>
      </c>
      <c r="Q72" s="6">
        <f t="shared" si="22"/>
        <v>0</v>
      </c>
      <c r="R72" s="6">
        <f t="shared" si="23"/>
        <v>0</v>
      </c>
      <c r="S72" s="6">
        <f t="shared" si="24"/>
        <v>0.41176470588235292</v>
      </c>
      <c r="T72" s="6">
        <f t="shared" si="25"/>
        <v>0.58823529411764708</v>
      </c>
      <c r="U72">
        <f t="shared" si="26"/>
        <v>9</v>
      </c>
      <c r="V72" s="6">
        <f t="shared" si="27"/>
        <v>0.52941176470588236</v>
      </c>
      <c r="W72">
        <f t="shared" si="28"/>
        <v>7</v>
      </c>
      <c r="X72" s="6">
        <f t="shared" si="29"/>
        <v>0.41176470588235292</v>
      </c>
      <c r="Y72">
        <f t="shared" si="30"/>
        <v>7</v>
      </c>
      <c r="Z72" s="6">
        <f t="shared" si="31"/>
        <v>0.41176470588235292</v>
      </c>
      <c r="AA72">
        <f t="shared" si="32"/>
        <v>10</v>
      </c>
      <c r="AB72" s="6">
        <f t="shared" si="33"/>
        <v>0.58823529411764708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3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8</v>
      </c>
      <c r="G73">
        <f>COUNTIF('2way'!$Q$3:$Q$7690,"=" &amp;B73) + COUNTIF('2way'!$R$3:$R$7690,"=" &amp;B73)</f>
        <v>17</v>
      </c>
      <c r="H73" s="6">
        <f t="shared" si="18"/>
        <v>0.17647058823529413</v>
      </c>
      <c r="I73" s="6">
        <f t="shared" si="19"/>
        <v>0.17647058823529413</v>
      </c>
      <c r="J73" s="6">
        <f t="shared" si="20"/>
        <v>0.17647058823529413</v>
      </c>
      <c r="K73" s="6">
        <f t="shared" si="21"/>
        <v>0.47058823529411764</v>
      </c>
      <c r="L73" s="69">
        <f>COUNTIFS('2way'!$M$3:$M$7690,"&gt;50%",'2way'!$Y$3:$Y$7690,"Y",'2way'!$Q$3:$Q$7690,"=" &amp;B73) +  COUNTIFS('2way'!$M$3:$M$7690,"&gt;50%",'2way'!$Y$3:$Y$7690,"Y",'2way'!$R$3:$R$7690,"=" &amp;B73)</f>
        <v>1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9</v>
      </c>
      <c r="P73">
        <f>COUNTIF('2way'!$Q$3:$Q$7690,"=" &amp;B73) + COUNTIF('2way'!$R$3:$R$7690,"=" &amp;B73)</f>
        <v>17</v>
      </c>
      <c r="Q73" s="6">
        <f t="shared" si="22"/>
        <v>5.8823529411764705E-2</v>
      </c>
      <c r="R73" s="6">
        <f t="shared" si="23"/>
        <v>5.8823529411764705E-2</v>
      </c>
      <c r="S73" s="6">
        <f t="shared" si="24"/>
        <v>0.29411764705882354</v>
      </c>
      <c r="T73" s="6">
        <f t="shared" si="25"/>
        <v>0.52941176470588236</v>
      </c>
      <c r="U73">
        <f t="shared" si="26"/>
        <v>6</v>
      </c>
      <c r="V73" s="6">
        <f t="shared" si="27"/>
        <v>0.35294117647058826</v>
      </c>
      <c r="W73">
        <f t="shared" si="28"/>
        <v>6</v>
      </c>
      <c r="X73" s="6">
        <f t="shared" si="29"/>
        <v>0.35294117647058826</v>
      </c>
      <c r="Y73">
        <f t="shared" si="30"/>
        <v>11</v>
      </c>
      <c r="Z73" s="6">
        <f t="shared" si="31"/>
        <v>0.6470588235294118</v>
      </c>
      <c r="AA73">
        <f t="shared" si="32"/>
        <v>10</v>
      </c>
      <c r="AB73" s="6">
        <f t="shared" si="33"/>
        <v>0.58823529411764708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2</v>
      </c>
      <c r="D74" s="69">
        <f>COUNTIFS('2way'!$A$3:$A$7690,"&gt;50%",'2way'!$Y$3:$Y$7690,"N",'2way'!$Q$3:$Q$7690,"=" &amp;B74) +  COUNTIFS('2way'!$A$3:$A$7690,"&gt;50%",'2way'!$Y$3:$Y$7690,"N",'2way'!$R$3:$R$7690,"=" &amp;B74)</f>
        <v>2</v>
      </c>
      <c r="E74" s="69">
        <f>COUNTIFS('2way'!$B$3:$B$7690,"&gt;50%",'2way'!$Y$3:$Y$7690,"N",'2way'!$Q$3:$Q$7690,"=" &amp;B74) +  COUNTIFS('2way'!$B$3:$B$7690,"&gt;50%",'2way'!$Y$3:$Y$7690,"N",'2way'!$R$3:$R$7690,"=" &amp;B74)</f>
        <v>7</v>
      </c>
      <c r="F74" s="69">
        <f>COUNTIFS('2way'!$B$3:$B$7690,"&gt;50%",'2way'!$Y$3:$Y$7690,"Y",'2way'!$Q$3:$Q$7690,"=" &amp;B74) +  COUNTIFS('2way'!$B$3:$B$7690,"&gt;50%",'2way'!$Y$3:$Y$7690,"Y",'2way'!$R$3:$R$7690,"=" &amp;B74)</f>
        <v>5</v>
      </c>
      <c r="G74">
        <f>COUNTIF('2way'!$Q$3:$Q$7690,"=" &amp;B74) + COUNTIF('2way'!$R$3:$R$7690,"=" &amp;B74)</f>
        <v>16</v>
      </c>
      <c r="H74" s="6">
        <f t="shared" si="18"/>
        <v>0.125</v>
      </c>
      <c r="I74" s="6">
        <f t="shared" si="19"/>
        <v>0.125</v>
      </c>
      <c r="J74" s="6">
        <f t="shared" si="20"/>
        <v>0.4375</v>
      </c>
      <c r="K74" s="6">
        <f t="shared" si="21"/>
        <v>0.3125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9</v>
      </c>
      <c r="O74" s="69">
        <f>COUNTIFS('2way'!$N$3:$N$7690,"&gt;50%",'2way'!$Y$3:$Y$7690,"Y",'2way'!$Q$3:$Q$7690,"=" &amp;B74) +  COUNTIFS('2way'!$N$3:$N$7690,"&gt;50%",'2way'!$Y$3:$Y$7690,"Y",'2way'!$R$3:$R$7690,"=" &amp;B74)</f>
        <v>5</v>
      </c>
      <c r="P74">
        <f>COUNTIF('2way'!$Q$3:$Q$7690,"=" &amp;B74) + COUNTIF('2way'!$R$3:$R$7690,"=" &amp;B74)</f>
        <v>16</v>
      </c>
      <c r="Q74" s="6">
        <f t="shared" si="22"/>
        <v>0.125</v>
      </c>
      <c r="R74" s="6">
        <f t="shared" si="23"/>
        <v>0</v>
      </c>
      <c r="S74" s="6">
        <f t="shared" si="24"/>
        <v>0.5625</v>
      </c>
      <c r="T74" s="6">
        <f t="shared" si="25"/>
        <v>0.3125</v>
      </c>
      <c r="U74">
        <f t="shared" si="26"/>
        <v>9</v>
      </c>
      <c r="V74" s="6">
        <f t="shared" si="27"/>
        <v>0.5625</v>
      </c>
      <c r="W74">
        <f t="shared" si="28"/>
        <v>11</v>
      </c>
      <c r="X74" s="6">
        <f t="shared" si="29"/>
        <v>0.6875</v>
      </c>
      <c r="Y74">
        <f t="shared" si="30"/>
        <v>7</v>
      </c>
      <c r="Z74" s="6">
        <f t="shared" si="31"/>
        <v>0.4375</v>
      </c>
      <c r="AA74">
        <f t="shared" si="32"/>
        <v>5</v>
      </c>
      <c r="AB74" s="6">
        <f t="shared" si="33"/>
        <v>0.3125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4</v>
      </c>
      <c r="D75" s="69">
        <f>COUNTIFS('2way'!$A$3:$A$7690,"&gt;50%",'2way'!$Y$3:$Y$7690,"N",'2way'!$Q$3:$Q$7690,"=" &amp;B75) +  COUNTIFS('2way'!$A$3:$A$7690,"&gt;50%",'2way'!$Y$3:$Y$7690,"N",'2way'!$R$3:$R$7690,"=" &amp;B75)</f>
        <v>4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5</v>
      </c>
      <c r="G75">
        <f>COUNTIF('2way'!$Q$3:$Q$7690,"=" &amp;B75) + COUNTIF('2way'!$R$3:$R$7690,"=" &amp;B75)</f>
        <v>16</v>
      </c>
      <c r="H75" s="6">
        <f t="shared" si="18"/>
        <v>0.25</v>
      </c>
      <c r="I75" s="6">
        <f t="shared" si="19"/>
        <v>0.25</v>
      </c>
      <c r="J75" s="6">
        <f t="shared" si="20"/>
        <v>0.125</v>
      </c>
      <c r="K75" s="6">
        <f t="shared" si="21"/>
        <v>0.3125</v>
      </c>
      <c r="L75" s="69">
        <f>COUNTIFS('2way'!$M$3:$M$7690,"&gt;50%",'2way'!$Y$3:$Y$7690,"Y",'2way'!$Q$3:$Q$7690,"=" &amp;B75) +  COUNTIFS('2way'!$M$3:$M$7690,"&gt;50%",'2way'!$Y$3:$Y$7690,"Y",'2way'!$R$3:$R$7690,"=" &amp;B75)</f>
        <v>2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5</v>
      </c>
      <c r="O75" s="69">
        <f>COUNTIFS('2way'!$N$3:$N$7690,"&gt;50%",'2way'!$Y$3:$Y$7690,"Y",'2way'!$Q$3:$Q$7690,"=" &amp;B75) +  COUNTIFS('2way'!$N$3:$N$7690,"&gt;50%",'2way'!$Y$3:$Y$7690,"Y",'2way'!$R$3:$R$7690,"=" &amp;B75)</f>
        <v>8</v>
      </c>
      <c r="P75">
        <f>COUNTIF('2way'!$Q$3:$Q$7690,"=" &amp;B75) + COUNTIF('2way'!$R$3:$R$7690,"=" &amp;B75)</f>
        <v>16</v>
      </c>
      <c r="Q75" s="6">
        <f t="shared" si="22"/>
        <v>0.125</v>
      </c>
      <c r="R75" s="6">
        <f t="shared" si="23"/>
        <v>6.25E-2</v>
      </c>
      <c r="S75" s="6">
        <f t="shared" si="24"/>
        <v>0.3125</v>
      </c>
      <c r="T75" s="6">
        <f t="shared" si="25"/>
        <v>0.5</v>
      </c>
      <c r="U75">
        <f t="shared" si="26"/>
        <v>6</v>
      </c>
      <c r="V75" s="6">
        <f t="shared" si="27"/>
        <v>0.375</v>
      </c>
      <c r="W75">
        <f t="shared" si="28"/>
        <v>7</v>
      </c>
      <c r="X75" s="6">
        <f t="shared" si="29"/>
        <v>0.4375</v>
      </c>
      <c r="Y75">
        <f t="shared" si="30"/>
        <v>9</v>
      </c>
      <c r="Z75" s="6">
        <f t="shared" si="31"/>
        <v>0.5625</v>
      </c>
      <c r="AA75">
        <f t="shared" si="32"/>
        <v>9</v>
      </c>
      <c r="AB75" s="6">
        <f t="shared" si="33"/>
        <v>0.5625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8</v>
      </c>
      <c r="F76" s="69">
        <f>COUNTIFS('2way'!$B$3:$B$7690,"&gt;50%",'2way'!$Y$3:$Y$7690,"Y",'2way'!$Q$3:$Q$7690,"=" &amp;B76) +  COUNTIFS('2way'!$B$3:$B$7690,"&gt;50%",'2way'!$Y$3:$Y$7690,"Y",'2way'!$R$3:$R$7690,"=" &amp;B76)</f>
        <v>8</v>
      </c>
      <c r="G76">
        <f>COUNTIF('2way'!$Q$3:$Q$7690,"=" &amp;B76) + COUNTIF('2way'!$R$3:$R$7690,"=" &amp;B76)</f>
        <v>17</v>
      </c>
      <c r="H76" s="6">
        <f t="shared" si="18"/>
        <v>0</v>
      </c>
      <c r="I76" s="6">
        <f t="shared" si="19"/>
        <v>5.8823529411764705E-2</v>
      </c>
      <c r="J76" s="6">
        <f t="shared" si="20"/>
        <v>0.47058823529411764</v>
      </c>
      <c r="K76" s="6">
        <f t="shared" si="21"/>
        <v>0.47058823529411764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9</v>
      </c>
      <c r="O76" s="69">
        <f>COUNTIFS('2way'!$N$3:$N$7690,"&gt;50%",'2way'!$Y$3:$Y$7690,"Y",'2way'!$Q$3:$Q$7690,"=" &amp;B76) +  COUNTIFS('2way'!$N$3:$N$7690,"&gt;50%",'2way'!$Y$3:$Y$7690,"Y",'2way'!$R$3:$R$7690,"=" &amp;B76)</f>
        <v>8</v>
      </c>
      <c r="P76">
        <f>COUNTIF('2way'!$Q$3:$Q$7690,"=" &amp;B76) + COUNTIF('2way'!$R$3:$R$7690,"=" &amp;B76)</f>
        <v>17</v>
      </c>
      <c r="Q76" s="6">
        <f t="shared" si="22"/>
        <v>0</v>
      </c>
      <c r="R76" s="6">
        <f t="shared" si="23"/>
        <v>0</v>
      </c>
      <c r="S76" s="6">
        <f t="shared" si="24"/>
        <v>0.52941176470588236</v>
      </c>
      <c r="T76" s="6">
        <f t="shared" si="25"/>
        <v>0.47058823529411764</v>
      </c>
      <c r="U76">
        <f t="shared" si="26"/>
        <v>8</v>
      </c>
      <c r="V76" s="6">
        <f t="shared" si="27"/>
        <v>0.47058823529411764</v>
      </c>
      <c r="W76">
        <f t="shared" si="28"/>
        <v>9</v>
      </c>
      <c r="X76" s="6">
        <f t="shared" si="29"/>
        <v>0.52941176470588236</v>
      </c>
      <c r="Y76">
        <f t="shared" si="30"/>
        <v>9</v>
      </c>
      <c r="Z76" s="6">
        <f t="shared" si="31"/>
        <v>0.52941176470588236</v>
      </c>
      <c r="AA76">
        <f t="shared" si="32"/>
        <v>8</v>
      </c>
      <c r="AB76" s="6">
        <f t="shared" si="33"/>
        <v>0.47058823529411764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3</v>
      </c>
      <c r="E77" s="69">
        <f>COUNTIFS('2way'!$B$3:$B$7690,"&gt;50%",'2way'!$Y$3:$Y$7690,"N",'2way'!$Q$3:$Q$7690,"=" &amp;B77) +  COUNTIFS('2way'!$B$3:$B$7690,"&gt;50%",'2way'!$Y$3:$Y$7690,"N",'2way'!$R$3:$R$7690,"=" &amp;B77)</f>
        <v>6</v>
      </c>
      <c r="F77" s="69">
        <f>COUNTIFS('2way'!$B$3:$B$7690,"&gt;50%",'2way'!$Y$3:$Y$7690,"Y",'2way'!$Q$3:$Q$7690,"=" &amp;B77) +  COUNTIFS('2way'!$B$3:$B$7690,"&gt;50%",'2way'!$Y$3:$Y$7690,"Y",'2way'!$R$3:$R$7690,"=" &amp;B77)</f>
        <v>5</v>
      </c>
      <c r="G77">
        <f>COUNTIF('2way'!$Q$3:$Q$7690,"=" &amp;B77) + COUNTIF('2way'!$R$3:$R$7690,"=" &amp;B77)</f>
        <v>17</v>
      </c>
      <c r="H77" s="6">
        <f t="shared" si="18"/>
        <v>0.17647058823529413</v>
      </c>
      <c r="I77" s="6">
        <f t="shared" si="19"/>
        <v>0.17647058823529413</v>
      </c>
      <c r="J77" s="6">
        <f t="shared" si="20"/>
        <v>0.35294117647058826</v>
      </c>
      <c r="K77" s="6">
        <f t="shared" si="21"/>
        <v>0.29411764705882354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2</v>
      </c>
      <c r="N77" s="69">
        <f>COUNTIFS('2way'!$N$3:$N$7690,"&gt;50%",'2way'!$Y$3:$Y$7690,"N",'2way'!$Q$3:$Q$7690,"=" &amp;B77) +  COUNTIFS('2way'!$N$3:$N$7690,"&gt;50%",'2way'!$Y$3:$Y$7690,"N",'2way'!$R$3:$R$7690,"=" &amp;B77)</f>
        <v>7</v>
      </c>
      <c r="O77" s="69">
        <f>COUNTIFS('2way'!$N$3:$N$7690,"&gt;50%",'2way'!$Y$3:$Y$7690,"Y",'2way'!$Q$3:$Q$7690,"=" &amp;B77) +  COUNTIFS('2way'!$N$3:$N$7690,"&gt;50%",'2way'!$Y$3:$Y$7690,"Y",'2way'!$R$3:$R$7690,"=" &amp;B77)</f>
        <v>8</v>
      </c>
      <c r="P77">
        <f>COUNTIF('2way'!$Q$3:$Q$7690,"=" &amp;B77) + COUNTIF('2way'!$R$3:$R$7690,"=" &amp;B77)</f>
        <v>17</v>
      </c>
      <c r="Q77" s="6">
        <f t="shared" si="22"/>
        <v>0</v>
      </c>
      <c r="R77" s="6">
        <f t="shared" si="23"/>
        <v>0.11764705882352941</v>
      </c>
      <c r="S77" s="6">
        <f t="shared" si="24"/>
        <v>0.41176470588235292</v>
      </c>
      <c r="T77" s="6">
        <f t="shared" si="25"/>
        <v>0.47058823529411764</v>
      </c>
      <c r="U77">
        <f t="shared" si="26"/>
        <v>9</v>
      </c>
      <c r="V77" s="6">
        <f t="shared" si="27"/>
        <v>0.52941176470588236</v>
      </c>
      <c r="W77">
        <f t="shared" si="28"/>
        <v>7</v>
      </c>
      <c r="X77" s="6">
        <f t="shared" si="29"/>
        <v>0.41176470588235292</v>
      </c>
      <c r="Y77">
        <f t="shared" si="30"/>
        <v>8</v>
      </c>
      <c r="Z77" s="6">
        <f t="shared" si="31"/>
        <v>0.47058823529411764</v>
      </c>
      <c r="AA77">
        <f t="shared" si="32"/>
        <v>10</v>
      </c>
      <c r="AB77" s="6">
        <f t="shared" si="33"/>
        <v>0.58823529411764708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11</v>
      </c>
      <c r="F78" s="69">
        <f>COUNTIFS('2way'!$B$3:$B$7690,"&gt;50%",'2way'!$Y$3:$Y$7690,"Y",'2way'!$Q$3:$Q$7690,"=" &amp;B78) +  COUNTIFS('2way'!$B$3:$B$7690,"&gt;50%",'2way'!$Y$3:$Y$7690,"Y",'2way'!$R$3:$R$7690,"=" &amp;B78)</f>
        <v>5</v>
      </c>
      <c r="G78">
        <f>COUNTIF('2way'!$Q$3:$Q$7690,"=" &amp;B78) + COUNTIF('2way'!$R$3:$R$7690,"=" &amp;B78)</f>
        <v>17</v>
      </c>
      <c r="H78" s="6">
        <f t="shared" si="18"/>
        <v>0</v>
      </c>
      <c r="I78" s="6">
        <f t="shared" si="19"/>
        <v>0</v>
      </c>
      <c r="J78" s="6">
        <f t="shared" si="20"/>
        <v>0.6470588235294118</v>
      </c>
      <c r="K78" s="6">
        <f t="shared" si="21"/>
        <v>0.29411764705882354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11</v>
      </c>
      <c r="O78" s="69">
        <f>COUNTIFS('2way'!$N$3:$N$7690,"&gt;50%",'2way'!$Y$3:$Y$7690,"Y",'2way'!$Q$3:$Q$7690,"=" &amp;B78) +  COUNTIFS('2way'!$N$3:$N$7690,"&gt;50%",'2way'!$Y$3:$Y$7690,"Y",'2way'!$R$3:$R$7690,"=" &amp;B78)</f>
        <v>6</v>
      </c>
      <c r="P78">
        <f>COUNTIF('2way'!$Q$3:$Q$7690,"=" &amp;B78) + COUNTIF('2way'!$R$3:$R$7690,"=" &amp;B78)</f>
        <v>17</v>
      </c>
      <c r="Q78" s="6">
        <f t="shared" si="22"/>
        <v>0</v>
      </c>
      <c r="R78" s="6">
        <f t="shared" si="23"/>
        <v>0</v>
      </c>
      <c r="S78" s="6">
        <f t="shared" si="24"/>
        <v>0.6470588235294118</v>
      </c>
      <c r="T78" s="6">
        <f t="shared" si="25"/>
        <v>0.35294117647058826</v>
      </c>
      <c r="U78">
        <f t="shared" si="26"/>
        <v>11</v>
      </c>
      <c r="V78" s="6">
        <f t="shared" si="27"/>
        <v>0.6470588235294118</v>
      </c>
      <c r="W78">
        <f t="shared" si="28"/>
        <v>11</v>
      </c>
      <c r="X78" s="6">
        <f t="shared" si="29"/>
        <v>0.6470588235294118</v>
      </c>
      <c r="Y78">
        <f t="shared" si="30"/>
        <v>5</v>
      </c>
      <c r="Z78" s="6">
        <f t="shared" si="31"/>
        <v>0.29411764705882354</v>
      </c>
      <c r="AA78">
        <f t="shared" si="32"/>
        <v>6</v>
      </c>
      <c r="AB78" s="6">
        <f t="shared" si="33"/>
        <v>0.35294117647058826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6</v>
      </c>
      <c r="D79" s="69">
        <f>COUNTIFS('2way'!$A$3:$A$7690,"&gt;50%",'2way'!$Y$3:$Y$7690,"N",'2way'!$Q$3:$Q$7690,"=" &amp;B79) +  COUNTIFS('2way'!$A$3:$A$7690,"&gt;50%",'2way'!$Y$3:$Y$7690,"N",'2way'!$R$3:$R$7690,"=" &amp;B79)</f>
        <v>5</v>
      </c>
      <c r="E79" s="69">
        <f>COUNTIFS('2way'!$B$3:$B$7690,"&gt;50%",'2way'!$Y$3:$Y$7690,"N",'2way'!$Q$3:$Q$7690,"=" &amp;B79) +  COUNTIFS('2way'!$B$3:$B$7690,"&gt;50%",'2way'!$Y$3:$Y$7690,"N",'2way'!$R$3:$R$7690,"=" &amp;B79)</f>
        <v>1</v>
      </c>
      <c r="F79" s="69">
        <f>COUNTIFS('2way'!$B$3:$B$7690,"&gt;50%",'2way'!$Y$3:$Y$7690,"Y",'2way'!$Q$3:$Q$7690,"=" &amp;B79) +  COUNTIFS('2way'!$B$3:$B$7690,"&gt;50%",'2way'!$Y$3:$Y$7690,"Y",'2way'!$R$3:$R$7690,"=" &amp;B79)</f>
        <v>5</v>
      </c>
      <c r="G79">
        <f>COUNTIF('2way'!$Q$3:$Q$7690,"=" &amp;B79) + COUNTIF('2way'!$R$3:$R$7690,"=" &amp;B79)</f>
        <v>17</v>
      </c>
      <c r="H79" s="6">
        <f t="shared" si="18"/>
        <v>0.35294117647058826</v>
      </c>
      <c r="I79" s="6">
        <f t="shared" si="19"/>
        <v>0.29411764705882354</v>
      </c>
      <c r="J79" s="6">
        <f t="shared" si="20"/>
        <v>5.8823529411764705E-2</v>
      </c>
      <c r="K79" s="6">
        <f t="shared" si="21"/>
        <v>0.29411764705882354</v>
      </c>
      <c r="L79" s="69">
        <f>COUNTIFS('2way'!$M$3:$M$7690,"&gt;50%",'2way'!$Y$3:$Y$7690,"Y",'2way'!$Q$3:$Q$7690,"=" &amp;B79) +  COUNTIFS('2way'!$M$3:$M$7690,"&gt;50%",'2way'!$Y$3:$Y$7690,"Y",'2way'!$R$3:$R$7690,"=" &amp;B79)</f>
        <v>3</v>
      </c>
      <c r="M79" s="69">
        <f>COUNTIFS('2way'!$M$3:$M$7690,"&gt;50%",'2way'!$Y$3:$Y$7690,"N",'2way'!$Q$3:$Q$7690,"=" &amp;B79) +  COUNTIFS('2way'!$M$3:$M$7690,"&gt;50%",'2way'!$Y$3:$Y$7690,"N",'2way'!$R$3:$R$7690,"=" &amp;B79)</f>
        <v>2</v>
      </c>
      <c r="N79" s="69">
        <f>COUNTIFS('2way'!$N$3:$N$7690,"&gt;50%",'2way'!$Y$3:$Y$7690,"N",'2way'!$Q$3:$Q$7690,"=" &amp;B79) +  COUNTIFS('2way'!$N$3:$N$7690,"&gt;50%",'2way'!$Y$3:$Y$7690,"N",'2way'!$R$3:$R$7690,"=" &amp;B79)</f>
        <v>4</v>
      </c>
      <c r="O79" s="69">
        <f>COUNTIFS('2way'!$N$3:$N$7690,"&gt;50%",'2way'!$Y$3:$Y$7690,"Y",'2way'!$Q$3:$Q$7690,"=" &amp;B79) +  COUNTIFS('2way'!$N$3:$N$7690,"&gt;50%",'2way'!$Y$3:$Y$7690,"Y",'2way'!$R$3:$R$7690,"=" &amp;B79)</f>
        <v>8</v>
      </c>
      <c r="P79">
        <f>COUNTIF('2way'!$Q$3:$Q$7690,"=" &amp;B79) + COUNTIF('2way'!$R$3:$R$7690,"=" &amp;B79)</f>
        <v>17</v>
      </c>
      <c r="Q79" s="6">
        <f t="shared" si="22"/>
        <v>0.17647058823529413</v>
      </c>
      <c r="R79" s="6">
        <f t="shared" si="23"/>
        <v>0.11764705882352941</v>
      </c>
      <c r="S79" s="6">
        <f t="shared" si="24"/>
        <v>0.23529411764705882</v>
      </c>
      <c r="T79" s="6">
        <f t="shared" si="25"/>
        <v>0.47058823529411764</v>
      </c>
      <c r="U79">
        <f t="shared" si="26"/>
        <v>7</v>
      </c>
      <c r="V79" s="6">
        <f t="shared" si="27"/>
        <v>0.41176470588235292</v>
      </c>
      <c r="W79">
        <f t="shared" si="28"/>
        <v>7</v>
      </c>
      <c r="X79" s="6">
        <f t="shared" si="29"/>
        <v>0.41176470588235292</v>
      </c>
      <c r="Y79">
        <f t="shared" si="30"/>
        <v>10</v>
      </c>
      <c r="Z79" s="6">
        <f t="shared" si="31"/>
        <v>0.58823529411764708</v>
      </c>
      <c r="AA79">
        <f t="shared" si="32"/>
        <v>10</v>
      </c>
      <c r="AB79" s="6">
        <f t="shared" si="33"/>
        <v>0.58823529411764708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1</v>
      </c>
      <c r="D80" s="69">
        <f>COUNTIFS('2way'!$A$3:$A$7690,"&gt;50%",'2way'!$Y$3:$Y$7690,"N",'2way'!$Q$3:$Q$7690,"=" &amp;B80) +  COUNTIFS('2way'!$A$3:$A$7690,"&gt;50%",'2way'!$Y$3:$Y$7690,"N",'2way'!$R$3:$R$7690,"=" &amp;B80)</f>
        <v>2</v>
      </c>
      <c r="E80" s="69">
        <f>COUNTIFS('2way'!$B$3:$B$7690,"&gt;50%",'2way'!$Y$3:$Y$7690,"N",'2way'!$Q$3:$Q$7690,"=" &amp;B80) +  COUNTIFS('2way'!$B$3:$B$7690,"&gt;50%",'2way'!$Y$3:$Y$7690,"N",'2way'!$R$3:$R$7690,"=" &amp;B80)</f>
        <v>8</v>
      </c>
      <c r="F80" s="69">
        <f>COUNTIFS('2way'!$B$3:$B$7690,"&gt;50%",'2way'!$Y$3:$Y$7690,"Y",'2way'!$Q$3:$Q$7690,"=" &amp;B80) +  COUNTIFS('2way'!$B$3:$B$7690,"&gt;50%",'2way'!$Y$3:$Y$7690,"Y",'2way'!$R$3:$R$7690,"=" &amp;B80)</f>
        <v>6</v>
      </c>
      <c r="G80">
        <f>COUNTIF('2way'!$Q$3:$Q$7690,"=" &amp;B80) + COUNTIF('2way'!$R$3:$R$7690,"=" &amp;B80)</f>
        <v>17</v>
      </c>
      <c r="H80" s="6">
        <f t="shared" si="18"/>
        <v>5.8823529411764705E-2</v>
      </c>
      <c r="I80" s="6">
        <f t="shared" si="19"/>
        <v>0.11764705882352941</v>
      </c>
      <c r="J80" s="6">
        <f t="shared" si="20"/>
        <v>0.47058823529411764</v>
      </c>
      <c r="K80" s="6">
        <f t="shared" si="21"/>
        <v>0.35294117647058826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10</v>
      </c>
      <c r="O80" s="69">
        <f>COUNTIFS('2way'!$N$3:$N$7690,"&gt;50%",'2way'!$Y$3:$Y$7690,"Y",'2way'!$Q$3:$Q$7690,"=" &amp;B80) +  COUNTIFS('2way'!$N$3:$N$7690,"&gt;50%",'2way'!$Y$3:$Y$7690,"Y",'2way'!$R$3:$R$7690,"=" &amp;B80)</f>
        <v>7</v>
      </c>
      <c r="P80">
        <f>COUNTIF('2way'!$Q$3:$Q$7690,"=" &amp;B80) + COUNTIF('2way'!$R$3:$R$7690,"=" &amp;B80)</f>
        <v>17</v>
      </c>
      <c r="Q80" s="6">
        <f t="shared" si="22"/>
        <v>0</v>
      </c>
      <c r="R80" s="6">
        <f t="shared" si="23"/>
        <v>0</v>
      </c>
      <c r="S80" s="6">
        <f t="shared" si="24"/>
        <v>0.58823529411764708</v>
      </c>
      <c r="T80" s="6">
        <f t="shared" si="25"/>
        <v>0.41176470588235292</v>
      </c>
      <c r="U80">
        <f t="shared" si="26"/>
        <v>9</v>
      </c>
      <c r="V80" s="6">
        <f t="shared" si="27"/>
        <v>0.52941176470588236</v>
      </c>
      <c r="W80">
        <f t="shared" si="28"/>
        <v>10</v>
      </c>
      <c r="X80" s="6">
        <f t="shared" si="29"/>
        <v>0.58823529411764708</v>
      </c>
      <c r="Y80">
        <f t="shared" si="30"/>
        <v>8</v>
      </c>
      <c r="Z80" s="6">
        <f t="shared" si="31"/>
        <v>0.47058823529411764</v>
      </c>
      <c r="AA80">
        <f t="shared" si="32"/>
        <v>7</v>
      </c>
      <c r="AB80" s="6">
        <f t="shared" si="33"/>
        <v>0.41176470588235292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1</v>
      </c>
      <c r="E81" s="69">
        <f>COUNTIFS('2way'!$B$3:$B$7690,"&gt;50%",'2way'!$Y$3:$Y$7690,"N",'2way'!$Q$3:$Q$7690,"=" &amp;B81) +  COUNTIFS('2way'!$B$3:$B$7690,"&gt;50%",'2way'!$Y$3:$Y$7690,"N",'2way'!$R$3:$R$7690,"=" &amp;B81)</f>
        <v>8</v>
      </c>
      <c r="F81" s="69">
        <f>COUNTIFS('2way'!$B$3:$B$7690,"&gt;50%",'2way'!$Y$3:$Y$7690,"Y",'2way'!$Q$3:$Q$7690,"=" &amp;B81) +  COUNTIFS('2way'!$B$3:$B$7690,"&gt;50%",'2way'!$Y$3:$Y$7690,"Y",'2way'!$R$3:$R$7690,"=" &amp;B81)</f>
        <v>6</v>
      </c>
      <c r="G81">
        <f>COUNTIF('2way'!$Q$3:$Q$7690,"=" &amp;B81) + COUNTIF('2way'!$R$3:$R$7690,"=" &amp;B81)</f>
        <v>17</v>
      </c>
      <c r="H81" s="6">
        <f t="shared" si="18"/>
        <v>0.11764705882352941</v>
      </c>
      <c r="I81" s="6">
        <f t="shared" si="19"/>
        <v>5.8823529411764705E-2</v>
      </c>
      <c r="J81" s="6">
        <f t="shared" si="20"/>
        <v>0.47058823529411764</v>
      </c>
      <c r="K81" s="6">
        <f t="shared" si="21"/>
        <v>0.35294117647058826</v>
      </c>
      <c r="L81" s="69">
        <f>COUNTIFS('2way'!$M$3:$M$7690,"&gt;50%",'2way'!$Y$3:$Y$7690,"Y",'2way'!$Q$3:$Q$7690,"=" &amp;B81) +  COUNTIFS('2way'!$M$3:$M$7690,"&gt;50%",'2way'!$Y$3:$Y$7690,"Y",'2way'!$R$3:$R$7690,"=" &amp;B81)</f>
        <v>1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9</v>
      </c>
      <c r="O81" s="69">
        <f>COUNTIFS('2way'!$N$3:$N$7690,"&gt;50%",'2way'!$Y$3:$Y$7690,"Y",'2way'!$Q$3:$Q$7690,"=" &amp;B81) +  COUNTIFS('2way'!$N$3:$N$7690,"&gt;50%",'2way'!$Y$3:$Y$7690,"Y",'2way'!$R$3:$R$7690,"=" &amp;B81)</f>
        <v>7</v>
      </c>
      <c r="P81">
        <f>COUNTIF('2way'!$Q$3:$Q$7690,"=" &amp;B81) + COUNTIF('2way'!$R$3:$R$7690,"=" &amp;B81)</f>
        <v>17</v>
      </c>
      <c r="Q81" s="6">
        <f t="shared" si="22"/>
        <v>5.8823529411764705E-2</v>
      </c>
      <c r="R81" s="6">
        <f t="shared" si="23"/>
        <v>0</v>
      </c>
      <c r="S81" s="6">
        <f t="shared" si="24"/>
        <v>0.52941176470588236</v>
      </c>
      <c r="T81" s="6">
        <f t="shared" si="25"/>
        <v>0.41176470588235292</v>
      </c>
      <c r="U81">
        <f t="shared" si="26"/>
        <v>10</v>
      </c>
      <c r="V81" s="6">
        <f t="shared" si="27"/>
        <v>0.58823529411764708</v>
      </c>
      <c r="W81">
        <f t="shared" si="28"/>
        <v>10</v>
      </c>
      <c r="X81" s="6">
        <f t="shared" si="29"/>
        <v>0.58823529411764708</v>
      </c>
      <c r="Y81">
        <f t="shared" si="30"/>
        <v>7</v>
      </c>
      <c r="Z81" s="6">
        <f t="shared" si="31"/>
        <v>0.41176470588235292</v>
      </c>
      <c r="AA81">
        <f t="shared" si="32"/>
        <v>7</v>
      </c>
      <c r="AB81" s="6">
        <f t="shared" si="33"/>
        <v>0.41176470588235292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2</v>
      </c>
      <c r="E82" s="69">
        <f>COUNTIFS('2way'!$B$3:$B$7690,"&gt;50%",'2way'!$Y$3:$Y$7690,"N",'2way'!$Q$3:$Q$7690,"=" &amp;B82) +  COUNTIFS('2way'!$B$3:$B$7690,"&gt;50%",'2way'!$Y$3:$Y$7690,"N",'2way'!$R$3:$R$7690,"=" &amp;B82)</f>
        <v>7</v>
      </c>
      <c r="F82" s="69">
        <f>COUNTIFS('2way'!$B$3:$B$7690,"&gt;50%",'2way'!$Y$3:$Y$7690,"Y",'2way'!$Q$3:$Q$7690,"=" &amp;B82) +  COUNTIFS('2way'!$B$3:$B$7690,"&gt;50%",'2way'!$Y$3:$Y$7690,"Y",'2way'!$R$3:$R$7690,"=" &amp;B82)</f>
        <v>8</v>
      </c>
      <c r="G82">
        <f>COUNTIF('2way'!$Q$3:$Q$7690,"=" &amp;B82) + COUNTIF('2way'!$R$3:$R$7690,"=" &amp;B82)</f>
        <v>17</v>
      </c>
      <c r="H82" s="6">
        <f t="shared" si="18"/>
        <v>0</v>
      </c>
      <c r="I82" s="6">
        <f t="shared" si="19"/>
        <v>0.11764705882352941</v>
      </c>
      <c r="J82" s="6">
        <f t="shared" si="20"/>
        <v>0.41176470588235292</v>
      </c>
      <c r="K82" s="6">
        <f t="shared" si="21"/>
        <v>0.47058823529411764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9</v>
      </c>
      <c r="O82" s="69">
        <f>COUNTIFS('2way'!$N$3:$N$7690,"&gt;50%",'2way'!$Y$3:$Y$7690,"Y",'2way'!$Q$3:$Q$7690,"=" &amp;B82) +  COUNTIFS('2way'!$N$3:$N$7690,"&gt;50%",'2way'!$Y$3:$Y$7690,"Y",'2way'!$R$3:$R$7690,"=" &amp;B82)</f>
        <v>8</v>
      </c>
      <c r="P82">
        <f>COUNTIF('2way'!$Q$3:$Q$7690,"=" &amp;B82) + COUNTIF('2way'!$R$3:$R$7690,"=" &amp;B82)</f>
        <v>17</v>
      </c>
      <c r="Q82" s="6">
        <f t="shared" si="22"/>
        <v>0</v>
      </c>
      <c r="R82" s="6">
        <f t="shared" si="23"/>
        <v>0</v>
      </c>
      <c r="S82" s="6">
        <f t="shared" si="24"/>
        <v>0.52941176470588236</v>
      </c>
      <c r="T82" s="6">
        <f t="shared" si="25"/>
        <v>0.47058823529411764</v>
      </c>
      <c r="U82">
        <f t="shared" si="26"/>
        <v>7</v>
      </c>
      <c r="V82" s="6">
        <f t="shared" si="27"/>
        <v>0.41176470588235292</v>
      </c>
      <c r="W82">
        <f t="shared" si="28"/>
        <v>9</v>
      </c>
      <c r="X82" s="6">
        <f t="shared" si="29"/>
        <v>0.52941176470588236</v>
      </c>
      <c r="Y82">
        <f t="shared" si="30"/>
        <v>10</v>
      </c>
      <c r="Z82" s="6">
        <f t="shared" si="31"/>
        <v>0.58823529411764708</v>
      </c>
      <c r="AA82">
        <f t="shared" si="32"/>
        <v>8</v>
      </c>
      <c r="AB82" s="6">
        <f t="shared" si="33"/>
        <v>0.47058823529411764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14</v>
      </c>
      <c r="F83" s="69">
        <f>COUNTIFS('2way'!$B$3:$B$7690,"&gt;50%",'2way'!$Y$3:$Y$7690,"Y",'2way'!$Q$3:$Q$7690,"=" &amp;B83) +  COUNTIFS('2way'!$B$3:$B$7690,"&gt;50%",'2way'!$Y$3:$Y$7690,"Y",'2way'!$R$3:$R$7690,"=" &amp;B83)</f>
        <v>3</v>
      </c>
      <c r="G83">
        <f>COUNTIF('2way'!$Q$3:$Q$7690,"=" &amp;B83) + COUNTIF('2way'!$R$3:$R$7690,"=" &amp;B83)</f>
        <v>17</v>
      </c>
      <c r="H83" s="6">
        <f t="shared" si="18"/>
        <v>0</v>
      </c>
      <c r="I83" s="6">
        <f t="shared" si="19"/>
        <v>0</v>
      </c>
      <c r="J83" s="6">
        <f t="shared" si="20"/>
        <v>0.82352941176470584</v>
      </c>
      <c r="K83" s="6">
        <f t="shared" si="21"/>
        <v>0.17647058823529413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14</v>
      </c>
      <c r="O83" s="69">
        <f>COUNTIFS('2way'!$N$3:$N$7690,"&gt;50%",'2way'!$Y$3:$Y$7690,"Y",'2way'!$Q$3:$Q$7690,"=" &amp;B83) +  COUNTIFS('2way'!$N$3:$N$7690,"&gt;50%",'2way'!$Y$3:$Y$7690,"Y",'2way'!$R$3:$R$7690,"=" &amp;B83)</f>
        <v>3</v>
      </c>
      <c r="P83">
        <f>COUNTIF('2way'!$Q$3:$Q$7690,"=" &amp;B83) + COUNTIF('2way'!$R$3:$R$7690,"=" &amp;B83)</f>
        <v>17</v>
      </c>
      <c r="Q83" s="6">
        <f t="shared" si="22"/>
        <v>0</v>
      </c>
      <c r="R83" s="6">
        <f t="shared" si="23"/>
        <v>0</v>
      </c>
      <c r="S83" s="6">
        <f t="shared" si="24"/>
        <v>0.82352941176470584</v>
      </c>
      <c r="T83" s="6">
        <f t="shared" si="25"/>
        <v>0.17647058823529413</v>
      </c>
      <c r="U83">
        <f t="shared" si="26"/>
        <v>14</v>
      </c>
      <c r="V83" s="6">
        <f t="shared" si="27"/>
        <v>0.82352941176470584</v>
      </c>
      <c r="W83">
        <f t="shared" si="28"/>
        <v>14</v>
      </c>
      <c r="X83" s="6">
        <f t="shared" si="29"/>
        <v>0.82352941176470584</v>
      </c>
      <c r="Y83">
        <f t="shared" si="30"/>
        <v>3</v>
      </c>
      <c r="Z83" s="6">
        <f t="shared" si="31"/>
        <v>0.17647058823529413</v>
      </c>
      <c r="AA83">
        <f t="shared" si="32"/>
        <v>3</v>
      </c>
      <c r="AB83" s="6">
        <f t="shared" si="33"/>
        <v>0.17647058823529413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3</v>
      </c>
      <c r="D84" s="69">
        <f>COUNTIFS('2way'!$A$3:$A$7690,"&gt;50%",'2way'!$Y$3:$Y$7690,"N",'2way'!$Q$3:$Q$7690,"=" &amp;B84) +  COUNTIFS('2way'!$A$3:$A$7690,"&gt;50%",'2way'!$Y$3:$Y$7690,"N",'2way'!$R$3:$R$7690,"=" &amp;B84)</f>
        <v>3</v>
      </c>
      <c r="E84" s="69">
        <f>COUNTIFS('2way'!$B$3:$B$7690,"&gt;50%",'2way'!$Y$3:$Y$7690,"N",'2way'!$Q$3:$Q$7690,"=" &amp;B84) +  COUNTIFS('2way'!$B$3:$B$7690,"&gt;50%",'2way'!$Y$3:$Y$7690,"N",'2way'!$R$3:$R$7690,"=" &amp;B84)</f>
        <v>6</v>
      </c>
      <c r="F84" s="69">
        <f>COUNTIFS('2way'!$B$3:$B$7690,"&gt;50%",'2way'!$Y$3:$Y$7690,"Y",'2way'!$Q$3:$Q$7690,"=" &amp;B84) +  COUNTIFS('2way'!$B$3:$B$7690,"&gt;50%",'2way'!$Y$3:$Y$7690,"Y",'2way'!$R$3:$R$7690,"=" &amp;B84)</f>
        <v>5</v>
      </c>
      <c r="G84">
        <f>COUNTIF('2way'!$Q$3:$Q$7690,"=" &amp;B84) + COUNTIF('2way'!$R$3:$R$7690,"=" &amp;B84)</f>
        <v>17</v>
      </c>
      <c r="H84" s="6">
        <f t="shared" si="18"/>
        <v>0.17647058823529413</v>
      </c>
      <c r="I84" s="6">
        <f t="shared" si="19"/>
        <v>0.17647058823529413</v>
      </c>
      <c r="J84" s="6">
        <f t="shared" si="20"/>
        <v>0.35294117647058826</v>
      </c>
      <c r="K84" s="6">
        <f t="shared" si="21"/>
        <v>0.29411764705882354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9</v>
      </c>
      <c r="O84" s="69">
        <f>COUNTIFS('2way'!$N$3:$N$7690,"&gt;50%",'2way'!$Y$3:$Y$7690,"Y",'2way'!$Q$3:$Q$7690,"=" &amp;B84) +  COUNTIFS('2way'!$N$3:$N$7690,"&gt;50%",'2way'!$Y$3:$Y$7690,"Y",'2way'!$R$3:$R$7690,"=" &amp;B84)</f>
        <v>8</v>
      </c>
      <c r="P84">
        <f>COUNTIF('2way'!$Q$3:$Q$7690,"=" &amp;B84) + COUNTIF('2way'!$R$3:$R$7690,"=" &amp;B84)</f>
        <v>17</v>
      </c>
      <c r="Q84" s="6">
        <f t="shared" si="22"/>
        <v>0</v>
      </c>
      <c r="R84" s="6">
        <f t="shared" si="23"/>
        <v>0</v>
      </c>
      <c r="S84" s="6">
        <f t="shared" si="24"/>
        <v>0.52941176470588236</v>
      </c>
      <c r="T84" s="6">
        <f t="shared" si="25"/>
        <v>0.47058823529411764</v>
      </c>
      <c r="U84">
        <f t="shared" si="26"/>
        <v>9</v>
      </c>
      <c r="V84" s="6">
        <f t="shared" si="27"/>
        <v>0.52941176470588236</v>
      </c>
      <c r="W84">
        <f t="shared" si="28"/>
        <v>9</v>
      </c>
      <c r="X84" s="6">
        <f t="shared" si="29"/>
        <v>0.52941176470588236</v>
      </c>
      <c r="Y84">
        <f t="shared" si="30"/>
        <v>8</v>
      </c>
      <c r="Z84" s="6">
        <f t="shared" si="31"/>
        <v>0.47058823529411764</v>
      </c>
      <c r="AA84">
        <f t="shared" si="32"/>
        <v>8</v>
      </c>
      <c r="AB84" s="6">
        <f t="shared" si="33"/>
        <v>0.47058823529411764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8</v>
      </c>
      <c r="F85" s="69">
        <f>COUNTIFS('2way'!$B$3:$B$7690,"&gt;50%",'2way'!$Y$3:$Y$7690,"Y",'2way'!$Q$3:$Q$7690,"=" &amp;B85) +  COUNTIFS('2way'!$B$3:$B$7690,"&gt;50%",'2way'!$Y$3:$Y$7690,"Y",'2way'!$R$3:$R$7690,"=" &amp;B85)</f>
        <v>5</v>
      </c>
      <c r="G85">
        <f>COUNTIF('2way'!$Q$3:$Q$7690,"=" &amp;B85) + COUNTIF('2way'!$R$3:$R$7690,"=" &amp;B85)</f>
        <v>17</v>
      </c>
      <c r="H85" s="6">
        <f t="shared" si="18"/>
        <v>0.11764705882352941</v>
      </c>
      <c r="I85" s="6">
        <f t="shared" si="19"/>
        <v>0.11764705882352941</v>
      </c>
      <c r="J85" s="6">
        <f t="shared" si="20"/>
        <v>0.47058823529411764</v>
      </c>
      <c r="K85" s="6">
        <f t="shared" si="21"/>
        <v>0.29411764705882354</v>
      </c>
      <c r="L85" s="69">
        <f>COUNTIFS('2way'!$M$3:$M$7690,"&gt;50%",'2way'!$Y$3:$Y$7690,"Y",'2way'!$Q$3:$Q$7690,"=" &amp;B85) +  COUNTIFS('2way'!$M$3:$M$7690,"&gt;50%",'2way'!$Y$3:$Y$7690,"Y",'2way'!$R$3:$R$7690,"=" &amp;B85)</f>
        <v>2</v>
      </c>
      <c r="M85" s="69">
        <f>COUNTIFS('2way'!$M$3:$M$7690,"&gt;50%",'2way'!$Y$3:$Y$7690,"N",'2way'!$Q$3:$Q$7690,"=" &amp;B85) +  COUNTIFS('2way'!$M$3:$M$7690,"&gt;50%",'2way'!$Y$3:$Y$7690,"N",'2way'!$R$3:$R$7690,"=" &amp;B85)</f>
        <v>1</v>
      </c>
      <c r="N85" s="69">
        <f>COUNTIFS('2way'!$N$3:$N$7690,"&gt;50%",'2way'!$Y$3:$Y$7690,"N",'2way'!$Q$3:$Q$7690,"=" &amp;B85) +  COUNTIFS('2way'!$N$3:$N$7690,"&gt;50%",'2way'!$Y$3:$Y$7690,"N",'2way'!$R$3:$R$7690,"=" &amp;B85)</f>
        <v>9</v>
      </c>
      <c r="O85" s="69">
        <f>COUNTIFS('2way'!$N$3:$N$7690,"&gt;50%",'2way'!$Y$3:$Y$7690,"Y",'2way'!$Q$3:$Q$7690,"=" &amp;B85) +  COUNTIFS('2way'!$N$3:$N$7690,"&gt;50%",'2way'!$Y$3:$Y$7690,"Y",'2way'!$R$3:$R$7690,"=" &amp;B85)</f>
        <v>5</v>
      </c>
      <c r="P85">
        <f>COUNTIF('2way'!$Q$3:$Q$7690,"=" &amp;B85) + COUNTIF('2way'!$R$3:$R$7690,"=" &amp;B85)</f>
        <v>17</v>
      </c>
      <c r="Q85" s="6">
        <f t="shared" si="22"/>
        <v>0.11764705882352941</v>
      </c>
      <c r="R85" s="6">
        <f t="shared" si="23"/>
        <v>5.8823529411764705E-2</v>
      </c>
      <c r="S85" s="6">
        <f t="shared" si="24"/>
        <v>0.52941176470588236</v>
      </c>
      <c r="T85" s="6">
        <f t="shared" si="25"/>
        <v>0.29411764705882354</v>
      </c>
      <c r="U85">
        <f t="shared" si="26"/>
        <v>10</v>
      </c>
      <c r="V85" s="6">
        <f t="shared" si="27"/>
        <v>0.58823529411764708</v>
      </c>
      <c r="W85">
        <f t="shared" si="28"/>
        <v>11</v>
      </c>
      <c r="X85" s="6">
        <f t="shared" si="29"/>
        <v>0.6470588235294118</v>
      </c>
      <c r="Y85">
        <f t="shared" si="30"/>
        <v>7</v>
      </c>
      <c r="Z85" s="6">
        <f t="shared" si="31"/>
        <v>0.41176470588235292</v>
      </c>
      <c r="AA85">
        <f t="shared" si="32"/>
        <v>6</v>
      </c>
      <c r="AB85" s="6">
        <f t="shared" si="33"/>
        <v>0.35294117647058826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1</v>
      </c>
      <c r="D86" s="69">
        <f>COUNTIFS('2way'!$A$3:$A$7690,"&gt;50%",'2way'!$Y$3:$Y$7690,"N",'2way'!$Q$3:$Q$7690,"=" &amp;B86) +  COUNTIFS('2way'!$A$3:$A$7690,"&gt;50%",'2way'!$Y$3:$Y$7690,"N",'2way'!$R$3:$R$7690,"=" &amp;B86)</f>
        <v>2</v>
      </c>
      <c r="E86" s="69">
        <f>COUNTIFS('2way'!$B$3:$B$7690,"&gt;50%",'2way'!$Y$3:$Y$7690,"N",'2way'!$Q$3:$Q$7690,"=" &amp;B86) +  COUNTIFS('2way'!$B$3:$B$7690,"&gt;50%",'2way'!$Y$3:$Y$7690,"N",'2way'!$R$3:$R$7690,"=" &amp;B86)</f>
        <v>5</v>
      </c>
      <c r="F86" s="69">
        <f>COUNTIFS('2way'!$B$3:$B$7690,"&gt;50%",'2way'!$Y$3:$Y$7690,"Y",'2way'!$Q$3:$Q$7690,"=" &amp;B86) +  COUNTIFS('2way'!$B$3:$B$7690,"&gt;50%",'2way'!$Y$3:$Y$7690,"Y",'2way'!$R$3:$R$7690,"=" &amp;B86)</f>
        <v>9</v>
      </c>
      <c r="G86">
        <f>COUNTIF('2way'!$Q$3:$Q$7690,"=" &amp;B86) + COUNTIF('2way'!$R$3:$R$7690,"=" &amp;B86)</f>
        <v>17</v>
      </c>
      <c r="H86" s="6">
        <f t="shared" si="18"/>
        <v>5.8823529411764705E-2</v>
      </c>
      <c r="I86" s="6">
        <f t="shared" si="19"/>
        <v>0.11764705882352941</v>
      </c>
      <c r="J86" s="6">
        <f t="shared" si="20"/>
        <v>0.29411764705882354</v>
      </c>
      <c r="K86" s="6">
        <f t="shared" si="21"/>
        <v>0.52941176470588236</v>
      </c>
      <c r="L86" s="69">
        <f>COUNTIFS('2way'!$M$3:$M$7690,"&gt;50%",'2way'!$Y$3:$Y$7690,"Y",'2way'!$Q$3:$Q$7690,"=" &amp;B86) +  COUNTIFS('2way'!$M$3:$M$7690,"&gt;50%",'2way'!$Y$3:$Y$7690,"Y",'2way'!$R$3:$R$7690,"=" &amp;B86)</f>
        <v>1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7</v>
      </c>
      <c r="O86" s="69">
        <f>COUNTIFS('2way'!$N$3:$N$7690,"&gt;50%",'2way'!$Y$3:$Y$7690,"Y",'2way'!$Q$3:$Q$7690,"=" &amp;B86) +  COUNTIFS('2way'!$N$3:$N$7690,"&gt;50%",'2way'!$Y$3:$Y$7690,"Y",'2way'!$R$3:$R$7690,"=" &amp;B86)</f>
        <v>9</v>
      </c>
      <c r="P86">
        <f>COUNTIF('2way'!$Q$3:$Q$7690,"=" &amp;B86) + COUNTIF('2way'!$R$3:$R$7690,"=" &amp;B86)</f>
        <v>17</v>
      </c>
      <c r="Q86" s="6">
        <f t="shared" si="22"/>
        <v>5.8823529411764705E-2</v>
      </c>
      <c r="R86" s="6">
        <f t="shared" si="23"/>
        <v>0</v>
      </c>
      <c r="S86" s="6">
        <f t="shared" si="24"/>
        <v>0.41176470588235292</v>
      </c>
      <c r="T86" s="6">
        <f t="shared" si="25"/>
        <v>0.52941176470588236</v>
      </c>
      <c r="U86">
        <f t="shared" si="26"/>
        <v>6</v>
      </c>
      <c r="V86" s="6">
        <f t="shared" si="27"/>
        <v>0.35294117647058826</v>
      </c>
      <c r="W86">
        <f t="shared" si="28"/>
        <v>8</v>
      </c>
      <c r="X86" s="6">
        <f t="shared" si="29"/>
        <v>0.47058823529411764</v>
      </c>
      <c r="Y86">
        <f t="shared" si="30"/>
        <v>11</v>
      </c>
      <c r="Z86" s="6">
        <f t="shared" si="31"/>
        <v>0.6470588235294118</v>
      </c>
      <c r="AA86">
        <f t="shared" si="32"/>
        <v>9</v>
      </c>
      <c r="AB86" s="6">
        <f t="shared" si="33"/>
        <v>0.52941176470588236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2</v>
      </c>
      <c r="E87" s="69">
        <f>COUNTIFS('2way'!$B$3:$B$7690,"&gt;50%",'2way'!$Y$3:$Y$7690,"N",'2way'!$Q$3:$Q$7690,"=" &amp;B87) +  COUNTIFS('2way'!$B$3:$B$7690,"&gt;50%",'2way'!$Y$3:$Y$7690,"N",'2way'!$R$3:$R$7690,"=" &amp;B87)</f>
        <v>9</v>
      </c>
      <c r="F87" s="69">
        <f>COUNTIFS('2way'!$B$3:$B$7690,"&gt;50%",'2way'!$Y$3:$Y$7690,"Y",'2way'!$Q$3:$Q$7690,"=" &amp;B87) +  COUNTIFS('2way'!$B$3:$B$7690,"&gt;50%",'2way'!$Y$3:$Y$7690,"Y",'2way'!$R$3:$R$7690,"=" &amp;B87)</f>
        <v>5</v>
      </c>
      <c r="G87">
        <f>COUNTIF('2way'!$Q$3:$Q$7690,"=" &amp;B87) + COUNTIF('2way'!$R$3:$R$7690,"=" &amp;B87)</f>
        <v>17</v>
      </c>
      <c r="H87" s="6">
        <f t="shared" si="18"/>
        <v>0</v>
      </c>
      <c r="I87" s="6">
        <f t="shared" si="19"/>
        <v>0.11764705882352941</v>
      </c>
      <c r="J87" s="6">
        <f t="shared" si="20"/>
        <v>0.52941176470588236</v>
      </c>
      <c r="K87" s="6">
        <f t="shared" si="21"/>
        <v>0.29411764705882354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11</v>
      </c>
      <c r="O87" s="69">
        <f>COUNTIFS('2way'!$N$3:$N$7690,"&gt;50%",'2way'!$Y$3:$Y$7690,"Y",'2way'!$Q$3:$Q$7690,"=" &amp;B87) +  COUNTIFS('2way'!$N$3:$N$7690,"&gt;50%",'2way'!$Y$3:$Y$7690,"Y",'2way'!$R$3:$R$7690,"=" &amp;B87)</f>
        <v>5</v>
      </c>
      <c r="P87">
        <f>COUNTIF('2way'!$Q$3:$Q$7690,"=" &amp;B87) + COUNTIF('2way'!$R$3:$R$7690,"=" &amp;B87)</f>
        <v>17</v>
      </c>
      <c r="Q87" s="6">
        <f t="shared" si="22"/>
        <v>0</v>
      </c>
      <c r="R87" s="6">
        <f t="shared" si="23"/>
        <v>0</v>
      </c>
      <c r="S87" s="6">
        <f t="shared" si="24"/>
        <v>0.6470588235294118</v>
      </c>
      <c r="T87" s="6">
        <f t="shared" si="25"/>
        <v>0.29411764705882354</v>
      </c>
      <c r="U87">
        <f t="shared" si="26"/>
        <v>9</v>
      </c>
      <c r="V87" s="6">
        <f t="shared" si="27"/>
        <v>0.52941176470588236</v>
      </c>
      <c r="W87">
        <f t="shared" si="28"/>
        <v>11</v>
      </c>
      <c r="X87" s="6">
        <f t="shared" si="29"/>
        <v>0.6470588235294118</v>
      </c>
      <c r="Y87">
        <f t="shared" si="30"/>
        <v>7</v>
      </c>
      <c r="Z87" s="6">
        <f t="shared" si="31"/>
        <v>0.41176470588235292</v>
      </c>
      <c r="AA87">
        <f t="shared" si="32"/>
        <v>5</v>
      </c>
      <c r="AB87" s="6">
        <f t="shared" si="33"/>
        <v>0.29411764705882354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2</v>
      </c>
      <c r="E88" s="69">
        <f>COUNTIFS('2way'!$B$3:$B$7690,"&gt;50%",'2way'!$Y$3:$Y$7690,"N",'2way'!$Q$3:$Q$7690,"=" &amp;B88) +  COUNTIFS('2way'!$B$3:$B$7690,"&gt;50%",'2way'!$Y$3:$Y$7690,"N",'2way'!$R$3:$R$7690,"=" &amp;B88)</f>
        <v>6</v>
      </c>
      <c r="F88" s="69">
        <f>COUNTIFS('2way'!$B$3:$B$7690,"&gt;50%",'2way'!$Y$3:$Y$7690,"Y",'2way'!$Q$3:$Q$7690,"=" &amp;B88) +  COUNTIFS('2way'!$B$3:$B$7690,"&gt;50%",'2way'!$Y$3:$Y$7690,"Y",'2way'!$R$3:$R$7690,"=" &amp;B88)</f>
        <v>6</v>
      </c>
      <c r="G88">
        <f>COUNTIF('2way'!$Q$3:$Q$7690,"=" &amp;B88) + COUNTIF('2way'!$R$3:$R$7690,"=" &amp;B88)</f>
        <v>16</v>
      </c>
      <c r="H88" s="6">
        <f t="shared" si="18"/>
        <v>0.125</v>
      </c>
      <c r="I88" s="6">
        <f t="shared" si="19"/>
        <v>0.125</v>
      </c>
      <c r="J88" s="6">
        <f t="shared" si="20"/>
        <v>0.375</v>
      </c>
      <c r="K88" s="6">
        <f t="shared" si="21"/>
        <v>0.375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8</v>
      </c>
      <c r="O88" s="69">
        <f>COUNTIFS('2way'!$N$3:$N$7690,"&gt;50%",'2way'!$Y$3:$Y$7690,"Y",'2way'!$Q$3:$Q$7690,"=" &amp;B88) +  COUNTIFS('2way'!$N$3:$N$7690,"&gt;50%",'2way'!$Y$3:$Y$7690,"Y",'2way'!$R$3:$R$7690,"=" &amp;B88)</f>
        <v>7</v>
      </c>
      <c r="P88">
        <f>COUNTIF('2way'!$Q$3:$Q$7690,"=" &amp;B88) + COUNTIF('2way'!$R$3:$R$7690,"=" &amp;B88)</f>
        <v>16</v>
      </c>
      <c r="Q88" s="6">
        <f t="shared" si="22"/>
        <v>0</v>
      </c>
      <c r="R88" s="6">
        <f t="shared" si="23"/>
        <v>0</v>
      </c>
      <c r="S88" s="6">
        <f t="shared" si="24"/>
        <v>0.5</v>
      </c>
      <c r="T88" s="6">
        <f t="shared" si="25"/>
        <v>0.4375</v>
      </c>
      <c r="U88">
        <f t="shared" si="26"/>
        <v>8</v>
      </c>
      <c r="V88" s="6">
        <f t="shared" si="27"/>
        <v>0.5</v>
      </c>
      <c r="W88">
        <f t="shared" si="28"/>
        <v>8</v>
      </c>
      <c r="X88" s="6">
        <f t="shared" si="29"/>
        <v>0.5</v>
      </c>
      <c r="Y88">
        <f t="shared" si="30"/>
        <v>8</v>
      </c>
      <c r="Z88" s="6">
        <f t="shared" si="31"/>
        <v>0.5</v>
      </c>
      <c r="AA88">
        <f t="shared" si="32"/>
        <v>7</v>
      </c>
      <c r="AB88" s="6">
        <f t="shared" si="33"/>
        <v>0.4375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3</v>
      </c>
      <c r="D89" s="69">
        <f>COUNTIFS('2way'!$A$3:$A$7690,"&gt;50%",'2way'!$Y$3:$Y$7690,"N",'2way'!$Q$3:$Q$7690,"=" &amp;B89) +  COUNTIFS('2way'!$A$3:$A$7690,"&gt;50%",'2way'!$Y$3:$Y$7690,"N",'2way'!$R$3:$R$7690,"=" &amp;B89)</f>
        <v>2</v>
      </c>
      <c r="E89" s="69">
        <f>COUNTIFS('2way'!$B$3:$B$7690,"&gt;50%",'2way'!$Y$3:$Y$7690,"N",'2way'!$Q$3:$Q$7690,"=" &amp;B89) +  COUNTIFS('2way'!$B$3:$B$7690,"&gt;50%",'2way'!$Y$3:$Y$7690,"N",'2way'!$R$3:$R$7690,"=" &amp;B89)</f>
        <v>7</v>
      </c>
      <c r="F89" s="69">
        <f>COUNTIFS('2way'!$B$3:$B$7690,"&gt;50%",'2way'!$Y$3:$Y$7690,"Y",'2way'!$Q$3:$Q$7690,"=" &amp;B89) +  COUNTIFS('2way'!$B$3:$B$7690,"&gt;50%",'2way'!$Y$3:$Y$7690,"Y",'2way'!$R$3:$R$7690,"=" &amp;B89)</f>
        <v>5</v>
      </c>
      <c r="G89">
        <f>COUNTIF('2way'!$Q$3:$Q$7690,"=" &amp;B89) + COUNTIF('2way'!$R$3:$R$7690,"=" &amp;B89)</f>
        <v>17</v>
      </c>
      <c r="H89" s="6">
        <f t="shared" si="18"/>
        <v>0.17647058823529413</v>
      </c>
      <c r="I89" s="6">
        <f t="shared" si="19"/>
        <v>0.11764705882352941</v>
      </c>
      <c r="J89" s="6">
        <f t="shared" si="20"/>
        <v>0.41176470588235292</v>
      </c>
      <c r="K89" s="6">
        <f t="shared" si="21"/>
        <v>0.29411764705882354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9</v>
      </c>
      <c r="O89" s="69">
        <f>COUNTIFS('2way'!$N$3:$N$7690,"&gt;50%",'2way'!$Y$3:$Y$7690,"Y",'2way'!$Q$3:$Q$7690,"=" &amp;B89) +  COUNTIFS('2way'!$N$3:$N$7690,"&gt;50%",'2way'!$Y$3:$Y$7690,"Y",'2way'!$R$3:$R$7690,"=" &amp;B89)</f>
        <v>8</v>
      </c>
      <c r="P89">
        <f>COUNTIF('2way'!$Q$3:$Q$7690,"=" &amp;B89) + COUNTIF('2way'!$R$3:$R$7690,"=" &amp;B89)</f>
        <v>17</v>
      </c>
      <c r="Q89" s="6">
        <f t="shared" si="22"/>
        <v>0</v>
      </c>
      <c r="R89" s="6">
        <f t="shared" si="23"/>
        <v>0</v>
      </c>
      <c r="S89" s="6">
        <f t="shared" si="24"/>
        <v>0.52941176470588236</v>
      </c>
      <c r="T89" s="6">
        <f t="shared" si="25"/>
        <v>0.47058823529411764</v>
      </c>
      <c r="U89">
        <f t="shared" si="26"/>
        <v>10</v>
      </c>
      <c r="V89" s="6">
        <f t="shared" si="27"/>
        <v>0.58823529411764708</v>
      </c>
      <c r="W89">
        <f t="shared" si="28"/>
        <v>9</v>
      </c>
      <c r="X89" s="6">
        <f t="shared" si="29"/>
        <v>0.52941176470588236</v>
      </c>
      <c r="Y89">
        <f t="shared" si="30"/>
        <v>7</v>
      </c>
      <c r="Z89" s="6">
        <f t="shared" si="31"/>
        <v>0.41176470588235292</v>
      </c>
      <c r="AA89">
        <f t="shared" si="32"/>
        <v>8</v>
      </c>
      <c r="AB89" s="6">
        <f t="shared" si="33"/>
        <v>0.47058823529411764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2</v>
      </c>
      <c r="D90" s="69">
        <f>COUNTIFS('2way'!$A$3:$A$7690,"&gt;50%",'2way'!$Y$3:$Y$7690,"N",'2way'!$Q$3:$Q$7690,"=" &amp;B90) +  COUNTIFS('2way'!$A$3:$A$7690,"&gt;50%",'2way'!$Y$3:$Y$7690,"N",'2way'!$R$3:$R$7690,"=" &amp;B90)</f>
        <v>4</v>
      </c>
      <c r="E90" s="69">
        <f>COUNTIFS('2way'!$B$3:$B$7690,"&gt;50%",'2way'!$Y$3:$Y$7690,"N",'2way'!$Q$3:$Q$7690,"=" &amp;B90) +  COUNTIFS('2way'!$B$3:$B$7690,"&gt;50%",'2way'!$Y$3:$Y$7690,"N",'2way'!$R$3:$R$7690,"=" &amp;B90)</f>
        <v>5</v>
      </c>
      <c r="F90" s="69">
        <f>COUNTIFS('2way'!$B$3:$B$7690,"&gt;50%",'2way'!$Y$3:$Y$7690,"Y",'2way'!$Q$3:$Q$7690,"=" &amp;B90) +  COUNTIFS('2way'!$B$3:$B$7690,"&gt;50%",'2way'!$Y$3:$Y$7690,"Y",'2way'!$R$3:$R$7690,"=" &amp;B90)</f>
        <v>5</v>
      </c>
      <c r="G90">
        <f>COUNTIF('2way'!$Q$3:$Q$7690,"=" &amp;B90) + COUNTIF('2way'!$R$3:$R$7690,"=" &amp;B90)</f>
        <v>17</v>
      </c>
      <c r="H90" s="6">
        <f t="shared" si="18"/>
        <v>0.11764705882352941</v>
      </c>
      <c r="I90" s="6">
        <f t="shared" si="19"/>
        <v>0.23529411764705882</v>
      </c>
      <c r="J90" s="6">
        <f t="shared" si="20"/>
        <v>0.29411764705882354</v>
      </c>
      <c r="K90" s="6">
        <f t="shared" si="21"/>
        <v>0.29411764705882354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3</v>
      </c>
      <c r="N90" s="69">
        <f>COUNTIFS('2way'!$N$3:$N$7690,"&gt;50%",'2way'!$Y$3:$Y$7690,"N",'2way'!$Q$3:$Q$7690,"=" &amp;B90) +  COUNTIFS('2way'!$N$3:$N$7690,"&gt;50%",'2way'!$Y$3:$Y$7690,"N",'2way'!$R$3:$R$7690,"=" &amp;B90)</f>
        <v>6</v>
      </c>
      <c r="O90" s="69">
        <f>COUNTIFS('2way'!$N$3:$N$7690,"&gt;50%",'2way'!$Y$3:$Y$7690,"Y",'2way'!$Q$3:$Q$7690,"=" &amp;B90) +  COUNTIFS('2way'!$N$3:$N$7690,"&gt;50%",'2way'!$Y$3:$Y$7690,"Y",'2way'!$R$3:$R$7690,"=" &amp;B90)</f>
        <v>8</v>
      </c>
      <c r="P90">
        <f>COUNTIF('2way'!$Q$3:$Q$7690,"=" &amp;B90) + COUNTIF('2way'!$R$3:$R$7690,"=" &amp;B90)</f>
        <v>17</v>
      </c>
      <c r="Q90" s="6">
        <f t="shared" si="22"/>
        <v>0</v>
      </c>
      <c r="R90" s="6">
        <f t="shared" si="23"/>
        <v>0.17647058823529413</v>
      </c>
      <c r="S90" s="6">
        <f t="shared" si="24"/>
        <v>0.35294117647058826</v>
      </c>
      <c r="T90" s="6">
        <f t="shared" si="25"/>
        <v>0.47058823529411764</v>
      </c>
      <c r="U90">
        <f t="shared" si="26"/>
        <v>7</v>
      </c>
      <c r="V90" s="6">
        <f t="shared" si="27"/>
        <v>0.41176470588235292</v>
      </c>
      <c r="W90">
        <f t="shared" si="28"/>
        <v>6</v>
      </c>
      <c r="X90" s="6">
        <f t="shared" si="29"/>
        <v>0.35294117647058826</v>
      </c>
      <c r="Y90">
        <f t="shared" si="30"/>
        <v>9</v>
      </c>
      <c r="Z90" s="6">
        <f t="shared" si="31"/>
        <v>0.52941176470588236</v>
      </c>
      <c r="AA90">
        <f t="shared" si="32"/>
        <v>11</v>
      </c>
      <c r="AB90" s="6">
        <f t="shared" si="33"/>
        <v>0.6470588235294118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5</v>
      </c>
      <c r="D91" s="69">
        <f>COUNTIFS('2way'!$A$3:$A$7690,"&gt;50%",'2way'!$Y$3:$Y$7690,"N",'2way'!$Q$3:$Q$7690,"=" &amp;B91) +  COUNTIFS('2way'!$A$3:$A$7690,"&gt;50%",'2way'!$Y$3:$Y$7690,"N",'2way'!$R$3:$R$7690,"=" &amp;B91)</f>
        <v>3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4</v>
      </c>
      <c r="G91">
        <f>COUNTIF('2way'!$Q$3:$Q$7690,"=" &amp;B91) + COUNTIF('2way'!$R$3:$R$7690,"=" &amp;B91)</f>
        <v>16</v>
      </c>
      <c r="H91" s="6">
        <f t="shared" si="18"/>
        <v>0.3125</v>
      </c>
      <c r="I91" s="6">
        <f t="shared" si="19"/>
        <v>0.1875</v>
      </c>
      <c r="J91" s="6">
        <f t="shared" si="20"/>
        <v>0.25</v>
      </c>
      <c r="K91" s="6">
        <f t="shared" si="21"/>
        <v>0.25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7</v>
      </c>
      <c r="O91" s="69">
        <f>COUNTIFS('2way'!$N$3:$N$7690,"&gt;50%",'2way'!$Y$3:$Y$7690,"Y",'2way'!$Q$3:$Q$7690,"=" &amp;B91) +  COUNTIFS('2way'!$N$3:$N$7690,"&gt;50%",'2way'!$Y$3:$Y$7690,"Y",'2way'!$R$3:$R$7690,"=" &amp;B91)</f>
        <v>9</v>
      </c>
      <c r="P91">
        <f>COUNTIF('2way'!$Q$3:$Q$7690,"=" &amp;B91) + COUNTIF('2way'!$R$3:$R$7690,"=" &amp;B91)</f>
        <v>16</v>
      </c>
      <c r="Q91" s="6">
        <f t="shared" si="22"/>
        <v>0</v>
      </c>
      <c r="R91" s="6">
        <f t="shared" si="23"/>
        <v>0</v>
      </c>
      <c r="S91" s="6">
        <f t="shared" si="24"/>
        <v>0.4375</v>
      </c>
      <c r="T91" s="6">
        <f t="shared" si="25"/>
        <v>0.5625</v>
      </c>
      <c r="U91">
        <f t="shared" si="26"/>
        <v>9</v>
      </c>
      <c r="V91" s="6">
        <f t="shared" si="27"/>
        <v>0.5625</v>
      </c>
      <c r="W91">
        <f t="shared" si="28"/>
        <v>7</v>
      </c>
      <c r="X91" s="6">
        <f t="shared" si="29"/>
        <v>0.4375</v>
      </c>
      <c r="Y91">
        <f t="shared" si="30"/>
        <v>7</v>
      </c>
      <c r="Z91" s="6">
        <f t="shared" si="31"/>
        <v>0.4375</v>
      </c>
      <c r="AA91">
        <f t="shared" si="32"/>
        <v>9</v>
      </c>
      <c r="AB91" s="6">
        <f t="shared" si="33"/>
        <v>0.5625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2</v>
      </c>
      <c r="D92" s="69">
        <f>COUNTIFS('2way'!$A$3:$A$7690,"&gt;50%",'2way'!$Y$3:$Y$7690,"N",'2way'!$Q$3:$Q$7690,"=" &amp;B92) +  COUNTIFS('2way'!$A$3:$A$7690,"&gt;50%",'2way'!$Y$3:$Y$7690,"N",'2way'!$R$3:$R$7690,"=" &amp;B92)</f>
        <v>2</v>
      </c>
      <c r="E92" s="69">
        <f>COUNTIFS('2way'!$B$3:$B$7690,"&gt;50%",'2way'!$Y$3:$Y$7690,"N",'2way'!$Q$3:$Q$7690,"=" &amp;B92) +  COUNTIFS('2way'!$B$3:$B$7690,"&gt;50%",'2way'!$Y$3:$Y$7690,"N",'2way'!$R$3:$R$7690,"=" &amp;B92)</f>
        <v>6</v>
      </c>
      <c r="F92" s="69">
        <f>COUNTIFS('2way'!$B$3:$B$7690,"&gt;50%",'2way'!$Y$3:$Y$7690,"Y",'2way'!$Q$3:$Q$7690,"=" &amp;B92) +  COUNTIFS('2way'!$B$3:$B$7690,"&gt;50%",'2way'!$Y$3:$Y$7690,"Y",'2way'!$R$3:$R$7690,"=" &amp;B92)</f>
        <v>7</v>
      </c>
      <c r="G92">
        <f>COUNTIF('2way'!$Q$3:$Q$7690,"=" &amp;B92) + COUNTIF('2way'!$R$3:$R$7690,"=" &amp;B92)</f>
        <v>17</v>
      </c>
      <c r="H92" s="6">
        <f t="shared" si="18"/>
        <v>0.11764705882352941</v>
      </c>
      <c r="I92" s="6">
        <f t="shared" si="19"/>
        <v>0.11764705882352941</v>
      </c>
      <c r="J92" s="6">
        <f t="shared" si="20"/>
        <v>0.35294117647058826</v>
      </c>
      <c r="K92" s="6">
        <f t="shared" si="21"/>
        <v>0.41176470588235292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8</v>
      </c>
      <c r="O92" s="69">
        <f>COUNTIFS('2way'!$N$3:$N$7690,"&gt;50%",'2way'!$Y$3:$Y$7690,"Y",'2way'!$Q$3:$Q$7690,"=" &amp;B92) +  COUNTIFS('2way'!$N$3:$N$7690,"&gt;50%",'2way'!$Y$3:$Y$7690,"Y",'2way'!$R$3:$R$7690,"=" &amp;B92)</f>
        <v>9</v>
      </c>
      <c r="P92">
        <f>COUNTIF('2way'!$Q$3:$Q$7690,"=" &amp;B92) + COUNTIF('2way'!$R$3:$R$7690,"=" &amp;B92)</f>
        <v>17</v>
      </c>
      <c r="Q92" s="6">
        <f t="shared" si="22"/>
        <v>0</v>
      </c>
      <c r="R92" s="6">
        <f t="shared" si="23"/>
        <v>0</v>
      </c>
      <c r="S92" s="6">
        <f t="shared" si="24"/>
        <v>0.47058823529411764</v>
      </c>
      <c r="T92" s="6">
        <f t="shared" si="25"/>
        <v>0.52941176470588236</v>
      </c>
      <c r="U92">
        <f t="shared" si="26"/>
        <v>8</v>
      </c>
      <c r="V92" s="6">
        <f t="shared" si="27"/>
        <v>0.47058823529411764</v>
      </c>
      <c r="W92">
        <f t="shared" si="28"/>
        <v>8</v>
      </c>
      <c r="X92" s="6">
        <f t="shared" si="29"/>
        <v>0.47058823529411764</v>
      </c>
      <c r="Y92">
        <f t="shared" si="30"/>
        <v>9</v>
      </c>
      <c r="Z92" s="6">
        <f t="shared" si="31"/>
        <v>0.52941176470588236</v>
      </c>
      <c r="AA92">
        <f t="shared" si="32"/>
        <v>9</v>
      </c>
      <c r="AB92" s="6">
        <f t="shared" si="33"/>
        <v>0.52941176470588236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4</v>
      </c>
      <c r="D93" s="69">
        <f>COUNTIFS('2way'!$A$3:$A$7690,"&gt;50%",'2way'!$Y$3:$Y$7690,"N",'2way'!$Q$3:$Q$7690,"=" &amp;B93) +  COUNTIFS('2way'!$A$3:$A$7690,"&gt;50%",'2way'!$Y$3:$Y$7690,"N",'2way'!$R$3:$R$7690,"=" &amp;B93)</f>
        <v>3</v>
      </c>
      <c r="E93" s="69">
        <f>COUNTIFS('2way'!$B$3:$B$7690,"&gt;50%",'2way'!$Y$3:$Y$7690,"N",'2way'!$Q$3:$Q$7690,"=" &amp;B93) +  COUNTIFS('2way'!$B$3:$B$7690,"&gt;50%",'2way'!$Y$3:$Y$7690,"N",'2way'!$R$3:$R$7690,"=" &amp;B93)</f>
        <v>4</v>
      </c>
      <c r="F93" s="69">
        <f>COUNTIFS('2way'!$B$3:$B$7690,"&gt;50%",'2way'!$Y$3:$Y$7690,"Y",'2way'!$Q$3:$Q$7690,"=" &amp;B93) +  COUNTIFS('2way'!$B$3:$B$7690,"&gt;50%",'2way'!$Y$3:$Y$7690,"Y",'2way'!$R$3:$R$7690,"=" &amp;B93)</f>
        <v>5</v>
      </c>
      <c r="G93">
        <f>COUNTIF('2way'!$Q$3:$Q$7690,"=" &amp;B93) + COUNTIF('2way'!$R$3:$R$7690,"=" &amp;B93)</f>
        <v>16</v>
      </c>
      <c r="H93" s="6">
        <f t="shared" si="18"/>
        <v>0.25</v>
      </c>
      <c r="I93" s="6">
        <f t="shared" si="19"/>
        <v>0.1875</v>
      </c>
      <c r="J93" s="6">
        <f t="shared" si="20"/>
        <v>0.25</v>
      </c>
      <c r="K93" s="6">
        <f t="shared" si="21"/>
        <v>0.3125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7</v>
      </c>
      <c r="O93" s="69">
        <f>COUNTIFS('2way'!$N$3:$N$7690,"&gt;50%",'2way'!$Y$3:$Y$7690,"Y",'2way'!$Q$3:$Q$7690,"=" &amp;B93) +  COUNTIFS('2way'!$N$3:$N$7690,"&gt;50%",'2way'!$Y$3:$Y$7690,"Y",'2way'!$R$3:$R$7690,"=" &amp;B93)</f>
        <v>8</v>
      </c>
      <c r="P93">
        <f>COUNTIF('2way'!$Q$3:$Q$7690,"=" &amp;B93) + COUNTIF('2way'!$R$3:$R$7690,"=" &amp;B93)</f>
        <v>16</v>
      </c>
      <c r="Q93" s="6">
        <f t="shared" si="22"/>
        <v>6.25E-2</v>
      </c>
      <c r="R93" s="6">
        <f t="shared" si="23"/>
        <v>0</v>
      </c>
      <c r="S93" s="6">
        <f t="shared" si="24"/>
        <v>0.4375</v>
      </c>
      <c r="T93" s="6">
        <f t="shared" si="25"/>
        <v>0.5</v>
      </c>
      <c r="U93">
        <f t="shared" si="26"/>
        <v>8</v>
      </c>
      <c r="V93" s="6">
        <f t="shared" si="27"/>
        <v>0.5</v>
      </c>
      <c r="W93">
        <f t="shared" si="28"/>
        <v>8</v>
      </c>
      <c r="X93" s="6">
        <f t="shared" si="29"/>
        <v>0.5</v>
      </c>
      <c r="Y93">
        <f t="shared" si="30"/>
        <v>8</v>
      </c>
      <c r="Z93" s="6">
        <f t="shared" si="31"/>
        <v>0.5</v>
      </c>
      <c r="AA93">
        <f t="shared" si="32"/>
        <v>8</v>
      </c>
      <c r="AB93" s="6">
        <f t="shared" si="33"/>
        <v>0.5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3</v>
      </c>
      <c r="D94" s="69">
        <f>COUNTIFS('2way'!$A$3:$A$7690,"&gt;50%",'2way'!$Y$3:$Y$7690,"N",'2way'!$Q$3:$Q$7690,"=" &amp;B94) +  COUNTIFS('2way'!$A$3:$A$7690,"&gt;50%",'2way'!$Y$3:$Y$7690,"N",'2way'!$R$3:$R$7690,"=" &amp;B94)</f>
        <v>1</v>
      </c>
      <c r="E94" s="69">
        <f>COUNTIFS('2way'!$B$3:$B$7690,"&gt;50%",'2way'!$Y$3:$Y$7690,"N",'2way'!$Q$3:$Q$7690,"=" &amp;B94) +  COUNTIFS('2way'!$B$3:$B$7690,"&gt;50%",'2way'!$Y$3:$Y$7690,"N",'2way'!$R$3:$R$7690,"=" &amp;B94)</f>
        <v>7</v>
      </c>
      <c r="F94" s="69">
        <f>COUNTIFS('2way'!$B$3:$B$7690,"&gt;50%",'2way'!$Y$3:$Y$7690,"Y",'2way'!$Q$3:$Q$7690,"=" &amp;B94) +  COUNTIFS('2way'!$B$3:$B$7690,"&gt;50%",'2way'!$Y$3:$Y$7690,"Y",'2way'!$R$3:$R$7690,"=" &amp;B94)</f>
        <v>6</v>
      </c>
      <c r="G94">
        <f>COUNTIF('2way'!$Q$3:$Q$7690,"=" &amp;B94) + COUNTIF('2way'!$R$3:$R$7690,"=" &amp;B94)</f>
        <v>18</v>
      </c>
      <c r="H94" s="6">
        <f t="shared" si="18"/>
        <v>0.16666666666666666</v>
      </c>
      <c r="I94" s="6">
        <f t="shared" si="19"/>
        <v>5.5555555555555552E-2</v>
      </c>
      <c r="J94" s="6">
        <f t="shared" si="20"/>
        <v>0.3888888888888889</v>
      </c>
      <c r="K94" s="6">
        <f t="shared" si="21"/>
        <v>0.33333333333333331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8</v>
      </c>
      <c r="O94" s="69">
        <f>COUNTIFS('2way'!$N$3:$N$7690,"&gt;50%",'2way'!$Y$3:$Y$7690,"Y",'2way'!$Q$3:$Q$7690,"=" &amp;B94) +  COUNTIFS('2way'!$N$3:$N$7690,"&gt;50%",'2way'!$Y$3:$Y$7690,"Y",'2way'!$R$3:$R$7690,"=" &amp;B94)</f>
        <v>8</v>
      </c>
      <c r="P94">
        <f>COUNTIF('2way'!$Q$3:$Q$7690,"=" &amp;B94) + COUNTIF('2way'!$R$3:$R$7690,"=" &amp;B94)</f>
        <v>18</v>
      </c>
      <c r="Q94" s="6">
        <f t="shared" si="22"/>
        <v>5.5555555555555552E-2</v>
      </c>
      <c r="R94" s="6">
        <f t="shared" si="23"/>
        <v>0</v>
      </c>
      <c r="S94" s="6">
        <f t="shared" si="24"/>
        <v>0.44444444444444442</v>
      </c>
      <c r="T94" s="6">
        <f t="shared" si="25"/>
        <v>0.44444444444444442</v>
      </c>
      <c r="U94">
        <f t="shared" si="26"/>
        <v>10</v>
      </c>
      <c r="V94" s="6">
        <f t="shared" si="27"/>
        <v>0.55555555555555558</v>
      </c>
      <c r="W94">
        <f t="shared" si="28"/>
        <v>9</v>
      </c>
      <c r="X94" s="6">
        <f t="shared" si="29"/>
        <v>0.5</v>
      </c>
      <c r="Y94">
        <f t="shared" si="30"/>
        <v>7</v>
      </c>
      <c r="Z94" s="6">
        <f t="shared" si="31"/>
        <v>0.3888888888888889</v>
      </c>
      <c r="AA94">
        <f t="shared" si="32"/>
        <v>8</v>
      </c>
      <c r="AB94" s="6">
        <f t="shared" si="33"/>
        <v>0.44444444444444442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3</v>
      </c>
      <c r="F95" s="69">
        <f>COUNTIFS('2way'!$B$3:$B$7690,"&gt;50%",'2way'!$Y$3:$Y$7690,"Y",'2way'!$Q$3:$Q$7690,"=" &amp;B95) +  COUNTIFS('2way'!$B$3:$B$7690,"&gt;50%",'2way'!$Y$3:$Y$7690,"Y",'2way'!$R$3:$R$7690,"=" &amp;B95)</f>
        <v>11</v>
      </c>
      <c r="G95">
        <f>COUNTIF('2way'!$Q$3:$Q$7690,"=" &amp;B95) + COUNTIF('2way'!$R$3:$R$7690,"=" &amp;B95)</f>
        <v>17</v>
      </c>
      <c r="H95" s="6">
        <f t="shared" si="18"/>
        <v>0.11764705882352941</v>
      </c>
      <c r="I95" s="6">
        <f t="shared" si="19"/>
        <v>5.8823529411764705E-2</v>
      </c>
      <c r="J95" s="6">
        <f t="shared" si="20"/>
        <v>0.17647058823529413</v>
      </c>
      <c r="K95" s="6">
        <f t="shared" si="21"/>
        <v>0.6470588235294118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4</v>
      </c>
      <c r="O95" s="69">
        <f>COUNTIFS('2way'!$N$3:$N$7690,"&gt;50%",'2way'!$Y$3:$Y$7690,"Y",'2way'!$Q$3:$Q$7690,"=" &amp;B95) +  COUNTIFS('2way'!$N$3:$N$7690,"&gt;50%",'2way'!$Y$3:$Y$7690,"Y",'2way'!$R$3:$R$7690,"=" &amp;B95)</f>
        <v>13</v>
      </c>
      <c r="P95">
        <f>COUNTIF('2way'!$Q$3:$Q$7690,"=" &amp;B95) + COUNTIF('2way'!$R$3:$R$7690,"=" &amp;B95)</f>
        <v>17</v>
      </c>
      <c r="Q95" s="6">
        <f t="shared" si="22"/>
        <v>0</v>
      </c>
      <c r="R95" s="6">
        <f t="shared" si="23"/>
        <v>0</v>
      </c>
      <c r="S95" s="6">
        <f t="shared" si="24"/>
        <v>0.23529411764705882</v>
      </c>
      <c r="T95" s="6">
        <f t="shared" si="25"/>
        <v>0.76470588235294112</v>
      </c>
      <c r="U95">
        <f t="shared" si="26"/>
        <v>5</v>
      </c>
      <c r="V95" s="6">
        <f t="shared" si="27"/>
        <v>0.29411764705882354</v>
      </c>
      <c r="W95">
        <f t="shared" si="28"/>
        <v>4</v>
      </c>
      <c r="X95" s="6">
        <f t="shared" si="29"/>
        <v>0.23529411764705882</v>
      </c>
      <c r="Y95">
        <f t="shared" si="30"/>
        <v>12</v>
      </c>
      <c r="Z95" s="6">
        <f t="shared" si="31"/>
        <v>0.70588235294117652</v>
      </c>
      <c r="AA95">
        <f t="shared" si="32"/>
        <v>13</v>
      </c>
      <c r="AB95" s="6">
        <f t="shared" si="33"/>
        <v>0.76470588235294112</v>
      </c>
    </row>
    <row r="96" spans="1:28" hidden="1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5</v>
      </c>
      <c r="D96" s="69">
        <f>COUNTIFS('2way'!$A$3:$A$7690,"&gt;50%",'2way'!$Y$3:$Y$7690,"N",'2way'!$Q$3:$Q$7690,"=" &amp;B96) +  COUNTIFS('2way'!$A$3:$A$7690,"&gt;50%",'2way'!$Y$3:$Y$7690,"N",'2way'!$R$3:$R$7690,"=" &amp;B96)</f>
        <v>3</v>
      </c>
      <c r="E96" s="69">
        <f>COUNTIFS('2way'!$B$3:$B$7690,"&gt;50%",'2way'!$Y$3:$Y$7690,"N",'2way'!$Q$3:$Q$7690,"=" &amp;B96) +  COUNTIFS('2way'!$B$3:$B$7690,"&gt;50%",'2way'!$Y$3:$Y$7690,"N",'2way'!$R$3:$R$7690,"=" &amp;B96)</f>
        <v>2</v>
      </c>
      <c r="F96" s="69">
        <f>COUNTIFS('2way'!$B$3:$B$7690,"&gt;50%",'2way'!$Y$3:$Y$7690,"Y",'2way'!$Q$3:$Q$7690,"=" &amp;B96) +  COUNTIFS('2way'!$B$3:$B$7690,"&gt;50%",'2way'!$Y$3:$Y$7690,"Y",'2way'!$R$3:$R$7690,"=" &amp;B96)</f>
        <v>5</v>
      </c>
      <c r="G96">
        <f>COUNTIF('2way'!$Q$3:$Q$7690,"=" &amp;B96) + COUNTIF('2way'!$R$3:$R$7690,"=" &amp;B96)</f>
        <v>15</v>
      </c>
      <c r="H96" s="6">
        <f t="shared" si="18"/>
        <v>0.33333333333333331</v>
      </c>
      <c r="I96" s="6">
        <f t="shared" si="19"/>
        <v>0.2</v>
      </c>
      <c r="J96" s="6">
        <f t="shared" si="20"/>
        <v>0.13333333333333333</v>
      </c>
      <c r="K96" s="6">
        <f t="shared" si="21"/>
        <v>0.33333333333333331</v>
      </c>
      <c r="L96" s="69">
        <f>COUNTIFS('2way'!$M$3:$M$7690,"&gt;50%",'2way'!$Y$3:$Y$7690,"Y",'2way'!$Q$3:$Q$7690,"=" &amp;B96) +  COUNTIFS('2way'!$M$3:$M$7690,"&gt;50%",'2way'!$Y$3:$Y$7690,"Y",'2way'!$R$3:$R$7690,"=" &amp;B96)</f>
        <v>10</v>
      </c>
      <c r="M96" s="69">
        <f>COUNTIFS('2way'!$M$3:$M$7690,"&gt;50%",'2way'!$Y$3:$Y$7690,"N",'2way'!$Q$3:$Q$7690,"=" &amp;B96) +  COUNTIFS('2way'!$M$3:$M$7690,"&gt;50%",'2way'!$Y$3:$Y$7690,"N",'2way'!$R$3:$R$7690,"=" &amp;B96)</f>
        <v>4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15</v>
      </c>
      <c r="Q96" s="6">
        <f t="shared" si="22"/>
        <v>0.66666666666666663</v>
      </c>
      <c r="R96" s="6">
        <f t="shared" si="23"/>
        <v>0.26666666666666666</v>
      </c>
      <c r="S96" s="6">
        <f t="shared" si="24"/>
        <v>6.6666666666666666E-2</v>
      </c>
      <c r="T96" s="6">
        <f t="shared" si="25"/>
        <v>0</v>
      </c>
      <c r="U96">
        <f t="shared" si="26"/>
        <v>7</v>
      </c>
      <c r="V96" s="6">
        <f t="shared" si="27"/>
        <v>0.46666666666666667</v>
      </c>
      <c r="W96">
        <f t="shared" si="28"/>
        <v>11</v>
      </c>
      <c r="X96" s="6">
        <f t="shared" si="29"/>
        <v>0.73333333333333328</v>
      </c>
      <c r="Y96">
        <f t="shared" si="30"/>
        <v>8</v>
      </c>
      <c r="Z96" s="6">
        <f t="shared" si="31"/>
        <v>0.53333333333333333</v>
      </c>
      <c r="AA96">
        <f t="shared" si="32"/>
        <v>4</v>
      </c>
      <c r="AB96" s="6">
        <f t="shared" si="33"/>
        <v>0.26666666666666666</v>
      </c>
    </row>
    <row r="97" spans="1:28" hidden="1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3</v>
      </c>
      <c r="D97" s="69">
        <f>COUNTIFS('2way'!$A$3:$A$7690,"&gt;50%",'2way'!$Y$3:$Y$7690,"N",'2way'!$Q$3:$Q$7690,"=" &amp;B97) +  COUNTIFS('2way'!$A$3:$A$7690,"&gt;50%",'2way'!$Y$3:$Y$7690,"N",'2way'!$R$3:$R$7690,"=" &amp;B97)</f>
        <v>4</v>
      </c>
      <c r="E97" s="69">
        <f>COUNTIFS('2way'!$B$3:$B$7690,"&gt;50%",'2way'!$Y$3:$Y$7690,"N",'2way'!$Q$3:$Q$7690,"=" &amp;B97) +  COUNTIFS('2way'!$B$3:$B$7690,"&gt;50%",'2way'!$Y$3:$Y$7690,"N",'2way'!$R$3:$R$7690,"=" &amp;B97)</f>
        <v>3</v>
      </c>
      <c r="F97" s="69">
        <f>COUNTIFS('2way'!$B$3:$B$7690,"&gt;50%",'2way'!$Y$3:$Y$7690,"Y",'2way'!$Q$3:$Q$7690,"=" &amp;B97) +  COUNTIFS('2way'!$B$3:$B$7690,"&gt;50%",'2way'!$Y$3:$Y$7690,"Y",'2way'!$R$3:$R$7690,"=" &amp;B97)</f>
        <v>5</v>
      </c>
      <c r="G97">
        <f>COUNTIF('2way'!$Q$3:$Q$7690,"=" &amp;B97) + COUNTIF('2way'!$R$3:$R$7690,"=" &amp;B97)</f>
        <v>16</v>
      </c>
      <c r="H97" s="6">
        <f t="shared" si="18"/>
        <v>0.1875</v>
      </c>
      <c r="I97" s="6">
        <f t="shared" si="19"/>
        <v>0.25</v>
      </c>
      <c r="J97" s="6">
        <f t="shared" si="20"/>
        <v>0.1875</v>
      </c>
      <c r="K97" s="6">
        <f t="shared" si="21"/>
        <v>0.3125</v>
      </c>
      <c r="L97" s="69">
        <f>COUNTIFS('2way'!$M$3:$M$7690,"&gt;50%",'2way'!$Y$3:$Y$7690,"Y",'2way'!$Q$3:$Q$7690,"=" &amp;B97) +  COUNTIFS('2way'!$M$3:$M$7690,"&gt;50%",'2way'!$Y$3:$Y$7690,"Y",'2way'!$R$3:$R$7690,"=" &amp;B97)</f>
        <v>7</v>
      </c>
      <c r="M97" s="69">
        <f>COUNTIFS('2way'!$M$3:$M$7690,"&gt;50%",'2way'!$Y$3:$Y$7690,"N",'2way'!$Q$3:$Q$7690,"=" &amp;B97) +  COUNTIFS('2way'!$M$3:$M$7690,"&gt;50%",'2way'!$Y$3:$Y$7690,"N",'2way'!$R$3:$R$7690,"=" &amp;B97)</f>
        <v>7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2</v>
      </c>
      <c r="P97">
        <f>COUNTIF('2way'!$Q$3:$Q$7690,"=" &amp;B97) + COUNTIF('2way'!$R$3:$R$7690,"=" &amp;B97)</f>
        <v>16</v>
      </c>
      <c r="Q97" s="6">
        <f t="shared" si="22"/>
        <v>0.4375</v>
      </c>
      <c r="R97" s="6">
        <f t="shared" si="23"/>
        <v>0.4375</v>
      </c>
      <c r="S97" s="6">
        <f t="shared" si="24"/>
        <v>0</v>
      </c>
      <c r="T97" s="6">
        <f t="shared" si="25"/>
        <v>0.125</v>
      </c>
      <c r="U97">
        <f t="shared" si="26"/>
        <v>6</v>
      </c>
      <c r="V97" s="6">
        <f t="shared" si="27"/>
        <v>0.375</v>
      </c>
      <c r="W97">
        <f t="shared" si="28"/>
        <v>7</v>
      </c>
      <c r="X97" s="6">
        <f t="shared" si="29"/>
        <v>0.4375</v>
      </c>
      <c r="Y97">
        <f t="shared" si="30"/>
        <v>9</v>
      </c>
      <c r="Z97" s="6">
        <f t="shared" si="31"/>
        <v>0.5625</v>
      </c>
      <c r="AA97">
        <f t="shared" si="32"/>
        <v>9</v>
      </c>
      <c r="AB97" s="6">
        <f t="shared" si="33"/>
        <v>0.5625</v>
      </c>
    </row>
    <row r="98" spans="1:28" hidden="1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4</v>
      </c>
      <c r="E98" s="69">
        <f>COUNTIFS('2way'!$B$3:$B$7690,"&gt;50%",'2way'!$Y$3:$Y$7690,"N",'2way'!$Q$3:$Q$7690,"=" &amp;B98) +  COUNTIFS('2way'!$B$3:$B$7690,"&gt;50%",'2way'!$Y$3:$Y$7690,"N",'2way'!$R$3:$R$7690,"=" &amp;B98)</f>
        <v>4</v>
      </c>
      <c r="F98" s="69">
        <f>COUNTIFS('2way'!$B$3:$B$7690,"&gt;50%",'2way'!$Y$3:$Y$7690,"Y",'2way'!$Q$3:$Q$7690,"=" &amp;B98) +  COUNTIFS('2way'!$B$3:$B$7690,"&gt;50%",'2way'!$Y$3:$Y$7690,"Y",'2way'!$R$3:$R$7690,"=" &amp;B98)</f>
        <v>4</v>
      </c>
      <c r="G98">
        <f>COUNTIF('2way'!$Q$3:$Q$7690,"=" &amp;B98) + COUNTIF('2way'!$R$3:$R$7690,"=" &amp;B98)</f>
        <v>15</v>
      </c>
      <c r="H98" s="6">
        <f t="shared" si="18"/>
        <v>0.2</v>
      </c>
      <c r="I98" s="6">
        <f t="shared" si="19"/>
        <v>0.26666666666666666</v>
      </c>
      <c r="J98" s="6">
        <f t="shared" si="20"/>
        <v>0.26666666666666666</v>
      </c>
      <c r="K98" s="6">
        <f t="shared" si="21"/>
        <v>0.26666666666666666</v>
      </c>
      <c r="L98" s="69">
        <f>COUNTIFS('2way'!$M$3:$M$7690,"&gt;50%",'2way'!$Y$3:$Y$7690,"Y",'2way'!$Q$3:$Q$7690,"=" &amp;B98) +  COUNTIFS('2way'!$M$3:$M$7690,"&gt;50%",'2way'!$Y$3:$Y$7690,"Y",'2way'!$R$3:$R$7690,"=" &amp;B98)</f>
        <v>4</v>
      </c>
      <c r="M98" s="69">
        <f>COUNTIFS('2way'!$M$3:$M$7690,"&gt;50%",'2way'!$Y$3:$Y$7690,"N",'2way'!$Q$3:$Q$7690,"=" &amp;B98) +  COUNTIFS('2way'!$M$3:$M$7690,"&gt;50%",'2way'!$Y$3:$Y$7690,"N",'2way'!$R$3:$R$7690,"=" &amp;B98)</f>
        <v>7</v>
      </c>
      <c r="N98" s="69">
        <f>COUNTIFS('2way'!$N$3:$N$7690,"&gt;50%",'2way'!$Y$3:$Y$7690,"N",'2way'!$Q$3:$Q$7690,"=" &amp;B98) +  COUNTIFS('2way'!$N$3:$N$7690,"&gt;50%",'2way'!$Y$3:$Y$7690,"N",'2way'!$R$3:$R$7690,"=" &amp;B98)</f>
        <v>1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15</v>
      </c>
      <c r="Q98" s="6">
        <f t="shared" si="22"/>
        <v>0.26666666666666666</v>
      </c>
      <c r="R98" s="6">
        <f t="shared" si="23"/>
        <v>0.46666666666666667</v>
      </c>
      <c r="S98" s="6">
        <f t="shared" si="24"/>
        <v>6.6666666666666666E-2</v>
      </c>
      <c r="T98" s="6">
        <f t="shared" si="25"/>
        <v>0.2</v>
      </c>
      <c r="U98">
        <f t="shared" si="26"/>
        <v>7</v>
      </c>
      <c r="V98" s="6">
        <f t="shared" si="27"/>
        <v>0.46666666666666667</v>
      </c>
      <c r="W98">
        <f t="shared" si="28"/>
        <v>5</v>
      </c>
      <c r="X98" s="6">
        <f t="shared" si="29"/>
        <v>0.33333333333333331</v>
      </c>
      <c r="Y98">
        <f t="shared" si="30"/>
        <v>8</v>
      </c>
      <c r="Z98" s="6">
        <f t="shared" si="31"/>
        <v>0.53333333333333333</v>
      </c>
      <c r="AA98">
        <f t="shared" si="32"/>
        <v>10</v>
      </c>
      <c r="AB98" s="6">
        <f t="shared" si="33"/>
        <v>0.66666666666666663</v>
      </c>
    </row>
    <row r="99" spans="1:28" hidden="1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5</v>
      </c>
      <c r="D99" s="69">
        <f>COUNTIFS('2way'!$A$3:$A$7690,"&gt;50%",'2way'!$Y$3:$Y$7690,"N",'2way'!$Q$3:$Q$7690,"=" &amp;B99) +  COUNTIFS('2way'!$A$3:$A$7690,"&gt;50%",'2way'!$Y$3:$Y$7690,"N",'2way'!$R$3:$R$7690,"=" &amp;B99)</f>
        <v>6</v>
      </c>
      <c r="E99" s="69">
        <f>COUNTIFS('2way'!$B$3:$B$7690,"&gt;50%",'2way'!$Y$3:$Y$7690,"N",'2way'!$Q$3:$Q$7690,"=" &amp;B99) +  COUNTIFS('2way'!$B$3:$B$7690,"&gt;50%",'2way'!$Y$3:$Y$7690,"N",'2way'!$R$3:$R$7690,"=" &amp;B99)</f>
        <v>1</v>
      </c>
      <c r="F99" s="69">
        <f>COUNTIFS('2way'!$B$3:$B$7690,"&gt;50%",'2way'!$Y$3:$Y$7690,"Y",'2way'!$Q$3:$Q$7690,"=" &amp;B99) +  COUNTIFS('2way'!$B$3:$B$7690,"&gt;50%",'2way'!$Y$3:$Y$7690,"Y",'2way'!$R$3:$R$7690,"=" &amp;B99)</f>
        <v>3</v>
      </c>
      <c r="G99">
        <f>COUNTIF('2way'!$Q$3:$Q$7690,"=" &amp;B99) + COUNTIF('2way'!$R$3:$R$7690,"=" &amp;B99)</f>
        <v>15</v>
      </c>
      <c r="H99" s="6">
        <f t="shared" si="18"/>
        <v>0.33333333333333331</v>
      </c>
      <c r="I99" s="6">
        <f t="shared" si="19"/>
        <v>0.4</v>
      </c>
      <c r="J99" s="6">
        <f t="shared" si="20"/>
        <v>6.6666666666666666E-2</v>
      </c>
      <c r="K99" s="6">
        <f t="shared" si="21"/>
        <v>0.2</v>
      </c>
      <c r="L99" s="69">
        <f>COUNTIFS('2way'!$M$3:$M$7690,"&gt;50%",'2way'!$Y$3:$Y$7690,"Y",'2way'!$Q$3:$Q$7690,"=" &amp;B99) +  COUNTIFS('2way'!$M$3:$M$7690,"&gt;50%",'2way'!$Y$3:$Y$7690,"Y",'2way'!$R$3:$R$7690,"=" &amp;B99)</f>
        <v>7</v>
      </c>
      <c r="M99" s="69">
        <f>COUNTIFS('2way'!$M$3:$M$7690,"&gt;50%",'2way'!$Y$3:$Y$7690,"N",'2way'!$Q$3:$Q$7690,"=" &amp;B99) +  COUNTIFS('2way'!$M$3:$M$7690,"&gt;50%",'2way'!$Y$3:$Y$7690,"N",'2way'!$R$3:$R$7690,"=" &amp;B99)</f>
        <v>7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15</v>
      </c>
      <c r="Q99" s="6">
        <f t="shared" si="22"/>
        <v>0.46666666666666667</v>
      </c>
      <c r="R99" s="6">
        <f t="shared" si="23"/>
        <v>0.46666666666666667</v>
      </c>
      <c r="S99" s="6">
        <f t="shared" si="24"/>
        <v>0</v>
      </c>
      <c r="T99" s="6">
        <f t="shared" si="25"/>
        <v>6.6666666666666666E-2</v>
      </c>
      <c r="U99">
        <f t="shared" si="26"/>
        <v>6</v>
      </c>
      <c r="V99" s="6">
        <f t="shared" si="27"/>
        <v>0.4</v>
      </c>
      <c r="W99">
        <f t="shared" si="28"/>
        <v>7</v>
      </c>
      <c r="X99" s="6">
        <f t="shared" si="29"/>
        <v>0.46666666666666667</v>
      </c>
      <c r="Y99">
        <f t="shared" si="30"/>
        <v>9</v>
      </c>
      <c r="Z99" s="6">
        <f t="shared" si="31"/>
        <v>0.6</v>
      </c>
      <c r="AA99">
        <f t="shared" si="32"/>
        <v>8</v>
      </c>
      <c r="AB99" s="6">
        <f t="shared" si="33"/>
        <v>0.53333333333333333</v>
      </c>
    </row>
    <row r="100" spans="1:28" hidden="1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4</v>
      </c>
      <c r="E100" s="69">
        <f>COUNTIFS('2way'!$B$3:$B$7690,"&gt;50%",'2way'!$Y$3:$Y$7690,"N",'2way'!$Q$3:$Q$7690,"=" &amp;B100) +  COUNTIFS('2way'!$B$3:$B$7690,"&gt;50%",'2way'!$Y$3:$Y$7690,"N",'2way'!$R$3:$R$7690,"=" &amp;B100)</f>
        <v>4</v>
      </c>
      <c r="F100" s="69">
        <f>COUNTIFS('2way'!$B$3:$B$7690,"&gt;50%",'2way'!$Y$3:$Y$7690,"Y",'2way'!$Q$3:$Q$7690,"=" &amp;B100) +  COUNTIFS('2way'!$B$3:$B$7690,"&gt;50%",'2way'!$Y$3:$Y$7690,"Y",'2way'!$R$3:$R$7690,"=" &amp;B100)</f>
        <v>6</v>
      </c>
      <c r="G100">
        <f>COUNTIF('2way'!$Q$3:$Q$7690,"=" &amp;B100) + COUNTIF('2way'!$R$3:$R$7690,"=" &amp;B100)</f>
        <v>16</v>
      </c>
      <c r="H100" s="6">
        <f t="shared" si="18"/>
        <v>6.25E-2</v>
      </c>
      <c r="I100" s="6">
        <f t="shared" si="19"/>
        <v>0.25</v>
      </c>
      <c r="J100" s="6">
        <f t="shared" si="20"/>
        <v>0.25</v>
      </c>
      <c r="K100" s="6">
        <f t="shared" si="21"/>
        <v>0.375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6</v>
      </c>
      <c r="N100" s="69">
        <f>COUNTIFS('2way'!$N$3:$N$7690,"&gt;50%",'2way'!$Y$3:$Y$7690,"N",'2way'!$Q$3:$Q$7690,"=" &amp;B100) +  COUNTIFS('2way'!$N$3:$N$7690,"&gt;50%",'2way'!$Y$3:$Y$7690,"N",'2way'!$R$3:$R$7690,"=" &amp;B100)</f>
        <v>3</v>
      </c>
      <c r="O100" s="69">
        <f>COUNTIFS('2way'!$N$3:$N$7690,"&gt;50%",'2way'!$Y$3:$Y$7690,"Y",'2way'!$Q$3:$Q$7690,"=" &amp;B100) +  COUNTIFS('2way'!$N$3:$N$7690,"&gt;50%",'2way'!$Y$3:$Y$7690,"Y",'2way'!$R$3:$R$7690,"=" &amp;B100)</f>
        <v>2</v>
      </c>
      <c r="P100">
        <f>COUNTIF('2way'!$Q$3:$Q$7690,"=" &amp;B100) + COUNTIF('2way'!$R$3:$R$7690,"=" &amp;B100)</f>
        <v>16</v>
      </c>
      <c r="Q100" s="6">
        <f t="shared" si="22"/>
        <v>0.3125</v>
      </c>
      <c r="R100" s="6">
        <f t="shared" si="23"/>
        <v>0.375</v>
      </c>
      <c r="S100" s="6">
        <f t="shared" si="24"/>
        <v>0.1875</v>
      </c>
      <c r="T100" s="6">
        <f t="shared" si="25"/>
        <v>0.125</v>
      </c>
      <c r="U100">
        <f t="shared" si="26"/>
        <v>5</v>
      </c>
      <c r="V100" s="6">
        <f t="shared" si="27"/>
        <v>0.3125</v>
      </c>
      <c r="W100">
        <f t="shared" si="28"/>
        <v>8</v>
      </c>
      <c r="X100" s="6">
        <f t="shared" si="29"/>
        <v>0.5</v>
      </c>
      <c r="Y100">
        <f t="shared" si="30"/>
        <v>10</v>
      </c>
      <c r="Z100" s="6">
        <f t="shared" si="31"/>
        <v>0.625</v>
      </c>
      <c r="AA100">
        <f t="shared" si="32"/>
        <v>8</v>
      </c>
      <c r="AB100" s="6">
        <f t="shared" si="33"/>
        <v>0.5</v>
      </c>
    </row>
    <row r="101" spans="1:28" hidden="1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3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5</v>
      </c>
      <c r="F101" s="69">
        <f>COUNTIFS('2way'!$B$3:$B$7690,"&gt;50%",'2way'!$Y$3:$Y$7690,"Y",'2way'!$Q$3:$Q$7690,"=" &amp;B101) +  COUNTIFS('2way'!$B$3:$B$7690,"&gt;50%",'2way'!$Y$3:$Y$7690,"Y",'2way'!$R$3:$R$7690,"=" &amp;B101)</f>
        <v>6</v>
      </c>
      <c r="G101">
        <f>COUNTIF('2way'!$Q$3:$Q$7690,"=" &amp;B101) + COUNTIF('2way'!$R$3:$R$7690,"=" &amp;B101)</f>
        <v>15</v>
      </c>
      <c r="H101" s="6">
        <f t="shared" si="18"/>
        <v>0.2</v>
      </c>
      <c r="I101" s="6">
        <f t="shared" si="19"/>
        <v>6.6666666666666666E-2</v>
      </c>
      <c r="J101" s="6">
        <f t="shared" si="20"/>
        <v>0.33333333333333331</v>
      </c>
      <c r="K101" s="6">
        <f t="shared" si="21"/>
        <v>0.4</v>
      </c>
      <c r="L101" s="69">
        <f>COUNTIFS('2way'!$M$3:$M$7690,"&gt;50%",'2way'!$Y$3:$Y$7690,"Y",'2way'!$Q$3:$Q$7690,"=" &amp;B101) +  COUNTIFS('2way'!$M$3:$M$7690,"&gt;50%",'2way'!$Y$3:$Y$7690,"Y",'2way'!$R$3:$R$7690,"=" &amp;B101)</f>
        <v>6</v>
      </c>
      <c r="M101" s="69">
        <f>COUNTIFS('2way'!$M$3:$M$7690,"&gt;50%",'2way'!$Y$3:$Y$7690,"N",'2way'!$Q$3:$Q$7690,"=" &amp;B101) +  COUNTIFS('2way'!$M$3:$M$7690,"&gt;50%",'2way'!$Y$3:$Y$7690,"N",'2way'!$R$3:$R$7690,"=" &amp;B101)</f>
        <v>4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3</v>
      </c>
      <c r="P101">
        <f>COUNTIF('2way'!$Q$3:$Q$7690,"=" &amp;B101) + COUNTIF('2way'!$R$3:$R$7690,"=" &amp;B101)</f>
        <v>15</v>
      </c>
      <c r="Q101" s="6">
        <f t="shared" si="22"/>
        <v>0.4</v>
      </c>
      <c r="R101" s="6">
        <f t="shared" si="23"/>
        <v>0.26666666666666666</v>
      </c>
      <c r="S101" s="6">
        <f t="shared" si="24"/>
        <v>0.13333333333333333</v>
      </c>
      <c r="T101" s="6">
        <f t="shared" si="25"/>
        <v>0.2</v>
      </c>
      <c r="U101">
        <f t="shared" si="26"/>
        <v>8</v>
      </c>
      <c r="V101" s="6">
        <f t="shared" si="27"/>
        <v>0.53333333333333333</v>
      </c>
      <c r="W101">
        <f t="shared" si="28"/>
        <v>8</v>
      </c>
      <c r="X101" s="6">
        <f t="shared" si="29"/>
        <v>0.53333333333333333</v>
      </c>
      <c r="Y101">
        <f t="shared" si="30"/>
        <v>7</v>
      </c>
      <c r="Z101" s="6">
        <f t="shared" si="31"/>
        <v>0.46666666666666667</v>
      </c>
      <c r="AA101">
        <f t="shared" si="32"/>
        <v>7</v>
      </c>
      <c r="AB101" s="6">
        <f t="shared" si="33"/>
        <v>0.46666666666666667</v>
      </c>
    </row>
    <row r="102" spans="1:28" hidden="1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4</v>
      </c>
      <c r="D102" s="69">
        <f>COUNTIFS('2way'!$A$3:$A$7690,"&gt;50%",'2way'!$Y$3:$Y$7690,"N",'2way'!$Q$3:$Q$7690,"=" &amp;B102) +  COUNTIFS('2way'!$A$3:$A$7690,"&gt;50%",'2way'!$Y$3:$Y$7690,"N",'2way'!$R$3:$R$7690,"=" &amp;B102)</f>
        <v>2</v>
      </c>
      <c r="E102" s="69">
        <f>COUNTIFS('2way'!$B$3:$B$7690,"&gt;50%",'2way'!$Y$3:$Y$7690,"N",'2way'!$Q$3:$Q$7690,"=" &amp;B102) +  COUNTIFS('2way'!$B$3:$B$7690,"&gt;50%",'2way'!$Y$3:$Y$7690,"N",'2way'!$R$3:$R$7690,"=" &amp;B102)</f>
        <v>4</v>
      </c>
      <c r="F102" s="69">
        <f>COUNTIFS('2way'!$B$3:$B$7690,"&gt;50%",'2way'!$Y$3:$Y$7690,"Y",'2way'!$Q$3:$Q$7690,"=" &amp;B102) +  COUNTIFS('2way'!$B$3:$B$7690,"&gt;50%",'2way'!$Y$3:$Y$7690,"Y",'2way'!$R$3:$R$7690,"=" &amp;B102)</f>
        <v>5</v>
      </c>
      <c r="G102">
        <f>COUNTIF('2way'!$Q$3:$Q$7690,"=" &amp;B102) + COUNTIF('2way'!$R$3:$R$7690,"=" &amp;B102)</f>
        <v>15</v>
      </c>
      <c r="H102" s="6">
        <f t="shared" si="18"/>
        <v>0.26666666666666666</v>
      </c>
      <c r="I102" s="6">
        <f t="shared" si="19"/>
        <v>0.13333333333333333</v>
      </c>
      <c r="J102" s="6">
        <f t="shared" si="20"/>
        <v>0.26666666666666666</v>
      </c>
      <c r="K102" s="6">
        <f t="shared" si="21"/>
        <v>0.33333333333333331</v>
      </c>
      <c r="L102" s="69">
        <f>COUNTIFS('2way'!$M$3:$M$7690,"&gt;50%",'2way'!$Y$3:$Y$7690,"Y",'2way'!$Q$3:$Q$7690,"=" &amp;B102) +  COUNTIFS('2way'!$M$3:$M$7690,"&gt;50%",'2way'!$Y$3:$Y$7690,"Y",'2way'!$R$3:$R$7690,"=" &amp;B102)</f>
        <v>9</v>
      </c>
      <c r="M102" s="69">
        <f>COUNTIFS('2way'!$M$3:$M$7690,"&gt;50%",'2way'!$Y$3:$Y$7690,"N",'2way'!$Q$3:$Q$7690,"=" &amp;B102) +  COUNTIFS('2way'!$M$3:$M$7690,"&gt;50%",'2way'!$Y$3:$Y$7690,"N",'2way'!$R$3:$R$7690,"=" &amp;B102)</f>
        <v>4</v>
      </c>
      <c r="N102" s="69">
        <f>COUNTIFS('2way'!$N$3:$N$7690,"&gt;50%",'2way'!$Y$3:$Y$7690,"N",'2way'!$Q$3:$Q$7690,"=" &amp;B102) +  COUNTIFS('2way'!$N$3:$N$7690,"&gt;50%",'2way'!$Y$3:$Y$7690,"N",'2way'!$R$3:$R$7690,"=" &amp;B102)</f>
        <v>2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15</v>
      </c>
      <c r="Q102" s="6">
        <f t="shared" si="22"/>
        <v>0.6</v>
      </c>
      <c r="R102" s="6">
        <f t="shared" si="23"/>
        <v>0.26666666666666666</v>
      </c>
      <c r="S102" s="6">
        <f t="shared" si="24"/>
        <v>0.13333333333333333</v>
      </c>
      <c r="T102" s="6">
        <f t="shared" si="25"/>
        <v>0</v>
      </c>
      <c r="U102">
        <f t="shared" si="26"/>
        <v>8</v>
      </c>
      <c r="V102" s="6">
        <f t="shared" si="27"/>
        <v>0.53333333333333333</v>
      </c>
      <c r="W102">
        <f t="shared" si="28"/>
        <v>11</v>
      </c>
      <c r="X102" s="6">
        <f t="shared" si="29"/>
        <v>0.73333333333333328</v>
      </c>
      <c r="Y102">
        <f t="shared" si="30"/>
        <v>7</v>
      </c>
      <c r="Z102" s="6">
        <f t="shared" si="31"/>
        <v>0.46666666666666667</v>
      </c>
      <c r="AA102">
        <f t="shared" si="32"/>
        <v>4</v>
      </c>
      <c r="AB102" s="6">
        <f t="shared" si="33"/>
        <v>0.26666666666666666</v>
      </c>
    </row>
    <row r="103" spans="1:28" hidden="1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5</v>
      </c>
      <c r="D103" s="69">
        <f>COUNTIFS('2way'!$A$3:$A$7690,"&gt;50%",'2way'!$Y$3:$Y$7690,"N",'2way'!$Q$3:$Q$7690,"=" &amp;B103) +  COUNTIFS('2way'!$A$3:$A$7690,"&gt;50%",'2way'!$Y$3:$Y$7690,"N",'2way'!$R$3:$R$7690,"=" &amp;B103)</f>
        <v>6</v>
      </c>
      <c r="E103" s="69">
        <f>COUNTIFS('2way'!$B$3:$B$7690,"&gt;50%",'2way'!$Y$3:$Y$7690,"N",'2way'!$Q$3:$Q$7690,"=" &amp;B103) +  COUNTIFS('2way'!$B$3:$B$7690,"&gt;50%",'2way'!$Y$3:$Y$7690,"N",'2way'!$R$3:$R$7690,"=" &amp;B103)</f>
        <v>3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15</v>
      </c>
      <c r="H103" s="6">
        <f t="shared" si="18"/>
        <v>0.33333333333333331</v>
      </c>
      <c r="I103" s="6">
        <f t="shared" si="19"/>
        <v>0.4</v>
      </c>
      <c r="J103" s="6">
        <f t="shared" si="20"/>
        <v>0.2</v>
      </c>
      <c r="K103" s="6">
        <f t="shared" si="21"/>
        <v>6.6666666666666666E-2</v>
      </c>
      <c r="L103" s="69">
        <f>COUNTIFS('2way'!$M$3:$M$7690,"&gt;50%",'2way'!$Y$3:$Y$7690,"Y",'2way'!$Q$3:$Q$7690,"=" &amp;B103) +  COUNTIFS('2way'!$M$3:$M$7690,"&gt;50%",'2way'!$Y$3:$Y$7690,"Y",'2way'!$R$3:$R$7690,"=" &amp;B103)</f>
        <v>6</v>
      </c>
      <c r="M103" s="69">
        <f>COUNTIFS('2way'!$M$3:$M$7690,"&gt;50%",'2way'!$Y$3:$Y$7690,"N",'2way'!$Q$3:$Q$7690,"=" &amp;B103) +  COUNTIFS('2way'!$M$3:$M$7690,"&gt;50%",'2way'!$Y$3:$Y$7690,"N",'2way'!$R$3:$R$7690,"=" &amp;B103)</f>
        <v>7</v>
      </c>
      <c r="N103" s="69">
        <f>COUNTIFS('2way'!$N$3:$N$7690,"&gt;50%",'2way'!$Y$3:$Y$7690,"N",'2way'!$Q$3:$Q$7690,"=" &amp;B103) +  COUNTIFS('2way'!$N$3:$N$7690,"&gt;50%",'2way'!$Y$3:$Y$7690,"N",'2way'!$R$3:$R$7690,"=" &amp;B103)</f>
        <v>2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15</v>
      </c>
      <c r="Q103" s="6">
        <f t="shared" si="22"/>
        <v>0.4</v>
      </c>
      <c r="R103" s="6">
        <f t="shared" si="23"/>
        <v>0.46666666666666667</v>
      </c>
      <c r="S103" s="6">
        <f t="shared" si="24"/>
        <v>0.13333333333333333</v>
      </c>
      <c r="T103" s="6">
        <f t="shared" si="25"/>
        <v>0</v>
      </c>
      <c r="U103">
        <f t="shared" si="26"/>
        <v>8</v>
      </c>
      <c r="V103" s="6">
        <f t="shared" si="27"/>
        <v>0.53333333333333333</v>
      </c>
      <c r="W103">
        <f t="shared" si="28"/>
        <v>8</v>
      </c>
      <c r="X103" s="6">
        <f t="shared" si="29"/>
        <v>0.53333333333333333</v>
      </c>
      <c r="Y103">
        <f t="shared" si="30"/>
        <v>7</v>
      </c>
      <c r="Z103" s="6">
        <f t="shared" si="31"/>
        <v>0.46666666666666667</v>
      </c>
      <c r="AA103">
        <f t="shared" si="32"/>
        <v>7</v>
      </c>
      <c r="AB103" s="6">
        <f t="shared" si="33"/>
        <v>0.46666666666666667</v>
      </c>
    </row>
    <row r="104" spans="1:28" hidden="1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4</v>
      </c>
      <c r="D104" s="69">
        <f>COUNTIFS('2way'!$A$3:$A$7690,"&gt;50%",'2way'!$Y$3:$Y$7690,"N",'2way'!$Q$3:$Q$7690,"=" &amp;B104) +  COUNTIFS('2way'!$A$3:$A$7690,"&gt;50%",'2way'!$Y$3:$Y$7690,"N",'2way'!$R$3:$R$7690,"=" &amp;B104)</f>
        <v>6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4</v>
      </c>
      <c r="G104">
        <f>COUNTIF('2way'!$Q$3:$Q$7690,"=" &amp;B104) + COUNTIF('2way'!$R$3:$R$7690,"=" &amp;B104)</f>
        <v>15</v>
      </c>
      <c r="H104" s="6">
        <f t="shared" si="18"/>
        <v>0.26666666666666666</v>
      </c>
      <c r="I104" s="6">
        <f t="shared" si="19"/>
        <v>0.4</v>
      </c>
      <c r="J104" s="6">
        <f t="shared" si="20"/>
        <v>6.6666666666666666E-2</v>
      </c>
      <c r="K104" s="6">
        <f t="shared" si="21"/>
        <v>0.26666666666666666</v>
      </c>
      <c r="L104" s="69">
        <f>COUNTIFS('2way'!$M$3:$M$7690,"&gt;50%",'2way'!$Y$3:$Y$7690,"Y",'2way'!$Q$3:$Q$7690,"=" &amp;B104) +  COUNTIFS('2way'!$M$3:$M$7690,"&gt;50%",'2way'!$Y$3:$Y$7690,"Y",'2way'!$R$3:$R$7690,"=" &amp;B104)</f>
        <v>8</v>
      </c>
      <c r="M104" s="69">
        <f>COUNTIFS('2way'!$M$3:$M$7690,"&gt;50%",'2way'!$Y$3:$Y$7690,"N",'2way'!$Q$3:$Q$7690,"=" &amp;B104) +  COUNTIFS('2way'!$M$3:$M$7690,"&gt;50%",'2way'!$Y$3:$Y$7690,"N",'2way'!$R$3:$R$7690,"=" &amp;B104)</f>
        <v>6</v>
      </c>
      <c r="N104" s="69">
        <f>COUNTIFS('2way'!$N$3:$N$7690,"&gt;50%",'2way'!$Y$3:$Y$7690,"N",'2way'!$Q$3:$Q$7690,"=" &amp;B104) +  COUNTIFS('2way'!$N$3:$N$7690,"&gt;50%",'2way'!$Y$3:$Y$7690,"N",'2way'!$R$3:$R$7690,"=" &amp;B104)</f>
        <v>1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15</v>
      </c>
      <c r="Q104" s="6">
        <f t="shared" si="22"/>
        <v>0.53333333333333333</v>
      </c>
      <c r="R104" s="6">
        <f t="shared" si="23"/>
        <v>0.4</v>
      </c>
      <c r="S104" s="6">
        <f t="shared" si="24"/>
        <v>6.6666666666666666E-2</v>
      </c>
      <c r="T104" s="6">
        <f t="shared" si="25"/>
        <v>0</v>
      </c>
      <c r="U104">
        <f t="shared" si="26"/>
        <v>5</v>
      </c>
      <c r="V104" s="6">
        <f t="shared" si="27"/>
        <v>0.33333333333333331</v>
      </c>
      <c r="W104">
        <f t="shared" si="28"/>
        <v>9</v>
      </c>
      <c r="X104" s="6">
        <f t="shared" si="29"/>
        <v>0.6</v>
      </c>
      <c r="Y104">
        <f t="shared" si="30"/>
        <v>10</v>
      </c>
      <c r="Z104" s="6">
        <f t="shared" si="31"/>
        <v>0.66666666666666663</v>
      </c>
      <c r="AA104">
        <f t="shared" si="32"/>
        <v>6</v>
      </c>
      <c r="AB104" s="6">
        <f t="shared" si="33"/>
        <v>0.4</v>
      </c>
    </row>
    <row r="105" spans="1:28" hidden="1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2</v>
      </c>
      <c r="D105" s="69">
        <f>COUNTIFS('2way'!$A$3:$A$7690,"&gt;50%",'2way'!$Y$3:$Y$7690,"N",'2way'!$Q$3:$Q$7690,"=" &amp;B105) +  COUNTIFS('2way'!$A$3:$A$7690,"&gt;50%",'2way'!$Y$3:$Y$7690,"N",'2way'!$R$3:$R$7690,"=" &amp;B105)</f>
        <v>1</v>
      </c>
      <c r="E105" s="69">
        <f>COUNTIFS('2way'!$B$3:$B$7690,"&gt;50%",'2way'!$Y$3:$Y$7690,"N",'2way'!$Q$3:$Q$7690,"=" &amp;B105) +  COUNTIFS('2way'!$B$3:$B$7690,"&gt;50%",'2way'!$Y$3:$Y$7690,"N",'2way'!$R$3:$R$7690,"=" &amp;B105)</f>
        <v>9</v>
      </c>
      <c r="F105" s="69">
        <f>COUNTIFS('2way'!$B$3:$B$7690,"&gt;50%",'2way'!$Y$3:$Y$7690,"Y",'2way'!$Q$3:$Q$7690,"=" &amp;B105) +  COUNTIFS('2way'!$B$3:$B$7690,"&gt;50%",'2way'!$Y$3:$Y$7690,"Y",'2way'!$R$3:$R$7690,"=" &amp;B105)</f>
        <v>4</v>
      </c>
      <c r="G105">
        <f>COUNTIF('2way'!$Q$3:$Q$7690,"=" &amp;B105) + COUNTIF('2way'!$R$3:$R$7690,"=" &amp;B105)</f>
        <v>16</v>
      </c>
      <c r="H105" s="6">
        <f t="shared" si="18"/>
        <v>0.125</v>
      </c>
      <c r="I105" s="6">
        <f t="shared" si="19"/>
        <v>6.25E-2</v>
      </c>
      <c r="J105" s="6">
        <f t="shared" si="20"/>
        <v>0.5625</v>
      </c>
      <c r="K105" s="6">
        <f t="shared" si="21"/>
        <v>0.25</v>
      </c>
      <c r="L105" s="69">
        <f>COUNTIFS('2way'!$M$3:$M$7690,"&gt;50%",'2way'!$Y$3:$Y$7690,"Y",'2way'!$Q$3:$Q$7690,"=" &amp;B105) +  COUNTIFS('2way'!$M$3:$M$7690,"&gt;50%",'2way'!$Y$3:$Y$7690,"Y",'2way'!$R$3:$R$7690,"=" &amp;B105)</f>
        <v>2</v>
      </c>
      <c r="M105" s="69">
        <f>COUNTIFS('2way'!$M$3:$M$7690,"&gt;50%",'2way'!$Y$3:$Y$7690,"N",'2way'!$Q$3:$Q$7690,"=" &amp;B105) +  COUNTIFS('2way'!$M$3:$M$7690,"&gt;50%",'2way'!$Y$3:$Y$7690,"N",'2way'!$R$3:$R$7690,"=" &amp;B105)</f>
        <v>6</v>
      </c>
      <c r="N105" s="69">
        <f>COUNTIFS('2way'!$N$3:$N$7690,"&gt;50%",'2way'!$Y$3:$Y$7690,"N",'2way'!$Q$3:$Q$7690,"=" &amp;B105) +  COUNTIFS('2way'!$N$3:$N$7690,"&gt;50%",'2way'!$Y$3:$Y$7690,"N",'2way'!$R$3:$R$7690,"=" &amp;B105)</f>
        <v>4</v>
      </c>
      <c r="O105" s="69">
        <f>COUNTIFS('2way'!$N$3:$N$7690,"&gt;50%",'2way'!$Y$3:$Y$7690,"Y",'2way'!$Q$3:$Q$7690,"=" &amp;B105) +  COUNTIFS('2way'!$N$3:$N$7690,"&gt;50%",'2way'!$Y$3:$Y$7690,"Y",'2way'!$R$3:$R$7690,"=" &amp;B105)</f>
        <v>4</v>
      </c>
      <c r="P105">
        <f>COUNTIF('2way'!$Q$3:$Q$7690,"=" &amp;B105) + COUNTIF('2way'!$R$3:$R$7690,"=" &amp;B105)</f>
        <v>16</v>
      </c>
      <c r="Q105" s="6">
        <f t="shared" si="22"/>
        <v>0.125</v>
      </c>
      <c r="R105" s="6">
        <f t="shared" si="23"/>
        <v>0.375</v>
      </c>
      <c r="S105" s="6">
        <f t="shared" si="24"/>
        <v>0.25</v>
      </c>
      <c r="T105" s="6">
        <f t="shared" si="25"/>
        <v>0.25</v>
      </c>
      <c r="U105">
        <f t="shared" si="26"/>
        <v>11</v>
      </c>
      <c r="V105" s="6">
        <f t="shared" si="27"/>
        <v>0.6875</v>
      </c>
      <c r="W105">
        <f t="shared" si="28"/>
        <v>6</v>
      </c>
      <c r="X105" s="6">
        <f t="shared" si="29"/>
        <v>0.375</v>
      </c>
      <c r="Y105">
        <f t="shared" si="30"/>
        <v>5</v>
      </c>
      <c r="Z105" s="6">
        <f t="shared" si="31"/>
        <v>0.3125</v>
      </c>
      <c r="AA105">
        <f t="shared" si="32"/>
        <v>10</v>
      </c>
      <c r="AB105" s="6">
        <f t="shared" si="33"/>
        <v>0.625</v>
      </c>
    </row>
    <row r="106" spans="1:28" hidden="1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4</v>
      </c>
      <c r="D106" s="69">
        <f>COUNTIFS('2way'!$A$3:$A$7690,"&gt;50%",'2way'!$Y$3:$Y$7690,"N",'2way'!$Q$3:$Q$7690,"=" &amp;B106) +  COUNTIFS('2way'!$A$3:$A$7690,"&gt;50%",'2way'!$Y$3:$Y$7690,"N",'2way'!$R$3:$R$7690,"=" &amp;B106)</f>
        <v>5</v>
      </c>
      <c r="E106" s="69">
        <f>COUNTIFS('2way'!$B$3:$B$7690,"&gt;50%",'2way'!$Y$3:$Y$7690,"N",'2way'!$Q$3:$Q$7690,"=" &amp;B106) +  COUNTIFS('2way'!$B$3:$B$7690,"&gt;50%",'2way'!$Y$3:$Y$7690,"N",'2way'!$R$3:$R$7690,"=" &amp;B106)</f>
        <v>3</v>
      </c>
      <c r="F106" s="69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16</v>
      </c>
      <c r="H106" s="6">
        <f t="shared" si="18"/>
        <v>0.25</v>
      </c>
      <c r="I106" s="6">
        <f t="shared" si="19"/>
        <v>0.3125</v>
      </c>
      <c r="J106" s="6">
        <f t="shared" si="20"/>
        <v>0.1875</v>
      </c>
      <c r="K106" s="6">
        <f t="shared" si="21"/>
        <v>0.25</v>
      </c>
      <c r="L106" s="69">
        <f>COUNTIFS('2way'!$M$3:$M$7690,"&gt;50%",'2way'!$Y$3:$Y$7690,"Y",'2way'!$Q$3:$Q$7690,"=" &amp;B106) +  COUNTIFS('2way'!$M$3:$M$7690,"&gt;50%",'2way'!$Y$3:$Y$7690,"Y",'2way'!$R$3:$R$7690,"=" &amp;B106)</f>
        <v>6</v>
      </c>
      <c r="M106" s="69">
        <f>COUNTIFS('2way'!$M$3:$M$7690,"&gt;50%",'2way'!$Y$3:$Y$7690,"N",'2way'!$Q$3:$Q$7690,"=" &amp;B106) +  COUNTIFS('2way'!$M$3:$M$7690,"&gt;50%",'2way'!$Y$3:$Y$7690,"N",'2way'!$R$3:$R$7690,"=" &amp;B106)</f>
        <v>6</v>
      </c>
      <c r="N106" s="69">
        <f>COUNTIFS('2way'!$N$3:$N$7690,"&gt;50%",'2way'!$Y$3:$Y$7690,"N",'2way'!$Q$3:$Q$7690,"=" &amp;B106) +  COUNTIFS('2way'!$N$3:$N$7690,"&gt;50%",'2way'!$Y$3:$Y$7690,"N",'2way'!$R$3:$R$7690,"=" &amp;B106)</f>
        <v>2</v>
      </c>
      <c r="O106" s="69">
        <f>COUNTIFS('2way'!$N$3:$N$7690,"&gt;50%",'2way'!$Y$3:$Y$7690,"Y",'2way'!$Q$3:$Q$7690,"=" &amp;B106) +  COUNTIFS('2way'!$N$3:$N$7690,"&gt;50%",'2way'!$Y$3:$Y$7690,"Y",'2way'!$R$3:$R$7690,"=" &amp;B106)</f>
        <v>2</v>
      </c>
      <c r="P106">
        <f>COUNTIF('2way'!$Q$3:$Q$7690,"=" &amp;B106) + COUNTIF('2way'!$R$3:$R$7690,"=" &amp;B106)</f>
        <v>16</v>
      </c>
      <c r="Q106" s="6">
        <f t="shared" si="22"/>
        <v>0.375</v>
      </c>
      <c r="R106" s="6">
        <f t="shared" si="23"/>
        <v>0.375</v>
      </c>
      <c r="S106" s="6">
        <f t="shared" si="24"/>
        <v>0.125</v>
      </c>
      <c r="T106" s="6">
        <f t="shared" si="25"/>
        <v>0.125</v>
      </c>
      <c r="U106">
        <f t="shared" si="26"/>
        <v>7</v>
      </c>
      <c r="V106" s="6">
        <f t="shared" si="27"/>
        <v>0.4375</v>
      </c>
      <c r="W106">
        <f t="shared" si="28"/>
        <v>8</v>
      </c>
      <c r="X106" s="6">
        <f t="shared" si="29"/>
        <v>0.5</v>
      </c>
      <c r="Y106">
        <f t="shared" si="30"/>
        <v>9</v>
      </c>
      <c r="Z106" s="6">
        <f t="shared" si="31"/>
        <v>0.5625</v>
      </c>
      <c r="AA106">
        <f t="shared" si="32"/>
        <v>8</v>
      </c>
      <c r="AB106" s="6">
        <f t="shared" si="33"/>
        <v>0.5</v>
      </c>
    </row>
    <row r="107" spans="1:28" hidden="1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2</v>
      </c>
      <c r="D107" s="69">
        <f>COUNTIFS('2way'!$A$3:$A$7690,"&gt;50%",'2way'!$Y$3:$Y$7690,"N",'2way'!$Q$3:$Q$7690,"=" &amp;B107) +  COUNTIFS('2way'!$A$3:$A$7690,"&gt;50%",'2way'!$Y$3:$Y$7690,"N",'2way'!$R$3:$R$7690,"=" &amp;B107)</f>
        <v>1</v>
      </c>
      <c r="E107" s="69">
        <f>COUNTIFS('2way'!$B$3:$B$7690,"&gt;50%",'2way'!$Y$3:$Y$7690,"N",'2way'!$Q$3:$Q$7690,"=" &amp;B107) +  COUNTIFS('2way'!$B$3:$B$7690,"&gt;50%",'2way'!$Y$3:$Y$7690,"N",'2way'!$R$3:$R$7690,"=" &amp;B107)</f>
        <v>5</v>
      </c>
      <c r="F107" s="69">
        <f>COUNTIFS('2way'!$B$3:$B$7690,"&gt;50%",'2way'!$Y$3:$Y$7690,"Y",'2way'!$Q$3:$Q$7690,"=" &amp;B107) +  COUNTIFS('2way'!$B$3:$B$7690,"&gt;50%",'2way'!$Y$3:$Y$7690,"Y",'2way'!$R$3:$R$7690,"=" &amp;B107)</f>
        <v>8</v>
      </c>
      <c r="G107">
        <f>COUNTIF('2way'!$Q$3:$Q$7690,"=" &amp;B107) + COUNTIF('2way'!$R$3:$R$7690,"=" &amp;B107)</f>
        <v>16</v>
      </c>
      <c r="H107" s="6">
        <f t="shared" si="18"/>
        <v>0.125</v>
      </c>
      <c r="I107" s="6">
        <f t="shared" si="19"/>
        <v>6.25E-2</v>
      </c>
      <c r="J107" s="6">
        <f t="shared" si="20"/>
        <v>0.3125</v>
      </c>
      <c r="K107" s="6">
        <f t="shared" si="21"/>
        <v>0.5</v>
      </c>
      <c r="L107" s="69">
        <f>COUNTIFS('2way'!$M$3:$M$7690,"&gt;50%",'2way'!$Y$3:$Y$7690,"Y",'2way'!$Q$3:$Q$7690,"=" &amp;B107) +  COUNTIFS('2way'!$M$3:$M$7690,"&gt;50%",'2way'!$Y$3:$Y$7690,"Y",'2way'!$R$3:$R$7690,"=" &amp;B107)</f>
        <v>8</v>
      </c>
      <c r="M107" s="69">
        <f>COUNTIFS('2way'!$M$3:$M$7690,"&gt;50%",'2way'!$Y$3:$Y$7690,"N",'2way'!$Q$3:$Q$7690,"=" &amp;B107) +  COUNTIFS('2way'!$M$3:$M$7690,"&gt;50%",'2way'!$Y$3:$Y$7690,"N",'2way'!$R$3:$R$7690,"=" &amp;B107)</f>
        <v>6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2</v>
      </c>
      <c r="P107">
        <f>COUNTIF('2way'!$Q$3:$Q$7690,"=" &amp;B107) + COUNTIF('2way'!$R$3:$R$7690,"=" &amp;B107)</f>
        <v>16</v>
      </c>
      <c r="Q107" s="6">
        <f t="shared" si="22"/>
        <v>0.5</v>
      </c>
      <c r="R107" s="6">
        <f t="shared" si="23"/>
        <v>0.375</v>
      </c>
      <c r="S107" s="6">
        <f t="shared" si="24"/>
        <v>0</v>
      </c>
      <c r="T107" s="6">
        <f t="shared" si="25"/>
        <v>0.125</v>
      </c>
      <c r="U107">
        <f t="shared" si="26"/>
        <v>7</v>
      </c>
      <c r="V107" s="6">
        <f t="shared" si="27"/>
        <v>0.4375</v>
      </c>
      <c r="W107">
        <f t="shared" si="28"/>
        <v>8</v>
      </c>
      <c r="X107" s="6">
        <f t="shared" si="29"/>
        <v>0.5</v>
      </c>
      <c r="Y107">
        <f t="shared" si="30"/>
        <v>9</v>
      </c>
      <c r="Z107" s="6">
        <f t="shared" si="31"/>
        <v>0.5625</v>
      </c>
      <c r="AA107">
        <f t="shared" si="32"/>
        <v>8</v>
      </c>
      <c r="AB107" s="6">
        <f t="shared" si="33"/>
        <v>0.5</v>
      </c>
    </row>
    <row r="108" spans="1:28" hidden="1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4</v>
      </c>
      <c r="D108" s="69">
        <f>COUNTIFS('2way'!$A$3:$A$7690,"&gt;50%",'2way'!$Y$3:$Y$7690,"N",'2way'!$Q$3:$Q$7690,"=" &amp;B108) +  COUNTIFS('2way'!$A$3:$A$7690,"&gt;50%",'2way'!$Y$3:$Y$7690,"N",'2way'!$R$3:$R$7690,"=" &amp;B108)</f>
        <v>2</v>
      </c>
      <c r="E108" s="69">
        <f>COUNTIFS('2way'!$B$3:$B$7690,"&gt;50%",'2way'!$Y$3:$Y$7690,"N",'2way'!$Q$3:$Q$7690,"=" &amp;B108) +  COUNTIFS('2way'!$B$3:$B$7690,"&gt;50%",'2way'!$Y$3:$Y$7690,"N",'2way'!$R$3:$R$7690,"=" &amp;B108)</f>
        <v>6</v>
      </c>
      <c r="F108" s="69">
        <f>COUNTIFS('2way'!$B$3:$B$7690,"&gt;50%",'2way'!$Y$3:$Y$7690,"Y",'2way'!$Q$3:$Q$7690,"=" &amp;B108) +  COUNTIFS('2way'!$B$3:$B$7690,"&gt;50%",'2way'!$Y$3:$Y$7690,"Y",'2way'!$R$3:$R$7690,"=" &amp;B108)</f>
        <v>3</v>
      </c>
      <c r="G108">
        <f>COUNTIF('2way'!$Q$3:$Q$7690,"=" &amp;B108) + COUNTIF('2way'!$R$3:$R$7690,"=" &amp;B108)</f>
        <v>15</v>
      </c>
      <c r="H108" s="6">
        <f t="shared" si="18"/>
        <v>0.26666666666666666</v>
      </c>
      <c r="I108" s="6">
        <f t="shared" si="19"/>
        <v>0.13333333333333333</v>
      </c>
      <c r="J108" s="6">
        <f t="shared" si="20"/>
        <v>0.4</v>
      </c>
      <c r="K108" s="6">
        <f t="shared" si="21"/>
        <v>0.2</v>
      </c>
      <c r="L108" s="69">
        <f>COUNTIFS('2way'!$M$3:$M$7690,"&gt;50%",'2way'!$Y$3:$Y$7690,"Y",'2way'!$Q$3:$Q$7690,"=" &amp;B108) +  COUNTIFS('2way'!$M$3:$M$7690,"&gt;50%",'2way'!$Y$3:$Y$7690,"Y",'2way'!$R$3:$R$7690,"=" &amp;B108)</f>
        <v>3</v>
      </c>
      <c r="M108" s="69">
        <f>COUNTIFS('2way'!$M$3:$M$7690,"&gt;50%",'2way'!$Y$3:$Y$7690,"N",'2way'!$Q$3:$Q$7690,"=" &amp;B108) +  COUNTIFS('2way'!$M$3:$M$7690,"&gt;50%",'2way'!$Y$3:$Y$7690,"N",'2way'!$R$3:$R$7690,"=" &amp;B108)</f>
        <v>3</v>
      </c>
      <c r="N108" s="69">
        <f>COUNTIFS('2way'!$N$3:$N$7690,"&gt;50%",'2way'!$Y$3:$Y$7690,"N",'2way'!$Q$3:$Q$7690,"=" &amp;B108) +  COUNTIFS('2way'!$N$3:$N$7690,"&gt;50%",'2way'!$Y$3:$Y$7690,"N",'2way'!$R$3:$R$7690,"=" &amp;B108)</f>
        <v>5</v>
      </c>
      <c r="O108" s="69">
        <f>COUNTIFS('2way'!$N$3:$N$7690,"&gt;50%",'2way'!$Y$3:$Y$7690,"Y",'2way'!$Q$3:$Q$7690,"=" &amp;B108) +  COUNTIFS('2way'!$N$3:$N$7690,"&gt;50%",'2way'!$Y$3:$Y$7690,"Y",'2way'!$R$3:$R$7690,"=" &amp;B108)</f>
        <v>4</v>
      </c>
      <c r="P108">
        <f>COUNTIF('2way'!$Q$3:$Q$7690,"=" &amp;B108) + COUNTIF('2way'!$R$3:$R$7690,"=" &amp;B108)</f>
        <v>15</v>
      </c>
      <c r="Q108" s="6">
        <f t="shared" si="22"/>
        <v>0.2</v>
      </c>
      <c r="R108" s="6">
        <f t="shared" si="23"/>
        <v>0.2</v>
      </c>
      <c r="S108" s="6">
        <f t="shared" si="24"/>
        <v>0.33333333333333331</v>
      </c>
      <c r="T108" s="6">
        <f t="shared" si="25"/>
        <v>0.26666666666666666</v>
      </c>
      <c r="U108">
        <f t="shared" si="26"/>
        <v>10</v>
      </c>
      <c r="V108" s="6">
        <f t="shared" si="27"/>
        <v>0.66666666666666663</v>
      </c>
      <c r="W108">
        <f t="shared" si="28"/>
        <v>8</v>
      </c>
      <c r="X108" s="6">
        <f t="shared" si="29"/>
        <v>0.53333333333333333</v>
      </c>
      <c r="Y108">
        <f t="shared" si="30"/>
        <v>5</v>
      </c>
      <c r="Z108" s="6">
        <f t="shared" si="31"/>
        <v>0.33333333333333331</v>
      </c>
      <c r="AA108">
        <f t="shared" si="32"/>
        <v>7</v>
      </c>
      <c r="AB108" s="6">
        <f t="shared" si="33"/>
        <v>0.46666666666666667</v>
      </c>
    </row>
    <row r="109" spans="1:28" hidden="1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3</v>
      </c>
      <c r="D109" s="69">
        <f>COUNTIFS('2way'!$A$3:$A$7690,"&gt;50%",'2way'!$Y$3:$Y$7690,"N",'2way'!$Q$3:$Q$7690,"=" &amp;B109) +  COUNTIFS('2way'!$A$3:$A$7690,"&gt;50%",'2way'!$Y$3:$Y$7690,"N",'2way'!$R$3:$R$7690,"=" &amp;B109)</f>
        <v>3</v>
      </c>
      <c r="E109" s="69">
        <f>COUNTIFS('2way'!$B$3:$B$7690,"&gt;50%",'2way'!$Y$3:$Y$7690,"N",'2way'!$Q$3:$Q$7690,"=" &amp;B109) +  COUNTIFS('2way'!$B$3:$B$7690,"&gt;50%",'2way'!$Y$3:$Y$7690,"N",'2way'!$R$3:$R$7690,"=" &amp;B109)</f>
        <v>5</v>
      </c>
      <c r="F109" s="69">
        <f>COUNTIFS('2way'!$B$3:$B$7690,"&gt;50%",'2way'!$Y$3:$Y$7690,"Y",'2way'!$Q$3:$Q$7690,"=" &amp;B109) +  COUNTIFS('2way'!$B$3:$B$7690,"&gt;50%",'2way'!$Y$3:$Y$7690,"Y",'2way'!$R$3:$R$7690,"=" &amp;B109)</f>
        <v>4</v>
      </c>
      <c r="G109">
        <f>COUNTIF('2way'!$Q$3:$Q$7690,"=" &amp;B109) + COUNTIF('2way'!$R$3:$R$7690,"=" &amp;B109)</f>
        <v>15</v>
      </c>
      <c r="H109" s="6">
        <f t="shared" si="18"/>
        <v>0.2</v>
      </c>
      <c r="I109" s="6">
        <f t="shared" si="19"/>
        <v>0.2</v>
      </c>
      <c r="J109" s="6">
        <f t="shared" si="20"/>
        <v>0.33333333333333331</v>
      </c>
      <c r="K109" s="6">
        <f t="shared" si="21"/>
        <v>0.26666666666666666</v>
      </c>
      <c r="L109" s="69">
        <f>COUNTIFS('2way'!$M$3:$M$7690,"&gt;50%",'2way'!$Y$3:$Y$7690,"Y",'2way'!$Q$3:$Q$7690,"=" &amp;B109) +  COUNTIFS('2way'!$M$3:$M$7690,"&gt;50%",'2way'!$Y$3:$Y$7690,"Y",'2way'!$R$3:$R$7690,"=" &amp;B109)</f>
        <v>7</v>
      </c>
      <c r="M109" s="69">
        <f>COUNTIFS('2way'!$M$3:$M$7690,"&gt;50%",'2way'!$Y$3:$Y$7690,"N",'2way'!$Q$3:$Q$7690,"=" &amp;B109) +  COUNTIFS('2way'!$M$3:$M$7690,"&gt;50%",'2way'!$Y$3:$Y$7690,"N",'2way'!$R$3:$R$7690,"=" &amp;B109)</f>
        <v>5</v>
      </c>
      <c r="N109" s="69">
        <f>COUNTIFS('2way'!$N$3:$N$7690,"&gt;50%",'2way'!$Y$3:$Y$7690,"N",'2way'!$Q$3:$Q$7690,"=" &amp;B109) +  COUNTIFS('2way'!$N$3:$N$7690,"&gt;50%",'2way'!$Y$3:$Y$7690,"N",'2way'!$R$3:$R$7690,"=" &amp;B109)</f>
        <v>3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15</v>
      </c>
      <c r="Q109" s="6">
        <f t="shared" si="22"/>
        <v>0.46666666666666667</v>
      </c>
      <c r="R109" s="6">
        <f t="shared" si="23"/>
        <v>0.33333333333333331</v>
      </c>
      <c r="S109" s="6">
        <f t="shared" si="24"/>
        <v>0.2</v>
      </c>
      <c r="T109" s="6">
        <f t="shared" si="25"/>
        <v>0</v>
      </c>
      <c r="U109">
        <f t="shared" si="26"/>
        <v>8</v>
      </c>
      <c r="V109" s="6">
        <f t="shared" si="27"/>
        <v>0.53333333333333333</v>
      </c>
      <c r="W109">
        <f t="shared" si="28"/>
        <v>10</v>
      </c>
      <c r="X109" s="6">
        <f t="shared" si="29"/>
        <v>0.66666666666666663</v>
      </c>
      <c r="Y109">
        <f t="shared" si="30"/>
        <v>7</v>
      </c>
      <c r="Z109" s="6">
        <f t="shared" si="31"/>
        <v>0.46666666666666667</v>
      </c>
      <c r="AA109">
        <f t="shared" si="32"/>
        <v>5</v>
      </c>
      <c r="AB109" s="6">
        <f t="shared" si="33"/>
        <v>0.33333333333333331</v>
      </c>
    </row>
    <row r="110" spans="1:28" hidden="1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6</v>
      </c>
      <c r="D110" s="69">
        <f>COUNTIFS('2way'!$A$3:$A$7690,"&gt;50%",'2way'!$Y$3:$Y$7690,"N",'2way'!$Q$3:$Q$7690,"=" &amp;B110) +  COUNTIFS('2way'!$A$3:$A$7690,"&gt;50%",'2way'!$Y$3:$Y$7690,"N",'2way'!$R$3:$R$7690,"=" &amp;B110)</f>
        <v>5</v>
      </c>
      <c r="E110" s="69">
        <f>COUNTIFS('2way'!$B$3:$B$7690,"&gt;50%",'2way'!$Y$3:$Y$7690,"N",'2way'!$Q$3:$Q$7690,"=" &amp;B110) +  COUNTIFS('2way'!$B$3:$B$7690,"&gt;50%",'2way'!$Y$3:$Y$7690,"N",'2way'!$R$3:$R$7690,"=" &amp;B110)</f>
        <v>2</v>
      </c>
      <c r="F110" s="69">
        <f>COUNTIFS('2way'!$B$3:$B$7690,"&gt;50%",'2way'!$Y$3:$Y$7690,"Y",'2way'!$Q$3:$Q$7690,"=" &amp;B110) +  COUNTIFS('2way'!$B$3:$B$7690,"&gt;50%",'2way'!$Y$3:$Y$7690,"Y",'2way'!$R$3:$R$7690,"=" &amp;B110)</f>
        <v>2</v>
      </c>
      <c r="G110">
        <f>COUNTIF('2way'!$Q$3:$Q$7690,"=" &amp;B110) + COUNTIF('2way'!$R$3:$R$7690,"=" &amp;B110)</f>
        <v>15</v>
      </c>
      <c r="H110" s="6">
        <f t="shared" si="18"/>
        <v>0.4</v>
      </c>
      <c r="I110" s="6">
        <f t="shared" si="19"/>
        <v>0.33333333333333331</v>
      </c>
      <c r="J110" s="6">
        <f t="shared" si="20"/>
        <v>0.13333333333333333</v>
      </c>
      <c r="K110" s="6">
        <f t="shared" si="21"/>
        <v>0.13333333333333333</v>
      </c>
      <c r="L110" s="69">
        <f>COUNTIFS('2way'!$M$3:$M$7690,"&gt;50%",'2way'!$Y$3:$Y$7690,"Y",'2way'!$Q$3:$Q$7690,"=" &amp;B110) +  COUNTIFS('2way'!$M$3:$M$7690,"&gt;50%",'2way'!$Y$3:$Y$7690,"Y",'2way'!$R$3:$R$7690,"=" &amp;B110)</f>
        <v>8</v>
      </c>
      <c r="M110" s="69">
        <f>COUNTIFS('2way'!$M$3:$M$7690,"&gt;50%",'2way'!$Y$3:$Y$7690,"N",'2way'!$Q$3:$Q$7690,"=" &amp;B110) +  COUNTIFS('2way'!$M$3:$M$7690,"&gt;50%",'2way'!$Y$3:$Y$7690,"N",'2way'!$R$3:$R$7690,"=" &amp;B110)</f>
        <v>5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15</v>
      </c>
      <c r="Q110" s="6">
        <f t="shared" si="22"/>
        <v>0.53333333333333333</v>
      </c>
      <c r="R110" s="6">
        <f t="shared" si="23"/>
        <v>0.33333333333333331</v>
      </c>
      <c r="S110" s="6">
        <f t="shared" si="24"/>
        <v>6.6666666666666666E-2</v>
      </c>
      <c r="T110" s="6">
        <f t="shared" si="25"/>
        <v>0</v>
      </c>
      <c r="U110">
        <f t="shared" si="26"/>
        <v>8</v>
      </c>
      <c r="V110" s="6">
        <f t="shared" si="27"/>
        <v>0.53333333333333333</v>
      </c>
      <c r="W110">
        <f t="shared" si="28"/>
        <v>9</v>
      </c>
      <c r="X110" s="6">
        <f t="shared" si="29"/>
        <v>0.6</v>
      </c>
      <c r="Y110">
        <f t="shared" si="30"/>
        <v>7</v>
      </c>
      <c r="Z110" s="6">
        <f t="shared" si="31"/>
        <v>0.46666666666666667</v>
      </c>
      <c r="AA110">
        <f t="shared" si="32"/>
        <v>5</v>
      </c>
      <c r="AB110" s="6">
        <f t="shared" si="33"/>
        <v>0.33333333333333331</v>
      </c>
    </row>
    <row r="111" spans="1:28" hidden="1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3</v>
      </c>
      <c r="E111" s="69">
        <f>COUNTIFS('2way'!$B$3:$B$7690,"&gt;50%",'2way'!$Y$3:$Y$7690,"N",'2way'!$Q$3:$Q$7690,"=" &amp;B111) +  COUNTIFS('2way'!$B$3:$B$7690,"&gt;50%",'2way'!$Y$3:$Y$7690,"N",'2way'!$R$3:$R$7690,"=" &amp;B111)</f>
        <v>7</v>
      </c>
      <c r="F111" s="69">
        <f>COUNTIFS('2way'!$B$3:$B$7690,"&gt;50%",'2way'!$Y$3:$Y$7690,"Y",'2way'!$Q$3:$Q$7690,"=" &amp;B111) +  COUNTIFS('2way'!$B$3:$B$7690,"&gt;50%",'2way'!$Y$3:$Y$7690,"Y",'2way'!$R$3:$R$7690,"=" &amp;B111)</f>
        <v>4</v>
      </c>
      <c r="G111">
        <f>COUNTIF('2way'!$Q$3:$Q$7690,"=" &amp;B111) + COUNTIF('2way'!$R$3:$R$7690,"=" &amp;B111)</f>
        <v>16</v>
      </c>
      <c r="H111" s="6">
        <f t="shared" si="18"/>
        <v>6.25E-2</v>
      </c>
      <c r="I111" s="6">
        <f t="shared" si="19"/>
        <v>0.1875</v>
      </c>
      <c r="J111" s="6">
        <f t="shared" si="20"/>
        <v>0.4375</v>
      </c>
      <c r="K111" s="6">
        <f t="shared" si="21"/>
        <v>0.25</v>
      </c>
      <c r="L111" s="69">
        <f>COUNTIFS('2way'!$M$3:$M$7690,"&gt;50%",'2way'!$Y$3:$Y$7690,"Y",'2way'!$Q$3:$Q$7690,"=" &amp;B111) +  COUNTIFS('2way'!$M$3:$M$7690,"&gt;50%",'2way'!$Y$3:$Y$7690,"Y",'2way'!$R$3:$R$7690,"=" &amp;B111)</f>
        <v>5</v>
      </c>
      <c r="M111" s="69">
        <f>COUNTIFS('2way'!$M$3:$M$7690,"&gt;50%",'2way'!$Y$3:$Y$7690,"N",'2way'!$Q$3:$Q$7690,"=" &amp;B111) +  COUNTIFS('2way'!$M$3:$M$7690,"&gt;50%",'2way'!$Y$3:$Y$7690,"N",'2way'!$R$3:$R$7690,"=" &amp;B111)</f>
        <v>7</v>
      </c>
      <c r="N111" s="69">
        <f>COUNTIFS('2way'!$N$3:$N$7690,"&gt;50%",'2way'!$Y$3:$Y$7690,"N",'2way'!$Q$3:$Q$7690,"=" &amp;B111) +  COUNTIFS('2way'!$N$3:$N$7690,"&gt;50%",'2way'!$Y$3:$Y$7690,"N",'2way'!$R$3:$R$7690,"=" &amp;B111)</f>
        <v>3</v>
      </c>
      <c r="O111" s="69">
        <f>COUNTIFS('2way'!$N$3:$N$7690,"&gt;50%",'2way'!$Y$3:$Y$7690,"Y",'2way'!$Q$3:$Q$7690,"=" &amp;B111) +  COUNTIFS('2way'!$N$3:$N$7690,"&gt;50%",'2way'!$Y$3:$Y$7690,"Y",'2way'!$R$3:$R$7690,"=" &amp;B111)</f>
        <v>1</v>
      </c>
      <c r="P111">
        <f>COUNTIF('2way'!$Q$3:$Q$7690,"=" &amp;B111) + COUNTIF('2way'!$R$3:$R$7690,"=" &amp;B111)</f>
        <v>16</v>
      </c>
      <c r="Q111" s="6">
        <f t="shared" si="22"/>
        <v>0.3125</v>
      </c>
      <c r="R111" s="6">
        <f t="shared" si="23"/>
        <v>0.4375</v>
      </c>
      <c r="S111" s="6">
        <f t="shared" si="24"/>
        <v>0.1875</v>
      </c>
      <c r="T111" s="6">
        <f t="shared" si="25"/>
        <v>6.25E-2</v>
      </c>
      <c r="U111">
        <f t="shared" si="26"/>
        <v>8</v>
      </c>
      <c r="V111" s="6">
        <f t="shared" si="27"/>
        <v>0.5</v>
      </c>
      <c r="W111">
        <f t="shared" si="28"/>
        <v>8</v>
      </c>
      <c r="X111" s="6">
        <f t="shared" si="29"/>
        <v>0.5</v>
      </c>
      <c r="Y111">
        <f t="shared" si="30"/>
        <v>7</v>
      </c>
      <c r="Z111" s="6">
        <f t="shared" si="31"/>
        <v>0.4375</v>
      </c>
      <c r="AA111">
        <f t="shared" si="32"/>
        <v>8</v>
      </c>
      <c r="AB111" s="6">
        <f t="shared" si="33"/>
        <v>0.5</v>
      </c>
    </row>
    <row r="112" spans="1:28" hidden="1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3</v>
      </c>
      <c r="D112" s="69">
        <f>COUNTIFS('2way'!$A$3:$A$7690,"&gt;50%",'2way'!$Y$3:$Y$7690,"N",'2way'!$Q$3:$Q$7690,"=" &amp;B112) +  COUNTIFS('2way'!$A$3:$A$7690,"&gt;50%",'2way'!$Y$3:$Y$7690,"N",'2way'!$R$3:$R$7690,"=" &amp;B112)</f>
        <v>3</v>
      </c>
      <c r="E112" s="69">
        <f>COUNTIFS('2way'!$B$3:$B$7690,"&gt;50%",'2way'!$Y$3:$Y$7690,"N",'2way'!$Q$3:$Q$7690,"=" &amp;B112) +  COUNTIFS('2way'!$B$3:$B$7690,"&gt;50%",'2way'!$Y$3:$Y$7690,"N",'2way'!$R$3:$R$7690,"=" &amp;B112)</f>
        <v>3</v>
      </c>
      <c r="F112" s="69">
        <f>COUNTIFS('2way'!$B$3:$B$7690,"&gt;50%",'2way'!$Y$3:$Y$7690,"Y",'2way'!$Q$3:$Q$7690,"=" &amp;B112) +  COUNTIFS('2way'!$B$3:$B$7690,"&gt;50%",'2way'!$Y$3:$Y$7690,"Y",'2way'!$R$3:$R$7690,"=" &amp;B112)</f>
        <v>6</v>
      </c>
      <c r="G112">
        <f>COUNTIF('2way'!$Q$3:$Q$7690,"=" &amp;B112) + COUNTIF('2way'!$R$3:$R$7690,"=" &amp;B112)</f>
        <v>15</v>
      </c>
      <c r="H112" s="6">
        <f t="shared" si="18"/>
        <v>0.2</v>
      </c>
      <c r="I112" s="6">
        <f t="shared" si="19"/>
        <v>0.2</v>
      </c>
      <c r="J112" s="6">
        <f t="shared" si="20"/>
        <v>0.2</v>
      </c>
      <c r="K112" s="6">
        <f t="shared" si="21"/>
        <v>0.4</v>
      </c>
      <c r="L112" s="69">
        <f>COUNTIFS('2way'!$M$3:$M$7690,"&gt;50%",'2way'!$Y$3:$Y$7690,"Y",'2way'!$Q$3:$Q$7690,"=" &amp;B112) +  COUNTIFS('2way'!$M$3:$M$7690,"&gt;50%",'2way'!$Y$3:$Y$7690,"Y",'2way'!$R$3:$R$7690,"=" &amp;B112)</f>
        <v>7</v>
      </c>
      <c r="M112" s="69">
        <f>COUNTIFS('2way'!$M$3:$M$7690,"&gt;50%",'2way'!$Y$3:$Y$7690,"N",'2way'!$Q$3:$Q$7690,"=" &amp;B112) +  COUNTIFS('2way'!$M$3:$M$7690,"&gt;50%",'2way'!$Y$3:$Y$7690,"N",'2way'!$R$3:$R$7690,"=" &amp;B112)</f>
        <v>5</v>
      </c>
      <c r="N112" s="69">
        <f>COUNTIFS('2way'!$N$3:$N$7690,"&gt;50%",'2way'!$Y$3:$Y$7690,"N",'2way'!$Q$3:$Q$7690,"=" &amp;B112) +  COUNTIFS('2way'!$N$3:$N$7690,"&gt;50%",'2way'!$Y$3:$Y$7690,"N",'2way'!$R$3:$R$7690,"=" &amp;B112)</f>
        <v>1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15</v>
      </c>
      <c r="Q112" s="6">
        <f t="shared" si="22"/>
        <v>0.46666666666666667</v>
      </c>
      <c r="R112" s="6">
        <f t="shared" si="23"/>
        <v>0.33333333333333331</v>
      </c>
      <c r="S112" s="6">
        <f t="shared" si="24"/>
        <v>6.6666666666666666E-2</v>
      </c>
      <c r="T112" s="6">
        <f t="shared" si="25"/>
        <v>0.13333333333333333</v>
      </c>
      <c r="U112">
        <f t="shared" si="26"/>
        <v>6</v>
      </c>
      <c r="V112" s="6">
        <f t="shared" si="27"/>
        <v>0.4</v>
      </c>
      <c r="W112">
        <f t="shared" si="28"/>
        <v>8</v>
      </c>
      <c r="X112" s="6">
        <f t="shared" si="29"/>
        <v>0.53333333333333333</v>
      </c>
      <c r="Y112">
        <f t="shared" si="30"/>
        <v>9</v>
      </c>
      <c r="Z112" s="6">
        <f t="shared" si="31"/>
        <v>0.6</v>
      </c>
      <c r="AA112">
        <f t="shared" si="32"/>
        <v>7</v>
      </c>
      <c r="AB112" s="6">
        <f t="shared" si="33"/>
        <v>0.46666666666666667</v>
      </c>
    </row>
    <row r="113" spans="1:28" hidden="1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4</v>
      </c>
      <c r="E113" s="69">
        <f>COUNTIFS('2way'!$B$3:$B$7690,"&gt;50%",'2way'!$Y$3:$Y$7690,"N",'2way'!$Q$3:$Q$7690,"=" &amp;B113) +  COUNTIFS('2way'!$B$3:$B$7690,"&gt;50%",'2way'!$Y$3:$Y$7690,"N",'2way'!$R$3:$R$7690,"=" &amp;B113)</f>
        <v>4</v>
      </c>
      <c r="F113" s="69">
        <f>COUNTIFS('2way'!$B$3:$B$7690,"&gt;50%",'2way'!$Y$3:$Y$7690,"Y",'2way'!$Q$3:$Q$7690,"=" &amp;B113) +  COUNTIFS('2way'!$B$3:$B$7690,"&gt;50%",'2way'!$Y$3:$Y$7690,"Y",'2way'!$R$3:$R$7690,"=" &amp;B113)</f>
        <v>1</v>
      </c>
      <c r="G113">
        <f>COUNTIF('2way'!$Q$3:$Q$7690,"=" &amp;B113) + COUNTIF('2way'!$R$3:$R$7690,"=" &amp;B113)</f>
        <v>13</v>
      </c>
      <c r="H113" s="6">
        <f t="shared" si="18"/>
        <v>0.30769230769230771</v>
      </c>
      <c r="I113" s="6">
        <f t="shared" si="19"/>
        <v>0.30769230769230771</v>
      </c>
      <c r="J113" s="6">
        <f t="shared" si="20"/>
        <v>0.30769230769230771</v>
      </c>
      <c r="K113" s="6">
        <f t="shared" si="21"/>
        <v>7.6923076923076927E-2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7</v>
      </c>
      <c r="N113" s="69">
        <f>COUNTIFS('2way'!$N$3:$N$7690,"&gt;50%",'2way'!$Y$3:$Y$7690,"N",'2way'!$Q$3:$Q$7690,"=" &amp;B113) +  COUNTIFS('2way'!$N$3:$N$7690,"&gt;50%",'2way'!$Y$3:$Y$7690,"N",'2way'!$R$3:$R$7690,"=" &amp;B113)</f>
        <v>1</v>
      </c>
      <c r="O113" s="69">
        <f>COUNTIFS('2way'!$N$3:$N$7690,"&gt;50%",'2way'!$Y$3:$Y$7690,"Y",'2way'!$Q$3:$Q$7690,"=" &amp;B113) +  COUNTIFS('2way'!$N$3:$N$7690,"&gt;50%",'2way'!$Y$3:$Y$7690,"Y",'2way'!$R$3:$R$7690,"=" &amp;B113)</f>
        <v>2</v>
      </c>
      <c r="P113">
        <f>COUNTIF('2way'!$Q$3:$Q$7690,"=" &amp;B113) + COUNTIF('2way'!$R$3:$R$7690,"=" &amp;B113)</f>
        <v>13</v>
      </c>
      <c r="Q113" s="6">
        <f t="shared" si="22"/>
        <v>0.23076923076923078</v>
      </c>
      <c r="R113" s="6">
        <f t="shared" si="23"/>
        <v>0.53846153846153844</v>
      </c>
      <c r="S113" s="6">
        <f t="shared" si="24"/>
        <v>7.6923076923076927E-2</v>
      </c>
      <c r="T113" s="6">
        <f t="shared" si="25"/>
        <v>0.15384615384615385</v>
      </c>
      <c r="U113">
        <f t="shared" si="26"/>
        <v>8</v>
      </c>
      <c r="V113" s="6">
        <f t="shared" si="27"/>
        <v>0.61538461538461542</v>
      </c>
      <c r="W113">
        <f t="shared" si="28"/>
        <v>4</v>
      </c>
      <c r="X113" s="6">
        <f t="shared" si="29"/>
        <v>0.30769230769230771</v>
      </c>
      <c r="Y113">
        <f t="shared" si="30"/>
        <v>5</v>
      </c>
      <c r="Z113" s="6">
        <f t="shared" si="31"/>
        <v>0.38461538461538464</v>
      </c>
      <c r="AA113">
        <f t="shared" si="32"/>
        <v>9</v>
      </c>
      <c r="AB113" s="6">
        <f t="shared" si="33"/>
        <v>0.69230769230769229</v>
      </c>
    </row>
    <row r="114" spans="1:28" hidden="1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2</v>
      </c>
      <c r="D114" s="69">
        <f>COUNTIFS('2way'!$A$3:$A$7690,"&gt;50%",'2way'!$Y$3:$Y$7690,"N",'2way'!$Q$3:$Q$7690,"=" &amp;B114) +  COUNTIFS('2way'!$A$3:$A$7690,"&gt;50%",'2way'!$Y$3:$Y$7690,"N",'2way'!$R$3:$R$7690,"=" &amp;B114)</f>
        <v>2</v>
      </c>
      <c r="E114" s="69">
        <f>COUNTIFS('2way'!$B$3:$B$7690,"&gt;50%",'2way'!$Y$3:$Y$7690,"N",'2way'!$Q$3:$Q$7690,"=" &amp;B114) +  COUNTIFS('2way'!$B$3:$B$7690,"&gt;50%",'2way'!$Y$3:$Y$7690,"N",'2way'!$R$3:$R$7690,"=" &amp;B114)</f>
        <v>6</v>
      </c>
      <c r="F114" s="69">
        <f>COUNTIFS('2way'!$B$3:$B$7690,"&gt;50%",'2way'!$Y$3:$Y$7690,"Y",'2way'!$Q$3:$Q$7690,"=" &amp;B114) +  COUNTIFS('2way'!$B$3:$B$7690,"&gt;50%",'2way'!$Y$3:$Y$7690,"Y",'2way'!$R$3:$R$7690,"=" &amp;B114)</f>
        <v>5</v>
      </c>
      <c r="G114">
        <f>COUNTIF('2way'!$Q$3:$Q$7690,"=" &amp;B114) + COUNTIF('2way'!$R$3:$R$7690,"=" &amp;B114)</f>
        <v>15</v>
      </c>
      <c r="H114" s="6">
        <f t="shared" si="18"/>
        <v>0.13333333333333333</v>
      </c>
      <c r="I114" s="6">
        <f t="shared" si="19"/>
        <v>0.13333333333333333</v>
      </c>
      <c r="J114" s="6">
        <f t="shared" si="20"/>
        <v>0.4</v>
      </c>
      <c r="K114" s="6">
        <f t="shared" si="21"/>
        <v>0.33333333333333331</v>
      </c>
      <c r="L114" s="69">
        <f>COUNTIFS('2way'!$M$3:$M$7690,"&gt;50%",'2way'!$Y$3:$Y$7690,"Y",'2way'!$Q$3:$Q$7690,"=" &amp;B114) +  COUNTIFS('2way'!$M$3:$M$7690,"&gt;50%",'2way'!$Y$3:$Y$7690,"Y",'2way'!$R$3:$R$7690,"=" &amp;B114)</f>
        <v>4</v>
      </c>
      <c r="M114" s="69">
        <f>COUNTIFS('2way'!$M$3:$M$7690,"&gt;50%",'2way'!$Y$3:$Y$7690,"N",'2way'!$Q$3:$Q$7690,"=" &amp;B114) +  COUNTIFS('2way'!$M$3:$M$7690,"&gt;50%",'2way'!$Y$3:$Y$7690,"N",'2way'!$R$3:$R$7690,"=" &amp;B114)</f>
        <v>4</v>
      </c>
      <c r="N114" s="69">
        <f>COUNTIFS('2way'!$N$3:$N$7690,"&gt;50%",'2way'!$Y$3:$Y$7690,"N",'2way'!$Q$3:$Q$7690,"=" &amp;B114) +  COUNTIFS('2way'!$N$3:$N$7690,"&gt;50%",'2way'!$Y$3:$Y$7690,"N",'2way'!$R$3:$R$7690,"=" &amp;B114)</f>
        <v>4</v>
      </c>
      <c r="O114" s="69">
        <f>COUNTIFS('2way'!$N$3:$N$7690,"&gt;50%",'2way'!$Y$3:$Y$7690,"Y",'2way'!$Q$3:$Q$7690,"=" &amp;B114) +  COUNTIFS('2way'!$N$3:$N$7690,"&gt;50%",'2way'!$Y$3:$Y$7690,"Y",'2way'!$R$3:$R$7690,"=" &amp;B114)</f>
        <v>3</v>
      </c>
      <c r="P114">
        <f>COUNTIF('2way'!$Q$3:$Q$7690,"=" &amp;B114) + COUNTIF('2way'!$R$3:$R$7690,"=" &amp;B114)</f>
        <v>15</v>
      </c>
      <c r="Q114" s="6">
        <f t="shared" si="22"/>
        <v>0.26666666666666666</v>
      </c>
      <c r="R114" s="6">
        <f t="shared" si="23"/>
        <v>0.26666666666666666</v>
      </c>
      <c r="S114" s="6">
        <f t="shared" si="24"/>
        <v>0.26666666666666666</v>
      </c>
      <c r="T114" s="6">
        <f t="shared" si="25"/>
        <v>0.2</v>
      </c>
      <c r="U114">
        <f t="shared" si="26"/>
        <v>8</v>
      </c>
      <c r="V114" s="6">
        <f t="shared" si="27"/>
        <v>0.53333333333333333</v>
      </c>
      <c r="W114">
        <f t="shared" si="28"/>
        <v>8</v>
      </c>
      <c r="X114" s="6">
        <f t="shared" si="29"/>
        <v>0.53333333333333333</v>
      </c>
      <c r="Y114">
        <f t="shared" si="30"/>
        <v>7</v>
      </c>
      <c r="Z114" s="6">
        <f t="shared" si="31"/>
        <v>0.46666666666666667</v>
      </c>
      <c r="AA114">
        <f t="shared" si="32"/>
        <v>7</v>
      </c>
      <c r="AB114" s="6">
        <f t="shared" si="33"/>
        <v>0.46666666666666667</v>
      </c>
    </row>
    <row r="115" spans="1:28" hidden="1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4</v>
      </c>
      <c r="D115" s="69">
        <f>COUNTIFS('2way'!$A$3:$A$7690,"&gt;50%",'2way'!$Y$3:$Y$7690,"N",'2way'!$Q$3:$Q$7690,"=" &amp;B115) +  COUNTIFS('2way'!$A$3:$A$7690,"&gt;50%",'2way'!$Y$3:$Y$7690,"N",'2way'!$R$3:$R$7690,"=" &amp;B115)</f>
        <v>5</v>
      </c>
      <c r="E115" s="69">
        <f>COUNTIFS('2way'!$B$3:$B$7690,"&gt;50%",'2way'!$Y$3:$Y$7690,"N",'2way'!$Q$3:$Q$7690,"=" &amp;B115) +  COUNTIFS('2way'!$B$3:$B$7690,"&gt;50%",'2way'!$Y$3:$Y$7690,"N",'2way'!$R$3:$R$7690,"=" &amp;B115)</f>
        <v>2</v>
      </c>
      <c r="F115" s="69">
        <f>COUNTIFS('2way'!$B$3:$B$7690,"&gt;50%",'2way'!$Y$3:$Y$7690,"Y",'2way'!$Q$3:$Q$7690,"=" &amp;B115) +  COUNTIFS('2way'!$B$3:$B$7690,"&gt;50%",'2way'!$Y$3:$Y$7690,"Y",'2way'!$R$3:$R$7690,"=" &amp;B115)</f>
        <v>4</v>
      </c>
      <c r="G115">
        <f>COUNTIF('2way'!$Q$3:$Q$7690,"=" &amp;B115) + COUNTIF('2way'!$R$3:$R$7690,"=" &amp;B115)</f>
        <v>15</v>
      </c>
      <c r="H115" s="6">
        <f t="shared" si="18"/>
        <v>0.26666666666666666</v>
      </c>
      <c r="I115" s="6">
        <f t="shared" si="19"/>
        <v>0.33333333333333331</v>
      </c>
      <c r="J115" s="6">
        <f t="shared" si="20"/>
        <v>0.13333333333333333</v>
      </c>
      <c r="K115" s="6">
        <f t="shared" si="21"/>
        <v>0.26666666666666666</v>
      </c>
      <c r="L115" s="69">
        <f>COUNTIFS('2way'!$M$3:$M$7690,"&gt;50%",'2way'!$Y$3:$Y$7690,"Y",'2way'!$Q$3:$Q$7690,"=" &amp;B115) +  COUNTIFS('2way'!$M$3:$M$7690,"&gt;50%",'2way'!$Y$3:$Y$7690,"Y",'2way'!$R$3:$R$7690,"=" &amp;B115)</f>
        <v>7</v>
      </c>
      <c r="M115" s="69">
        <f>COUNTIFS('2way'!$M$3:$M$7690,"&gt;50%",'2way'!$Y$3:$Y$7690,"N",'2way'!$Q$3:$Q$7690,"=" &amp;B115) +  COUNTIFS('2way'!$M$3:$M$7690,"&gt;50%",'2way'!$Y$3:$Y$7690,"N",'2way'!$R$3:$R$7690,"=" &amp;B115)</f>
        <v>6</v>
      </c>
      <c r="N115" s="69">
        <f>COUNTIFS('2way'!$N$3:$N$7690,"&gt;50%",'2way'!$Y$3:$Y$7690,"N",'2way'!$Q$3:$Q$7690,"=" &amp;B115) +  COUNTIFS('2way'!$N$3:$N$7690,"&gt;50%",'2way'!$Y$3:$Y$7690,"N",'2way'!$R$3:$R$7690,"=" &amp;B115)</f>
        <v>1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15</v>
      </c>
      <c r="Q115" s="6">
        <f t="shared" si="22"/>
        <v>0.46666666666666667</v>
      </c>
      <c r="R115" s="6">
        <f t="shared" si="23"/>
        <v>0.4</v>
      </c>
      <c r="S115" s="6">
        <f t="shared" si="24"/>
        <v>6.6666666666666666E-2</v>
      </c>
      <c r="T115" s="6">
        <f t="shared" si="25"/>
        <v>6.6666666666666666E-2</v>
      </c>
      <c r="U115">
        <f t="shared" si="26"/>
        <v>6</v>
      </c>
      <c r="V115" s="6">
        <f t="shared" si="27"/>
        <v>0.4</v>
      </c>
      <c r="W115">
        <f t="shared" si="28"/>
        <v>8</v>
      </c>
      <c r="X115" s="6">
        <f t="shared" si="29"/>
        <v>0.53333333333333333</v>
      </c>
      <c r="Y115">
        <f t="shared" si="30"/>
        <v>9</v>
      </c>
      <c r="Z115" s="6">
        <f t="shared" si="31"/>
        <v>0.6</v>
      </c>
      <c r="AA115">
        <f t="shared" si="32"/>
        <v>7</v>
      </c>
      <c r="AB115" s="6">
        <f t="shared" si="33"/>
        <v>0.46666666666666667</v>
      </c>
    </row>
    <row r="116" spans="1:28" hidden="1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5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4</v>
      </c>
      <c r="G116">
        <f>COUNTIF('2way'!$Q$3:$Q$7690,"=" &amp;B116) + COUNTIF('2way'!$R$3:$R$7690,"=" &amp;B116)</f>
        <v>15</v>
      </c>
      <c r="H116" s="6">
        <f t="shared" si="18"/>
        <v>0.33333333333333331</v>
      </c>
      <c r="I116" s="6">
        <f t="shared" si="19"/>
        <v>0.26666666666666666</v>
      </c>
      <c r="J116" s="6">
        <f t="shared" si="20"/>
        <v>6.6666666666666666E-2</v>
      </c>
      <c r="K116" s="6">
        <f t="shared" si="21"/>
        <v>0.26666666666666666</v>
      </c>
      <c r="L116" s="69">
        <f>COUNTIFS('2way'!$M$3:$M$7690,"&gt;50%",'2way'!$Y$3:$Y$7690,"Y",'2way'!$Q$3:$Q$7690,"=" &amp;B116) +  COUNTIFS('2way'!$M$3:$M$7690,"&gt;50%",'2way'!$Y$3:$Y$7690,"Y",'2way'!$R$3:$R$7690,"=" &amp;B116)</f>
        <v>8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15</v>
      </c>
      <c r="Q116" s="6">
        <f t="shared" si="22"/>
        <v>0.53333333333333333</v>
      </c>
      <c r="R116" s="6">
        <f t="shared" si="23"/>
        <v>0.33333333333333331</v>
      </c>
      <c r="S116" s="6">
        <f t="shared" si="24"/>
        <v>6.6666666666666666E-2</v>
      </c>
      <c r="T116" s="6">
        <f t="shared" si="25"/>
        <v>6.6666666666666666E-2</v>
      </c>
      <c r="U116">
        <f t="shared" si="26"/>
        <v>6</v>
      </c>
      <c r="V116" s="6">
        <f t="shared" si="27"/>
        <v>0.4</v>
      </c>
      <c r="W116">
        <f t="shared" si="28"/>
        <v>9</v>
      </c>
      <c r="X116" s="6">
        <f t="shared" si="29"/>
        <v>0.6</v>
      </c>
      <c r="Y116">
        <f t="shared" si="30"/>
        <v>8</v>
      </c>
      <c r="Z116" s="6">
        <f t="shared" si="31"/>
        <v>0.53333333333333333</v>
      </c>
      <c r="AA116">
        <f t="shared" si="32"/>
        <v>6</v>
      </c>
      <c r="AB116" s="6">
        <f t="shared" si="33"/>
        <v>0.4</v>
      </c>
    </row>
    <row r="117" spans="1:28" hidden="1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3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7</v>
      </c>
      <c r="F117" s="69">
        <f>COUNTIFS('2way'!$B$3:$B$7690,"&gt;50%",'2way'!$Y$3:$Y$7690,"Y",'2way'!$Q$3:$Q$7690,"=" &amp;B117) +  COUNTIFS('2way'!$B$3:$B$7690,"&gt;50%",'2way'!$Y$3:$Y$7690,"Y",'2way'!$R$3:$R$7690,"=" &amp;B117)</f>
        <v>5</v>
      </c>
      <c r="G117">
        <f>COUNTIF('2way'!$Q$3:$Q$7690,"=" &amp;B117) + COUNTIF('2way'!$R$3:$R$7690,"=" &amp;B117)</f>
        <v>15</v>
      </c>
      <c r="H117" s="6">
        <f t="shared" si="18"/>
        <v>0.2</v>
      </c>
      <c r="I117" s="6">
        <f t="shared" si="19"/>
        <v>0</v>
      </c>
      <c r="J117" s="6">
        <f t="shared" si="20"/>
        <v>0.46666666666666667</v>
      </c>
      <c r="K117" s="6">
        <f t="shared" si="21"/>
        <v>0.33333333333333331</v>
      </c>
      <c r="L117" s="69">
        <f>COUNTIFS('2way'!$M$3:$M$7690,"&gt;50%",'2way'!$Y$3:$Y$7690,"Y",'2way'!$Q$3:$Q$7690,"=" &amp;B117) +  COUNTIFS('2way'!$M$3:$M$7690,"&gt;50%",'2way'!$Y$3:$Y$7690,"Y",'2way'!$R$3:$R$7690,"=" &amp;B117)</f>
        <v>5</v>
      </c>
      <c r="M117" s="69">
        <f>COUNTIFS('2way'!$M$3:$M$7690,"&gt;50%",'2way'!$Y$3:$Y$7690,"N",'2way'!$Q$3:$Q$7690,"=" &amp;B117) +  COUNTIFS('2way'!$M$3:$M$7690,"&gt;50%",'2way'!$Y$3:$Y$7690,"N",'2way'!$R$3:$R$7690,"=" &amp;B117)</f>
        <v>4</v>
      </c>
      <c r="N117" s="69">
        <f>COUNTIFS('2way'!$N$3:$N$7690,"&gt;50%",'2way'!$Y$3:$Y$7690,"N",'2way'!$Q$3:$Q$7690,"=" &amp;B117) +  COUNTIFS('2way'!$N$3:$N$7690,"&gt;50%",'2way'!$Y$3:$Y$7690,"N",'2way'!$R$3:$R$7690,"=" &amp;B117)</f>
        <v>3</v>
      </c>
      <c r="O117" s="69">
        <f>COUNTIFS('2way'!$N$3:$N$7690,"&gt;50%",'2way'!$Y$3:$Y$7690,"Y",'2way'!$Q$3:$Q$7690,"=" &amp;B117) +  COUNTIFS('2way'!$N$3:$N$7690,"&gt;50%",'2way'!$Y$3:$Y$7690,"Y",'2way'!$R$3:$R$7690,"=" &amp;B117)</f>
        <v>3</v>
      </c>
      <c r="P117">
        <f>COUNTIF('2way'!$Q$3:$Q$7690,"=" &amp;B117) + COUNTIF('2way'!$R$3:$R$7690,"=" &amp;B117)</f>
        <v>15</v>
      </c>
      <c r="Q117" s="6">
        <f t="shared" si="22"/>
        <v>0.33333333333333331</v>
      </c>
      <c r="R117" s="6">
        <f t="shared" si="23"/>
        <v>0.26666666666666666</v>
      </c>
      <c r="S117" s="6">
        <f t="shared" si="24"/>
        <v>0.2</v>
      </c>
      <c r="T117" s="6">
        <f t="shared" si="25"/>
        <v>0.2</v>
      </c>
      <c r="U117">
        <f t="shared" si="26"/>
        <v>10</v>
      </c>
      <c r="V117" s="6">
        <f t="shared" si="27"/>
        <v>0.66666666666666663</v>
      </c>
      <c r="W117">
        <f t="shared" si="28"/>
        <v>8</v>
      </c>
      <c r="X117" s="6">
        <f t="shared" si="29"/>
        <v>0.53333333333333333</v>
      </c>
      <c r="Y117">
        <f t="shared" si="30"/>
        <v>5</v>
      </c>
      <c r="Z117" s="6">
        <f t="shared" si="31"/>
        <v>0.33333333333333331</v>
      </c>
      <c r="AA117">
        <f t="shared" si="32"/>
        <v>7</v>
      </c>
      <c r="AB117" s="6">
        <f t="shared" si="33"/>
        <v>0.46666666666666667</v>
      </c>
    </row>
    <row r="118" spans="1:28" hidden="1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4</v>
      </c>
      <c r="D118" s="69">
        <f>COUNTIFS('2way'!$A$3:$A$7690,"&gt;50%",'2way'!$Y$3:$Y$7690,"N",'2way'!$Q$3:$Q$7690,"=" &amp;B118) +  COUNTIFS('2way'!$A$3:$A$7690,"&gt;50%",'2way'!$Y$3:$Y$7690,"N",'2way'!$R$3:$R$7690,"=" &amp;B118)</f>
        <v>4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5</v>
      </c>
      <c r="G118">
        <f>COUNTIF('2way'!$Q$3:$Q$7690,"=" &amp;B118) + COUNTIF('2way'!$R$3:$R$7690,"=" &amp;B118)</f>
        <v>14</v>
      </c>
      <c r="H118" s="6">
        <f t="shared" si="18"/>
        <v>0.2857142857142857</v>
      </c>
      <c r="I118" s="6">
        <f t="shared" si="19"/>
        <v>0.2857142857142857</v>
      </c>
      <c r="J118" s="6">
        <f t="shared" si="20"/>
        <v>7.1428571428571425E-2</v>
      </c>
      <c r="K118" s="6">
        <f t="shared" si="21"/>
        <v>0.35714285714285715</v>
      </c>
      <c r="L118" s="69">
        <f>COUNTIFS('2way'!$M$3:$M$7690,"&gt;50%",'2way'!$Y$3:$Y$7690,"Y",'2way'!$Q$3:$Q$7690,"=" &amp;B118) +  COUNTIFS('2way'!$M$3:$M$7690,"&gt;50%",'2way'!$Y$3:$Y$7690,"Y",'2way'!$R$3:$R$7690,"=" &amp;B118)</f>
        <v>7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1</v>
      </c>
      <c r="O118" s="69">
        <f>COUNTIFS('2way'!$N$3:$N$7690,"&gt;50%",'2way'!$Y$3:$Y$7690,"Y",'2way'!$Q$3:$Q$7690,"=" &amp;B118) +  COUNTIFS('2way'!$N$3:$N$7690,"&gt;50%",'2way'!$Y$3:$Y$7690,"Y",'2way'!$R$3:$R$7690,"=" &amp;B118)</f>
        <v>2</v>
      </c>
      <c r="P118">
        <f>COUNTIF('2way'!$Q$3:$Q$7690,"=" &amp;B118) + COUNTIF('2way'!$R$3:$R$7690,"=" &amp;B118)</f>
        <v>14</v>
      </c>
      <c r="Q118" s="6">
        <f t="shared" si="22"/>
        <v>0.5</v>
      </c>
      <c r="R118" s="6">
        <f t="shared" si="23"/>
        <v>0.21428571428571427</v>
      </c>
      <c r="S118" s="6">
        <f t="shared" si="24"/>
        <v>7.1428571428571425E-2</v>
      </c>
      <c r="T118" s="6">
        <f t="shared" si="25"/>
        <v>0.14285714285714285</v>
      </c>
      <c r="U118">
        <f t="shared" si="26"/>
        <v>5</v>
      </c>
      <c r="V118" s="6">
        <f t="shared" si="27"/>
        <v>0.35714285714285715</v>
      </c>
      <c r="W118">
        <f t="shared" si="28"/>
        <v>8</v>
      </c>
      <c r="X118" s="6">
        <f t="shared" si="29"/>
        <v>0.5714285714285714</v>
      </c>
      <c r="Y118">
        <f t="shared" si="30"/>
        <v>9</v>
      </c>
      <c r="Z118" s="6">
        <f t="shared" si="31"/>
        <v>0.6428571428571429</v>
      </c>
      <c r="AA118">
        <f t="shared" si="32"/>
        <v>5</v>
      </c>
      <c r="AB118" s="6">
        <f t="shared" si="33"/>
        <v>0.35714285714285715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5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4</v>
      </c>
      <c r="F119" s="69">
        <f>COUNTIFS('2way'!$B$3:$B$7690,"&gt;50%",'2way'!$Y$3:$Y$7690,"Y",'2way'!$Q$3:$Q$7690,"=" &amp;B119) +  COUNTIFS('2way'!$B$3:$B$7690,"&gt;50%",'2way'!$Y$3:$Y$7690,"Y",'2way'!$R$3:$R$7690,"=" &amp;B119)</f>
        <v>4</v>
      </c>
      <c r="G119">
        <f>COUNTIF('2way'!$Q$3:$Q$7690,"=" &amp;B119) + COUNTIF('2way'!$R$3:$R$7690,"=" &amp;B119)</f>
        <v>14</v>
      </c>
      <c r="H119" s="6">
        <f t="shared" si="18"/>
        <v>0.35714285714285715</v>
      </c>
      <c r="I119" s="6">
        <f t="shared" si="19"/>
        <v>7.1428571428571425E-2</v>
      </c>
      <c r="J119" s="6">
        <f t="shared" si="20"/>
        <v>0.2857142857142857</v>
      </c>
      <c r="K119" s="6">
        <f t="shared" si="21"/>
        <v>0.2857142857142857</v>
      </c>
      <c r="L119" s="69">
        <f>COUNTIFS('2way'!$M$3:$M$7690,"&gt;50%",'2way'!$Y$3:$Y$7690,"Y",'2way'!$Q$3:$Q$7690,"=" &amp;B119) +  COUNTIFS('2way'!$M$3:$M$7690,"&gt;50%",'2way'!$Y$3:$Y$7690,"Y",'2way'!$R$3:$R$7690,"=" &amp;B119)</f>
        <v>3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4</v>
      </c>
      <c r="O119" s="69">
        <f>COUNTIFS('2way'!$N$3:$N$7690,"&gt;50%",'2way'!$Y$3:$Y$7690,"Y",'2way'!$Q$3:$Q$7690,"=" &amp;B119) +  COUNTIFS('2way'!$N$3:$N$7690,"&gt;50%",'2way'!$Y$3:$Y$7690,"Y",'2way'!$R$3:$R$7690,"=" &amp;B119)</f>
        <v>6</v>
      </c>
      <c r="P119">
        <f>COUNTIF('2way'!$Q$3:$Q$7690,"=" &amp;B119) + COUNTIF('2way'!$R$3:$R$7690,"=" &amp;B119)</f>
        <v>14</v>
      </c>
      <c r="Q119" s="6">
        <f t="shared" si="22"/>
        <v>0.21428571428571427</v>
      </c>
      <c r="R119" s="6">
        <f t="shared" si="23"/>
        <v>0</v>
      </c>
      <c r="S119" s="6">
        <f t="shared" si="24"/>
        <v>0.2857142857142857</v>
      </c>
      <c r="T119" s="6">
        <f t="shared" si="25"/>
        <v>0.42857142857142855</v>
      </c>
      <c r="U119">
        <f t="shared" si="26"/>
        <v>9</v>
      </c>
      <c r="V119" s="6">
        <f t="shared" si="27"/>
        <v>0.6428571428571429</v>
      </c>
      <c r="W119">
        <f t="shared" si="28"/>
        <v>7</v>
      </c>
      <c r="X119" s="6">
        <f t="shared" si="29"/>
        <v>0.5</v>
      </c>
      <c r="Y119">
        <f t="shared" si="30"/>
        <v>5</v>
      </c>
      <c r="Z119" s="6">
        <f t="shared" si="31"/>
        <v>0.35714285714285715</v>
      </c>
      <c r="AA119">
        <f t="shared" si="32"/>
        <v>6</v>
      </c>
      <c r="AB119" s="6">
        <f t="shared" si="33"/>
        <v>0.42857142857142855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3</v>
      </c>
      <c r="D120" s="69">
        <f>COUNTIFS('2way'!$A$3:$A$7690,"&gt;50%",'2way'!$Y$3:$Y$7690,"N",'2way'!$Q$3:$Q$7690,"=" &amp;B120) +  COUNTIFS('2way'!$A$3:$A$7690,"&gt;50%",'2way'!$Y$3:$Y$7690,"N",'2way'!$R$3:$R$7690,"=" &amp;B120)</f>
        <v>3</v>
      </c>
      <c r="E120" s="69">
        <f>COUNTIFS('2way'!$B$3:$B$7690,"&gt;50%",'2way'!$Y$3:$Y$7690,"N",'2way'!$Q$3:$Q$7690,"=" &amp;B120) +  COUNTIFS('2way'!$B$3:$B$7690,"&gt;50%",'2way'!$Y$3:$Y$7690,"N",'2way'!$R$3:$R$7690,"=" &amp;B120)</f>
        <v>6</v>
      </c>
      <c r="F120" s="69">
        <f>COUNTIFS('2way'!$B$3:$B$7690,"&gt;50%",'2way'!$Y$3:$Y$7690,"Y",'2way'!$Q$3:$Q$7690,"=" &amp;B120) +  COUNTIFS('2way'!$B$3:$B$7690,"&gt;50%",'2way'!$Y$3:$Y$7690,"Y",'2way'!$R$3:$R$7690,"=" &amp;B120)</f>
        <v>2</v>
      </c>
      <c r="G120">
        <f>COUNTIF('2way'!$Q$3:$Q$7690,"=" &amp;B120) + COUNTIF('2way'!$R$3:$R$7690,"=" &amp;B120)</f>
        <v>14</v>
      </c>
      <c r="H120" s="6">
        <f t="shared" si="18"/>
        <v>0.21428571428571427</v>
      </c>
      <c r="I120" s="6">
        <f t="shared" si="19"/>
        <v>0.21428571428571427</v>
      </c>
      <c r="J120" s="6">
        <f t="shared" si="20"/>
        <v>0.42857142857142855</v>
      </c>
      <c r="K120" s="6">
        <f t="shared" si="21"/>
        <v>0.14285714285714285</v>
      </c>
      <c r="L120" s="69">
        <f>COUNTIFS('2way'!$M$3:$M$7690,"&gt;50%",'2way'!$Y$3:$Y$7690,"Y",'2way'!$Q$3:$Q$7690,"=" &amp;B120) +  COUNTIFS('2way'!$M$3:$M$7690,"&gt;50%",'2way'!$Y$3:$Y$7690,"Y",'2way'!$R$3:$R$7690,"=" &amp;B120)</f>
        <v>2</v>
      </c>
      <c r="M120" s="69">
        <f>COUNTIFS('2way'!$M$3:$M$7690,"&gt;50%",'2way'!$Y$3:$Y$7690,"N",'2way'!$Q$3:$Q$7690,"=" &amp;B120) +  COUNTIFS('2way'!$M$3:$M$7690,"&gt;50%",'2way'!$Y$3:$Y$7690,"N",'2way'!$R$3:$R$7690,"=" &amp;B120)</f>
        <v>3</v>
      </c>
      <c r="N120" s="69">
        <f>COUNTIFS('2way'!$N$3:$N$7690,"&gt;50%",'2way'!$Y$3:$Y$7690,"N",'2way'!$Q$3:$Q$7690,"=" &amp;B120) +  COUNTIFS('2way'!$N$3:$N$7690,"&gt;50%",'2way'!$Y$3:$Y$7690,"N",'2way'!$R$3:$R$7690,"=" &amp;B120)</f>
        <v>6</v>
      </c>
      <c r="O120" s="69">
        <f>COUNTIFS('2way'!$N$3:$N$7690,"&gt;50%",'2way'!$Y$3:$Y$7690,"Y",'2way'!$Q$3:$Q$7690,"=" &amp;B120) +  COUNTIFS('2way'!$N$3:$N$7690,"&gt;50%",'2way'!$Y$3:$Y$7690,"Y",'2way'!$R$3:$R$7690,"=" &amp;B120)</f>
        <v>3</v>
      </c>
      <c r="P120">
        <f>COUNTIF('2way'!$Q$3:$Q$7690,"=" &amp;B120) + COUNTIF('2way'!$R$3:$R$7690,"=" &amp;B120)</f>
        <v>14</v>
      </c>
      <c r="Q120" s="6">
        <f t="shared" si="22"/>
        <v>0.14285714285714285</v>
      </c>
      <c r="R120" s="6">
        <f t="shared" si="23"/>
        <v>0.21428571428571427</v>
      </c>
      <c r="S120" s="6">
        <f t="shared" si="24"/>
        <v>0.42857142857142855</v>
      </c>
      <c r="T120" s="6">
        <f t="shared" si="25"/>
        <v>0.21428571428571427</v>
      </c>
      <c r="U120">
        <f t="shared" si="26"/>
        <v>9</v>
      </c>
      <c r="V120" s="6">
        <f t="shared" si="27"/>
        <v>0.6428571428571429</v>
      </c>
      <c r="W120">
        <f t="shared" si="28"/>
        <v>8</v>
      </c>
      <c r="X120" s="6">
        <f t="shared" si="29"/>
        <v>0.5714285714285714</v>
      </c>
      <c r="Y120">
        <f t="shared" si="30"/>
        <v>5</v>
      </c>
      <c r="Z120" s="6">
        <f t="shared" si="31"/>
        <v>0.35714285714285715</v>
      </c>
      <c r="AA120">
        <f t="shared" si="32"/>
        <v>6</v>
      </c>
      <c r="AB120" s="6">
        <f t="shared" si="33"/>
        <v>0.42857142857142855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2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8</v>
      </c>
      <c r="F121" s="69">
        <f>COUNTIFS('2way'!$B$3:$B$7690,"&gt;50%",'2way'!$Y$3:$Y$7690,"Y",'2way'!$Q$3:$Q$7690,"=" &amp;B121) +  COUNTIFS('2way'!$B$3:$B$7690,"&gt;50%",'2way'!$Y$3:$Y$7690,"Y",'2way'!$R$3:$R$7690,"=" &amp;B121)</f>
        <v>3</v>
      </c>
      <c r="G121">
        <f>COUNTIF('2way'!$Q$3:$Q$7690,"=" &amp;B121) + COUNTIF('2way'!$R$3:$R$7690,"=" &amp;B121)</f>
        <v>14</v>
      </c>
      <c r="H121" s="6">
        <f t="shared" si="18"/>
        <v>0.14285714285714285</v>
      </c>
      <c r="I121" s="6">
        <f t="shared" si="19"/>
        <v>7.1428571428571425E-2</v>
      </c>
      <c r="J121" s="6">
        <f t="shared" si="20"/>
        <v>0.5714285714285714</v>
      </c>
      <c r="K121" s="6">
        <f t="shared" si="21"/>
        <v>0.21428571428571427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9</v>
      </c>
      <c r="O121" s="69">
        <f>COUNTIFS('2way'!$N$3:$N$7690,"&gt;50%",'2way'!$Y$3:$Y$7690,"Y",'2way'!$Q$3:$Q$7690,"=" &amp;B121) +  COUNTIFS('2way'!$N$3:$N$7690,"&gt;50%",'2way'!$Y$3:$Y$7690,"Y",'2way'!$R$3:$R$7690,"=" &amp;B121)</f>
        <v>4</v>
      </c>
      <c r="P121">
        <f>COUNTIF('2way'!$Q$3:$Q$7690,"=" &amp;B121) + COUNTIF('2way'!$R$3:$R$7690,"=" &amp;B121)</f>
        <v>14</v>
      </c>
      <c r="Q121" s="6">
        <f t="shared" si="22"/>
        <v>7.1428571428571425E-2</v>
      </c>
      <c r="R121" s="6">
        <f t="shared" si="23"/>
        <v>0</v>
      </c>
      <c r="S121" s="6">
        <f t="shared" si="24"/>
        <v>0.6428571428571429</v>
      </c>
      <c r="T121" s="6">
        <f t="shared" si="25"/>
        <v>0.2857142857142857</v>
      </c>
      <c r="U121">
        <f t="shared" si="26"/>
        <v>10</v>
      </c>
      <c r="V121" s="6">
        <f t="shared" si="27"/>
        <v>0.7142857142857143</v>
      </c>
      <c r="W121">
        <f t="shared" si="28"/>
        <v>10</v>
      </c>
      <c r="X121" s="6">
        <f t="shared" si="29"/>
        <v>0.7142857142857143</v>
      </c>
      <c r="Y121">
        <f t="shared" si="30"/>
        <v>4</v>
      </c>
      <c r="Z121" s="6">
        <f t="shared" si="31"/>
        <v>0.2857142857142857</v>
      </c>
      <c r="AA121">
        <f t="shared" si="32"/>
        <v>4</v>
      </c>
      <c r="AB121" s="6">
        <f t="shared" si="33"/>
        <v>0.2857142857142857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3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8</v>
      </c>
      <c r="F122" s="69">
        <f>COUNTIFS('2way'!$B$3:$B$7690,"&gt;50%",'2way'!$Y$3:$Y$7690,"Y",'2way'!$Q$3:$Q$7690,"=" &amp;B122) +  COUNTIFS('2way'!$B$3:$B$7690,"&gt;50%",'2way'!$Y$3:$Y$7690,"Y",'2way'!$R$3:$R$7690,"=" &amp;B122)</f>
        <v>1</v>
      </c>
      <c r="G122">
        <f>COUNTIF('2way'!$Q$3:$Q$7690,"=" &amp;B122) + COUNTIF('2way'!$R$3:$R$7690,"=" &amp;B122)</f>
        <v>13</v>
      </c>
      <c r="H122" s="6">
        <f t="shared" si="18"/>
        <v>0.23076923076923078</v>
      </c>
      <c r="I122" s="6">
        <f t="shared" si="19"/>
        <v>7.6923076923076927E-2</v>
      </c>
      <c r="J122" s="6">
        <f t="shared" si="20"/>
        <v>0.61538461538461542</v>
      </c>
      <c r="K122" s="6">
        <f t="shared" si="21"/>
        <v>7.6923076923076927E-2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1</v>
      </c>
      <c r="N122" s="69">
        <f>COUNTIFS('2way'!$N$3:$N$7690,"&gt;50%",'2way'!$Y$3:$Y$7690,"N",'2way'!$Q$3:$Q$7690,"=" &amp;B122) +  COUNTIFS('2way'!$N$3:$N$7690,"&gt;50%",'2way'!$Y$3:$Y$7690,"N",'2way'!$R$3:$R$7690,"=" &amp;B122)</f>
        <v>8</v>
      </c>
      <c r="O122" s="69">
        <f>COUNTIFS('2way'!$N$3:$N$7690,"&gt;50%",'2way'!$Y$3:$Y$7690,"Y",'2way'!$Q$3:$Q$7690,"=" &amp;B122) +  COUNTIFS('2way'!$N$3:$N$7690,"&gt;50%",'2way'!$Y$3:$Y$7690,"Y",'2way'!$R$3:$R$7690,"=" &amp;B122)</f>
        <v>3</v>
      </c>
      <c r="P122">
        <f>COUNTIF('2way'!$Q$3:$Q$7690,"=" &amp;B122) + COUNTIF('2way'!$R$3:$R$7690,"=" &amp;B122)</f>
        <v>13</v>
      </c>
      <c r="Q122" s="6">
        <f t="shared" si="22"/>
        <v>7.6923076923076927E-2</v>
      </c>
      <c r="R122" s="6">
        <f t="shared" si="23"/>
        <v>7.6923076923076927E-2</v>
      </c>
      <c r="S122" s="6">
        <f t="shared" si="24"/>
        <v>0.61538461538461542</v>
      </c>
      <c r="T122" s="6">
        <f t="shared" si="25"/>
        <v>0.23076923076923078</v>
      </c>
      <c r="U122">
        <f t="shared" si="26"/>
        <v>11</v>
      </c>
      <c r="V122" s="6">
        <f t="shared" si="27"/>
        <v>0.84615384615384615</v>
      </c>
      <c r="W122">
        <f t="shared" si="28"/>
        <v>9</v>
      </c>
      <c r="X122" s="6">
        <f t="shared" si="29"/>
        <v>0.69230769230769229</v>
      </c>
      <c r="Y122">
        <f t="shared" si="30"/>
        <v>2</v>
      </c>
      <c r="Z122" s="6">
        <f t="shared" si="31"/>
        <v>0.15384615384615385</v>
      </c>
      <c r="AA122">
        <f t="shared" si="32"/>
        <v>4</v>
      </c>
      <c r="AB122" s="6">
        <f t="shared" si="33"/>
        <v>0.30769230769230771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4</v>
      </c>
      <c r="E123" s="69">
        <f>COUNTIFS('2way'!$B$3:$B$7690,"&gt;50%",'2way'!$Y$3:$Y$7690,"N",'2way'!$Q$3:$Q$7690,"=" &amp;B123) +  COUNTIFS('2way'!$B$3:$B$7690,"&gt;50%",'2way'!$Y$3:$Y$7690,"N",'2way'!$R$3:$R$7690,"=" &amp;B123)</f>
        <v>5</v>
      </c>
      <c r="F123" s="69">
        <f>COUNTIFS('2way'!$B$3:$B$7690,"&gt;50%",'2way'!$Y$3:$Y$7690,"Y",'2way'!$Q$3:$Q$7690,"=" &amp;B123) +  COUNTIFS('2way'!$B$3:$B$7690,"&gt;50%",'2way'!$Y$3:$Y$7690,"Y",'2way'!$R$3:$R$7690,"=" &amp;B123)</f>
        <v>5</v>
      </c>
      <c r="G123">
        <f>COUNTIF('2way'!$Q$3:$Q$7690,"=" &amp;B123) + COUNTIF('2way'!$R$3:$R$7690,"=" &amp;B123)</f>
        <v>14</v>
      </c>
      <c r="H123" s="6">
        <f t="shared" si="18"/>
        <v>0</v>
      </c>
      <c r="I123" s="6">
        <f t="shared" si="19"/>
        <v>0.2857142857142857</v>
      </c>
      <c r="J123" s="6">
        <f t="shared" si="20"/>
        <v>0.35714285714285715</v>
      </c>
      <c r="K123" s="6">
        <f t="shared" si="21"/>
        <v>0.35714285714285715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1</v>
      </c>
      <c r="N123" s="69">
        <f>COUNTIFS('2way'!$N$3:$N$7690,"&gt;50%",'2way'!$Y$3:$Y$7690,"N",'2way'!$Q$3:$Q$7690,"=" &amp;B123) +  COUNTIFS('2way'!$N$3:$N$7690,"&gt;50%",'2way'!$Y$3:$Y$7690,"N",'2way'!$R$3:$R$7690,"=" &amp;B123)</f>
        <v>8</v>
      </c>
      <c r="O123" s="69">
        <f>COUNTIFS('2way'!$N$3:$N$7690,"&gt;50%",'2way'!$Y$3:$Y$7690,"Y",'2way'!$Q$3:$Q$7690,"=" &amp;B123) +  COUNTIFS('2way'!$N$3:$N$7690,"&gt;50%",'2way'!$Y$3:$Y$7690,"Y",'2way'!$R$3:$R$7690,"=" &amp;B123)</f>
        <v>5</v>
      </c>
      <c r="P123">
        <f>COUNTIF('2way'!$Q$3:$Q$7690,"=" &amp;B123) + COUNTIF('2way'!$R$3:$R$7690,"=" &amp;B123)</f>
        <v>14</v>
      </c>
      <c r="Q123" s="6">
        <f t="shared" si="22"/>
        <v>0</v>
      </c>
      <c r="R123" s="6">
        <f t="shared" si="23"/>
        <v>7.1428571428571425E-2</v>
      </c>
      <c r="S123" s="6">
        <f t="shared" si="24"/>
        <v>0.5714285714285714</v>
      </c>
      <c r="T123" s="6">
        <f t="shared" si="25"/>
        <v>0.35714285714285715</v>
      </c>
      <c r="U123">
        <f t="shared" si="26"/>
        <v>5</v>
      </c>
      <c r="V123" s="6">
        <f t="shared" si="27"/>
        <v>0.35714285714285715</v>
      </c>
      <c r="W123">
        <f t="shared" si="28"/>
        <v>8</v>
      </c>
      <c r="X123" s="6">
        <f t="shared" si="29"/>
        <v>0.5714285714285714</v>
      </c>
      <c r="Y123">
        <f t="shared" si="30"/>
        <v>9</v>
      </c>
      <c r="Z123" s="6">
        <f t="shared" si="31"/>
        <v>0.6428571428571429</v>
      </c>
      <c r="AA123">
        <f t="shared" si="32"/>
        <v>6</v>
      </c>
      <c r="AB123" s="6">
        <f t="shared" si="33"/>
        <v>0.42857142857142855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4</v>
      </c>
      <c r="E124" s="69">
        <f>COUNTIFS('2way'!$B$3:$B$7690,"&gt;50%",'2way'!$Y$3:$Y$7690,"N",'2way'!$Q$3:$Q$7690,"=" &amp;B124) +  COUNTIFS('2way'!$B$3:$B$7690,"&gt;50%",'2way'!$Y$3:$Y$7690,"N",'2way'!$R$3:$R$7690,"=" &amp;B124)</f>
        <v>5</v>
      </c>
      <c r="F124" s="69">
        <f>COUNTIFS('2way'!$B$3:$B$7690,"&gt;50%",'2way'!$Y$3:$Y$7690,"Y",'2way'!$Q$3:$Q$7690,"=" &amp;B124) +  COUNTIFS('2way'!$B$3:$B$7690,"&gt;50%",'2way'!$Y$3:$Y$7690,"Y",'2way'!$R$3:$R$7690,"=" &amp;B124)</f>
        <v>3</v>
      </c>
      <c r="G124">
        <f>COUNTIF('2way'!$Q$3:$Q$7690,"=" &amp;B124) + COUNTIF('2way'!$R$3:$R$7690,"=" &amp;B124)</f>
        <v>14</v>
      </c>
      <c r="H124" s="6">
        <f t="shared" si="18"/>
        <v>0.14285714285714285</v>
      </c>
      <c r="I124" s="6">
        <f t="shared" si="19"/>
        <v>0.2857142857142857</v>
      </c>
      <c r="J124" s="6">
        <f t="shared" si="20"/>
        <v>0.35714285714285715</v>
      </c>
      <c r="K124" s="6">
        <f t="shared" si="21"/>
        <v>0.21428571428571427</v>
      </c>
      <c r="L124" s="69">
        <f>COUNTIFS('2way'!$M$3:$M$7690,"&gt;50%",'2way'!$Y$3:$Y$7690,"Y",'2way'!$Q$3:$Q$7690,"=" &amp;B124) +  COUNTIFS('2way'!$M$3:$M$7690,"&gt;50%",'2way'!$Y$3:$Y$7690,"Y",'2way'!$R$3:$R$7690,"=" &amp;B124)</f>
        <v>3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7</v>
      </c>
      <c r="O124" s="69">
        <f>COUNTIFS('2way'!$N$3:$N$7690,"&gt;50%",'2way'!$Y$3:$Y$7690,"Y",'2way'!$Q$3:$Q$7690,"=" &amp;B124) +  COUNTIFS('2way'!$N$3:$N$7690,"&gt;50%",'2way'!$Y$3:$Y$7690,"Y",'2way'!$R$3:$R$7690,"=" &amp;B124)</f>
        <v>2</v>
      </c>
      <c r="P124">
        <f>COUNTIF('2way'!$Q$3:$Q$7690,"=" &amp;B124) + COUNTIF('2way'!$R$3:$R$7690,"=" &amp;B124)</f>
        <v>14</v>
      </c>
      <c r="Q124" s="6">
        <f t="shared" si="22"/>
        <v>0.21428571428571427</v>
      </c>
      <c r="R124" s="6">
        <f t="shared" si="23"/>
        <v>0.14285714285714285</v>
      </c>
      <c r="S124" s="6">
        <f t="shared" si="24"/>
        <v>0.5</v>
      </c>
      <c r="T124" s="6">
        <f t="shared" si="25"/>
        <v>0.14285714285714285</v>
      </c>
      <c r="U124">
        <f t="shared" si="26"/>
        <v>7</v>
      </c>
      <c r="V124" s="6">
        <f t="shared" si="27"/>
        <v>0.5</v>
      </c>
      <c r="W124">
        <f t="shared" si="28"/>
        <v>10</v>
      </c>
      <c r="X124" s="6">
        <f t="shared" si="29"/>
        <v>0.7142857142857143</v>
      </c>
      <c r="Y124">
        <f t="shared" si="30"/>
        <v>7</v>
      </c>
      <c r="Z124" s="6">
        <f t="shared" si="31"/>
        <v>0.5</v>
      </c>
      <c r="AA124">
        <f t="shared" si="32"/>
        <v>4</v>
      </c>
      <c r="AB124" s="6">
        <f t="shared" si="33"/>
        <v>0.2857142857142857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6</v>
      </c>
      <c r="D125" s="69">
        <f>COUNTIFS('2way'!$A$3:$A$7690,"&gt;50%",'2way'!$Y$3:$Y$7690,"N",'2way'!$Q$3:$Q$7690,"=" &amp;B125) +  COUNTIFS('2way'!$A$3:$A$7690,"&gt;50%",'2way'!$Y$3:$Y$7690,"N",'2way'!$R$3:$R$7690,"=" &amp;B125)</f>
        <v>3</v>
      </c>
      <c r="E125" s="69">
        <f>COUNTIFS('2way'!$B$3:$B$7690,"&gt;50%",'2way'!$Y$3:$Y$7690,"N",'2way'!$Q$3:$Q$7690,"=" &amp;B125) +  COUNTIFS('2way'!$B$3:$B$7690,"&gt;50%",'2way'!$Y$3:$Y$7690,"N",'2way'!$R$3:$R$7690,"=" &amp;B125)</f>
        <v>3</v>
      </c>
      <c r="F125" s="69">
        <f>COUNTIFS('2way'!$B$3:$B$7690,"&gt;50%",'2way'!$Y$3:$Y$7690,"Y",'2way'!$Q$3:$Q$7690,"=" &amp;B125) +  COUNTIFS('2way'!$B$3:$B$7690,"&gt;50%",'2way'!$Y$3:$Y$7690,"Y",'2way'!$R$3:$R$7690,"=" &amp;B125)</f>
        <v>1</v>
      </c>
      <c r="G125">
        <f>COUNTIF('2way'!$Q$3:$Q$7690,"=" &amp;B125) + COUNTIF('2way'!$R$3:$R$7690,"=" &amp;B125)</f>
        <v>13</v>
      </c>
      <c r="H125" s="6">
        <f t="shared" si="18"/>
        <v>0.46153846153846156</v>
      </c>
      <c r="I125" s="6">
        <f t="shared" si="19"/>
        <v>0.23076923076923078</v>
      </c>
      <c r="J125" s="6">
        <f t="shared" si="20"/>
        <v>0.23076923076923078</v>
      </c>
      <c r="K125" s="6">
        <f t="shared" si="21"/>
        <v>7.6923076923076927E-2</v>
      </c>
      <c r="L125" s="69">
        <f>COUNTIFS('2way'!$M$3:$M$7690,"&gt;50%",'2way'!$Y$3:$Y$7690,"Y",'2way'!$Q$3:$Q$7690,"=" &amp;B125) +  COUNTIFS('2way'!$M$3:$M$7690,"&gt;50%",'2way'!$Y$3:$Y$7690,"Y",'2way'!$R$3:$R$7690,"=" &amp;B125)</f>
        <v>7</v>
      </c>
      <c r="M125" s="69">
        <f>COUNTIFS('2way'!$M$3:$M$7690,"&gt;50%",'2way'!$Y$3:$Y$7690,"N",'2way'!$Q$3:$Q$7690,"=" &amp;B125) +  COUNTIFS('2way'!$M$3:$M$7690,"&gt;50%",'2way'!$Y$3:$Y$7690,"N",'2way'!$R$3:$R$7690,"=" &amp;B125)</f>
        <v>5</v>
      </c>
      <c r="N125" s="69">
        <f>COUNTIFS('2way'!$N$3:$N$7690,"&gt;50%",'2way'!$Y$3:$Y$7690,"N",'2way'!$Q$3:$Q$7690,"=" &amp;B125) +  COUNTIFS('2way'!$N$3:$N$7690,"&gt;50%",'2way'!$Y$3:$Y$7690,"N",'2way'!$R$3:$R$7690,"=" &amp;B125)</f>
        <v>1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13</v>
      </c>
      <c r="Q125" s="6">
        <f t="shared" si="22"/>
        <v>0.53846153846153844</v>
      </c>
      <c r="R125" s="6">
        <f t="shared" si="23"/>
        <v>0.38461538461538464</v>
      </c>
      <c r="S125" s="6">
        <f t="shared" si="24"/>
        <v>7.6923076923076927E-2</v>
      </c>
      <c r="T125" s="6">
        <f t="shared" si="25"/>
        <v>0</v>
      </c>
      <c r="U125">
        <f t="shared" si="26"/>
        <v>9</v>
      </c>
      <c r="V125" s="6">
        <f t="shared" si="27"/>
        <v>0.69230769230769229</v>
      </c>
      <c r="W125">
        <f t="shared" si="28"/>
        <v>8</v>
      </c>
      <c r="X125" s="6">
        <f t="shared" si="29"/>
        <v>0.61538461538461542</v>
      </c>
      <c r="Y125">
        <f t="shared" si="30"/>
        <v>4</v>
      </c>
      <c r="Z125" s="6">
        <f t="shared" si="31"/>
        <v>0.30769230769230771</v>
      </c>
      <c r="AA125">
        <f t="shared" si="32"/>
        <v>5</v>
      </c>
      <c r="AB125" s="6">
        <f t="shared" si="33"/>
        <v>0.38461538461538464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2</v>
      </c>
      <c r="D126" s="69">
        <f>COUNTIFS('2way'!$A$3:$A$7690,"&gt;50%",'2way'!$Y$3:$Y$7690,"N",'2way'!$Q$3:$Q$7690,"=" &amp;B126) +  COUNTIFS('2way'!$A$3:$A$7690,"&gt;50%",'2way'!$Y$3:$Y$7690,"N",'2way'!$R$3:$R$7690,"=" &amp;B126)</f>
        <v>4</v>
      </c>
      <c r="E126" s="69">
        <f>COUNTIFS('2way'!$B$3:$B$7690,"&gt;50%",'2way'!$Y$3:$Y$7690,"N",'2way'!$Q$3:$Q$7690,"=" &amp;B126) +  COUNTIFS('2way'!$B$3:$B$7690,"&gt;50%",'2way'!$Y$3:$Y$7690,"N",'2way'!$R$3:$R$7690,"=" &amp;B126)</f>
        <v>5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13</v>
      </c>
      <c r="H126" s="6">
        <f t="shared" si="18"/>
        <v>0.15384615384615385</v>
      </c>
      <c r="I126" s="6">
        <f t="shared" si="19"/>
        <v>0.30769230769230771</v>
      </c>
      <c r="J126" s="6">
        <f t="shared" si="20"/>
        <v>0.38461538461538464</v>
      </c>
      <c r="K126" s="6">
        <f t="shared" si="21"/>
        <v>0.15384615384615385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9</v>
      </c>
      <c r="O126" s="69">
        <f>COUNTIFS('2way'!$N$3:$N$7690,"&gt;50%",'2way'!$Y$3:$Y$7690,"Y",'2way'!$Q$3:$Q$7690,"=" &amp;B126) +  COUNTIFS('2way'!$N$3:$N$7690,"&gt;50%",'2way'!$Y$3:$Y$7690,"Y",'2way'!$R$3:$R$7690,"=" &amp;B126)</f>
        <v>4</v>
      </c>
      <c r="P126">
        <f>COUNTIF('2way'!$Q$3:$Q$7690,"=" &amp;B126) + COUNTIF('2way'!$R$3:$R$7690,"=" &amp;B126)</f>
        <v>13</v>
      </c>
      <c r="Q126" s="6">
        <f t="shared" si="22"/>
        <v>0</v>
      </c>
      <c r="R126" s="6">
        <f t="shared" si="23"/>
        <v>0</v>
      </c>
      <c r="S126" s="6">
        <f t="shared" si="24"/>
        <v>0.69230769230769229</v>
      </c>
      <c r="T126" s="6">
        <f t="shared" si="25"/>
        <v>0.30769230769230771</v>
      </c>
      <c r="U126">
        <f t="shared" si="26"/>
        <v>7</v>
      </c>
      <c r="V126" s="6">
        <f t="shared" si="27"/>
        <v>0.53846153846153844</v>
      </c>
      <c r="W126">
        <f t="shared" si="28"/>
        <v>9</v>
      </c>
      <c r="X126" s="6">
        <f t="shared" si="29"/>
        <v>0.69230769230769229</v>
      </c>
      <c r="Y126">
        <f t="shared" si="30"/>
        <v>6</v>
      </c>
      <c r="Z126" s="6">
        <f t="shared" si="31"/>
        <v>0.46153846153846156</v>
      </c>
      <c r="AA126">
        <f t="shared" si="32"/>
        <v>4</v>
      </c>
      <c r="AB126" s="6">
        <f t="shared" si="33"/>
        <v>0.30769230769230771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2</v>
      </c>
      <c r="D127" s="69">
        <f>COUNTIFS('2way'!$A$3:$A$7690,"&gt;50%",'2way'!$Y$3:$Y$7690,"N",'2way'!$Q$3:$Q$7690,"=" &amp;B127) +  COUNTIFS('2way'!$A$3:$A$7690,"&gt;50%",'2way'!$Y$3:$Y$7690,"N",'2way'!$R$3:$R$7690,"=" &amp;B127)</f>
        <v>3</v>
      </c>
      <c r="E127" s="69">
        <f>COUNTIFS('2way'!$B$3:$B$7690,"&gt;50%",'2way'!$Y$3:$Y$7690,"N",'2way'!$Q$3:$Q$7690,"=" &amp;B127) +  COUNTIFS('2way'!$B$3:$B$7690,"&gt;50%",'2way'!$Y$3:$Y$7690,"N",'2way'!$R$3:$R$7690,"=" &amp;B127)</f>
        <v>5</v>
      </c>
      <c r="F127" s="69">
        <f>COUNTIFS('2way'!$B$3:$B$7690,"&gt;50%",'2way'!$Y$3:$Y$7690,"Y",'2way'!$Q$3:$Q$7690,"=" &amp;B127) +  COUNTIFS('2way'!$B$3:$B$7690,"&gt;50%",'2way'!$Y$3:$Y$7690,"Y",'2way'!$R$3:$R$7690,"=" &amp;B127)</f>
        <v>3</v>
      </c>
      <c r="G127">
        <f>COUNTIF('2way'!$Q$3:$Q$7690,"=" &amp;B127) + COUNTIF('2way'!$R$3:$R$7690,"=" &amp;B127)</f>
        <v>13</v>
      </c>
      <c r="H127" s="6">
        <f t="shared" si="18"/>
        <v>0.15384615384615385</v>
      </c>
      <c r="I127" s="6">
        <f t="shared" si="19"/>
        <v>0.23076923076923078</v>
      </c>
      <c r="J127" s="6">
        <f t="shared" si="20"/>
        <v>0.38461538461538464</v>
      </c>
      <c r="K127" s="6">
        <f t="shared" si="21"/>
        <v>0.23076923076923078</v>
      </c>
      <c r="L127" s="69">
        <f>COUNTIFS('2way'!$M$3:$M$7690,"&gt;50%",'2way'!$Y$3:$Y$7690,"Y",'2way'!$Q$3:$Q$7690,"=" &amp;B127) +  COUNTIFS('2way'!$M$3:$M$7690,"&gt;50%",'2way'!$Y$3:$Y$7690,"Y",'2way'!$R$3:$R$7690,"=" &amp;B127)</f>
        <v>1</v>
      </c>
      <c r="M127" s="69">
        <f>COUNTIFS('2way'!$M$3:$M$7690,"&gt;50%",'2way'!$Y$3:$Y$7690,"N",'2way'!$Q$3:$Q$7690,"=" &amp;B127) +  COUNTIFS('2way'!$M$3:$M$7690,"&gt;50%",'2way'!$Y$3:$Y$7690,"N",'2way'!$R$3:$R$7690,"=" &amp;B127)</f>
        <v>3</v>
      </c>
      <c r="N127" s="69">
        <f>COUNTIFS('2way'!$N$3:$N$7690,"&gt;50%",'2way'!$Y$3:$Y$7690,"N",'2way'!$Q$3:$Q$7690,"=" &amp;B127) +  COUNTIFS('2way'!$N$3:$N$7690,"&gt;50%",'2way'!$Y$3:$Y$7690,"N",'2way'!$R$3:$R$7690,"=" &amp;B127)</f>
        <v>4</v>
      </c>
      <c r="O127" s="69">
        <f>COUNTIFS('2way'!$N$3:$N$7690,"&gt;50%",'2way'!$Y$3:$Y$7690,"Y",'2way'!$Q$3:$Q$7690,"=" &amp;B127) +  COUNTIFS('2way'!$N$3:$N$7690,"&gt;50%",'2way'!$Y$3:$Y$7690,"Y",'2way'!$R$3:$R$7690,"=" &amp;B127)</f>
        <v>4</v>
      </c>
      <c r="P127">
        <f>COUNTIF('2way'!$Q$3:$Q$7690,"=" &amp;B127) + COUNTIF('2way'!$R$3:$R$7690,"=" &amp;B127)</f>
        <v>13</v>
      </c>
      <c r="Q127" s="6">
        <f t="shared" si="22"/>
        <v>7.6923076923076927E-2</v>
      </c>
      <c r="R127" s="6">
        <f t="shared" si="23"/>
        <v>0.23076923076923078</v>
      </c>
      <c r="S127" s="6">
        <f t="shared" si="24"/>
        <v>0.30769230769230771</v>
      </c>
      <c r="T127" s="6">
        <f t="shared" si="25"/>
        <v>0.30769230769230771</v>
      </c>
      <c r="U127">
        <f t="shared" si="26"/>
        <v>7</v>
      </c>
      <c r="V127" s="6">
        <f t="shared" si="27"/>
        <v>0.53846153846153844</v>
      </c>
      <c r="W127">
        <f t="shared" si="28"/>
        <v>5</v>
      </c>
      <c r="X127" s="6">
        <f t="shared" si="29"/>
        <v>0.38461538461538464</v>
      </c>
      <c r="Y127">
        <f t="shared" si="30"/>
        <v>6</v>
      </c>
      <c r="Z127" s="6">
        <f t="shared" si="31"/>
        <v>0.46153846153846156</v>
      </c>
      <c r="AA127">
        <f t="shared" si="32"/>
        <v>7</v>
      </c>
      <c r="AB127" s="6">
        <f t="shared" si="33"/>
        <v>0.53846153846153844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2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6</v>
      </c>
      <c r="F128" s="69">
        <f>COUNTIFS('2way'!$B$3:$B$7690,"&gt;50%",'2way'!$Y$3:$Y$7690,"Y",'2way'!$Q$3:$Q$7690,"=" &amp;B128) +  COUNTIFS('2way'!$B$3:$B$7690,"&gt;50%",'2way'!$Y$3:$Y$7690,"Y",'2way'!$R$3:$R$7690,"=" &amp;B128)</f>
        <v>4</v>
      </c>
      <c r="G128">
        <f>COUNTIF('2way'!$Q$3:$Q$7690,"=" &amp;B128) + COUNTIF('2way'!$R$3:$R$7690,"=" &amp;B128)</f>
        <v>14</v>
      </c>
      <c r="H128" s="6">
        <f t="shared" si="18"/>
        <v>0.14285714285714285</v>
      </c>
      <c r="I128" s="6">
        <f t="shared" si="19"/>
        <v>0.14285714285714285</v>
      </c>
      <c r="J128" s="6">
        <f t="shared" si="20"/>
        <v>0.42857142857142855</v>
      </c>
      <c r="K128" s="6">
        <f t="shared" si="21"/>
        <v>0.2857142857142857</v>
      </c>
      <c r="L128" s="69">
        <f>COUNTIFS('2way'!$M$3:$M$7690,"&gt;50%",'2way'!$Y$3:$Y$7690,"Y",'2way'!$Q$3:$Q$7690,"=" &amp;B128) +  COUNTIFS('2way'!$M$3:$M$7690,"&gt;50%",'2way'!$Y$3:$Y$7690,"Y",'2way'!$R$3:$R$7690,"=" &amp;B128)</f>
        <v>1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7</v>
      </c>
      <c r="O128" s="69">
        <f>COUNTIFS('2way'!$N$3:$N$7690,"&gt;50%",'2way'!$Y$3:$Y$7690,"Y",'2way'!$Q$3:$Q$7690,"=" &amp;B128) +  COUNTIFS('2way'!$N$3:$N$7690,"&gt;50%",'2way'!$Y$3:$Y$7690,"Y",'2way'!$R$3:$R$7690,"=" &amp;B128)</f>
        <v>5</v>
      </c>
      <c r="P128">
        <f>COUNTIF('2way'!$Q$3:$Q$7690,"=" &amp;B128) + COUNTIF('2way'!$R$3:$R$7690,"=" &amp;B128)</f>
        <v>14</v>
      </c>
      <c r="Q128" s="6">
        <f t="shared" si="22"/>
        <v>7.1428571428571425E-2</v>
      </c>
      <c r="R128" s="6">
        <f t="shared" si="23"/>
        <v>0</v>
      </c>
      <c r="S128" s="6">
        <f t="shared" si="24"/>
        <v>0.5</v>
      </c>
      <c r="T128" s="6">
        <f t="shared" si="25"/>
        <v>0.35714285714285715</v>
      </c>
      <c r="U128">
        <f t="shared" si="26"/>
        <v>8</v>
      </c>
      <c r="V128" s="6">
        <f t="shared" si="27"/>
        <v>0.5714285714285714</v>
      </c>
      <c r="W128">
        <f t="shared" si="28"/>
        <v>8</v>
      </c>
      <c r="X128" s="6">
        <f t="shared" si="29"/>
        <v>0.5714285714285714</v>
      </c>
      <c r="Y128">
        <f t="shared" si="30"/>
        <v>6</v>
      </c>
      <c r="Z128" s="6">
        <f t="shared" si="31"/>
        <v>0.42857142857142855</v>
      </c>
      <c r="AA128">
        <f t="shared" si="32"/>
        <v>5</v>
      </c>
      <c r="AB128" s="6">
        <f t="shared" si="33"/>
        <v>0.35714285714285715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3</v>
      </c>
      <c r="D129" s="69">
        <f>COUNTIFS('2way'!$A$3:$A$7690,"&gt;50%",'2way'!$Y$3:$Y$7690,"N",'2way'!$Q$3:$Q$7690,"=" &amp;B129) +  COUNTIFS('2way'!$A$3:$A$7690,"&gt;50%",'2way'!$Y$3:$Y$7690,"N",'2way'!$R$3:$R$7690,"=" &amp;B129)</f>
        <v>2</v>
      </c>
      <c r="E129" s="69">
        <f>COUNTIFS('2way'!$B$3:$B$7690,"&gt;50%",'2way'!$Y$3:$Y$7690,"N",'2way'!$Q$3:$Q$7690,"=" &amp;B129) +  COUNTIFS('2way'!$B$3:$B$7690,"&gt;50%",'2way'!$Y$3:$Y$7690,"N",'2way'!$R$3:$R$7690,"=" &amp;B129)</f>
        <v>5</v>
      </c>
      <c r="F129" s="69">
        <f>COUNTIFS('2way'!$B$3:$B$7690,"&gt;50%",'2way'!$Y$3:$Y$7690,"Y",'2way'!$Q$3:$Q$7690,"=" &amp;B129) +  COUNTIFS('2way'!$B$3:$B$7690,"&gt;50%",'2way'!$Y$3:$Y$7690,"Y",'2way'!$R$3:$R$7690,"=" &amp;B129)</f>
        <v>4</v>
      </c>
      <c r="G129">
        <f>COUNTIF('2way'!$Q$3:$Q$7690,"=" &amp;B129) + COUNTIF('2way'!$R$3:$R$7690,"=" &amp;B129)</f>
        <v>14</v>
      </c>
      <c r="H129" s="6">
        <f t="shared" si="18"/>
        <v>0.21428571428571427</v>
      </c>
      <c r="I129" s="6">
        <f t="shared" si="19"/>
        <v>0.14285714285714285</v>
      </c>
      <c r="J129" s="6">
        <f t="shared" si="20"/>
        <v>0.35714285714285715</v>
      </c>
      <c r="K129" s="6">
        <f t="shared" si="21"/>
        <v>0.2857142857142857</v>
      </c>
      <c r="L129" s="69">
        <f>COUNTIFS('2way'!$M$3:$M$7690,"&gt;50%",'2way'!$Y$3:$Y$7690,"Y",'2way'!$Q$3:$Q$7690,"=" &amp;B129) +  COUNTIFS('2way'!$M$3:$M$7690,"&gt;50%",'2way'!$Y$3:$Y$7690,"Y",'2way'!$R$3:$R$7690,"=" &amp;B129)</f>
        <v>2</v>
      </c>
      <c r="M129" s="69">
        <f>COUNTIFS('2way'!$M$3:$M$7690,"&gt;50%",'2way'!$Y$3:$Y$7690,"N",'2way'!$Q$3:$Q$7690,"=" &amp;B129) +  COUNTIFS('2way'!$M$3:$M$7690,"&gt;50%",'2way'!$Y$3:$Y$7690,"N",'2way'!$R$3:$R$7690,"=" &amp;B129)</f>
        <v>3</v>
      </c>
      <c r="N129" s="69">
        <f>COUNTIFS('2way'!$N$3:$N$7690,"&gt;50%",'2way'!$Y$3:$Y$7690,"N",'2way'!$Q$3:$Q$7690,"=" &amp;B129) +  COUNTIFS('2way'!$N$3:$N$7690,"&gt;50%",'2way'!$Y$3:$Y$7690,"N",'2way'!$R$3:$R$7690,"=" &amp;B129)</f>
        <v>4</v>
      </c>
      <c r="O129" s="69">
        <f>COUNTIFS('2way'!$N$3:$N$7690,"&gt;50%",'2way'!$Y$3:$Y$7690,"Y",'2way'!$Q$3:$Q$7690,"=" &amp;B129) +  COUNTIFS('2way'!$N$3:$N$7690,"&gt;50%",'2way'!$Y$3:$Y$7690,"Y",'2way'!$R$3:$R$7690,"=" &amp;B129)</f>
        <v>5</v>
      </c>
      <c r="P129">
        <f>COUNTIF('2way'!$Q$3:$Q$7690,"=" &amp;B129) + COUNTIF('2way'!$R$3:$R$7690,"=" &amp;B129)</f>
        <v>14</v>
      </c>
      <c r="Q129" s="6">
        <f t="shared" si="22"/>
        <v>0.14285714285714285</v>
      </c>
      <c r="R129" s="6">
        <f t="shared" si="23"/>
        <v>0.21428571428571427</v>
      </c>
      <c r="S129" s="6">
        <f t="shared" si="24"/>
        <v>0.2857142857142857</v>
      </c>
      <c r="T129" s="6">
        <f t="shared" si="25"/>
        <v>0.35714285714285715</v>
      </c>
      <c r="U129">
        <f t="shared" si="26"/>
        <v>8</v>
      </c>
      <c r="V129" s="6">
        <f t="shared" si="27"/>
        <v>0.5714285714285714</v>
      </c>
      <c r="W129">
        <f t="shared" si="28"/>
        <v>6</v>
      </c>
      <c r="X129" s="6">
        <f t="shared" si="29"/>
        <v>0.42857142857142855</v>
      </c>
      <c r="Y129">
        <f t="shared" si="30"/>
        <v>6</v>
      </c>
      <c r="Z129" s="6">
        <f t="shared" si="31"/>
        <v>0.42857142857142855</v>
      </c>
      <c r="AA129">
        <f t="shared" si="32"/>
        <v>8</v>
      </c>
      <c r="AB129" s="6">
        <f t="shared" si="33"/>
        <v>0.5714285714285714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5</v>
      </c>
      <c r="E130" s="69">
        <f>COUNTIFS('2way'!$B$3:$B$7690,"&gt;50%",'2way'!$Y$3:$Y$7690,"N",'2way'!$Q$3:$Q$7690,"=" &amp;B130) +  COUNTIFS('2way'!$B$3:$B$7690,"&gt;50%",'2way'!$Y$3:$Y$7690,"N",'2way'!$R$3:$R$7690,"=" &amp;B130)</f>
        <v>4</v>
      </c>
      <c r="F130" s="69">
        <f>COUNTIFS('2way'!$B$3:$B$7690,"&gt;50%",'2way'!$Y$3:$Y$7690,"Y",'2way'!$Q$3:$Q$7690,"=" &amp;B130) +  COUNTIFS('2way'!$B$3:$B$7690,"&gt;50%",'2way'!$Y$3:$Y$7690,"Y",'2way'!$R$3:$R$7690,"=" &amp;B130)</f>
        <v>4</v>
      </c>
      <c r="G130">
        <f>COUNTIF('2way'!$Q$3:$Q$7690,"=" &amp;B130) + COUNTIF('2way'!$R$3:$R$7690,"=" &amp;B130)</f>
        <v>14</v>
      </c>
      <c r="H130" s="6">
        <f t="shared" si="18"/>
        <v>7.1428571428571425E-2</v>
      </c>
      <c r="I130" s="6">
        <f t="shared" si="19"/>
        <v>0.35714285714285715</v>
      </c>
      <c r="J130" s="6">
        <f t="shared" si="20"/>
        <v>0.2857142857142857</v>
      </c>
      <c r="K130" s="6">
        <f t="shared" si="21"/>
        <v>0.2857142857142857</v>
      </c>
      <c r="L130" s="69">
        <f>COUNTIFS('2way'!$M$3:$M$7690,"&gt;50%",'2way'!$Y$3:$Y$7690,"Y",'2way'!$Q$3:$Q$7690,"=" &amp;B130) +  COUNTIFS('2way'!$M$3:$M$7690,"&gt;50%",'2way'!$Y$3:$Y$7690,"Y",'2way'!$R$3:$R$7690,"=" &amp;B130)</f>
        <v>1</v>
      </c>
      <c r="M130" s="69">
        <f>COUNTIFS('2way'!$M$3:$M$7690,"&gt;50%",'2way'!$Y$3:$Y$7690,"N",'2way'!$Q$3:$Q$7690,"=" &amp;B130) +  COUNTIFS('2way'!$M$3:$M$7690,"&gt;50%",'2way'!$Y$3:$Y$7690,"N",'2way'!$R$3:$R$7690,"=" &amp;B130)</f>
        <v>1</v>
      </c>
      <c r="N130" s="69">
        <f>COUNTIFS('2way'!$N$3:$N$7690,"&gt;50%",'2way'!$Y$3:$Y$7690,"N",'2way'!$Q$3:$Q$7690,"=" &amp;B130) +  COUNTIFS('2way'!$N$3:$N$7690,"&gt;50%",'2way'!$Y$3:$Y$7690,"N",'2way'!$R$3:$R$7690,"=" &amp;B130)</f>
        <v>8</v>
      </c>
      <c r="O130" s="69">
        <f>COUNTIFS('2way'!$N$3:$N$7690,"&gt;50%",'2way'!$Y$3:$Y$7690,"Y",'2way'!$Q$3:$Q$7690,"=" &amp;B130) +  COUNTIFS('2way'!$N$3:$N$7690,"&gt;50%",'2way'!$Y$3:$Y$7690,"Y",'2way'!$R$3:$R$7690,"=" &amp;B130)</f>
        <v>4</v>
      </c>
      <c r="P130">
        <f>COUNTIF('2way'!$Q$3:$Q$7690,"=" &amp;B130) + COUNTIF('2way'!$R$3:$R$7690,"=" &amp;B130)</f>
        <v>14</v>
      </c>
      <c r="Q130" s="6">
        <f t="shared" si="22"/>
        <v>7.1428571428571425E-2</v>
      </c>
      <c r="R130" s="6">
        <f t="shared" si="23"/>
        <v>7.1428571428571425E-2</v>
      </c>
      <c r="S130" s="6">
        <f t="shared" si="24"/>
        <v>0.5714285714285714</v>
      </c>
      <c r="T130" s="6">
        <f t="shared" si="25"/>
        <v>0.2857142857142857</v>
      </c>
      <c r="U130">
        <f t="shared" si="26"/>
        <v>5</v>
      </c>
      <c r="V130" s="6">
        <f t="shared" si="27"/>
        <v>0.35714285714285715</v>
      </c>
      <c r="W130">
        <f t="shared" si="28"/>
        <v>9</v>
      </c>
      <c r="X130" s="6">
        <f t="shared" si="29"/>
        <v>0.6428571428571429</v>
      </c>
      <c r="Y130">
        <f t="shared" si="30"/>
        <v>9</v>
      </c>
      <c r="Z130" s="6">
        <f t="shared" si="31"/>
        <v>0.6428571428571429</v>
      </c>
      <c r="AA130">
        <f t="shared" si="32"/>
        <v>5</v>
      </c>
      <c r="AB130" s="6">
        <f t="shared" si="33"/>
        <v>0.35714285714285715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3</v>
      </c>
      <c r="D131" s="69">
        <f>COUNTIFS('2way'!$A$3:$A$7690,"&gt;50%",'2way'!$Y$3:$Y$7690,"N",'2way'!$Q$3:$Q$7690,"=" &amp;B131) +  COUNTIFS('2way'!$A$3:$A$7690,"&gt;50%",'2way'!$Y$3:$Y$7690,"N",'2way'!$R$3:$R$7690,"=" &amp;B131)</f>
        <v>4</v>
      </c>
      <c r="E131" s="69">
        <f>COUNTIFS('2way'!$B$3:$B$7690,"&gt;50%",'2way'!$Y$3:$Y$7690,"N",'2way'!$Q$3:$Q$7690,"=" &amp;B131) +  COUNTIFS('2way'!$B$3:$B$7690,"&gt;50%",'2way'!$Y$3:$Y$7690,"N",'2way'!$R$3:$R$7690,"=" &amp;B131)</f>
        <v>3</v>
      </c>
      <c r="F131" s="69">
        <f>COUNTIFS('2way'!$B$3:$B$7690,"&gt;50%",'2way'!$Y$3:$Y$7690,"Y",'2way'!$Q$3:$Q$7690,"=" &amp;B131) +  COUNTIFS('2way'!$B$3:$B$7690,"&gt;50%",'2way'!$Y$3:$Y$7690,"Y",'2way'!$R$3:$R$7690,"=" &amp;B131)</f>
        <v>3</v>
      </c>
      <c r="G131">
        <f>COUNTIF('2way'!$Q$3:$Q$7690,"=" &amp;B131) + COUNTIF('2way'!$R$3:$R$7690,"=" &amp;B131)</f>
        <v>13</v>
      </c>
      <c r="H131" s="6">
        <f t="shared" si="18"/>
        <v>0.23076923076923078</v>
      </c>
      <c r="I131" s="6">
        <f t="shared" si="19"/>
        <v>0.30769230769230771</v>
      </c>
      <c r="J131" s="6">
        <f t="shared" si="20"/>
        <v>0.23076923076923078</v>
      </c>
      <c r="K131" s="6">
        <f t="shared" si="21"/>
        <v>0.23076923076923078</v>
      </c>
      <c r="L131" s="69">
        <f>COUNTIFS('2way'!$M$3:$M$7690,"&gt;50%",'2way'!$Y$3:$Y$7690,"Y",'2way'!$Q$3:$Q$7690,"=" &amp;B131) +  COUNTIFS('2way'!$M$3:$M$7690,"&gt;50%",'2way'!$Y$3:$Y$7690,"Y",'2way'!$R$3:$R$7690,"=" &amp;B131)</f>
        <v>1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4</v>
      </c>
      <c r="O131" s="69">
        <f>COUNTIFS('2way'!$N$3:$N$7690,"&gt;50%",'2way'!$Y$3:$Y$7690,"Y",'2way'!$Q$3:$Q$7690,"=" &amp;B131) +  COUNTIFS('2way'!$N$3:$N$7690,"&gt;50%",'2way'!$Y$3:$Y$7690,"Y",'2way'!$R$3:$R$7690,"=" &amp;B131)</f>
        <v>5</v>
      </c>
      <c r="P131">
        <f>COUNTIF('2way'!$Q$3:$Q$7690,"=" &amp;B131) + COUNTIF('2way'!$R$3:$R$7690,"=" &amp;B131)</f>
        <v>13</v>
      </c>
      <c r="Q131" s="6">
        <f t="shared" si="22"/>
        <v>7.6923076923076927E-2</v>
      </c>
      <c r="R131" s="6">
        <f t="shared" si="23"/>
        <v>0.23076923076923078</v>
      </c>
      <c r="S131" s="6">
        <f t="shared" si="24"/>
        <v>0.30769230769230771</v>
      </c>
      <c r="T131" s="6">
        <f t="shared" si="25"/>
        <v>0.38461538461538464</v>
      </c>
      <c r="U131">
        <f t="shared" si="26"/>
        <v>6</v>
      </c>
      <c r="V131" s="6">
        <f t="shared" si="27"/>
        <v>0.46153846153846156</v>
      </c>
      <c r="W131">
        <f t="shared" si="28"/>
        <v>5</v>
      </c>
      <c r="X131" s="6">
        <f t="shared" si="29"/>
        <v>0.38461538461538464</v>
      </c>
      <c r="Y131">
        <f t="shared" si="30"/>
        <v>7</v>
      </c>
      <c r="Z131" s="6">
        <f t="shared" si="31"/>
        <v>0.53846153846153844</v>
      </c>
      <c r="AA131">
        <f t="shared" si="32"/>
        <v>8</v>
      </c>
      <c r="AB131" s="6">
        <f t="shared" si="33"/>
        <v>0.61538461538461542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1</v>
      </c>
      <c r="E132" s="69">
        <f>COUNTIFS('2way'!$B$3:$B$7690,"&gt;50%",'2way'!$Y$3:$Y$7690,"N",'2way'!$Q$3:$Q$7690,"=" &amp;B132) +  COUNTIFS('2way'!$B$3:$B$7690,"&gt;50%",'2way'!$Y$3:$Y$7690,"N",'2way'!$R$3:$R$7690,"=" &amp;B132)</f>
        <v>9</v>
      </c>
      <c r="F132" s="69">
        <f>COUNTIFS('2way'!$B$3:$B$7690,"&gt;50%",'2way'!$Y$3:$Y$7690,"Y",'2way'!$Q$3:$Q$7690,"=" &amp;B132) +  COUNTIFS('2way'!$B$3:$B$7690,"&gt;50%",'2way'!$Y$3:$Y$7690,"Y",'2way'!$R$3:$R$7690,"=" &amp;B132)</f>
        <v>2</v>
      </c>
      <c r="G132">
        <f>COUNTIF('2way'!$Q$3:$Q$7690,"=" &amp;B132) + COUNTIF('2way'!$R$3:$R$7690,"=" &amp;B132)</f>
        <v>13</v>
      </c>
      <c r="H132" s="6">
        <f t="shared" ref="H132:H195" si="34">C132/G132</f>
        <v>7.6923076923076927E-2</v>
      </c>
      <c r="I132" s="6">
        <f t="shared" si="19"/>
        <v>7.6923076923076927E-2</v>
      </c>
      <c r="J132" s="6">
        <f t="shared" si="20"/>
        <v>0.69230769230769229</v>
      </c>
      <c r="K132" s="6">
        <f t="shared" si="21"/>
        <v>0.15384615384615385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1</v>
      </c>
      <c r="N132" s="69">
        <f>COUNTIFS('2way'!$N$3:$N$7690,"&gt;50%",'2way'!$Y$3:$Y$7690,"N",'2way'!$Q$3:$Q$7690,"=" &amp;B132) +  COUNTIFS('2way'!$N$3:$N$7690,"&gt;50%",'2way'!$Y$3:$Y$7690,"N",'2way'!$R$3:$R$7690,"=" &amp;B132)</f>
        <v>9</v>
      </c>
      <c r="O132" s="69">
        <f>COUNTIFS('2way'!$N$3:$N$7690,"&gt;50%",'2way'!$Y$3:$Y$7690,"Y",'2way'!$Q$3:$Q$7690,"=" &amp;B132) +  COUNTIFS('2way'!$N$3:$N$7690,"&gt;50%",'2way'!$Y$3:$Y$7690,"Y",'2way'!$R$3:$R$7690,"=" &amp;B132)</f>
        <v>2</v>
      </c>
      <c r="P132">
        <f>COUNTIF('2way'!$Q$3:$Q$7690,"=" &amp;B132) + COUNTIF('2way'!$R$3:$R$7690,"=" &amp;B132)</f>
        <v>13</v>
      </c>
      <c r="Q132" s="6">
        <f t="shared" si="22"/>
        <v>7.6923076923076927E-2</v>
      </c>
      <c r="R132" s="6">
        <f t="shared" si="23"/>
        <v>7.6923076923076927E-2</v>
      </c>
      <c r="S132" s="6">
        <f t="shared" si="24"/>
        <v>0.69230769230769229</v>
      </c>
      <c r="T132" s="6">
        <f t="shared" si="25"/>
        <v>0.15384615384615385</v>
      </c>
      <c r="U132">
        <f t="shared" si="26"/>
        <v>10</v>
      </c>
      <c r="V132" s="6">
        <f t="shared" si="27"/>
        <v>0.76923076923076927</v>
      </c>
      <c r="W132">
        <f t="shared" si="28"/>
        <v>10</v>
      </c>
      <c r="X132" s="6">
        <f t="shared" si="29"/>
        <v>0.76923076923076927</v>
      </c>
      <c r="Y132">
        <f t="shared" si="30"/>
        <v>3</v>
      </c>
      <c r="Z132" s="6">
        <f t="shared" si="31"/>
        <v>0.23076923076923078</v>
      </c>
      <c r="AA132">
        <f t="shared" si="32"/>
        <v>3</v>
      </c>
      <c r="AB132" s="6">
        <f t="shared" si="33"/>
        <v>0.23076923076923078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5</v>
      </c>
      <c r="E133" s="69">
        <f>COUNTIFS('2way'!$B$3:$B$7690,"&gt;50%",'2way'!$Y$3:$Y$7690,"N",'2way'!$Q$3:$Q$7690,"=" &amp;B133) +  COUNTIFS('2way'!$B$3:$B$7690,"&gt;50%",'2way'!$Y$3:$Y$7690,"N",'2way'!$R$3:$R$7690,"=" &amp;B133)</f>
        <v>6</v>
      </c>
      <c r="F133" s="69">
        <f>COUNTIFS('2way'!$B$3:$B$7690,"&gt;50%",'2way'!$Y$3:$Y$7690,"Y",'2way'!$Q$3:$Q$7690,"=" &amp;B133) +  COUNTIFS('2way'!$B$3:$B$7690,"&gt;50%",'2way'!$Y$3:$Y$7690,"Y",'2way'!$R$3:$R$7690,"=" &amp;B133)</f>
        <v>2</v>
      </c>
      <c r="G133">
        <f>COUNTIF('2way'!$Q$3:$Q$7690,"=" &amp;B133) + COUNTIF('2way'!$R$3:$R$7690,"=" &amp;B133)</f>
        <v>14</v>
      </c>
      <c r="H133" s="6">
        <f t="shared" si="34"/>
        <v>7.1428571428571425E-2</v>
      </c>
      <c r="I133" s="6">
        <f t="shared" ref="I133:I196" si="35">D133/G133</f>
        <v>0.35714285714285715</v>
      </c>
      <c r="J133" s="6">
        <f t="shared" ref="J133:J196" si="36">E133/G133</f>
        <v>0.42857142857142855</v>
      </c>
      <c r="K133" s="6">
        <f t="shared" ref="K133:K196" si="37">F133/G133</f>
        <v>0.14285714285714285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9</v>
      </c>
      <c r="O133" s="69">
        <f>COUNTIFS('2way'!$N$3:$N$7690,"&gt;50%",'2way'!$Y$3:$Y$7690,"Y",'2way'!$Q$3:$Q$7690,"=" &amp;B133) +  COUNTIFS('2way'!$N$3:$N$7690,"&gt;50%",'2way'!$Y$3:$Y$7690,"Y",'2way'!$R$3:$R$7690,"=" &amp;B133)</f>
        <v>2</v>
      </c>
      <c r="P133">
        <f>COUNTIF('2way'!$Q$3:$Q$7690,"=" &amp;B133) + COUNTIF('2way'!$R$3:$R$7690,"=" &amp;B133)</f>
        <v>14</v>
      </c>
      <c r="Q133" s="6">
        <f t="shared" ref="Q133:Q196" si="38">L133/P133</f>
        <v>7.1428571428571425E-2</v>
      </c>
      <c r="R133" s="6">
        <f t="shared" ref="R133:R196" si="39">M133/P133</f>
        <v>0.14285714285714285</v>
      </c>
      <c r="S133" s="6">
        <f t="shared" ref="S133:S196" si="40">N133/P133</f>
        <v>0.6428571428571429</v>
      </c>
      <c r="T133" s="6">
        <f t="shared" ref="T133:T196" si="41">O133/P133</f>
        <v>0.14285714285714285</v>
      </c>
      <c r="U133">
        <f t="shared" ref="U133:U196" si="42">C133+E133</f>
        <v>7</v>
      </c>
      <c r="V133" s="6">
        <f t="shared" ref="V133:V196" si="43">U133/G133</f>
        <v>0.5</v>
      </c>
      <c r="W133">
        <f t="shared" ref="W133:W196" si="44">L133+N133</f>
        <v>10</v>
      </c>
      <c r="X133" s="6">
        <f t="shared" ref="X133:X196" si="45">W133/P133</f>
        <v>0.7142857142857143</v>
      </c>
      <c r="Y133">
        <f t="shared" ref="Y133:Y196" si="46">D133+F133</f>
        <v>7</v>
      </c>
      <c r="Z133" s="6">
        <f t="shared" ref="Z133:Z196" si="47">Y133/G133</f>
        <v>0.5</v>
      </c>
      <c r="AA133">
        <f t="shared" ref="AA133:AA196" si="48">M133+O133</f>
        <v>4</v>
      </c>
      <c r="AB133" s="6">
        <f t="shared" ref="AB133:AB196" si="49">AA133/P133</f>
        <v>0.2857142857142857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4</v>
      </c>
      <c r="F134" s="69">
        <f>COUNTIFS('2way'!$B$3:$B$7690,"&gt;50%",'2way'!$Y$3:$Y$7690,"Y",'2way'!$Q$3:$Q$7690,"=" &amp;B134) +  COUNTIFS('2way'!$B$3:$B$7690,"&gt;50%",'2way'!$Y$3:$Y$7690,"Y",'2way'!$R$3:$R$7690,"=" &amp;B134)</f>
        <v>7</v>
      </c>
      <c r="G134">
        <f>COUNTIF('2way'!$Q$3:$Q$7690,"=" &amp;B134) + COUNTIF('2way'!$R$3:$R$7690,"=" &amp;B134)</f>
        <v>13</v>
      </c>
      <c r="H134" s="6">
        <f t="shared" si="34"/>
        <v>7.6923076923076927E-2</v>
      </c>
      <c r="I134" s="6">
        <f t="shared" si="35"/>
        <v>7.6923076923076927E-2</v>
      </c>
      <c r="J134" s="6">
        <f t="shared" si="36"/>
        <v>0.30769230769230771</v>
      </c>
      <c r="K134" s="6">
        <f t="shared" si="37"/>
        <v>0.53846153846153844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4</v>
      </c>
      <c r="O134" s="69">
        <f>COUNTIFS('2way'!$N$3:$N$7690,"&gt;50%",'2way'!$Y$3:$Y$7690,"Y",'2way'!$Q$3:$Q$7690,"=" &amp;B134) +  COUNTIFS('2way'!$N$3:$N$7690,"&gt;50%",'2way'!$Y$3:$Y$7690,"Y",'2way'!$R$3:$R$7690,"=" &amp;B134)</f>
        <v>8</v>
      </c>
      <c r="P134">
        <f>COUNTIF('2way'!$Q$3:$Q$7690,"=" &amp;B134) + COUNTIF('2way'!$R$3:$R$7690,"=" &amp;B134)</f>
        <v>13</v>
      </c>
      <c r="Q134" s="6">
        <f t="shared" si="38"/>
        <v>0</v>
      </c>
      <c r="R134" s="6">
        <f t="shared" si="39"/>
        <v>0</v>
      </c>
      <c r="S134" s="6">
        <f t="shared" si="40"/>
        <v>0.30769230769230771</v>
      </c>
      <c r="T134" s="6">
        <f t="shared" si="41"/>
        <v>0.61538461538461542</v>
      </c>
      <c r="U134">
        <f t="shared" si="42"/>
        <v>5</v>
      </c>
      <c r="V134" s="6">
        <f t="shared" si="43"/>
        <v>0.38461538461538464</v>
      </c>
      <c r="W134">
        <f t="shared" si="44"/>
        <v>4</v>
      </c>
      <c r="X134" s="6">
        <f t="shared" si="45"/>
        <v>0.30769230769230771</v>
      </c>
      <c r="Y134">
        <f t="shared" si="46"/>
        <v>8</v>
      </c>
      <c r="Z134" s="6">
        <f t="shared" si="47"/>
        <v>0.61538461538461542</v>
      </c>
      <c r="AA134">
        <f t="shared" si="48"/>
        <v>8</v>
      </c>
      <c r="AB134" s="6">
        <f t="shared" si="49"/>
        <v>0.61538461538461542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3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5</v>
      </c>
      <c r="F135" s="69">
        <f>COUNTIFS('2way'!$B$3:$B$7690,"&gt;50%",'2way'!$Y$3:$Y$7690,"Y",'2way'!$Q$3:$Q$7690,"=" &amp;B135) +  COUNTIFS('2way'!$B$3:$B$7690,"&gt;50%",'2way'!$Y$3:$Y$7690,"Y",'2way'!$R$3:$R$7690,"=" &amp;B135)</f>
        <v>3</v>
      </c>
      <c r="G135">
        <f>COUNTIF('2way'!$Q$3:$Q$7690,"=" &amp;B135) + COUNTIF('2way'!$R$3:$R$7690,"=" &amp;B135)</f>
        <v>14</v>
      </c>
      <c r="H135" s="6">
        <f t="shared" si="34"/>
        <v>0.21428571428571427</v>
      </c>
      <c r="I135" s="6">
        <f t="shared" si="35"/>
        <v>0.21428571428571427</v>
      </c>
      <c r="J135" s="6">
        <f t="shared" si="36"/>
        <v>0.35714285714285715</v>
      </c>
      <c r="K135" s="6">
        <f t="shared" si="37"/>
        <v>0.21428571428571427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6</v>
      </c>
      <c r="O135" s="69">
        <f>COUNTIFS('2way'!$N$3:$N$7690,"&gt;50%",'2way'!$Y$3:$Y$7690,"Y",'2way'!$Q$3:$Q$7690,"=" &amp;B135) +  COUNTIFS('2way'!$N$3:$N$7690,"&gt;50%",'2way'!$Y$3:$Y$7690,"Y",'2way'!$R$3:$R$7690,"=" &amp;B135)</f>
        <v>4</v>
      </c>
      <c r="P135">
        <f>COUNTIF('2way'!$Q$3:$Q$7690,"=" &amp;B135) + COUNTIF('2way'!$R$3:$R$7690,"=" &amp;B135)</f>
        <v>14</v>
      </c>
      <c r="Q135" s="6">
        <f t="shared" si="38"/>
        <v>0.14285714285714285</v>
      </c>
      <c r="R135" s="6">
        <f t="shared" si="39"/>
        <v>0.14285714285714285</v>
      </c>
      <c r="S135" s="6">
        <f t="shared" si="40"/>
        <v>0.42857142857142855</v>
      </c>
      <c r="T135" s="6">
        <f t="shared" si="41"/>
        <v>0.2857142857142857</v>
      </c>
      <c r="U135">
        <f t="shared" si="42"/>
        <v>8</v>
      </c>
      <c r="V135" s="6">
        <f t="shared" si="43"/>
        <v>0.5714285714285714</v>
      </c>
      <c r="W135">
        <f t="shared" si="44"/>
        <v>8</v>
      </c>
      <c r="X135" s="6">
        <f t="shared" si="45"/>
        <v>0.5714285714285714</v>
      </c>
      <c r="Y135">
        <f t="shared" si="46"/>
        <v>6</v>
      </c>
      <c r="Z135" s="6">
        <f t="shared" si="47"/>
        <v>0.42857142857142855</v>
      </c>
      <c r="AA135">
        <f t="shared" si="48"/>
        <v>6</v>
      </c>
      <c r="AB135" s="6">
        <f t="shared" si="49"/>
        <v>0.42857142857142855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7</v>
      </c>
      <c r="F136" s="69">
        <f>COUNTIFS('2way'!$B$3:$B$7690,"&gt;50%",'2way'!$Y$3:$Y$7690,"Y",'2way'!$Q$3:$Q$7690,"=" &amp;B136) +  COUNTIFS('2way'!$B$3:$B$7690,"&gt;50%",'2way'!$Y$3:$Y$7690,"Y",'2way'!$R$3:$R$7690,"=" &amp;B136)</f>
        <v>4</v>
      </c>
      <c r="G136">
        <f>COUNTIF('2way'!$Q$3:$Q$7690,"=" &amp;B136) + COUNTIF('2way'!$R$3:$R$7690,"=" &amp;B136)</f>
        <v>14</v>
      </c>
      <c r="H136" s="6">
        <f t="shared" si="34"/>
        <v>0.14285714285714285</v>
      </c>
      <c r="I136" s="6">
        <f t="shared" si="35"/>
        <v>7.1428571428571425E-2</v>
      </c>
      <c r="J136" s="6">
        <f t="shared" si="36"/>
        <v>0.5</v>
      </c>
      <c r="K136" s="6">
        <f t="shared" si="37"/>
        <v>0.2857142857142857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8</v>
      </c>
      <c r="O136" s="69">
        <f>COUNTIFS('2way'!$N$3:$N$7690,"&gt;50%",'2way'!$Y$3:$Y$7690,"Y",'2way'!$Q$3:$Q$7690,"=" &amp;B136) +  COUNTIFS('2way'!$N$3:$N$7690,"&gt;50%",'2way'!$Y$3:$Y$7690,"Y",'2way'!$R$3:$R$7690,"=" &amp;B136)</f>
        <v>5</v>
      </c>
      <c r="P136">
        <f>COUNTIF('2way'!$Q$3:$Q$7690,"=" &amp;B136) + COUNTIF('2way'!$R$3:$R$7690,"=" &amp;B136)</f>
        <v>14</v>
      </c>
      <c r="Q136" s="6">
        <f t="shared" si="38"/>
        <v>7.1428571428571425E-2</v>
      </c>
      <c r="R136" s="6">
        <f t="shared" si="39"/>
        <v>0</v>
      </c>
      <c r="S136" s="6">
        <f t="shared" si="40"/>
        <v>0.5714285714285714</v>
      </c>
      <c r="T136" s="6">
        <f t="shared" si="41"/>
        <v>0.35714285714285715</v>
      </c>
      <c r="U136">
        <f t="shared" si="42"/>
        <v>9</v>
      </c>
      <c r="V136" s="6">
        <f t="shared" si="43"/>
        <v>0.6428571428571429</v>
      </c>
      <c r="W136">
        <f t="shared" si="44"/>
        <v>9</v>
      </c>
      <c r="X136" s="6">
        <f t="shared" si="45"/>
        <v>0.6428571428571429</v>
      </c>
      <c r="Y136">
        <f t="shared" si="46"/>
        <v>5</v>
      </c>
      <c r="Z136" s="6">
        <f t="shared" si="47"/>
        <v>0.35714285714285715</v>
      </c>
      <c r="AA136">
        <f t="shared" si="48"/>
        <v>5</v>
      </c>
      <c r="AB136" s="6">
        <f t="shared" si="49"/>
        <v>0.35714285714285715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6</v>
      </c>
      <c r="D137" s="69">
        <f>COUNTIFS('2way'!$A$3:$A$7690,"&gt;50%",'2way'!$Y$3:$Y$7690,"N",'2way'!$Q$3:$Q$7690,"=" &amp;B137) +  COUNTIFS('2way'!$A$3:$A$7690,"&gt;50%",'2way'!$Y$3:$Y$7690,"N",'2way'!$R$3:$R$7690,"=" &amp;B137)</f>
        <v>3</v>
      </c>
      <c r="E137" s="69">
        <f>COUNTIFS('2way'!$B$3:$B$7690,"&gt;50%",'2way'!$Y$3:$Y$7690,"N",'2way'!$Q$3:$Q$7690,"=" &amp;B137) +  COUNTIFS('2way'!$B$3:$B$7690,"&gt;50%",'2way'!$Y$3:$Y$7690,"N",'2way'!$R$3:$R$7690,"=" &amp;B137)</f>
        <v>2</v>
      </c>
      <c r="F137" s="69">
        <f>COUNTIFS('2way'!$B$3:$B$7690,"&gt;50%",'2way'!$Y$3:$Y$7690,"Y",'2way'!$Q$3:$Q$7690,"=" &amp;B137) +  COUNTIFS('2way'!$B$3:$B$7690,"&gt;50%",'2way'!$Y$3:$Y$7690,"Y",'2way'!$R$3:$R$7690,"=" &amp;B137)</f>
        <v>3</v>
      </c>
      <c r="G137">
        <f>COUNTIF('2way'!$Q$3:$Q$7690,"=" &amp;B137) + COUNTIF('2way'!$R$3:$R$7690,"=" &amp;B137)</f>
        <v>14</v>
      </c>
      <c r="H137" s="6">
        <f t="shared" si="34"/>
        <v>0.42857142857142855</v>
      </c>
      <c r="I137" s="6">
        <f t="shared" si="35"/>
        <v>0.21428571428571427</v>
      </c>
      <c r="J137" s="6">
        <f t="shared" si="36"/>
        <v>0.14285714285714285</v>
      </c>
      <c r="K137" s="6">
        <f t="shared" si="37"/>
        <v>0.21428571428571427</v>
      </c>
      <c r="L137" s="69">
        <f>COUNTIFS('2way'!$M$3:$M$7690,"&gt;50%",'2way'!$Y$3:$Y$7690,"Y",'2way'!$Q$3:$Q$7690,"=" &amp;B137) +  COUNTIFS('2way'!$M$3:$M$7690,"&gt;50%",'2way'!$Y$3:$Y$7690,"Y",'2way'!$R$3:$R$7690,"=" &amp;B137)</f>
        <v>2</v>
      </c>
      <c r="M137" s="69">
        <f>COUNTIFS('2way'!$M$3:$M$7690,"&gt;50%",'2way'!$Y$3:$Y$7690,"N",'2way'!$Q$3:$Q$7690,"=" &amp;B137) +  COUNTIFS('2way'!$M$3:$M$7690,"&gt;50%",'2way'!$Y$3:$Y$7690,"N",'2way'!$R$3:$R$7690,"=" &amp;B137)</f>
        <v>2</v>
      </c>
      <c r="N137" s="69">
        <f>COUNTIFS('2way'!$N$3:$N$7690,"&gt;50%",'2way'!$Y$3:$Y$7690,"N",'2way'!$Q$3:$Q$7690,"=" &amp;B137) +  COUNTIFS('2way'!$N$3:$N$7690,"&gt;50%",'2way'!$Y$3:$Y$7690,"N",'2way'!$R$3:$R$7690,"=" &amp;B137)</f>
        <v>3</v>
      </c>
      <c r="O137" s="69">
        <f>COUNTIFS('2way'!$N$3:$N$7690,"&gt;50%",'2way'!$Y$3:$Y$7690,"Y",'2way'!$Q$3:$Q$7690,"=" &amp;B137) +  COUNTIFS('2way'!$N$3:$N$7690,"&gt;50%",'2way'!$Y$3:$Y$7690,"Y",'2way'!$R$3:$R$7690,"=" &amp;B137)</f>
        <v>7</v>
      </c>
      <c r="P137">
        <f>COUNTIF('2way'!$Q$3:$Q$7690,"=" &amp;B137) + COUNTIF('2way'!$R$3:$R$7690,"=" &amp;B137)</f>
        <v>14</v>
      </c>
      <c r="Q137" s="6">
        <f t="shared" si="38"/>
        <v>0.14285714285714285</v>
      </c>
      <c r="R137" s="6">
        <f t="shared" si="39"/>
        <v>0.14285714285714285</v>
      </c>
      <c r="S137" s="6">
        <f t="shared" si="40"/>
        <v>0.21428571428571427</v>
      </c>
      <c r="T137" s="6">
        <f t="shared" si="41"/>
        <v>0.5</v>
      </c>
      <c r="U137">
        <f t="shared" si="42"/>
        <v>8</v>
      </c>
      <c r="V137" s="6">
        <f t="shared" si="43"/>
        <v>0.5714285714285714</v>
      </c>
      <c r="W137">
        <f t="shared" si="44"/>
        <v>5</v>
      </c>
      <c r="X137" s="6">
        <f t="shared" si="45"/>
        <v>0.35714285714285715</v>
      </c>
      <c r="Y137">
        <f t="shared" si="46"/>
        <v>6</v>
      </c>
      <c r="Z137" s="6">
        <f t="shared" si="47"/>
        <v>0.42857142857142855</v>
      </c>
      <c r="AA137">
        <f t="shared" si="48"/>
        <v>9</v>
      </c>
      <c r="AB137" s="6">
        <f t="shared" si="49"/>
        <v>0.6428571428571429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6</v>
      </c>
      <c r="D138" s="69">
        <f>COUNTIFS('2way'!$A$3:$A$7690,"&gt;50%",'2way'!$Y$3:$Y$7690,"N",'2way'!$Q$3:$Q$7690,"=" &amp;B138) +  COUNTIFS('2way'!$A$3:$A$7690,"&gt;50%",'2way'!$Y$3:$Y$7690,"N",'2way'!$R$3:$R$7690,"=" &amp;B138)</f>
        <v>1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4</v>
      </c>
      <c r="G138">
        <f>COUNTIF('2way'!$Q$3:$Q$7690,"=" &amp;B138) + COUNTIF('2way'!$R$3:$R$7690,"=" &amp;B138)</f>
        <v>13</v>
      </c>
      <c r="H138" s="6">
        <f t="shared" si="34"/>
        <v>0.46153846153846156</v>
      </c>
      <c r="I138" s="6">
        <f t="shared" si="35"/>
        <v>7.6923076923076927E-2</v>
      </c>
      <c r="J138" s="6">
        <f t="shared" si="36"/>
        <v>0.15384615384615385</v>
      </c>
      <c r="K138" s="6">
        <f t="shared" si="37"/>
        <v>0.30769230769230771</v>
      </c>
      <c r="L138" s="69">
        <f>COUNTIFS('2way'!$M$3:$M$7690,"&gt;50%",'2way'!$Y$3:$Y$7690,"Y",'2way'!$Q$3:$Q$7690,"=" &amp;B138) +  COUNTIFS('2way'!$M$3:$M$7690,"&gt;50%",'2way'!$Y$3:$Y$7690,"Y",'2way'!$R$3:$R$7690,"=" &amp;B138)</f>
        <v>10</v>
      </c>
      <c r="M138" s="69">
        <f>COUNTIFS('2way'!$M$3:$M$7690,"&gt;50%",'2way'!$Y$3:$Y$7690,"N",'2way'!$Q$3:$Q$7690,"=" &amp;B138) +  COUNTIFS('2way'!$M$3:$M$7690,"&gt;50%",'2way'!$Y$3:$Y$7690,"N",'2way'!$R$3:$R$7690,"=" &amp;B138)</f>
        <v>3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13</v>
      </c>
      <c r="Q138" s="6">
        <f t="shared" si="38"/>
        <v>0.76923076923076927</v>
      </c>
      <c r="R138" s="6">
        <f t="shared" si="39"/>
        <v>0.23076923076923078</v>
      </c>
      <c r="S138" s="6">
        <f t="shared" si="40"/>
        <v>0</v>
      </c>
      <c r="T138" s="6">
        <f t="shared" si="41"/>
        <v>0</v>
      </c>
      <c r="U138">
        <f t="shared" si="42"/>
        <v>8</v>
      </c>
      <c r="V138" s="6">
        <f t="shared" si="43"/>
        <v>0.61538461538461542</v>
      </c>
      <c r="W138">
        <f t="shared" si="44"/>
        <v>10</v>
      </c>
      <c r="X138" s="6">
        <f t="shared" si="45"/>
        <v>0.76923076923076927</v>
      </c>
      <c r="Y138">
        <f t="shared" si="46"/>
        <v>5</v>
      </c>
      <c r="Z138" s="6">
        <f t="shared" si="47"/>
        <v>0.38461538461538464</v>
      </c>
      <c r="AA138">
        <f t="shared" si="48"/>
        <v>3</v>
      </c>
      <c r="AB138" s="6">
        <f t="shared" si="49"/>
        <v>0.23076923076923078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1</v>
      </c>
      <c r="E139" s="69">
        <f>COUNTIFS('2way'!$B$3:$B$7690,"&gt;50%",'2way'!$Y$3:$Y$7690,"N",'2way'!$Q$3:$Q$7690,"=" &amp;B139) +  COUNTIFS('2way'!$B$3:$B$7690,"&gt;50%",'2way'!$Y$3:$Y$7690,"N",'2way'!$R$3:$R$7690,"=" &amp;B139)</f>
        <v>9</v>
      </c>
      <c r="F139" s="69">
        <f>COUNTIFS('2way'!$B$3:$B$7690,"&gt;50%",'2way'!$Y$3:$Y$7690,"Y",'2way'!$Q$3:$Q$7690,"=" &amp;B139) +  COUNTIFS('2way'!$B$3:$B$7690,"&gt;50%",'2way'!$Y$3:$Y$7690,"Y",'2way'!$R$3:$R$7690,"=" &amp;B139)</f>
        <v>5</v>
      </c>
      <c r="G139">
        <f>COUNTIF('2way'!$Q$3:$Q$7690,"=" &amp;B139) + COUNTIF('2way'!$R$3:$R$7690,"=" &amp;B139)</f>
        <v>17</v>
      </c>
      <c r="H139" s="6">
        <f t="shared" si="34"/>
        <v>5.8823529411764705E-2</v>
      </c>
      <c r="I139" s="6">
        <f t="shared" si="35"/>
        <v>5.8823529411764705E-2</v>
      </c>
      <c r="J139" s="6">
        <f t="shared" si="36"/>
        <v>0.52941176470588236</v>
      </c>
      <c r="K139" s="6">
        <f t="shared" si="37"/>
        <v>0.29411764705882354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11</v>
      </c>
      <c r="O139" s="69">
        <f>COUNTIFS('2way'!$N$3:$N$7690,"&gt;50%",'2way'!$Y$3:$Y$7690,"Y",'2way'!$Q$3:$Q$7690,"=" &amp;B139) +  COUNTIFS('2way'!$N$3:$N$7690,"&gt;50%",'2way'!$Y$3:$Y$7690,"Y",'2way'!$R$3:$R$7690,"=" &amp;B139)</f>
        <v>6</v>
      </c>
      <c r="P139">
        <f>COUNTIF('2way'!$Q$3:$Q$7690,"=" &amp;B139) + COUNTIF('2way'!$R$3:$R$7690,"=" &amp;B139)</f>
        <v>17</v>
      </c>
      <c r="Q139" s="6">
        <f t="shared" si="38"/>
        <v>0</v>
      </c>
      <c r="R139" s="6">
        <f t="shared" si="39"/>
        <v>0</v>
      </c>
      <c r="S139" s="6">
        <f t="shared" si="40"/>
        <v>0.6470588235294118</v>
      </c>
      <c r="T139" s="6">
        <f t="shared" si="41"/>
        <v>0.35294117647058826</v>
      </c>
      <c r="U139">
        <f t="shared" si="42"/>
        <v>10</v>
      </c>
      <c r="V139" s="6">
        <f t="shared" si="43"/>
        <v>0.58823529411764708</v>
      </c>
      <c r="W139">
        <f t="shared" si="44"/>
        <v>11</v>
      </c>
      <c r="X139" s="6">
        <f t="shared" si="45"/>
        <v>0.6470588235294118</v>
      </c>
      <c r="Y139">
        <f t="shared" si="46"/>
        <v>6</v>
      </c>
      <c r="Z139" s="6">
        <f t="shared" si="47"/>
        <v>0.35294117647058826</v>
      </c>
      <c r="AA139">
        <f t="shared" si="48"/>
        <v>6</v>
      </c>
      <c r="AB139" s="6">
        <f t="shared" si="49"/>
        <v>0.35294117647058826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14</v>
      </c>
      <c r="F140" s="69">
        <f>COUNTIFS('2way'!$B$3:$B$7690,"&gt;50%",'2way'!$Y$3:$Y$7690,"Y",'2way'!$Q$3:$Q$7690,"=" &amp;B140) +  COUNTIFS('2way'!$B$3:$B$7690,"&gt;50%",'2way'!$Y$3:$Y$7690,"Y",'2way'!$R$3:$R$7690,"=" &amp;B140)</f>
        <v>2</v>
      </c>
      <c r="G140">
        <f>COUNTIF('2way'!$Q$3:$Q$7690,"=" &amp;B140) + COUNTIF('2way'!$R$3:$R$7690,"=" &amp;B140)</f>
        <v>18</v>
      </c>
      <c r="H140" s="6">
        <f t="shared" si="34"/>
        <v>0</v>
      </c>
      <c r="I140" s="6">
        <f t="shared" si="35"/>
        <v>0</v>
      </c>
      <c r="J140" s="6">
        <f t="shared" si="36"/>
        <v>0.77777777777777779</v>
      </c>
      <c r="K140" s="6">
        <f t="shared" si="37"/>
        <v>0.1111111111111111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16</v>
      </c>
      <c r="O140" s="69">
        <f>COUNTIFS('2way'!$N$3:$N$7690,"&gt;50%",'2way'!$Y$3:$Y$7690,"Y",'2way'!$Q$3:$Q$7690,"=" &amp;B140) +  COUNTIFS('2way'!$N$3:$N$7690,"&gt;50%",'2way'!$Y$3:$Y$7690,"Y",'2way'!$R$3:$R$7690,"=" &amp;B140)</f>
        <v>2</v>
      </c>
      <c r="P140">
        <f>COUNTIF('2way'!$Q$3:$Q$7690,"=" &amp;B140) + COUNTIF('2way'!$R$3:$R$7690,"=" &amp;B140)</f>
        <v>18</v>
      </c>
      <c r="Q140" s="6">
        <f t="shared" si="38"/>
        <v>0</v>
      </c>
      <c r="R140" s="6">
        <f t="shared" si="39"/>
        <v>0</v>
      </c>
      <c r="S140" s="6">
        <f t="shared" si="40"/>
        <v>0.88888888888888884</v>
      </c>
      <c r="T140" s="6">
        <f t="shared" si="41"/>
        <v>0.1111111111111111</v>
      </c>
      <c r="U140">
        <f t="shared" si="42"/>
        <v>14</v>
      </c>
      <c r="V140" s="6">
        <f t="shared" si="43"/>
        <v>0.77777777777777779</v>
      </c>
      <c r="W140">
        <f t="shared" si="44"/>
        <v>16</v>
      </c>
      <c r="X140" s="6">
        <f t="shared" si="45"/>
        <v>0.88888888888888884</v>
      </c>
      <c r="Y140">
        <f t="shared" si="46"/>
        <v>2</v>
      </c>
      <c r="Z140" s="6">
        <f t="shared" si="47"/>
        <v>0.1111111111111111</v>
      </c>
      <c r="AA140">
        <f t="shared" si="48"/>
        <v>2</v>
      </c>
      <c r="AB140" s="6">
        <f t="shared" si="49"/>
        <v>0.1111111111111111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5</v>
      </c>
      <c r="F141" s="69">
        <f>COUNTIFS('2way'!$B$3:$B$7690,"&gt;50%",'2way'!$Y$3:$Y$7690,"Y",'2way'!$Q$3:$Q$7690,"=" &amp;B141) +  COUNTIFS('2way'!$B$3:$B$7690,"&gt;50%",'2way'!$Y$3:$Y$7690,"Y",'2way'!$R$3:$R$7690,"=" &amp;B141)</f>
        <v>5</v>
      </c>
      <c r="G141">
        <f>COUNTIF('2way'!$Q$3:$Q$7690,"=" &amp;B141) + COUNTIF('2way'!$R$3:$R$7690,"=" &amp;B141)</f>
        <v>17</v>
      </c>
      <c r="H141" s="6">
        <f t="shared" si="34"/>
        <v>0</v>
      </c>
      <c r="I141" s="6">
        <f t="shared" si="35"/>
        <v>0</v>
      </c>
      <c r="J141" s="6">
        <f t="shared" si="36"/>
        <v>0.29411764705882354</v>
      </c>
      <c r="K141" s="6">
        <f t="shared" si="37"/>
        <v>0.29411764705882354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10</v>
      </c>
      <c r="O141" s="69">
        <f>COUNTIFS('2way'!$N$3:$N$7690,"&gt;50%",'2way'!$Y$3:$Y$7690,"Y",'2way'!$Q$3:$Q$7690,"=" &amp;B141) +  COUNTIFS('2way'!$N$3:$N$7690,"&gt;50%",'2way'!$Y$3:$Y$7690,"Y",'2way'!$R$3:$R$7690,"=" &amp;B141)</f>
        <v>7</v>
      </c>
      <c r="P141">
        <f>COUNTIF('2way'!$Q$3:$Q$7690,"=" &amp;B141) + COUNTIF('2way'!$R$3:$R$7690,"=" &amp;B141)</f>
        <v>17</v>
      </c>
      <c r="Q141" s="6">
        <f t="shared" si="38"/>
        <v>0</v>
      </c>
      <c r="R141" s="6">
        <f t="shared" si="39"/>
        <v>0</v>
      </c>
      <c r="S141" s="6">
        <f t="shared" si="40"/>
        <v>0.58823529411764708</v>
      </c>
      <c r="T141" s="6">
        <f t="shared" si="41"/>
        <v>0.41176470588235292</v>
      </c>
      <c r="U141">
        <f t="shared" si="42"/>
        <v>5</v>
      </c>
      <c r="V141" s="6">
        <f t="shared" si="43"/>
        <v>0.29411764705882354</v>
      </c>
      <c r="W141">
        <f t="shared" si="44"/>
        <v>10</v>
      </c>
      <c r="X141" s="6">
        <f t="shared" si="45"/>
        <v>0.58823529411764708</v>
      </c>
      <c r="Y141">
        <f t="shared" si="46"/>
        <v>5</v>
      </c>
      <c r="Z141" s="6">
        <f t="shared" si="47"/>
        <v>0.29411764705882354</v>
      </c>
      <c r="AA141">
        <f t="shared" si="48"/>
        <v>7</v>
      </c>
      <c r="AB141" s="6">
        <f t="shared" si="49"/>
        <v>0.41176470588235292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6</v>
      </c>
      <c r="F142" s="69">
        <f>COUNTIFS('2way'!$B$3:$B$7690,"&gt;50%",'2way'!$Y$3:$Y$7690,"Y",'2way'!$Q$3:$Q$7690,"=" &amp;B142) +  COUNTIFS('2way'!$B$3:$B$7690,"&gt;50%",'2way'!$Y$3:$Y$7690,"Y",'2way'!$R$3:$R$7690,"=" &amp;B142)</f>
        <v>8</v>
      </c>
      <c r="G142">
        <f>COUNTIF('2way'!$Q$3:$Q$7690,"=" &amp;B142) + COUNTIF('2way'!$R$3:$R$7690,"=" &amp;B142)</f>
        <v>17</v>
      </c>
      <c r="H142" s="6">
        <f t="shared" si="34"/>
        <v>5.8823529411764705E-2</v>
      </c>
      <c r="I142" s="6">
        <f t="shared" si="35"/>
        <v>5.8823529411764705E-2</v>
      </c>
      <c r="J142" s="6">
        <f t="shared" si="36"/>
        <v>0.35294117647058826</v>
      </c>
      <c r="K142" s="6">
        <f t="shared" si="37"/>
        <v>0.47058823529411764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8</v>
      </c>
      <c r="O142" s="69">
        <f>COUNTIFS('2way'!$N$3:$N$7690,"&gt;50%",'2way'!$Y$3:$Y$7690,"Y",'2way'!$Q$3:$Q$7690,"=" &amp;B142) +  COUNTIFS('2way'!$N$3:$N$7690,"&gt;50%",'2way'!$Y$3:$Y$7690,"Y",'2way'!$R$3:$R$7690,"=" &amp;B142)</f>
        <v>9</v>
      </c>
      <c r="P142">
        <f>COUNTIF('2way'!$Q$3:$Q$7690,"=" &amp;B142) + COUNTIF('2way'!$R$3:$R$7690,"=" &amp;B142)</f>
        <v>17</v>
      </c>
      <c r="Q142" s="6">
        <f t="shared" si="38"/>
        <v>0</v>
      </c>
      <c r="R142" s="6">
        <f t="shared" si="39"/>
        <v>0</v>
      </c>
      <c r="S142" s="6">
        <f t="shared" si="40"/>
        <v>0.47058823529411764</v>
      </c>
      <c r="T142" s="6">
        <f t="shared" si="41"/>
        <v>0.52941176470588236</v>
      </c>
      <c r="U142">
        <f t="shared" si="42"/>
        <v>7</v>
      </c>
      <c r="V142" s="6">
        <f t="shared" si="43"/>
        <v>0.41176470588235292</v>
      </c>
      <c r="W142">
        <f t="shared" si="44"/>
        <v>8</v>
      </c>
      <c r="X142" s="6">
        <f t="shared" si="45"/>
        <v>0.47058823529411764</v>
      </c>
      <c r="Y142">
        <f t="shared" si="46"/>
        <v>9</v>
      </c>
      <c r="Z142" s="6">
        <f t="shared" si="47"/>
        <v>0.52941176470588236</v>
      </c>
      <c r="AA142">
        <f t="shared" si="48"/>
        <v>9</v>
      </c>
      <c r="AB142" s="6">
        <f t="shared" si="49"/>
        <v>0.52941176470588236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2</v>
      </c>
      <c r="E143" s="69">
        <f>COUNTIFS('2way'!$B$3:$B$7690,"&gt;50%",'2way'!$Y$3:$Y$7690,"N",'2way'!$Q$3:$Q$7690,"=" &amp;B143) +  COUNTIFS('2way'!$B$3:$B$7690,"&gt;50%",'2way'!$Y$3:$Y$7690,"N",'2way'!$R$3:$R$7690,"=" &amp;B143)</f>
        <v>8</v>
      </c>
      <c r="F143" s="69">
        <f>COUNTIFS('2way'!$B$3:$B$7690,"&gt;50%",'2way'!$Y$3:$Y$7690,"Y",'2way'!$Q$3:$Q$7690,"=" &amp;B143) +  COUNTIFS('2way'!$B$3:$B$7690,"&gt;50%",'2way'!$Y$3:$Y$7690,"Y",'2way'!$R$3:$R$7690,"=" &amp;B143)</f>
        <v>5</v>
      </c>
      <c r="G143">
        <f>COUNTIF('2way'!$Q$3:$Q$7690,"=" &amp;B143) + COUNTIF('2way'!$R$3:$R$7690,"=" &amp;B143)</f>
        <v>17</v>
      </c>
      <c r="H143" s="6">
        <f t="shared" si="34"/>
        <v>0.11764705882352941</v>
      </c>
      <c r="I143" s="6">
        <f t="shared" si="35"/>
        <v>0.11764705882352941</v>
      </c>
      <c r="J143" s="6">
        <f t="shared" si="36"/>
        <v>0.47058823529411764</v>
      </c>
      <c r="K143" s="6">
        <f t="shared" si="37"/>
        <v>0.29411764705882354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10</v>
      </c>
      <c r="O143" s="69">
        <f>COUNTIFS('2way'!$N$3:$N$7690,"&gt;50%",'2way'!$Y$3:$Y$7690,"Y",'2way'!$Q$3:$Q$7690,"=" &amp;B143) +  COUNTIFS('2way'!$N$3:$N$7690,"&gt;50%",'2way'!$Y$3:$Y$7690,"Y",'2way'!$R$3:$R$7690,"=" &amp;B143)</f>
        <v>7</v>
      </c>
      <c r="P143">
        <f>COUNTIF('2way'!$Q$3:$Q$7690,"=" &amp;B143) + COUNTIF('2way'!$R$3:$R$7690,"=" &amp;B143)</f>
        <v>17</v>
      </c>
      <c r="Q143" s="6">
        <f t="shared" si="38"/>
        <v>0</v>
      </c>
      <c r="R143" s="6">
        <f t="shared" si="39"/>
        <v>0</v>
      </c>
      <c r="S143" s="6">
        <f t="shared" si="40"/>
        <v>0.58823529411764708</v>
      </c>
      <c r="T143" s="6">
        <f t="shared" si="41"/>
        <v>0.41176470588235292</v>
      </c>
      <c r="U143">
        <f t="shared" si="42"/>
        <v>10</v>
      </c>
      <c r="V143" s="6">
        <f t="shared" si="43"/>
        <v>0.58823529411764708</v>
      </c>
      <c r="W143">
        <f t="shared" si="44"/>
        <v>10</v>
      </c>
      <c r="X143" s="6">
        <f t="shared" si="45"/>
        <v>0.58823529411764708</v>
      </c>
      <c r="Y143">
        <f t="shared" si="46"/>
        <v>7</v>
      </c>
      <c r="Z143" s="6">
        <f t="shared" si="47"/>
        <v>0.41176470588235292</v>
      </c>
      <c r="AA143">
        <f t="shared" si="48"/>
        <v>7</v>
      </c>
      <c r="AB143" s="6">
        <f t="shared" si="49"/>
        <v>0.41176470588235292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1</v>
      </c>
      <c r="E144" s="69">
        <f>COUNTIFS('2way'!$B$3:$B$7690,"&gt;50%",'2way'!$Y$3:$Y$7690,"N",'2way'!$Q$3:$Q$7690,"=" &amp;B144) +  COUNTIFS('2way'!$B$3:$B$7690,"&gt;50%",'2way'!$Y$3:$Y$7690,"N",'2way'!$R$3:$R$7690,"=" &amp;B144)</f>
        <v>8</v>
      </c>
      <c r="F144" s="69">
        <f>COUNTIFS('2way'!$B$3:$B$7690,"&gt;50%",'2way'!$Y$3:$Y$7690,"Y",'2way'!$Q$3:$Q$7690,"=" &amp;B144) +  COUNTIFS('2way'!$B$3:$B$7690,"&gt;50%",'2way'!$Y$3:$Y$7690,"Y",'2way'!$R$3:$R$7690,"=" &amp;B144)</f>
        <v>7</v>
      </c>
      <c r="G144">
        <f>COUNTIF('2way'!$Q$3:$Q$7690,"=" &amp;B144) + COUNTIF('2way'!$R$3:$R$7690,"=" &amp;B144)</f>
        <v>17</v>
      </c>
      <c r="H144" s="6">
        <f t="shared" si="34"/>
        <v>0</v>
      </c>
      <c r="I144" s="6">
        <f t="shared" si="35"/>
        <v>5.8823529411764705E-2</v>
      </c>
      <c r="J144" s="6">
        <f t="shared" si="36"/>
        <v>0.47058823529411764</v>
      </c>
      <c r="K144" s="6">
        <f t="shared" si="37"/>
        <v>0.41176470588235292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10</v>
      </c>
      <c r="O144" s="69">
        <f>COUNTIFS('2way'!$N$3:$N$7690,"&gt;50%",'2way'!$Y$3:$Y$7690,"Y",'2way'!$Q$3:$Q$7690,"=" &amp;B144) +  COUNTIFS('2way'!$N$3:$N$7690,"&gt;50%",'2way'!$Y$3:$Y$7690,"Y",'2way'!$R$3:$R$7690,"=" &amp;B144)</f>
        <v>7</v>
      </c>
      <c r="P144">
        <f>COUNTIF('2way'!$Q$3:$Q$7690,"=" &amp;B144) + COUNTIF('2way'!$R$3:$R$7690,"=" &amp;B144)</f>
        <v>17</v>
      </c>
      <c r="Q144" s="6">
        <f t="shared" si="38"/>
        <v>0</v>
      </c>
      <c r="R144" s="6">
        <f t="shared" si="39"/>
        <v>0</v>
      </c>
      <c r="S144" s="6">
        <f t="shared" si="40"/>
        <v>0.58823529411764708</v>
      </c>
      <c r="T144" s="6">
        <f t="shared" si="41"/>
        <v>0.41176470588235292</v>
      </c>
      <c r="U144">
        <f t="shared" si="42"/>
        <v>8</v>
      </c>
      <c r="V144" s="6">
        <f t="shared" si="43"/>
        <v>0.47058823529411764</v>
      </c>
      <c r="W144">
        <f t="shared" si="44"/>
        <v>10</v>
      </c>
      <c r="X144" s="6">
        <f t="shared" si="45"/>
        <v>0.58823529411764708</v>
      </c>
      <c r="Y144">
        <f t="shared" si="46"/>
        <v>8</v>
      </c>
      <c r="Z144" s="6">
        <f t="shared" si="47"/>
        <v>0.47058823529411764</v>
      </c>
      <c r="AA144">
        <f t="shared" si="48"/>
        <v>7</v>
      </c>
      <c r="AB144" s="6">
        <f t="shared" si="49"/>
        <v>0.41176470588235292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9</v>
      </c>
      <c r="F145" s="69">
        <f>COUNTIFS('2way'!$B$3:$B$7690,"&gt;50%",'2way'!$Y$3:$Y$7690,"Y",'2way'!$Q$3:$Q$7690,"=" &amp;B145) +  COUNTIFS('2way'!$B$3:$B$7690,"&gt;50%",'2way'!$Y$3:$Y$7690,"Y",'2way'!$R$3:$R$7690,"=" &amp;B145)</f>
        <v>5</v>
      </c>
      <c r="G145">
        <f>COUNTIF('2way'!$Q$3:$Q$7690,"=" &amp;B145) + COUNTIF('2way'!$R$3:$R$7690,"=" &amp;B145)</f>
        <v>17</v>
      </c>
      <c r="H145" s="6">
        <f t="shared" si="34"/>
        <v>5.8823529411764705E-2</v>
      </c>
      <c r="I145" s="6">
        <f t="shared" si="35"/>
        <v>5.8823529411764705E-2</v>
      </c>
      <c r="J145" s="6">
        <f t="shared" si="36"/>
        <v>0.52941176470588236</v>
      </c>
      <c r="K145" s="6">
        <f t="shared" si="37"/>
        <v>0.29411764705882354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11</v>
      </c>
      <c r="O145" s="69">
        <f>COUNTIFS('2way'!$N$3:$N$7690,"&gt;50%",'2way'!$Y$3:$Y$7690,"Y",'2way'!$Q$3:$Q$7690,"=" &amp;B145) +  COUNTIFS('2way'!$N$3:$N$7690,"&gt;50%",'2way'!$Y$3:$Y$7690,"Y",'2way'!$R$3:$R$7690,"=" &amp;B145)</f>
        <v>6</v>
      </c>
      <c r="P145">
        <f>COUNTIF('2way'!$Q$3:$Q$7690,"=" &amp;B145) + COUNTIF('2way'!$R$3:$R$7690,"=" &amp;B145)</f>
        <v>17</v>
      </c>
      <c r="Q145" s="6">
        <f t="shared" si="38"/>
        <v>0</v>
      </c>
      <c r="R145" s="6">
        <f t="shared" si="39"/>
        <v>0</v>
      </c>
      <c r="S145" s="6">
        <f t="shared" si="40"/>
        <v>0.6470588235294118</v>
      </c>
      <c r="T145" s="6">
        <f t="shared" si="41"/>
        <v>0.35294117647058826</v>
      </c>
      <c r="U145">
        <f t="shared" si="42"/>
        <v>10</v>
      </c>
      <c r="V145" s="6">
        <f t="shared" si="43"/>
        <v>0.58823529411764708</v>
      </c>
      <c r="W145">
        <f t="shared" si="44"/>
        <v>11</v>
      </c>
      <c r="X145" s="6">
        <f t="shared" si="45"/>
        <v>0.6470588235294118</v>
      </c>
      <c r="Y145">
        <f t="shared" si="46"/>
        <v>6</v>
      </c>
      <c r="Z145" s="6">
        <f t="shared" si="47"/>
        <v>0.35294117647058826</v>
      </c>
      <c r="AA145">
        <f t="shared" si="48"/>
        <v>6</v>
      </c>
      <c r="AB145" s="6">
        <f t="shared" si="49"/>
        <v>0.35294117647058826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1</v>
      </c>
      <c r="E146" s="69">
        <f>COUNTIFS('2way'!$B$3:$B$7690,"&gt;50%",'2way'!$Y$3:$Y$7690,"N",'2way'!$Q$3:$Q$7690,"=" &amp;B146) +  COUNTIFS('2way'!$B$3:$B$7690,"&gt;50%",'2way'!$Y$3:$Y$7690,"N",'2way'!$R$3:$R$7690,"=" &amp;B146)</f>
        <v>7</v>
      </c>
      <c r="F146" s="69">
        <f>COUNTIFS('2way'!$B$3:$B$7690,"&gt;50%",'2way'!$Y$3:$Y$7690,"Y",'2way'!$Q$3:$Q$7690,"=" &amp;B146) +  COUNTIFS('2way'!$B$3:$B$7690,"&gt;50%",'2way'!$Y$3:$Y$7690,"Y",'2way'!$R$3:$R$7690,"=" &amp;B146)</f>
        <v>8</v>
      </c>
      <c r="G146">
        <f>COUNTIF('2way'!$Q$3:$Q$7690,"=" &amp;B146) + COUNTIF('2way'!$R$3:$R$7690,"=" &amp;B146)</f>
        <v>17</v>
      </c>
      <c r="H146" s="6">
        <f t="shared" si="34"/>
        <v>0</v>
      </c>
      <c r="I146" s="6">
        <f t="shared" si="35"/>
        <v>5.8823529411764705E-2</v>
      </c>
      <c r="J146" s="6">
        <f t="shared" si="36"/>
        <v>0.41176470588235292</v>
      </c>
      <c r="K146" s="6">
        <f t="shared" si="37"/>
        <v>0.47058823529411764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9</v>
      </c>
      <c r="O146" s="69">
        <f>COUNTIFS('2way'!$N$3:$N$7690,"&gt;50%",'2way'!$Y$3:$Y$7690,"Y",'2way'!$Q$3:$Q$7690,"=" &amp;B146) +  COUNTIFS('2way'!$N$3:$N$7690,"&gt;50%",'2way'!$Y$3:$Y$7690,"Y",'2way'!$R$3:$R$7690,"=" &amp;B146)</f>
        <v>8</v>
      </c>
      <c r="P146">
        <f>COUNTIF('2way'!$Q$3:$Q$7690,"=" &amp;B146) + COUNTIF('2way'!$R$3:$R$7690,"=" &amp;B146)</f>
        <v>17</v>
      </c>
      <c r="Q146" s="6">
        <f t="shared" si="38"/>
        <v>0</v>
      </c>
      <c r="R146" s="6">
        <f t="shared" si="39"/>
        <v>0</v>
      </c>
      <c r="S146" s="6">
        <f t="shared" si="40"/>
        <v>0.52941176470588236</v>
      </c>
      <c r="T146" s="6">
        <f t="shared" si="41"/>
        <v>0.47058823529411764</v>
      </c>
      <c r="U146">
        <f t="shared" si="42"/>
        <v>7</v>
      </c>
      <c r="V146" s="6">
        <f t="shared" si="43"/>
        <v>0.41176470588235292</v>
      </c>
      <c r="W146">
        <f t="shared" si="44"/>
        <v>9</v>
      </c>
      <c r="X146" s="6">
        <f t="shared" si="45"/>
        <v>0.52941176470588236</v>
      </c>
      <c r="Y146">
        <f t="shared" si="46"/>
        <v>9</v>
      </c>
      <c r="Z146" s="6">
        <f t="shared" si="47"/>
        <v>0.52941176470588236</v>
      </c>
      <c r="AA146">
        <f t="shared" si="48"/>
        <v>8</v>
      </c>
      <c r="AB146" s="6">
        <f t="shared" si="49"/>
        <v>0.47058823529411764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3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6</v>
      </c>
      <c r="F147" s="69">
        <f>COUNTIFS('2way'!$B$3:$B$7690,"&gt;50%",'2way'!$Y$3:$Y$7690,"Y",'2way'!$Q$3:$Q$7690,"=" &amp;B147) +  COUNTIFS('2way'!$B$3:$B$7690,"&gt;50%",'2way'!$Y$3:$Y$7690,"Y",'2way'!$R$3:$R$7690,"=" &amp;B147)</f>
        <v>6</v>
      </c>
      <c r="G147">
        <f>COUNTIF('2way'!$Q$3:$Q$7690,"=" &amp;B147) + COUNTIF('2way'!$R$3:$R$7690,"=" &amp;B147)</f>
        <v>17</v>
      </c>
      <c r="H147" s="6">
        <f t="shared" si="34"/>
        <v>0.17647058823529413</v>
      </c>
      <c r="I147" s="6">
        <f t="shared" si="35"/>
        <v>0</v>
      </c>
      <c r="J147" s="6">
        <f t="shared" si="36"/>
        <v>0.35294117647058826</v>
      </c>
      <c r="K147" s="6">
        <f t="shared" si="37"/>
        <v>0.35294117647058826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8</v>
      </c>
      <c r="O147" s="69">
        <f>COUNTIFS('2way'!$N$3:$N$7690,"&gt;50%",'2way'!$Y$3:$Y$7690,"Y",'2way'!$Q$3:$Q$7690,"=" &amp;B147) +  COUNTIFS('2way'!$N$3:$N$7690,"&gt;50%",'2way'!$Y$3:$Y$7690,"Y",'2way'!$R$3:$R$7690,"=" &amp;B147)</f>
        <v>9</v>
      </c>
      <c r="P147">
        <f>COUNTIF('2way'!$Q$3:$Q$7690,"=" &amp;B147) + COUNTIF('2way'!$R$3:$R$7690,"=" &amp;B147)</f>
        <v>17</v>
      </c>
      <c r="Q147" s="6">
        <f t="shared" si="38"/>
        <v>0</v>
      </c>
      <c r="R147" s="6">
        <f t="shared" si="39"/>
        <v>0</v>
      </c>
      <c r="S147" s="6">
        <f t="shared" si="40"/>
        <v>0.47058823529411764</v>
      </c>
      <c r="T147" s="6">
        <f t="shared" si="41"/>
        <v>0.52941176470588236</v>
      </c>
      <c r="U147">
        <f t="shared" si="42"/>
        <v>9</v>
      </c>
      <c r="V147" s="6">
        <f t="shared" si="43"/>
        <v>0.52941176470588236</v>
      </c>
      <c r="W147">
        <f t="shared" si="44"/>
        <v>8</v>
      </c>
      <c r="X147" s="6">
        <f t="shared" si="45"/>
        <v>0.47058823529411764</v>
      </c>
      <c r="Y147">
        <f t="shared" si="46"/>
        <v>6</v>
      </c>
      <c r="Z147" s="6">
        <f t="shared" si="47"/>
        <v>0.35294117647058826</v>
      </c>
      <c r="AA147">
        <f t="shared" si="48"/>
        <v>9</v>
      </c>
      <c r="AB147" s="6">
        <f t="shared" si="49"/>
        <v>0.52941176470588236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1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10</v>
      </c>
      <c r="F148" s="69">
        <f>COUNTIFS('2way'!$B$3:$B$7690,"&gt;50%",'2way'!$Y$3:$Y$7690,"Y",'2way'!$Q$3:$Q$7690,"=" &amp;B148) +  COUNTIFS('2way'!$B$3:$B$7690,"&gt;50%",'2way'!$Y$3:$Y$7690,"Y",'2way'!$R$3:$R$7690,"=" &amp;B148)</f>
        <v>5</v>
      </c>
      <c r="G148">
        <f>COUNTIF('2way'!$Q$3:$Q$7690,"=" &amp;B148) + COUNTIF('2way'!$R$3:$R$7690,"=" &amp;B148)</f>
        <v>17</v>
      </c>
      <c r="H148" s="6">
        <f t="shared" si="34"/>
        <v>5.8823529411764705E-2</v>
      </c>
      <c r="I148" s="6">
        <f t="shared" si="35"/>
        <v>0</v>
      </c>
      <c r="J148" s="6">
        <f t="shared" si="36"/>
        <v>0.58823529411764708</v>
      </c>
      <c r="K148" s="6">
        <f t="shared" si="37"/>
        <v>0.29411764705882354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10</v>
      </c>
      <c r="O148" s="69">
        <f>COUNTIFS('2way'!$N$3:$N$7690,"&gt;50%",'2way'!$Y$3:$Y$7690,"Y",'2way'!$Q$3:$Q$7690,"=" &amp;B148) +  COUNTIFS('2way'!$N$3:$N$7690,"&gt;50%",'2way'!$Y$3:$Y$7690,"Y",'2way'!$R$3:$R$7690,"=" &amp;B148)</f>
        <v>7</v>
      </c>
      <c r="P148">
        <f>COUNTIF('2way'!$Q$3:$Q$7690,"=" &amp;B148) + COUNTIF('2way'!$R$3:$R$7690,"=" &amp;B148)</f>
        <v>17</v>
      </c>
      <c r="Q148" s="6">
        <f t="shared" si="38"/>
        <v>0</v>
      </c>
      <c r="R148" s="6">
        <f t="shared" si="39"/>
        <v>0</v>
      </c>
      <c r="S148" s="6">
        <f t="shared" si="40"/>
        <v>0.58823529411764708</v>
      </c>
      <c r="T148" s="6">
        <f t="shared" si="41"/>
        <v>0.41176470588235292</v>
      </c>
      <c r="U148">
        <f t="shared" si="42"/>
        <v>11</v>
      </c>
      <c r="V148" s="6">
        <f t="shared" si="43"/>
        <v>0.6470588235294118</v>
      </c>
      <c r="W148">
        <f t="shared" si="44"/>
        <v>10</v>
      </c>
      <c r="X148" s="6">
        <f t="shared" si="45"/>
        <v>0.58823529411764708</v>
      </c>
      <c r="Y148">
        <f t="shared" si="46"/>
        <v>5</v>
      </c>
      <c r="Z148" s="6">
        <f t="shared" si="47"/>
        <v>0.29411764705882354</v>
      </c>
      <c r="AA148">
        <f t="shared" si="48"/>
        <v>7</v>
      </c>
      <c r="AB148" s="6">
        <f t="shared" si="49"/>
        <v>0.41176470588235292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6</v>
      </c>
      <c r="D149" s="69">
        <f>COUNTIFS('2way'!$A$3:$A$7690,"&gt;50%",'2way'!$Y$3:$Y$7690,"N",'2way'!$Q$3:$Q$7690,"=" &amp;B149) +  COUNTIFS('2way'!$A$3:$A$7690,"&gt;50%",'2way'!$Y$3:$Y$7690,"N",'2way'!$R$3:$R$7690,"=" &amp;B149)</f>
        <v>1</v>
      </c>
      <c r="E149" s="69">
        <f>COUNTIFS('2way'!$B$3:$B$7690,"&gt;50%",'2way'!$Y$3:$Y$7690,"N",'2way'!$Q$3:$Q$7690,"=" &amp;B149) +  COUNTIFS('2way'!$B$3:$B$7690,"&gt;50%",'2way'!$Y$3:$Y$7690,"N",'2way'!$R$3:$R$7690,"=" &amp;B149)</f>
        <v>8</v>
      </c>
      <c r="F149" s="6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18</v>
      </c>
      <c r="H149" s="6">
        <f t="shared" si="34"/>
        <v>0.33333333333333331</v>
      </c>
      <c r="I149" s="6">
        <f t="shared" si="35"/>
        <v>5.5555555555555552E-2</v>
      </c>
      <c r="J149" s="6">
        <f t="shared" si="36"/>
        <v>0.44444444444444442</v>
      </c>
      <c r="K149" s="6">
        <f t="shared" si="37"/>
        <v>0.1111111111111111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10</v>
      </c>
      <c r="O149" s="69">
        <f>COUNTIFS('2way'!$N$3:$N$7690,"&gt;50%",'2way'!$Y$3:$Y$7690,"Y",'2way'!$Q$3:$Q$7690,"=" &amp;B149) +  COUNTIFS('2way'!$N$3:$N$7690,"&gt;50%",'2way'!$Y$3:$Y$7690,"Y",'2way'!$R$3:$R$7690,"=" &amp;B149)</f>
        <v>8</v>
      </c>
      <c r="P149">
        <f>COUNTIF('2way'!$Q$3:$Q$7690,"=" &amp;B149) + COUNTIF('2way'!$R$3:$R$7690,"=" &amp;B149)</f>
        <v>18</v>
      </c>
      <c r="Q149" s="6">
        <f t="shared" si="38"/>
        <v>0</v>
      </c>
      <c r="R149" s="6">
        <f t="shared" si="39"/>
        <v>0</v>
      </c>
      <c r="S149" s="6">
        <f t="shared" si="40"/>
        <v>0.55555555555555558</v>
      </c>
      <c r="T149" s="6">
        <f t="shared" si="41"/>
        <v>0.44444444444444442</v>
      </c>
      <c r="U149">
        <f t="shared" si="42"/>
        <v>14</v>
      </c>
      <c r="V149" s="6">
        <f t="shared" si="43"/>
        <v>0.77777777777777779</v>
      </c>
      <c r="W149">
        <f t="shared" si="44"/>
        <v>10</v>
      </c>
      <c r="X149" s="6">
        <f t="shared" si="45"/>
        <v>0.55555555555555558</v>
      </c>
      <c r="Y149">
        <f t="shared" si="46"/>
        <v>3</v>
      </c>
      <c r="Z149" s="6">
        <f t="shared" si="47"/>
        <v>0.16666666666666666</v>
      </c>
      <c r="AA149">
        <f t="shared" si="48"/>
        <v>8</v>
      </c>
      <c r="AB149" s="6">
        <f t="shared" si="49"/>
        <v>0.44444444444444442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2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10</v>
      </c>
      <c r="F150" s="69">
        <f>COUNTIFS('2way'!$B$3:$B$7690,"&gt;50%",'2way'!$Y$3:$Y$7690,"Y",'2way'!$Q$3:$Q$7690,"=" &amp;B150) +  COUNTIFS('2way'!$B$3:$B$7690,"&gt;50%",'2way'!$Y$3:$Y$7690,"Y",'2way'!$R$3:$R$7690,"=" &amp;B150)</f>
        <v>4</v>
      </c>
      <c r="G150">
        <f>COUNTIF('2way'!$Q$3:$Q$7690,"=" &amp;B150) + COUNTIF('2way'!$R$3:$R$7690,"=" &amp;B150)</f>
        <v>17</v>
      </c>
      <c r="H150" s="6">
        <f t="shared" si="34"/>
        <v>0.11764705882352941</v>
      </c>
      <c r="I150" s="6">
        <f t="shared" si="35"/>
        <v>0</v>
      </c>
      <c r="J150" s="6">
        <f t="shared" si="36"/>
        <v>0.58823529411764708</v>
      </c>
      <c r="K150" s="6">
        <f t="shared" si="37"/>
        <v>0.23529411764705882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10</v>
      </c>
      <c r="O150" s="69">
        <f>COUNTIFS('2way'!$N$3:$N$7690,"&gt;50%",'2way'!$Y$3:$Y$7690,"Y",'2way'!$Q$3:$Q$7690,"=" &amp;B150) +  COUNTIFS('2way'!$N$3:$N$7690,"&gt;50%",'2way'!$Y$3:$Y$7690,"Y",'2way'!$R$3:$R$7690,"=" &amp;B150)</f>
        <v>7</v>
      </c>
      <c r="P150">
        <f>COUNTIF('2way'!$Q$3:$Q$7690,"=" &amp;B150) + COUNTIF('2way'!$R$3:$R$7690,"=" &amp;B150)</f>
        <v>17</v>
      </c>
      <c r="Q150" s="6">
        <f t="shared" si="38"/>
        <v>0</v>
      </c>
      <c r="R150" s="6">
        <f t="shared" si="39"/>
        <v>0</v>
      </c>
      <c r="S150" s="6">
        <f t="shared" si="40"/>
        <v>0.58823529411764708</v>
      </c>
      <c r="T150" s="6">
        <f t="shared" si="41"/>
        <v>0.41176470588235292</v>
      </c>
      <c r="U150">
        <f t="shared" si="42"/>
        <v>12</v>
      </c>
      <c r="V150" s="6">
        <f t="shared" si="43"/>
        <v>0.70588235294117652</v>
      </c>
      <c r="W150">
        <f t="shared" si="44"/>
        <v>10</v>
      </c>
      <c r="X150" s="6">
        <f t="shared" si="45"/>
        <v>0.58823529411764708</v>
      </c>
      <c r="Y150">
        <f t="shared" si="46"/>
        <v>4</v>
      </c>
      <c r="Z150" s="6">
        <f t="shared" si="47"/>
        <v>0.23529411764705882</v>
      </c>
      <c r="AA150">
        <f t="shared" si="48"/>
        <v>7</v>
      </c>
      <c r="AB150" s="6">
        <f t="shared" si="49"/>
        <v>0.41176470588235292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3</v>
      </c>
      <c r="D151" s="69">
        <f>COUNTIFS('2way'!$A$3:$A$7690,"&gt;50%",'2way'!$Y$3:$Y$7690,"N",'2way'!$Q$3:$Q$7690,"=" &amp;B151) +  COUNTIFS('2way'!$A$3:$A$7690,"&gt;50%",'2way'!$Y$3:$Y$7690,"N",'2way'!$R$3:$R$7690,"=" &amp;B151)</f>
        <v>3</v>
      </c>
      <c r="E151" s="69">
        <f>COUNTIFS('2way'!$B$3:$B$7690,"&gt;50%",'2way'!$Y$3:$Y$7690,"N",'2way'!$Q$3:$Q$7690,"=" &amp;B151) +  COUNTIFS('2way'!$B$3:$B$7690,"&gt;50%",'2way'!$Y$3:$Y$7690,"N",'2way'!$R$3:$R$7690,"=" &amp;B151)</f>
        <v>5</v>
      </c>
      <c r="F151" s="69">
        <f>COUNTIFS('2way'!$B$3:$B$7690,"&gt;50%",'2way'!$Y$3:$Y$7690,"Y",'2way'!$Q$3:$Q$7690,"=" &amp;B151) +  COUNTIFS('2way'!$B$3:$B$7690,"&gt;50%",'2way'!$Y$3:$Y$7690,"Y",'2way'!$R$3:$R$7690,"=" &amp;B151)</f>
        <v>5</v>
      </c>
      <c r="G151">
        <f>COUNTIF('2way'!$Q$3:$Q$7690,"=" &amp;B151) + COUNTIF('2way'!$R$3:$R$7690,"=" &amp;B151)</f>
        <v>17</v>
      </c>
      <c r="H151" s="6">
        <f t="shared" si="34"/>
        <v>0.17647058823529413</v>
      </c>
      <c r="I151" s="6">
        <f t="shared" si="35"/>
        <v>0.17647058823529413</v>
      </c>
      <c r="J151" s="6">
        <f t="shared" si="36"/>
        <v>0.29411764705882354</v>
      </c>
      <c r="K151" s="6">
        <f t="shared" si="37"/>
        <v>0.29411764705882354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8</v>
      </c>
      <c r="O151" s="69">
        <f>COUNTIFS('2way'!$N$3:$N$7690,"&gt;50%",'2way'!$Y$3:$Y$7690,"Y",'2way'!$Q$3:$Q$7690,"=" &amp;B151) +  COUNTIFS('2way'!$N$3:$N$7690,"&gt;50%",'2way'!$Y$3:$Y$7690,"Y",'2way'!$R$3:$R$7690,"=" &amp;B151)</f>
        <v>9</v>
      </c>
      <c r="P151">
        <f>COUNTIF('2way'!$Q$3:$Q$7690,"=" &amp;B151) + COUNTIF('2way'!$R$3:$R$7690,"=" &amp;B151)</f>
        <v>17</v>
      </c>
      <c r="Q151" s="6">
        <f t="shared" si="38"/>
        <v>0</v>
      </c>
      <c r="R151" s="6">
        <f t="shared" si="39"/>
        <v>0</v>
      </c>
      <c r="S151" s="6">
        <f t="shared" si="40"/>
        <v>0.47058823529411764</v>
      </c>
      <c r="T151" s="6">
        <f t="shared" si="41"/>
        <v>0.52941176470588236</v>
      </c>
      <c r="U151">
        <f t="shared" si="42"/>
        <v>8</v>
      </c>
      <c r="V151" s="6">
        <f t="shared" si="43"/>
        <v>0.47058823529411764</v>
      </c>
      <c r="W151">
        <f t="shared" si="44"/>
        <v>8</v>
      </c>
      <c r="X151" s="6">
        <f t="shared" si="45"/>
        <v>0.47058823529411764</v>
      </c>
      <c r="Y151">
        <f t="shared" si="46"/>
        <v>8</v>
      </c>
      <c r="Z151" s="6">
        <f t="shared" si="47"/>
        <v>0.47058823529411764</v>
      </c>
      <c r="AA151">
        <f t="shared" si="48"/>
        <v>9</v>
      </c>
      <c r="AB151" s="6">
        <f t="shared" si="49"/>
        <v>0.52941176470588236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4</v>
      </c>
      <c r="D152" s="69">
        <f>COUNTIFS('2way'!$A$3:$A$7690,"&gt;50%",'2way'!$Y$3:$Y$7690,"N",'2way'!$Q$3:$Q$7690,"=" &amp;B152) +  COUNTIFS('2way'!$A$3:$A$7690,"&gt;50%",'2way'!$Y$3:$Y$7690,"N",'2way'!$R$3:$R$7690,"=" &amp;B152)</f>
        <v>1</v>
      </c>
      <c r="E152" s="69">
        <f>COUNTIFS('2way'!$B$3:$B$7690,"&gt;50%",'2way'!$Y$3:$Y$7690,"N",'2way'!$Q$3:$Q$7690,"=" &amp;B152) +  COUNTIFS('2way'!$B$3:$B$7690,"&gt;50%",'2way'!$Y$3:$Y$7690,"N",'2way'!$R$3:$R$7690,"=" &amp;B152)</f>
        <v>8</v>
      </c>
      <c r="F152" s="69">
        <f>COUNTIFS('2way'!$B$3:$B$7690,"&gt;50%",'2way'!$Y$3:$Y$7690,"Y",'2way'!$Q$3:$Q$7690,"=" &amp;B152) +  COUNTIFS('2way'!$B$3:$B$7690,"&gt;50%",'2way'!$Y$3:$Y$7690,"Y",'2way'!$R$3:$R$7690,"=" &amp;B152)</f>
        <v>3</v>
      </c>
      <c r="G152">
        <f>COUNTIF('2way'!$Q$3:$Q$7690,"=" &amp;B152) + COUNTIF('2way'!$R$3:$R$7690,"=" &amp;B152)</f>
        <v>17</v>
      </c>
      <c r="H152" s="6">
        <f t="shared" si="34"/>
        <v>0.23529411764705882</v>
      </c>
      <c r="I152" s="6">
        <f t="shared" si="35"/>
        <v>5.8823529411764705E-2</v>
      </c>
      <c r="J152" s="6">
        <f t="shared" si="36"/>
        <v>0.47058823529411764</v>
      </c>
      <c r="K152" s="6">
        <f t="shared" si="37"/>
        <v>0.17647058823529413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9</v>
      </c>
      <c r="O152" s="69">
        <f>COUNTIFS('2way'!$N$3:$N$7690,"&gt;50%",'2way'!$Y$3:$Y$7690,"Y",'2way'!$Q$3:$Q$7690,"=" &amp;B152) +  COUNTIFS('2way'!$N$3:$N$7690,"&gt;50%",'2way'!$Y$3:$Y$7690,"Y",'2way'!$R$3:$R$7690,"=" &amp;B152)</f>
        <v>8</v>
      </c>
      <c r="P152">
        <f>COUNTIF('2way'!$Q$3:$Q$7690,"=" &amp;B152) + COUNTIF('2way'!$R$3:$R$7690,"=" &amp;B152)</f>
        <v>17</v>
      </c>
      <c r="Q152" s="6">
        <f t="shared" si="38"/>
        <v>0</v>
      </c>
      <c r="R152" s="6">
        <f t="shared" si="39"/>
        <v>0</v>
      </c>
      <c r="S152" s="6">
        <f t="shared" si="40"/>
        <v>0.52941176470588236</v>
      </c>
      <c r="T152" s="6">
        <f t="shared" si="41"/>
        <v>0.47058823529411764</v>
      </c>
      <c r="U152">
        <f t="shared" si="42"/>
        <v>12</v>
      </c>
      <c r="V152" s="6">
        <f t="shared" si="43"/>
        <v>0.70588235294117652</v>
      </c>
      <c r="W152">
        <f t="shared" si="44"/>
        <v>9</v>
      </c>
      <c r="X152" s="6">
        <f t="shared" si="45"/>
        <v>0.52941176470588236</v>
      </c>
      <c r="Y152">
        <f t="shared" si="46"/>
        <v>4</v>
      </c>
      <c r="Z152" s="6">
        <f t="shared" si="47"/>
        <v>0.23529411764705882</v>
      </c>
      <c r="AA152">
        <f t="shared" si="48"/>
        <v>8</v>
      </c>
      <c r="AB152" s="6">
        <f t="shared" si="49"/>
        <v>0.47058823529411764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8</v>
      </c>
      <c r="F153" s="69">
        <f>COUNTIFS('2way'!$B$3:$B$7690,"&gt;50%",'2way'!$Y$3:$Y$7690,"Y",'2way'!$Q$3:$Q$7690,"=" &amp;B153) +  COUNTIFS('2way'!$B$3:$B$7690,"&gt;50%",'2way'!$Y$3:$Y$7690,"Y",'2way'!$R$3:$R$7690,"=" &amp;B153)</f>
        <v>9</v>
      </c>
      <c r="G153">
        <f>COUNTIF('2way'!$Q$3:$Q$7690,"=" &amp;B153) + COUNTIF('2way'!$R$3:$R$7690,"=" &amp;B153)</f>
        <v>17</v>
      </c>
      <c r="H153" s="6">
        <f t="shared" si="34"/>
        <v>0</v>
      </c>
      <c r="I153" s="6">
        <f t="shared" si="35"/>
        <v>0</v>
      </c>
      <c r="J153" s="6">
        <f t="shared" si="36"/>
        <v>0.47058823529411764</v>
      </c>
      <c r="K153" s="6">
        <f t="shared" si="37"/>
        <v>0.52941176470588236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8</v>
      </c>
      <c r="O153" s="69">
        <f>COUNTIFS('2way'!$N$3:$N$7690,"&gt;50%",'2way'!$Y$3:$Y$7690,"Y",'2way'!$Q$3:$Q$7690,"=" &amp;B153) +  COUNTIFS('2way'!$N$3:$N$7690,"&gt;50%",'2way'!$Y$3:$Y$7690,"Y",'2way'!$R$3:$R$7690,"=" &amp;B153)</f>
        <v>9</v>
      </c>
      <c r="P153">
        <f>COUNTIF('2way'!$Q$3:$Q$7690,"=" &amp;B153) + COUNTIF('2way'!$R$3:$R$7690,"=" &amp;B153)</f>
        <v>17</v>
      </c>
      <c r="Q153" s="6">
        <f t="shared" si="38"/>
        <v>0</v>
      </c>
      <c r="R153" s="6">
        <f t="shared" si="39"/>
        <v>0</v>
      </c>
      <c r="S153" s="6">
        <f t="shared" si="40"/>
        <v>0.47058823529411764</v>
      </c>
      <c r="T153" s="6">
        <f t="shared" si="41"/>
        <v>0.52941176470588236</v>
      </c>
      <c r="U153">
        <f t="shared" si="42"/>
        <v>8</v>
      </c>
      <c r="V153" s="6">
        <f t="shared" si="43"/>
        <v>0.47058823529411764</v>
      </c>
      <c r="W153">
        <f t="shared" si="44"/>
        <v>8</v>
      </c>
      <c r="X153" s="6">
        <f t="shared" si="45"/>
        <v>0.47058823529411764</v>
      </c>
      <c r="Y153">
        <f t="shared" si="46"/>
        <v>9</v>
      </c>
      <c r="Z153" s="6">
        <f t="shared" si="47"/>
        <v>0.52941176470588236</v>
      </c>
      <c r="AA153">
        <f t="shared" si="48"/>
        <v>9</v>
      </c>
      <c r="AB153" s="6">
        <f t="shared" si="49"/>
        <v>0.52941176470588236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1</v>
      </c>
      <c r="E154" s="69">
        <f>COUNTIFS('2way'!$B$3:$B$7690,"&gt;50%",'2way'!$Y$3:$Y$7690,"N",'2way'!$Q$3:$Q$7690,"=" &amp;B154) +  COUNTIFS('2way'!$B$3:$B$7690,"&gt;50%",'2way'!$Y$3:$Y$7690,"N",'2way'!$R$3:$R$7690,"=" &amp;B154)</f>
        <v>6</v>
      </c>
      <c r="F154" s="69">
        <f>COUNTIFS('2way'!$B$3:$B$7690,"&gt;50%",'2way'!$Y$3:$Y$7690,"Y",'2way'!$Q$3:$Q$7690,"=" &amp;B154) +  COUNTIFS('2way'!$B$3:$B$7690,"&gt;50%",'2way'!$Y$3:$Y$7690,"Y",'2way'!$R$3:$R$7690,"=" &amp;B154)</f>
        <v>10</v>
      </c>
      <c r="G154">
        <f>COUNTIF('2way'!$Q$3:$Q$7690,"=" &amp;B154) + COUNTIF('2way'!$R$3:$R$7690,"=" &amp;B154)</f>
        <v>17</v>
      </c>
      <c r="H154" s="6">
        <f t="shared" si="34"/>
        <v>0</v>
      </c>
      <c r="I154" s="6">
        <f t="shared" si="35"/>
        <v>5.8823529411764705E-2</v>
      </c>
      <c r="J154" s="6">
        <f t="shared" si="36"/>
        <v>0.35294117647058826</v>
      </c>
      <c r="K154" s="6">
        <f t="shared" si="37"/>
        <v>0.58823529411764708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7</v>
      </c>
      <c r="O154" s="69">
        <f>COUNTIFS('2way'!$N$3:$N$7690,"&gt;50%",'2way'!$Y$3:$Y$7690,"Y",'2way'!$Q$3:$Q$7690,"=" &amp;B154) +  COUNTIFS('2way'!$N$3:$N$7690,"&gt;50%",'2way'!$Y$3:$Y$7690,"Y",'2way'!$R$3:$R$7690,"=" &amp;B154)</f>
        <v>10</v>
      </c>
      <c r="P154">
        <f>COUNTIF('2way'!$Q$3:$Q$7690,"=" &amp;B154) + COUNTIF('2way'!$R$3:$R$7690,"=" &amp;B154)</f>
        <v>17</v>
      </c>
      <c r="Q154" s="6">
        <f t="shared" si="38"/>
        <v>0</v>
      </c>
      <c r="R154" s="6">
        <f t="shared" si="39"/>
        <v>0</v>
      </c>
      <c r="S154" s="6">
        <f t="shared" si="40"/>
        <v>0.41176470588235292</v>
      </c>
      <c r="T154" s="6">
        <f t="shared" si="41"/>
        <v>0.58823529411764708</v>
      </c>
      <c r="U154">
        <f t="shared" si="42"/>
        <v>6</v>
      </c>
      <c r="V154" s="6">
        <f t="shared" si="43"/>
        <v>0.35294117647058826</v>
      </c>
      <c r="W154">
        <f t="shared" si="44"/>
        <v>7</v>
      </c>
      <c r="X154" s="6">
        <f t="shared" si="45"/>
        <v>0.41176470588235292</v>
      </c>
      <c r="Y154">
        <f t="shared" si="46"/>
        <v>11</v>
      </c>
      <c r="Z154" s="6">
        <f t="shared" si="47"/>
        <v>0.6470588235294118</v>
      </c>
      <c r="AA154">
        <f t="shared" si="48"/>
        <v>10</v>
      </c>
      <c r="AB154" s="6">
        <f t="shared" si="49"/>
        <v>0.58823529411764708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1</v>
      </c>
      <c r="E155" s="69">
        <f>COUNTIFS('2way'!$B$3:$B$7690,"&gt;50%",'2way'!$Y$3:$Y$7690,"N",'2way'!$Q$3:$Q$7690,"=" &amp;B155) +  COUNTIFS('2way'!$B$3:$B$7690,"&gt;50%",'2way'!$Y$3:$Y$7690,"N",'2way'!$R$3:$R$7690,"=" &amp;B155)</f>
        <v>6</v>
      </c>
      <c r="F155" s="69">
        <f>COUNTIFS('2way'!$B$3:$B$7690,"&gt;50%",'2way'!$Y$3:$Y$7690,"Y",'2way'!$Q$3:$Q$7690,"=" &amp;B155) +  COUNTIFS('2way'!$B$3:$B$7690,"&gt;50%",'2way'!$Y$3:$Y$7690,"Y",'2way'!$R$3:$R$7690,"=" &amp;B155)</f>
        <v>3</v>
      </c>
      <c r="G155">
        <f>COUNTIF('2way'!$Q$3:$Q$7690,"=" &amp;B155) + COUNTIF('2way'!$R$3:$R$7690,"=" &amp;B155)</f>
        <v>17</v>
      </c>
      <c r="H155" s="6">
        <f t="shared" si="34"/>
        <v>0</v>
      </c>
      <c r="I155" s="6">
        <f t="shared" si="35"/>
        <v>5.8823529411764705E-2</v>
      </c>
      <c r="J155" s="6">
        <f t="shared" si="36"/>
        <v>0.35294117647058826</v>
      </c>
      <c r="K155" s="6">
        <f t="shared" si="37"/>
        <v>0.17647058823529413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12</v>
      </c>
      <c r="O155" s="69">
        <f>COUNTIFS('2way'!$N$3:$N$7690,"&gt;50%",'2way'!$Y$3:$Y$7690,"Y",'2way'!$Q$3:$Q$7690,"=" &amp;B155) +  COUNTIFS('2way'!$N$3:$N$7690,"&gt;50%",'2way'!$Y$3:$Y$7690,"Y",'2way'!$R$3:$R$7690,"=" &amp;B155)</f>
        <v>5</v>
      </c>
      <c r="P155">
        <f>COUNTIF('2way'!$Q$3:$Q$7690,"=" &amp;B155) + COUNTIF('2way'!$R$3:$R$7690,"=" &amp;B155)</f>
        <v>17</v>
      </c>
      <c r="Q155" s="6">
        <f t="shared" si="38"/>
        <v>0</v>
      </c>
      <c r="R155" s="6">
        <f t="shared" si="39"/>
        <v>0</v>
      </c>
      <c r="S155" s="6">
        <f t="shared" si="40"/>
        <v>0.70588235294117652</v>
      </c>
      <c r="T155" s="6">
        <f t="shared" si="41"/>
        <v>0.29411764705882354</v>
      </c>
      <c r="U155">
        <f t="shared" si="42"/>
        <v>6</v>
      </c>
      <c r="V155" s="6">
        <f t="shared" si="43"/>
        <v>0.35294117647058826</v>
      </c>
      <c r="W155">
        <f t="shared" si="44"/>
        <v>12</v>
      </c>
      <c r="X155" s="6">
        <f t="shared" si="45"/>
        <v>0.70588235294117652</v>
      </c>
      <c r="Y155">
        <f t="shared" si="46"/>
        <v>4</v>
      </c>
      <c r="Z155" s="6">
        <f t="shared" si="47"/>
        <v>0.23529411764705882</v>
      </c>
      <c r="AA155">
        <f t="shared" si="48"/>
        <v>5</v>
      </c>
      <c r="AB155" s="6">
        <f t="shared" si="49"/>
        <v>0.29411764705882354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1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8</v>
      </c>
      <c r="F156" s="69">
        <f>COUNTIFS('2way'!$B$3:$B$7690,"&gt;50%",'2way'!$Y$3:$Y$7690,"Y",'2way'!$Q$3:$Q$7690,"=" &amp;B156) +  COUNTIFS('2way'!$B$3:$B$7690,"&gt;50%",'2way'!$Y$3:$Y$7690,"Y",'2way'!$R$3:$R$7690,"=" &amp;B156)</f>
        <v>5</v>
      </c>
      <c r="G156">
        <f>COUNTIF('2way'!$Q$3:$Q$7690,"=" &amp;B156) + COUNTIF('2way'!$R$3:$R$7690,"=" &amp;B156)</f>
        <v>17</v>
      </c>
      <c r="H156" s="6">
        <f t="shared" si="34"/>
        <v>5.8823529411764705E-2</v>
      </c>
      <c r="I156" s="6">
        <f t="shared" si="35"/>
        <v>0</v>
      </c>
      <c r="J156" s="6">
        <f t="shared" si="36"/>
        <v>0.47058823529411764</v>
      </c>
      <c r="K156" s="6">
        <f t="shared" si="37"/>
        <v>0.29411764705882354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10</v>
      </c>
      <c r="O156" s="69">
        <f>COUNTIFS('2way'!$N$3:$N$7690,"&gt;50%",'2way'!$Y$3:$Y$7690,"Y",'2way'!$Q$3:$Q$7690,"=" &amp;B156) +  COUNTIFS('2way'!$N$3:$N$7690,"&gt;50%",'2way'!$Y$3:$Y$7690,"Y",'2way'!$R$3:$R$7690,"=" &amp;B156)</f>
        <v>7</v>
      </c>
      <c r="P156">
        <f>COUNTIF('2way'!$Q$3:$Q$7690,"=" &amp;B156) + COUNTIF('2way'!$R$3:$R$7690,"=" &amp;B156)</f>
        <v>17</v>
      </c>
      <c r="Q156" s="6">
        <f t="shared" si="38"/>
        <v>0</v>
      </c>
      <c r="R156" s="6">
        <f t="shared" si="39"/>
        <v>0</v>
      </c>
      <c r="S156" s="6">
        <f t="shared" si="40"/>
        <v>0.58823529411764708</v>
      </c>
      <c r="T156" s="6">
        <f t="shared" si="41"/>
        <v>0.41176470588235292</v>
      </c>
      <c r="U156">
        <f t="shared" si="42"/>
        <v>9</v>
      </c>
      <c r="V156" s="6">
        <f t="shared" si="43"/>
        <v>0.52941176470588236</v>
      </c>
      <c r="W156">
        <f t="shared" si="44"/>
        <v>10</v>
      </c>
      <c r="X156" s="6">
        <f t="shared" si="45"/>
        <v>0.58823529411764708</v>
      </c>
      <c r="Y156">
        <f t="shared" si="46"/>
        <v>5</v>
      </c>
      <c r="Z156" s="6">
        <f t="shared" si="47"/>
        <v>0.29411764705882354</v>
      </c>
      <c r="AA156">
        <f t="shared" si="48"/>
        <v>7</v>
      </c>
      <c r="AB156" s="6">
        <f t="shared" si="49"/>
        <v>0.41176470588235292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2</v>
      </c>
      <c r="D157" s="69">
        <f>COUNTIFS('2way'!$A$3:$A$7690,"&gt;50%",'2way'!$Y$3:$Y$7690,"N",'2way'!$Q$3:$Q$7690,"=" &amp;B157) +  COUNTIFS('2way'!$A$3:$A$7690,"&gt;50%",'2way'!$Y$3:$Y$7690,"N",'2way'!$R$3:$R$7690,"=" &amp;B157)</f>
        <v>1</v>
      </c>
      <c r="E157" s="69">
        <f>COUNTIFS('2way'!$B$3:$B$7690,"&gt;50%",'2way'!$Y$3:$Y$7690,"N",'2way'!$Q$3:$Q$7690,"=" &amp;B157) +  COUNTIFS('2way'!$B$3:$B$7690,"&gt;50%",'2way'!$Y$3:$Y$7690,"N",'2way'!$R$3:$R$7690,"=" &amp;B157)</f>
        <v>5</v>
      </c>
      <c r="F157" s="69">
        <f>COUNTIFS('2way'!$B$3:$B$7690,"&gt;50%",'2way'!$Y$3:$Y$7690,"Y",'2way'!$Q$3:$Q$7690,"=" &amp;B157) +  COUNTIFS('2way'!$B$3:$B$7690,"&gt;50%",'2way'!$Y$3:$Y$7690,"Y",'2way'!$R$3:$R$7690,"=" &amp;B157)</f>
        <v>8</v>
      </c>
      <c r="G157">
        <f>COUNTIF('2way'!$Q$3:$Q$7690,"=" &amp;B157) + COUNTIF('2way'!$R$3:$R$7690,"=" &amp;B157)</f>
        <v>17</v>
      </c>
      <c r="H157" s="6">
        <f t="shared" si="34"/>
        <v>0.11764705882352941</v>
      </c>
      <c r="I157" s="6">
        <f t="shared" si="35"/>
        <v>5.8823529411764705E-2</v>
      </c>
      <c r="J157" s="6">
        <f t="shared" si="36"/>
        <v>0.29411764705882354</v>
      </c>
      <c r="K157" s="6">
        <f t="shared" si="37"/>
        <v>0.47058823529411764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7</v>
      </c>
      <c r="O157" s="69">
        <f>COUNTIFS('2way'!$N$3:$N$7690,"&gt;50%",'2way'!$Y$3:$Y$7690,"Y",'2way'!$Q$3:$Q$7690,"=" &amp;B157) +  COUNTIFS('2way'!$N$3:$N$7690,"&gt;50%",'2way'!$Y$3:$Y$7690,"Y",'2way'!$R$3:$R$7690,"=" &amp;B157)</f>
        <v>10</v>
      </c>
      <c r="P157">
        <f>COUNTIF('2way'!$Q$3:$Q$7690,"=" &amp;B157) + COUNTIF('2way'!$R$3:$R$7690,"=" &amp;B157)</f>
        <v>17</v>
      </c>
      <c r="Q157" s="6">
        <f t="shared" si="38"/>
        <v>0</v>
      </c>
      <c r="R157" s="6">
        <f t="shared" si="39"/>
        <v>0</v>
      </c>
      <c r="S157" s="6">
        <f t="shared" si="40"/>
        <v>0.41176470588235292</v>
      </c>
      <c r="T157" s="6">
        <f t="shared" si="41"/>
        <v>0.58823529411764708</v>
      </c>
      <c r="U157">
        <f t="shared" si="42"/>
        <v>7</v>
      </c>
      <c r="V157" s="6">
        <f t="shared" si="43"/>
        <v>0.41176470588235292</v>
      </c>
      <c r="W157">
        <f t="shared" si="44"/>
        <v>7</v>
      </c>
      <c r="X157" s="6">
        <f t="shared" si="45"/>
        <v>0.41176470588235292</v>
      </c>
      <c r="Y157">
        <f t="shared" si="46"/>
        <v>9</v>
      </c>
      <c r="Z157" s="6">
        <f t="shared" si="47"/>
        <v>0.52941176470588236</v>
      </c>
      <c r="AA157">
        <f t="shared" si="48"/>
        <v>10</v>
      </c>
      <c r="AB157" s="6">
        <f t="shared" si="49"/>
        <v>0.58823529411764708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2</v>
      </c>
      <c r="E158" s="69">
        <f>COUNTIFS('2way'!$B$3:$B$7690,"&gt;50%",'2way'!$Y$3:$Y$7690,"N",'2way'!$Q$3:$Q$7690,"=" &amp;B158) +  COUNTIFS('2way'!$B$3:$B$7690,"&gt;50%",'2way'!$Y$3:$Y$7690,"N",'2way'!$R$3:$R$7690,"=" &amp;B158)</f>
        <v>6</v>
      </c>
      <c r="F158" s="69">
        <f>COUNTIFS('2way'!$B$3:$B$7690,"&gt;50%",'2way'!$Y$3:$Y$7690,"Y",'2way'!$Q$3:$Q$7690,"=" &amp;B158) +  COUNTIFS('2way'!$B$3:$B$7690,"&gt;50%",'2way'!$Y$3:$Y$7690,"Y",'2way'!$R$3:$R$7690,"=" &amp;B158)</f>
        <v>5</v>
      </c>
      <c r="G158">
        <f>COUNTIF('2way'!$Q$3:$Q$7690,"=" &amp;B158) + COUNTIF('2way'!$R$3:$R$7690,"=" &amp;B158)</f>
        <v>17</v>
      </c>
      <c r="H158" s="6">
        <f t="shared" si="34"/>
        <v>0</v>
      </c>
      <c r="I158" s="6">
        <f t="shared" si="35"/>
        <v>0.11764705882352941</v>
      </c>
      <c r="J158" s="6">
        <f t="shared" si="36"/>
        <v>0.35294117647058826</v>
      </c>
      <c r="K158" s="6">
        <f t="shared" si="37"/>
        <v>0.29411764705882354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11</v>
      </c>
      <c r="O158" s="69">
        <f>COUNTIFS('2way'!$N$3:$N$7690,"&gt;50%",'2way'!$Y$3:$Y$7690,"Y",'2way'!$Q$3:$Q$7690,"=" &amp;B158) +  COUNTIFS('2way'!$N$3:$N$7690,"&gt;50%",'2way'!$Y$3:$Y$7690,"Y",'2way'!$R$3:$R$7690,"=" &amp;B158)</f>
        <v>6</v>
      </c>
      <c r="P158">
        <f>COUNTIF('2way'!$Q$3:$Q$7690,"=" &amp;B158) + COUNTIF('2way'!$R$3:$R$7690,"=" &amp;B158)</f>
        <v>17</v>
      </c>
      <c r="Q158" s="6">
        <f t="shared" si="38"/>
        <v>0</v>
      </c>
      <c r="R158" s="6">
        <f t="shared" si="39"/>
        <v>0</v>
      </c>
      <c r="S158" s="6">
        <f t="shared" si="40"/>
        <v>0.6470588235294118</v>
      </c>
      <c r="T158" s="6">
        <f t="shared" si="41"/>
        <v>0.35294117647058826</v>
      </c>
      <c r="U158">
        <f t="shared" si="42"/>
        <v>6</v>
      </c>
      <c r="V158" s="6">
        <f t="shared" si="43"/>
        <v>0.35294117647058826</v>
      </c>
      <c r="W158">
        <f t="shared" si="44"/>
        <v>11</v>
      </c>
      <c r="X158" s="6">
        <f t="shared" si="45"/>
        <v>0.6470588235294118</v>
      </c>
      <c r="Y158">
        <f t="shared" si="46"/>
        <v>7</v>
      </c>
      <c r="Z158" s="6">
        <f t="shared" si="47"/>
        <v>0.41176470588235292</v>
      </c>
      <c r="AA158">
        <f t="shared" si="48"/>
        <v>6</v>
      </c>
      <c r="AB158" s="6">
        <f t="shared" si="49"/>
        <v>0.35294117647058826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3</v>
      </c>
      <c r="D159" s="69">
        <f>COUNTIFS('2way'!$A$3:$A$7690,"&gt;50%",'2way'!$Y$3:$Y$7690,"N",'2way'!$Q$3:$Q$7690,"=" &amp;B159) +  COUNTIFS('2way'!$A$3:$A$7690,"&gt;50%",'2way'!$Y$3:$Y$7690,"N",'2way'!$R$3:$R$7690,"=" &amp;B159)</f>
        <v>1</v>
      </c>
      <c r="E159" s="69">
        <f>COUNTIFS('2way'!$B$3:$B$7690,"&gt;50%",'2way'!$Y$3:$Y$7690,"N",'2way'!$Q$3:$Q$7690,"=" &amp;B159) +  COUNTIFS('2way'!$B$3:$B$7690,"&gt;50%",'2way'!$Y$3:$Y$7690,"N",'2way'!$R$3:$R$7690,"=" &amp;B159)</f>
        <v>3</v>
      </c>
      <c r="F159" s="69">
        <f>COUNTIFS('2way'!$B$3:$B$7690,"&gt;50%",'2way'!$Y$3:$Y$7690,"Y",'2way'!$Q$3:$Q$7690,"=" &amp;B159) +  COUNTIFS('2way'!$B$3:$B$7690,"&gt;50%",'2way'!$Y$3:$Y$7690,"Y",'2way'!$R$3:$R$7690,"=" &amp;B159)</f>
        <v>3</v>
      </c>
      <c r="G159">
        <f>COUNTIF('2way'!$Q$3:$Q$7690,"=" &amp;B159) + COUNTIF('2way'!$R$3:$R$7690,"=" &amp;B159)</f>
        <v>17</v>
      </c>
      <c r="H159" s="6">
        <f t="shared" si="34"/>
        <v>0.17647058823529413</v>
      </c>
      <c r="I159" s="6">
        <f t="shared" si="35"/>
        <v>5.8823529411764705E-2</v>
      </c>
      <c r="J159" s="6">
        <f t="shared" si="36"/>
        <v>0.17647058823529413</v>
      </c>
      <c r="K159" s="6">
        <f t="shared" si="37"/>
        <v>0.17647058823529413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9</v>
      </c>
      <c r="O159" s="69">
        <f>COUNTIFS('2way'!$N$3:$N$7690,"&gt;50%",'2way'!$Y$3:$Y$7690,"Y",'2way'!$Q$3:$Q$7690,"=" &amp;B159) +  COUNTIFS('2way'!$N$3:$N$7690,"&gt;50%",'2way'!$Y$3:$Y$7690,"Y",'2way'!$R$3:$R$7690,"=" &amp;B159)</f>
        <v>8</v>
      </c>
      <c r="P159">
        <f>COUNTIF('2way'!$Q$3:$Q$7690,"=" &amp;B159) + COUNTIF('2way'!$R$3:$R$7690,"=" &amp;B159)</f>
        <v>17</v>
      </c>
      <c r="Q159" s="6">
        <f t="shared" si="38"/>
        <v>0</v>
      </c>
      <c r="R159" s="6">
        <f t="shared" si="39"/>
        <v>0</v>
      </c>
      <c r="S159" s="6">
        <f t="shared" si="40"/>
        <v>0.52941176470588236</v>
      </c>
      <c r="T159" s="6">
        <f t="shared" si="41"/>
        <v>0.47058823529411764</v>
      </c>
      <c r="U159">
        <f t="shared" si="42"/>
        <v>6</v>
      </c>
      <c r="V159" s="6">
        <f t="shared" si="43"/>
        <v>0.35294117647058826</v>
      </c>
      <c r="W159">
        <f t="shared" si="44"/>
        <v>9</v>
      </c>
      <c r="X159" s="6">
        <f t="shared" si="45"/>
        <v>0.52941176470588236</v>
      </c>
      <c r="Y159">
        <f t="shared" si="46"/>
        <v>4</v>
      </c>
      <c r="Z159" s="6">
        <f t="shared" si="47"/>
        <v>0.23529411764705882</v>
      </c>
      <c r="AA159">
        <f t="shared" si="48"/>
        <v>8</v>
      </c>
      <c r="AB159" s="6">
        <f t="shared" si="49"/>
        <v>0.47058823529411764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2</v>
      </c>
      <c r="E160" s="69">
        <f>COUNTIFS('2way'!$B$3:$B$7690,"&gt;50%",'2way'!$Y$3:$Y$7690,"N",'2way'!$Q$3:$Q$7690,"=" &amp;B160) +  COUNTIFS('2way'!$B$3:$B$7690,"&gt;50%",'2way'!$Y$3:$Y$7690,"N",'2way'!$R$3:$R$7690,"=" &amp;B160)</f>
        <v>5</v>
      </c>
      <c r="F160" s="69">
        <f>COUNTIFS('2way'!$B$3:$B$7690,"&gt;50%",'2way'!$Y$3:$Y$7690,"Y",'2way'!$Q$3:$Q$7690,"=" &amp;B160) +  COUNTIFS('2way'!$B$3:$B$7690,"&gt;50%",'2way'!$Y$3:$Y$7690,"Y",'2way'!$R$3:$R$7690,"=" &amp;B160)</f>
        <v>3</v>
      </c>
      <c r="G160">
        <f>COUNTIF('2way'!$Q$3:$Q$7690,"=" &amp;B160) + COUNTIF('2way'!$R$3:$R$7690,"=" &amp;B160)</f>
        <v>17</v>
      </c>
      <c r="H160" s="6">
        <f t="shared" si="34"/>
        <v>0</v>
      </c>
      <c r="I160" s="6">
        <f t="shared" si="35"/>
        <v>0.11764705882352941</v>
      </c>
      <c r="J160" s="6">
        <f t="shared" si="36"/>
        <v>0.29411764705882354</v>
      </c>
      <c r="K160" s="6">
        <f t="shared" si="37"/>
        <v>0.17647058823529413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12</v>
      </c>
      <c r="O160" s="69">
        <f>COUNTIFS('2way'!$N$3:$N$7690,"&gt;50%",'2way'!$Y$3:$Y$7690,"Y",'2way'!$Q$3:$Q$7690,"=" &amp;B160) +  COUNTIFS('2way'!$N$3:$N$7690,"&gt;50%",'2way'!$Y$3:$Y$7690,"Y",'2way'!$R$3:$R$7690,"=" &amp;B160)</f>
        <v>5</v>
      </c>
      <c r="P160">
        <f>COUNTIF('2way'!$Q$3:$Q$7690,"=" &amp;B160) + COUNTIF('2way'!$R$3:$R$7690,"=" &amp;B160)</f>
        <v>17</v>
      </c>
      <c r="Q160" s="6">
        <f t="shared" si="38"/>
        <v>0</v>
      </c>
      <c r="R160" s="6">
        <f t="shared" si="39"/>
        <v>0</v>
      </c>
      <c r="S160" s="6">
        <f t="shared" si="40"/>
        <v>0.70588235294117652</v>
      </c>
      <c r="T160" s="6">
        <f t="shared" si="41"/>
        <v>0.29411764705882354</v>
      </c>
      <c r="U160">
        <f t="shared" si="42"/>
        <v>5</v>
      </c>
      <c r="V160" s="6">
        <f t="shared" si="43"/>
        <v>0.29411764705882354</v>
      </c>
      <c r="W160">
        <f t="shared" si="44"/>
        <v>12</v>
      </c>
      <c r="X160" s="6">
        <f t="shared" si="45"/>
        <v>0.70588235294117652</v>
      </c>
      <c r="Y160">
        <f t="shared" si="46"/>
        <v>5</v>
      </c>
      <c r="Z160" s="6">
        <f t="shared" si="47"/>
        <v>0.29411764705882354</v>
      </c>
      <c r="AA160">
        <f t="shared" si="48"/>
        <v>5</v>
      </c>
      <c r="AB160" s="6">
        <f t="shared" si="49"/>
        <v>0.29411764705882354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4</v>
      </c>
      <c r="D161" s="69">
        <f>COUNTIFS('2way'!$A$3:$A$7690,"&gt;50%",'2way'!$Y$3:$Y$7690,"N",'2way'!$Q$3:$Q$7690,"=" &amp;B161) +  COUNTIFS('2way'!$A$3:$A$7690,"&gt;50%",'2way'!$Y$3:$Y$7690,"N",'2way'!$R$3:$R$7690,"=" &amp;B161)</f>
        <v>4</v>
      </c>
      <c r="E161" s="69">
        <f>COUNTIFS('2way'!$B$3:$B$7690,"&gt;50%",'2way'!$Y$3:$Y$7690,"N",'2way'!$Q$3:$Q$7690,"=" &amp;B161) +  COUNTIFS('2way'!$B$3:$B$7690,"&gt;50%",'2way'!$Y$3:$Y$7690,"N",'2way'!$R$3:$R$7690,"=" &amp;B161)</f>
        <v>2</v>
      </c>
      <c r="F161" s="69">
        <f>COUNTIFS('2way'!$B$3:$B$7690,"&gt;50%",'2way'!$Y$3:$Y$7690,"Y",'2way'!$Q$3:$Q$7690,"=" &amp;B161) +  COUNTIFS('2way'!$B$3:$B$7690,"&gt;50%",'2way'!$Y$3:$Y$7690,"Y",'2way'!$R$3:$R$7690,"=" &amp;B161)</f>
        <v>2</v>
      </c>
      <c r="G161">
        <f>COUNTIF('2way'!$Q$3:$Q$7690,"=" &amp;B161) + COUNTIF('2way'!$R$3:$R$7690,"=" &amp;B161)</f>
        <v>12</v>
      </c>
      <c r="H161" s="6">
        <f t="shared" si="34"/>
        <v>0.33333333333333331</v>
      </c>
      <c r="I161" s="6">
        <f t="shared" si="35"/>
        <v>0.33333333333333331</v>
      </c>
      <c r="J161" s="6">
        <f t="shared" si="36"/>
        <v>0.16666666666666666</v>
      </c>
      <c r="K161" s="6">
        <f t="shared" si="37"/>
        <v>0.16666666666666666</v>
      </c>
      <c r="L161" s="69">
        <f>COUNTIFS('2way'!$M$3:$M$7690,"&gt;50%",'2way'!$Y$3:$Y$7690,"Y",'2way'!$Q$3:$Q$7690,"=" &amp;B161) +  COUNTIFS('2way'!$M$3:$M$7690,"&gt;50%",'2way'!$Y$3:$Y$7690,"Y",'2way'!$R$3:$R$7690,"=" &amp;B161)</f>
        <v>6</v>
      </c>
      <c r="M161" s="69">
        <f>COUNTIFS('2way'!$M$3:$M$7690,"&gt;50%",'2way'!$Y$3:$Y$7690,"N",'2way'!$Q$3:$Q$7690,"=" &amp;B161) +  COUNTIFS('2way'!$M$3:$M$7690,"&gt;50%",'2way'!$Y$3:$Y$7690,"N",'2way'!$R$3:$R$7690,"=" &amp;B161)</f>
        <v>6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12</v>
      </c>
      <c r="Q161" s="6">
        <f t="shared" si="38"/>
        <v>0.5</v>
      </c>
      <c r="R161" s="6">
        <f t="shared" si="39"/>
        <v>0.5</v>
      </c>
      <c r="S161" s="6">
        <f t="shared" si="40"/>
        <v>0</v>
      </c>
      <c r="T161" s="6">
        <f t="shared" si="41"/>
        <v>0</v>
      </c>
      <c r="U161">
        <f t="shared" si="42"/>
        <v>6</v>
      </c>
      <c r="V161" s="6">
        <f t="shared" si="43"/>
        <v>0.5</v>
      </c>
      <c r="W161">
        <f t="shared" si="44"/>
        <v>6</v>
      </c>
      <c r="X161" s="6">
        <f t="shared" si="45"/>
        <v>0.5</v>
      </c>
      <c r="Y161">
        <f t="shared" si="46"/>
        <v>6</v>
      </c>
      <c r="Z161" s="6">
        <f t="shared" si="47"/>
        <v>0.5</v>
      </c>
      <c r="AA161">
        <f t="shared" si="48"/>
        <v>6</v>
      </c>
      <c r="AB161" s="6">
        <f t="shared" si="49"/>
        <v>0.5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1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4</v>
      </c>
      <c r="F162" s="69">
        <f>COUNTIFS('2way'!$B$3:$B$7690,"&gt;50%",'2way'!$Y$3:$Y$7690,"Y",'2way'!$Q$3:$Q$7690,"=" &amp;B162) +  COUNTIFS('2way'!$B$3:$B$7690,"&gt;50%",'2way'!$Y$3:$Y$7690,"Y",'2way'!$R$3:$R$7690,"=" &amp;B162)</f>
        <v>6</v>
      </c>
      <c r="G162">
        <f>COUNTIF('2way'!$Q$3:$Q$7690,"=" &amp;B162) + COUNTIF('2way'!$R$3:$R$7690,"=" &amp;B162)</f>
        <v>12</v>
      </c>
      <c r="H162" s="6">
        <f t="shared" si="34"/>
        <v>8.3333333333333329E-2</v>
      </c>
      <c r="I162" s="6">
        <f t="shared" si="35"/>
        <v>8.3333333333333329E-2</v>
      </c>
      <c r="J162" s="6">
        <f t="shared" si="36"/>
        <v>0.33333333333333331</v>
      </c>
      <c r="K162" s="6">
        <f t="shared" si="37"/>
        <v>0.5</v>
      </c>
      <c r="L162" s="69">
        <f>COUNTIFS('2way'!$M$3:$M$7690,"&gt;50%",'2way'!$Y$3:$Y$7690,"Y",'2way'!$Q$3:$Q$7690,"=" &amp;B162) +  COUNTIFS('2way'!$M$3:$M$7690,"&gt;50%",'2way'!$Y$3:$Y$7690,"Y",'2way'!$R$3:$R$7690,"=" &amp;B162)</f>
        <v>4</v>
      </c>
      <c r="M162" s="69">
        <f>COUNTIFS('2way'!$M$3:$M$7690,"&gt;50%",'2way'!$Y$3:$Y$7690,"N",'2way'!$Q$3:$Q$7690,"=" &amp;B162) +  COUNTIFS('2way'!$M$3:$M$7690,"&gt;50%",'2way'!$Y$3:$Y$7690,"N",'2way'!$R$3:$R$7690,"=" &amp;B162)</f>
        <v>4</v>
      </c>
      <c r="N162" s="69">
        <f>COUNTIFS('2way'!$N$3:$N$7690,"&gt;50%",'2way'!$Y$3:$Y$7690,"N",'2way'!$Q$3:$Q$7690,"=" &amp;B162) +  COUNTIFS('2way'!$N$3:$N$7690,"&gt;50%",'2way'!$Y$3:$Y$7690,"N",'2way'!$R$3:$R$7690,"=" &amp;B162)</f>
        <v>1</v>
      </c>
      <c r="O162" s="69">
        <f>COUNTIFS('2way'!$N$3:$N$7690,"&gt;50%",'2way'!$Y$3:$Y$7690,"Y",'2way'!$Q$3:$Q$7690,"=" &amp;B162) +  COUNTIFS('2way'!$N$3:$N$7690,"&gt;50%",'2way'!$Y$3:$Y$7690,"Y",'2way'!$R$3:$R$7690,"=" &amp;B162)</f>
        <v>3</v>
      </c>
      <c r="P162">
        <f>COUNTIF('2way'!$Q$3:$Q$7690,"=" &amp;B162) + COUNTIF('2way'!$R$3:$R$7690,"=" &amp;B162)</f>
        <v>12</v>
      </c>
      <c r="Q162" s="6">
        <f t="shared" si="38"/>
        <v>0.33333333333333331</v>
      </c>
      <c r="R162" s="6">
        <f t="shared" si="39"/>
        <v>0.33333333333333331</v>
      </c>
      <c r="S162" s="6">
        <f t="shared" si="40"/>
        <v>8.3333333333333329E-2</v>
      </c>
      <c r="T162" s="6">
        <f t="shared" si="41"/>
        <v>0.25</v>
      </c>
      <c r="U162">
        <f t="shared" si="42"/>
        <v>5</v>
      </c>
      <c r="V162" s="6">
        <f t="shared" si="43"/>
        <v>0.41666666666666669</v>
      </c>
      <c r="W162">
        <f t="shared" si="44"/>
        <v>5</v>
      </c>
      <c r="X162" s="6">
        <f t="shared" si="45"/>
        <v>0.41666666666666669</v>
      </c>
      <c r="Y162">
        <f t="shared" si="46"/>
        <v>7</v>
      </c>
      <c r="Z162" s="6">
        <f t="shared" si="47"/>
        <v>0.58333333333333337</v>
      </c>
      <c r="AA162">
        <f t="shared" si="48"/>
        <v>7</v>
      </c>
      <c r="AB162" s="6">
        <f t="shared" si="49"/>
        <v>0.58333333333333337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5</v>
      </c>
      <c r="F163" s="69">
        <f>COUNTIFS('2way'!$B$3:$B$7690,"&gt;50%",'2way'!$Y$3:$Y$7690,"Y",'2way'!$Q$3:$Q$7690,"=" &amp;B163) +  COUNTIFS('2way'!$B$3:$B$7690,"&gt;50%",'2way'!$Y$3:$Y$7690,"Y",'2way'!$R$3:$R$7690,"=" &amp;B163)</f>
        <v>5</v>
      </c>
      <c r="G163">
        <f>COUNTIF('2way'!$Q$3:$Q$7690,"=" &amp;B163) + COUNTIF('2way'!$R$3:$R$7690,"=" &amp;B163)</f>
        <v>12</v>
      </c>
      <c r="H163" s="6">
        <f t="shared" si="34"/>
        <v>0</v>
      </c>
      <c r="I163" s="6">
        <f t="shared" si="35"/>
        <v>8.3333333333333329E-2</v>
      </c>
      <c r="J163" s="6">
        <f t="shared" si="36"/>
        <v>0.41666666666666669</v>
      </c>
      <c r="K163" s="6">
        <f t="shared" si="37"/>
        <v>0.41666666666666669</v>
      </c>
      <c r="L163" s="69">
        <f>COUNTIFS('2way'!$M$3:$M$7690,"&gt;50%",'2way'!$Y$3:$Y$7690,"Y",'2way'!$Q$3:$Q$7690,"=" &amp;B163) +  COUNTIFS('2way'!$M$3:$M$7690,"&gt;50%",'2way'!$Y$3:$Y$7690,"Y",'2way'!$R$3:$R$7690,"=" &amp;B163)</f>
        <v>3</v>
      </c>
      <c r="M163" s="69">
        <f>COUNTIFS('2way'!$M$3:$M$7690,"&gt;50%",'2way'!$Y$3:$Y$7690,"N",'2way'!$Q$3:$Q$7690,"=" &amp;B163) +  COUNTIFS('2way'!$M$3:$M$7690,"&gt;50%",'2way'!$Y$3:$Y$7690,"N",'2way'!$R$3:$R$7690,"=" &amp;B163)</f>
        <v>3</v>
      </c>
      <c r="N163" s="69">
        <f>COUNTIFS('2way'!$N$3:$N$7690,"&gt;50%",'2way'!$Y$3:$Y$7690,"N",'2way'!$Q$3:$Q$7690,"=" &amp;B163) +  COUNTIFS('2way'!$N$3:$N$7690,"&gt;50%",'2way'!$Y$3:$Y$7690,"N",'2way'!$R$3:$R$7690,"=" &amp;B163)</f>
        <v>4</v>
      </c>
      <c r="O163" s="69">
        <f>COUNTIFS('2way'!$N$3:$N$7690,"&gt;50%",'2way'!$Y$3:$Y$7690,"Y",'2way'!$Q$3:$Q$7690,"=" &amp;B163) +  COUNTIFS('2way'!$N$3:$N$7690,"&gt;50%",'2way'!$Y$3:$Y$7690,"Y",'2way'!$R$3:$R$7690,"=" &amp;B163)</f>
        <v>2</v>
      </c>
      <c r="P163">
        <f>COUNTIF('2way'!$Q$3:$Q$7690,"=" &amp;B163) + COUNTIF('2way'!$R$3:$R$7690,"=" &amp;B163)</f>
        <v>12</v>
      </c>
      <c r="Q163" s="6">
        <f t="shared" si="38"/>
        <v>0.25</v>
      </c>
      <c r="R163" s="6">
        <f t="shared" si="39"/>
        <v>0.25</v>
      </c>
      <c r="S163" s="6">
        <f t="shared" si="40"/>
        <v>0.33333333333333331</v>
      </c>
      <c r="T163" s="6">
        <f t="shared" si="41"/>
        <v>0.16666666666666666</v>
      </c>
      <c r="U163">
        <f t="shared" si="42"/>
        <v>5</v>
      </c>
      <c r="V163" s="6">
        <f t="shared" si="43"/>
        <v>0.41666666666666669</v>
      </c>
      <c r="W163">
        <f t="shared" si="44"/>
        <v>7</v>
      </c>
      <c r="X163" s="6">
        <f t="shared" si="45"/>
        <v>0.58333333333333337</v>
      </c>
      <c r="Y163">
        <f t="shared" si="46"/>
        <v>6</v>
      </c>
      <c r="Z163" s="6">
        <f t="shared" si="47"/>
        <v>0.5</v>
      </c>
      <c r="AA163">
        <f t="shared" si="48"/>
        <v>5</v>
      </c>
      <c r="AB163" s="6">
        <f t="shared" si="49"/>
        <v>0.41666666666666669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3</v>
      </c>
      <c r="D164" s="69">
        <f>COUNTIFS('2way'!$A$3:$A$7690,"&gt;50%",'2way'!$Y$3:$Y$7690,"N",'2way'!$Q$3:$Q$7690,"=" &amp;B164) +  COUNTIFS('2way'!$A$3:$A$7690,"&gt;50%",'2way'!$Y$3:$Y$7690,"N",'2way'!$R$3:$R$7690,"=" &amp;B164)</f>
        <v>4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4</v>
      </c>
      <c r="G164">
        <f>COUNTIF('2way'!$Q$3:$Q$7690,"=" &amp;B164) + COUNTIF('2way'!$R$3:$R$7690,"=" &amp;B164)</f>
        <v>12</v>
      </c>
      <c r="H164" s="6">
        <f t="shared" si="34"/>
        <v>0.25</v>
      </c>
      <c r="I164" s="6">
        <f t="shared" si="35"/>
        <v>0.33333333333333331</v>
      </c>
      <c r="J164" s="6">
        <f t="shared" si="36"/>
        <v>0</v>
      </c>
      <c r="K164" s="6">
        <f t="shared" si="37"/>
        <v>0.33333333333333331</v>
      </c>
      <c r="L164" s="69">
        <f>COUNTIFS('2way'!$M$3:$M$7690,"&gt;50%",'2way'!$Y$3:$Y$7690,"Y",'2way'!$Q$3:$Q$7690,"=" &amp;B164) +  COUNTIFS('2way'!$M$3:$M$7690,"&gt;50%",'2way'!$Y$3:$Y$7690,"Y",'2way'!$R$3:$R$7690,"=" &amp;B164)</f>
        <v>6</v>
      </c>
      <c r="M164" s="69">
        <f>COUNTIFS('2way'!$M$3:$M$7690,"&gt;50%",'2way'!$Y$3:$Y$7690,"N",'2way'!$Q$3:$Q$7690,"=" &amp;B164) +  COUNTIFS('2way'!$M$3:$M$7690,"&gt;50%",'2way'!$Y$3:$Y$7690,"N",'2way'!$R$3:$R$7690,"=" &amp;B164)</f>
        <v>5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1</v>
      </c>
      <c r="P164">
        <f>COUNTIF('2way'!$Q$3:$Q$7690,"=" &amp;B164) + COUNTIF('2way'!$R$3:$R$7690,"=" &amp;B164)</f>
        <v>12</v>
      </c>
      <c r="Q164" s="6">
        <f t="shared" si="38"/>
        <v>0.5</v>
      </c>
      <c r="R164" s="6">
        <f t="shared" si="39"/>
        <v>0.41666666666666669</v>
      </c>
      <c r="S164" s="6">
        <f t="shared" si="40"/>
        <v>0</v>
      </c>
      <c r="T164" s="6">
        <f t="shared" si="41"/>
        <v>8.3333333333333329E-2</v>
      </c>
      <c r="U164">
        <f t="shared" si="42"/>
        <v>3</v>
      </c>
      <c r="V164" s="6">
        <f t="shared" si="43"/>
        <v>0.25</v>
      </c>
      <c r="W164">
        <f t="shared" si="44"/>
        <v>6</v>
      </c>
      <c r="X164" s="6">
        <f t="shared" si="45"/>
        <v>0.5</v>
      </c>
      <c r="Y164">
        <f t="shared" si="46"/>
        <v>8</v>
      </c>
      <c r="Z164" s="6">
        <f t="shared" si="47"/>
        <v>0.66666666666666663</v>
      </c>
      <c r="AA164">
        <f t="shared" si="48"/>
        <v>6</v>
      </c>
      <c r="AB164" s="6">
        <f t="shared" si="49"/>
        <v>0.5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2</v>
      </c>
      <c r="D165" s="69">
        <f>COUNTIFS('2way'!$A$3:$A$7690,"&gt;50%",'2way'!$Y$3:$Y$7690,"N",'2way'!$Q$3:$Q$7690,"=" &amp;B165) +  COUNTIFS('2way'!$A$3:$A$7690,"&gt;50%",'2way'!$Y$3:$Y$7690,"N",'2way'!$R$3:$R$7690,"=" &amp;B165)</f>
        <v>2</v>
      </c>
      <c r="E165" s="69">
        <f>COUNTIFS('2way'!$B$3:$B$7690,"&gt;50%",'2way'!$Y$3:$Y$7690,"N",'2way'!$Q$3:$Q$7690,"=" &amp;B165) +  COUNTIFS('2way'!$B$3:$B$7690,"&gt;50%",'2way'!$Y$3:$Y$7690,"N",'2way'!$R$3:$R$7690,"=" &amp;B165)</f>
        <v>4</v>
      </c>
      <c r="F165" s="69">
        <f>COUNTIFS('2way'!$B$3:$B$7690,"&gt;50%",'2way'!$Y$3:$Y$7690,"Y",'2way'!$Q$3:$Q$7690,"=" &amp;B165) +  COUNTIFS('2way'!$B$3:$B$7690,"&gt;50%",'2way'!$Y$3:$Y$7690,"Y",'2way'!$R$3:$R$7690,"=" &amp;B165)</f>
        <v>4</v>
      </c>
      <c r="G165">
        <f>COUNTIF('2way'!$Q$3:$Q$7690,"=" &amp;B165) + COUNTIF('2way'!$R$3:$R$7690,"=" &amp;B165)</f>
        <v>12</v>
      </c>
      <c r="H165" s="6">
        <f t="shared" si="34"/>
        <v>0.16666666666666666</v>
      </c>
      <c r="I165" s="6">
        <f t="shared" si="35"/>
        <v>0.16666666666666666</v>
      </c>
      <c r="J165" s="6">
        <f t="shared" si="36"/>
        <v>0.33333333333333331</v>
      </c>
      <c r="K165" s="6">
        <f t="shared" si="37"/>
        <v>0.33333333333333331</v>
      </c>
      <c r="L165" s="69">
        <f>COUNTIFS('2way'!$M$3:$M$7690,"&gt;50%",'2way'!$Y$3:$Y$7690,"Y",'2way'!$Q$3:$Q$7690,"=" &amp;B165) +  COUNTIFS('2way'!$M$3:$M$7690,"&gt;50%",'2way'!$Y$3:$Y$7690,"Y",'2way'!$R$3:$R$7690,"=" &amp;B165)</f>
        <v>5</v>
      </c>
      <c r="M165" s="69">
        <f>COUNTIFS('2way'!$M$3:$M$7690,"&gt;50%",'2way'!$Y$3:$Y$7690,"N",'2way'!$Q$3:$Q$7690,"=" &amp;B165) +  COUNTIFS('2way'!$M$3:$M$7690,"&gt;50%",'2way'!$Y$3:$Y$7690,"N",'2way'!$R$3:$R$7690,"=" &amp;B165)</f>
        <v>3</v>
      </c>
      <c r="N165" s="69">
        <f>COUNTIFS('2way'!$N$3:$N$7690,"&gt;50%",'2way'!$Y$3:$Y$7690,"N",'2way'!$Q$3:$Q$7690,"=" &amp;B165) +  COUNTIFS('2way'!$N$3:$N$7690,"&gt;50%",'2way'!$Y$3:$Y$7690,"N",'2way'!$R$3:$R$7690,"=" &amp;B165)</f>
        <v>3</v>
      </c>
      <c r="O165" s="69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12</v>
      </c>
      <c r="Q165" s="6">
        <f t="shared" si="38"/>
        <v>0.41666666666666669</v>
      </c>
      <c r="R165" s="6">
        <f t="shared" si="39"/>
        <v>0.25</v>
      </c>
      <c r="S165" s="6">
        <f t="shared" si="40"/>
        <v>0.25</v>
      </c>
      <c r="T165" s="6">
        <f t="shared" si="41"/>
        <v>8.3333333333333329E-2</v>
      </c>
      <c r="U165">
        <f t="shared" si="42"/>
        <v>6</v>
      </c>
      <c r="V165" s="6">
        <f t="shared" si="43"/>
        <v>0.5</v>
      </c>
      <c r="W165">
        <f t="shared" si="44"/>
        <v>8</v>
      </c>
      <c r="X165" s="6">
        <f t="shared" si="45"/>
        <v>0.66666666666666663</v>
      </c>
      <c r="Y165">
        <f t="shared" si="46"/>
        <v>6</v>
      </c>
      <c r="Z165" s="6">
        <f t="shared" si="47"/>
        <v>0.5</v>
      </c>
      <c r="AA165">
        <f t="shared" si="48"/>
        <v>4</v>
      </c>
      <c r="AB165" s="6">
        <f t="shared" si="49"/>
        <v>0.33333333333333331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3</v>
      </c>
      <c r="D166" s="69">
        <f>COUNTIFS('2way'!$A$3:$A$7690,"&gt;50%",'2way'!$Y$3:$Y$7690,"N",'2way'!$Q$3:$Q$7690,"=" &amp;B166) +  COUNTIFS('2way'!$A$3:$A$7690,"&gt;50%",'2way'!$Y$3:$Y$7690,"N",'2way'!$R$3:$R$7690,"=" &amp;B166)</f>
        <v>3</v>
      </c>
      <c r="E166" s="69">
        <f>COUNTIFS('2way'!$B$3:$B$7690,"&gt;50%",'2way'!$Y$3:$Y$7690,"N",'2way'!$Q$3:$Q$7690,"=" &amp;B166) +  COUNTIFS('2way'!$B$3:$B$7690,"&gt;50%",'2way'!$Y$3:$Y$7690,"N",'2way'!$R$3:$R$7690,"=" &amp;B166)</f>
        <v>5</v>
      </c>
      <c r="F166" s="69">
        <f>COUNTIFS('2way'!$B$3:$B$7690,"&gt;50%",'2way'!$Y$3:$Y$7690,"Y",'2way'!$Q$3:$Q$7690,"=" &amp;B166) +  COUNTIFS('2way'!$B$3:$B$7690,"&gt;50%",'2way'!$Y$3:$Y$7690,"Y",'2way'!$R$3:$R$7690,"=" &amp;B166)</f>
        <v>1</v>
      </c>
      <c r="G166">
        <f>COUNTIF('2way'!$Q$3:$Q$7690,"=" &amp;B166) + COUNTIF('2way'!$R$3:$R$7690,"=" &amp;B166)</f>
        <v>12</v>
      </c>
      <c r="H166" s="6">
        <f t="shared" si="34"/>
        <v>0.25</v>
      </c>
      <c r="I166" s="6">
        <f t="shared" si="35"/>
        <v>0.25</v>
      </c>
      <c r="J166" s="6">
        <f t="shared" si="36"/>
        <v>0.41666666666666669</v>
      </c>
      <c r="K166" s="6">
        <f t="shared" si="37"/>
        <v>8.3333333333333329E-2</v>
      </c>
      <c r="L166" s="69">
        <f>COUNTIFS('2way'!$M$3:$M$7690,"&gt;50%",'2way'!$Y$3:$Y$7690,"Y",'2way'!$Q$3:$Q$7690,"=" &amp;B166) +  COUNTIFS('2way'!$M$3:$M$7690,"&gt;50%",'2way'!$Y$3:$Y$7690,"Y",'2way'!$R$3:$R$7690,"=" &amp;B166)</f>
        <v>3</v>
      </c>
      <c r="M166" s="69">
        <f>COUNTIFS('2way'!$M$3:$M$7690,"&gt;50%",'2way'!$Y$3:$Y$7690,"N",'2way'!$Q$3:$Q$7690,"=" &amp;B166) +  COUNTIFS('2way'!$M$3:$M$7690,"&gt;50%",'2way'!$Y$3:$Y$7690,"N",'2way'!$R$3:$R$7690,"=" &amp;B166)</f>
        <v>6</v>
      </c>
      <c r="N166" s="69">
        <f>COUNTIFS('2way'!$N$3:$N$7690,"&gt;50%",'2way'!$Y$3:$Y$7690,"N",'2way'!$Q$3:$Q$7690,"=" &amp;B166) +  COUNTIFS('2way'!$N$3:$N$7690,"&gt;50%",'2way'!$Y$3:$Y$7690,"N",'2way'!$R$3:$R$7690,"=" &amp;B166)</f>
        <v>2</v>
      </c>
      <c r="O166" s="69">
        <f>COUNTIFS('2way'!$N$3:$N$7690,"&gt;50%",'2way'!$Y$3:$Y$7690,"Y",'2way'!$Q$3:$Q$7690,"=" &amp;B166) +  COUNTIFS('2way'!$N$3:$N$7690,"&gt;50%",'2way'!$Y$3:$Y$7690,"Y",'2way'!$R$3:$R$7690,"=" &amp;B166)</f>
        <v>1</v>
      </c>
      <c r="P166">
        <f>COUNTIF('2way'!$Q$3:$Q$7690,"=" &amp;B166) + COUNTIF('2way'!$R$3:$R$7690,"=" &amp;B166)</f>
        <v>12</v>
      </c>
      <c r="Q166" s="6">
        <f t="shared" si="38"/>
        <v>0.25</v>
      </c>
      <c r="R166" s="6">
        <f t="shared" si="39"/>
        <v>0.5</v>
      </c>
      <c r="S166" s="6">
        <f t="shared" si="40"/>
        <v>0.16666666666666666</v>
      </c>
      <c r="T166" s="6">
        <f t="shared" si="41"/>
        <v>8.3333333333333329E-2</v>
      </c>
      <c r="U166">
        <f t="shared" si="42"/>
        <v>8</v>
      </c>
      <c r="V166" s="6">
        <f t="shared" si="43"/>
        <v>0.66666666666666663</v>
      </c>
      <c r="W166">
        <f t="shared" si="44"/>
        <v>5</v>
      </c>
      <c r="X166" s="6">
        <f t="shared" si="45"/>
        <v>0.41666666666666669</v>
      </c>
      <c r="Y166">
        <f t="shared" si="46"/>
        <v>4</v>
      </c>
      <c r="Z166" s="6">
        <f t="shared" si="47"/>
        <v>0.33333333333333331</v>
      </c>
      <c r="AA166">
        <f t="shared" si="48"/>
        <v>7</v>
      </c>
      <c r="AB166" s="6">
        <f t="shared" si="49"/>
        <v>0.58333333333333337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7</v>
      </c>
      <c r="D167" s="69">
        <f>COUNTIFS('2way'!$A$3:$A$7690,"&gt;50%",'2way'!$Y$3:$Y$7690,"N",'2way'!$Q$3:$Q$7690,"=" &amp;B167) +  COUNTIFS('2way'!$A$3:$A$7690,"&gt;50%",'2way'!$Y$3:$Y$7690,"N",'2way'!$R$3:$R$7690,"=" &amp;B167)</f>
        <v>2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3</v>
      </c>
      <c r="G167">
        <f>COUNTIF('2way'!$Q$3:$Q$7690,"=" &amp;B167) + COUNTIF('2way'!$R$3:$R$7690,"=" &amp;B167)</f>
        <v>12</v>
      </c>
      <c r="H167" s="6">
        <f t="shared" si="34"/>
        <v>0.58333333333333337</v>
      </c>
      <c r="I167" s="6">
        <f t="shared" si="35"/>
        <v>0.16666666666666666</v>
      </c>
      <c r="J167" s="6">
        <f t="shared" si="36"/>
        <v>0</v>
      </c>
      <c r="K167" s="6">
        <f t="shared" si="37"/>
        <v>0.25</v>
      </c>
      <c r="L167" s="69">
        <f>COUNTIFS('2way'!$M$3:$M$7690,"&gt;50%",'2way'!$Y$3:$Y$7690,"Y",'2way'!$Q$3:$Q$7690,"=" &amp;B167) +  COUNTIFS('2way'!$M$3:$M$7690,"&gt;50%",'2way'!$Y$3:$Y$7690,"Y",'2way'!$R$3:$R$7690,"=" &amp;B167)</f>
        <v>10</v>
      </c>
      <c r="M167" s="69">
        <f>COUNTIFS('2way'!$M$3:$M$7690,"&gt;50%",'2way'!$Y$3:$Y$7690,"N",'2way'!$Q$3:$Q$7690,"=" &amp;B167) +  COUNTIFS('2way'!$M$3:$M$7690,"&gt;50%",'2way'!$Y$3:$Y$7690,"N",'2way'!$R$3:$R$7690,"=" &amp;B167)</f>
        <v>2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12</v>
      </c>
      <c r="Q167" s="6">
        <f t="shared" si="38"/>
        <v>0.83333333333333337</v>
      </c>
      <c r="R167" s="6">
        <f t="shared" si="39"/>
        <v>0.16666666666666666</v>
      </c>
      <c r="S167" s="6">
        <f t="shared" si="40"/>
        <v>0</v>
      </c>
      <c r="T167" s="6">
        <f t="shared" si="41"/>
        <v>0</v>
      </c>
      <c r="U167">
        <f t="shared" si="42"/>
        <v>7</v>
      </c>
      <c r="V167" s="6">
        <f t="shared" si="43"/>
        <v>0.58333333333333337</v>
      </c>
      <c r="W167">
        <f t="shared" si="44"/>
        <v>10</v>
      </c>
      <c r="X167" s="6">
        <f t="shared" si="45"/>
        <v>0.83333333333333337</v>
      </c>
      <c r="Y167">
        <f t="shared" si="46"/>
        <v>5</v>
      </c>
      <c r="Z167" s="6">
        <f t="shared" si="47"/>
        <v>0.41666666666666669</v>
      </c>
      <c r="AA167">
        <f t="shared" si="48"/>
        <v>2</v>
      </c>
      <c r="AB167" s="6">
        <f t="shared" si="49"/>
        <v>0.16666666666666666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1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4</v>
      </c>
      <c r="F168" s="69">
        <f>COUNTIFS('2way'!$B$3:$B$7690,"&gt;50%",'2way'!$Y$3:$Y$7690,"Y",'2way'!$Q$3:$Q$7690,"=" &amp;B168) +  COUNTIFS('2way'!$B$3:$B$7690,"&gt;50%",'2way'!$Y$3:$Y$7690,"Y",'2way'!$R$3:$R$7690,"=" &amp;B168)</f>
        <v>4</v>
      </c>
      <c r="G168">
        <f>COUNTIF('2way'!$Q$3:$Q$7690,"=" &amp;B168) + COUNTIF('2way'!$R$3:$R$7690,"=" &amp;B168)</f>
        <v>12</v>
      </c>
      <c r="H168" s="6">
        <f t="shared" si="34"/>
        <v>8.3333333333333329E-2</v>
      </c>
      <c r="I168" s="6">
        <f t="shared" si="35"/>
        <v>0.25</v>
      </c>
      <c r="J168" s="6">
        <f t="shared" si="36"/>
        <v>0.33333333333333331</v>
      </c>
      <c r="K168" s="6">
        <f t="shared" si="37"/>
        <v>0.33333333333333331</v>
      </c>
      <c r="L168" s="69">
        <f>COUNTIFS('2way'!$M$3:$M$7690,"&gt;50%",'2way'!$Y$3:$Y$7690,"Y",'2way'!$Q$3:$Q$7690,"=" &amp;B168) +  COUNTIFS('2way'!$M$3:$M$7690,"&gt;50%",'2way'!$Y$3:$Y$7690,"Y",'2way'!$R$3:$R$7690,"=" &amp;B168)</f>
        <v>2</v>
      </c>
      <c r="M168" s="69">
        <f>COUNTIFS('2way'!$M$3:$M$7690,"&gt;50%",'2way'!$Y$3:$Y$7690,"N",'2way'!$Q$3:$Q$7690,"=" &amp;B168) +  COUNTIFS('2way'!$M$3:$M$7690,"&gt;50%",'2way'!$Y$3:$Y$7690,"N",'2way'!$R$3:$R$7690,"=" &amp;B168)</f>
        <v>7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3</v>
      </c>
      <c r="P168">
        <f>COUNTIF('2way'!$Q$3:$Q$7690,"=" &amp;B168) + COUNTIF('2way'!$R$3:$R$7690,"=" &amp;B168)</f>
        <v>12</v>
      </c>
      <c r="Q168" s="6">
        <f t="shared" si="38"/>
        <v>0.16666666666666666</v>
      </c>
      <c r="R168" s="6">
        <f t="shared" si="39"/>
        <v>0.58333333333333337</v>
      </c>
      <c r="S168" s="6">
        <f t="shared" si="40"/>
        <v>0</v>
      </c>
      <c r="T168" s="6">
        <f t="shared" si="41"/>
        <v>0.25</v>
      </c>
      <c r="U168">
        <f t="shared" si="42"/>
        <v>5</v>
      </c>
      <c r="V168" s="6">
        <f t="shared" si="43"/>
        <v>0.41666666666666669</v>
      </c>
      <c r="W168">
        <f t="shared" si="44"/>
        <v>2</v>
      </c>
      <c r="X168" s="6">
        <f t="shared" si="45"/>
        <v>0.16666666666666666</v>
      </c>
      <c r="Y168">
        <f t="shared" si="46"/>
        <v>7</v>
      </c>
      <c r="Z168" s="6">
        <f t="shared" si="47"/>
        <v>0.58333333333333337</v>
      </c>
      <c r="AA168">
        <f t="shared" si="48"/>
        <v>10</v>
      </c>
      <c r="AB168" s="6">
        <f t="shared" si="49"/>
        <v>0.83333333333333337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4</v>
      </c>
      <c r="D169" s="69">
        <f>COUNTIFS('2way'!$A$3:$A$7690,"&gt;50%",'2way'!$Y$3:$Y$7690,"N",'2way'!$Q$3:$Q$7690,"=" &amp;B169) +  COUNTIFS('2way'!$A$3:$A$7690,"&gt;50%",'2way'!$Y$3:$Y$7690,"N",'2way'!$R$3:$R$7690,"=" &amp;B169)</f>
        <v>4</v>
      </c>
      <c r="E169" s="69">
        <f>COUNTIFS('2way'!$B$3:$B$7690,"&gt;50%",'2way'!$Y$3:$Y$7690,"N",'2way'!$Q$3:$Q$7690,"=" &amp;B169) +  COUNTIFS('2way'!$B$3:$B$7690,"&gt;50%",'2way'!$Y$3:$Y$7690,"N",'2way'!$R$3:$R$7690,"=" &amp;B169)</f>
        <v>1</v>
      </c>
      <c r="F169" s="69">
        <f>COUNTIFS('2way'!$B$3:$B$7690,"&gt;50%",'2way'!$Y$3:$Y$7690,"Y",'2way'!$Q$3:$Q$7690,"=" &amp;B169) +  COUNTIFS('2way'!$B$3:$B$7690,"&gt;50%",'2way'!$Y$3:$Y$7690,"Y",'2way'!$R$3:$R$7690,"=" &amp;B169)</f>
        <v>3</v>
      </c>
      <c r="G169">
        <f>COUNTIF('2way'!$Q$3:$Q$7690,"=" &amp;B169) + COUNTIF('2way'!$R$3:$R$7690,"=" &amp;B169)</f>
        <v>12</v>
      </c>
      <c r="H169" s="6">
        <f t="shared" si="34"/>
        <v>0.33333333333333331</v>
      </c>
      <c r="I169" s="6">
        <f t="shared" si="35"/>
        <v>0.33333333333333331</v>
      </c>
      <c r="J169" s="6">
        <f t="shared" si="36"/>
        <v>8.3333333333333329E-2</v>
      </c>
      <c r="K169" s="6">
        <f t="shared" si="37"/>
        <v>0.25</v>
      </c>
      <c r="L169" s="69">
        <f>COUNTIFS('2way'!$M$3:$M$7690,"&gt;50%",'2way'!$Y$3:$Y$7690,"Y",'2way'!$Q$3:$Q$7690,"=" &amp;B169) +  COUNTIFS('2way'!$M$3:$M$7690,"&gt;50%",'2way'!$Y$3:$Y$7690,"Y",'2way'!$R$3:$R$7690,"=" &amp;B169)</f>
        <v>6</v>
      </c>
      <c r="M169" s="69">
        <f>COUNTIFS('2way'!$M$3:$M$7690,"&gt;50%",'2way'!$Y$3:$Y$7690,"N",'2way'!$Q$3:$Q$7690,"=" &amp;B169) +  COUNTIFS('2way'!$M$3:$M$7690,"&gt;50%",'2way'!$Y$3:$Y$7690,"N",'2way'!$R$3:$R$7690,"=" &amp;B169)</f>
        <v>5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12</v>
      </c>
      <c r="Q169" s="6">
        <f t="shared" si="38"/>
        <v>0.5</v>
      </c>
      <c r="R169" s="6">
        <f t="shared" si="39"/>
        <v>0.41666666666666669</v>
      </c>
      <c r="S169" s="6">
        <f t="shared" si="40"/>
        <v>0</v>
      </c>
      <c r="T169" s="6">
        <f t="shared" si="41"/>
        <v>8.3333333333333329E-2</v>
      </c>
      <c r="U169">
        <f t="shared" si="42"/>
        <v>5</v>
      </c>
      <c r="V169" s="6">
        <f t="shared" si="43"/>
        <v>0.41666666666666669</v>
      </c>
      <c r="W169">
        <f t="shared" si="44"/>
        <v>6</v>
      </c>
      <c r="X169" s="6">
        <f t="shared" si="45"/>
        <v>0.5</v>
      </c>
      <c r="Y169">
        <f t="shared" si="46"/>
        <v>7</v>
      </c>
      <c r="Z169" s="6">
        <f t="shared" si="47"/>
        <v>0.58333333333333337</v>
      </c>
      <c r="AA169">
        <f t="shared" si="48"/>
        <v>6</v>
      </c>
      <c r="AB169" s="6">
        <f t="shared" si="49"/>
        <v>0.5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2</v>
      </c>
      <c r="D170" s="69">
        <f>COUNTIFS('2way'!$A$3:$A$7690,"&gt;50%",'2way'!$Y$3:$Y$7690,"N",'2way'!$Q$3:$Q$7690,"=" &amp;B170) +  COUNTIFS('2way'!$A$3:$A$7690,"&gt;50%",'2way'!$Y$3:$Y$7690,"N",'2way'!$R$3:$R$7690,"=" &amp;B170)</f>
        <v>2</v>
      </c>
      <c r="E170" s="69">
        <f>COUNTIFS('2way'!$B$3:$B$7690,"&gt;50%",'2way'!$Y$3:$Y$7690,"N",'2way'!$Q$3:$Q$7690,"=" &amp;B170) +  COUNTIFS('2way'!$B$3:$B$7690,"&gt;50%",'2way'!$Y$3:$Y$7690,"N",'2way'!$R$3:$R$7690,"=" &amp;B170)</f>
        <v>4</v>
      </c>
      <c r="F170" s="6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12</v>
      </c>
      <c r="H170" s="6">
        <f t="shared" si="34"/>
        <v>0.16666666666666666</v>
      </c>
      <c r="I170" s="6">
        <f t="shared" si="35"/>
        <v>0.16666666666666666</v>
      </c>
      <c r="J170" s="6">
        <f t="shared" si="36"/>
        <v>0.33333333333333331</v>
      </c>
      <c r="K170" s="6">
        <f t="shared" si="37"/>
        <v>0.33333333333333331</v>
      </c>
      <c r="L170" s="69">
        <f>COUNTIFS('2way'!$M$3:$M$7690,"&gt;50%",'2way'!$Y$3:$Y$7690,"Y",'2way'!$Q$3:$Q$7690,"=" &amp;B170) +  COUNTIFS('2way'!$M$3:$M$7690,"&gt;50%",'2way'!$Y$3:$Y$7690,"Y",'2way'!$R$3:$R$7690,"=" &amp;B170)</f>
        <v>6</v>
      </c>
      <c r="M170" s="69">
        <f>COUNTIFS('2way'!$M$3:$M$7690,"&gt;50%",'2way'!$Y$3:$Y$7690,"N",'2way'!$Q$3:$Q$7690,"=" &amp;B170) +  COUNTIFS('2way'!$M$3:$M$7690,"&gt;50%",'2way'!$Y$3:$Y$7690,"N",'2way'!$R$3:$R$7690,"=" &amp;B170)</f>
        <v>6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12</v>
      </c>
      <c r="Q170" s="6">
        <f t="shared" si="38"/>
        <v>0.5</v>
      </c>
      <c r="R170" s="6">
        <f t="shared" si="39"/>
        <v>0.5</v>
      </c>
      <c r="S170" s="6">
        <f t="shared" si="40"/>
        <v>0</v>
      </c>
      <c r="T170" s="6">
        <f t="shared" si="41"/>
        <v>0</v>
      </c>
      <c r="U170">
        <f t="shared" si="42"/>
        <v>6</v>
      </c>
      <c r="V170" s="6">
        <f t="shared" si="43"/>
        <v>0.5</v>
      </c>
      <c r="W170">
        <f t="shared" si="44"/>
        <v>6</v>
      </c>
      <c r="X170" s="6">
        <f t="shared" si="45"/>
        <v>0.5</v>
      </c>
      <c r="Y170">
        <f t="shared" si="46"/>
        <v>6</v>
      </c>
      <c r="Z170" s="6">
        <f t="shared" si="47"/>
        <v>0.5</v>
      </c>
      <c r="AA170">
        <f t="shared" si="48"/>
        <v>6</v>
      </c>
      <c r="AB170" s="6">
        <f t="shared" si="49"/>
        <v>0.5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4</v>
      </c>
      <c r="E171" s="69">
        <f>COUNTIFS('2way'!$B$3:$B$7690,"&gt;50%",'2way'!$Y$3:$Y$7690,"N",'2way'!$Q$3:$Q$7690,"=" &amp;B171) +  COUNTIFS('2way'!$B$3:$B$7690,"&gt;50%",'2way'!$Y$3:$Y$7690,"N",'2way'!$R$3:$R$7690,"=" &amp;B171)</f>
        <v>3</v>
      </c>
      <c r="F171" s="69">
        <f>COUNTIFS('2way'!$B$3:$B$7690,"&gt;50%",'2way'!$Y$3:$Y$7690,"Y",'2way'!$Q$3:$Q$7690,"=" &amp;B171) +  COUNTIFS('2way'!$B$3:$B$7690,"&gt;50%",'2way'!$Y$3:$Y$7690,"Y",'2way'!$R$3:$R$7690,"=" &amp;B171)</f>
        <v>3</v>
      </c>
      <c r="G171">
        <f>COUNTIF('2way'!$Q$3:$Q$7690,"=" &amp;B171) + COUNTIF('2way'!$R$3:$R$7690,"=" &amp;B171)</f>
        <v>12</v>
      </c>
      <c r="H171" s="6">
        <f t="shared" si="34"/>
        <v>0.16666666666666666</v>
      </c>
      <c r="I171" s="6">
        <f t="shared" si="35"/>
        <v>0.33333333333333331</v>
      </c>
      <c r="J171" s="6">
        <f t="shared" si="36"/>
        <v>0.25</v>
      </c>
      <c r="K171" s="6">
        <f t="shared" si="37"/>
        <v>0.25</v>
      </c>
      <c r="L171" s="69">
        <f>COUNTIFS('2way'!$M$3:$M$7690,"&gt;50%",'2way'!$Y$3:$Y$7690,"Y",'2way'!$Q$3:$Q$7690,"=" &amp;B171) +  COUNTIFS('2way'!$M$3:$M$7690,"&gt;50%",'2way'!$Y$3:$Y$7690,"Y",'2way'!$R$3:$R$7690,"=" &amp;B171)</f>
        <v>4</v>
      </c>
      <c r="M171" s="69">
        <f>COUNTIFS('2way'!$M$3:$M$7690,"&gt;50%",'2way'!$Y$3:$Y$7690,"N",'2way'!$Q$3:$Q$7690,"=" &amp;B171) +  COUNTIFS('2way'!$M$3:$M$7690,"&gt;50%",'2way'!$Y$3:$Y$7690,"N",'2way'!$R$3:$R$7690,"=" &amp;B171)</f>
        <v>7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12</v>
      </c>
      <c r="Q171" s="6">
        <f t="shared" si="38"/>
        <v>0.33333333333333331</v>
      </c>
      <c r="R171" s="6">
        <f t="shared" si="39"/>
        <v>0.58333333333333337</v>
      </c>
      <c r="S171" s="6">
        <f t="shared" si="40"/>
        <v>0</v>
      </c>
      <c r="T171" s="6">
        <f t="shared" si="41"/>
        <v>8.3333333333333329E-2</v>
      </c>
      <c r="U171">
        <f t="shared" si="42"/>
        <v>5</v>
      </c>
      <c r="V171" s="6">
        <f t="shared" si="43"/>
        <v>0.41666666666666669</v>
      </c>
      <c r="W171">
        <f t="shared" si="44"/>
        <v>4</v>
      </c>
      <c r="X171" s="6">
        <f t="shared" si="45"/>
        <v>0.33333333333333331</v>
      </c>
      <c r="Y171">
        <f t="shared" si="46"/>
        <v>7</v>
      </c>
      <c r="Z171" s="6">
        <f t="shared" si="47"/>
        <v>0.58333333333333337</v>
      </c>
      <c r="AA171">
        <f t="shared" si="48"/>
        <v>8</v>
      </c>
      <c r="AB171" s="6">
        <f t="shared" si="49"/>
        <v>0.66666666666666663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2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5</v>
      </c>
      <c r="F172" s="69">
        <f>COUNTIFS('2way'!$B$3:$B$7690,"&gt;50%",'2way'!$Y$3:$Y$7690,"Y",'2way'!$Q$3:$Q$7690,"=" &amp;B172) +  COUNTIFS('2way'!$B$3:$B$7690,"&gt;50%",'2way'!$Y$3:$Y$7690,"Y",'2way'!$R$3:$R$7690,"=" &amp;B172)</f>
        <v>2</v>
      </c>
      <c r="G172">
        <f>COUNTIF('2way'!$Q$3:$Q$7690,"=" &amp;B172) + COUNTIF('2way'!$R$3:$R$7690,"=" &amp;B172)</f>
        <v>12</v>
      </c>
      <c r="H172" s="6">
        <f t="shared" si="34"/>
        <v>0.16666666666666666</v>
      </c>
      <c r="I172" s="6">
        <f t="shared" si="35"/>
        <v>0.25</v>
      </c>
      <c r="J172" s="6">
        <f t="shared" si="36"/>
        <v>0.41666666666666669</v>
      </c>
      <c r="K172" s="6">
        <f t="shared" si="37"/>
        <v>0.16666666666666666</v>
      </c>
      <c r="L172" s="69">
        <f>COUNTIFS('2way'!$M$3:$M$7690,"&gt;50%",'2way'!$Y$3:$Y$7690,"Y",'2way'!$Q$3:$Q$7690,"=" &amp;B172) +  COUNTIFS('2way'!$M$3:$M$7690,"&gt;50%",'2way'!$Y$3:$Y$7690,"Y",'2way'!$R$3:$R$7690,"=" &amp;B172)</f>
        <v>4</v>
      </c>
      <c r="M172" s="69">
        <f>COUNTIFS('2way'!$M$3:$M$7690,"&gt;50%",'2way'!$Y$3:$Y$7690,"N",'2way'!$Q$3:$Q$7690,"=" &amp;B172) +  COUNTIFS('2way'!$M$3:$M$7690,"&gt;50%",'2way'!$Y$3:$Y$7690,"N",'2way'!$R$3:$R$7690,"=" &amp;B172)</f>
        <v>8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12</v>
      </c>
      <c r="Q172" s="6">
        <f t="shared" si="38"/>
        <v>0.33333333333333331</v>
      </c>
      <c r="R172" s="6">
        <f t="shared" si="39"/>
        <v>0.66666666666666663</v>
      </c>
      <c r="S172" s="6">
        <f t="shared" si="40"/>
        <v>0</v>
      </c>
      <c r="T172" s="6">
        <f t="shared" si="41"/>
        <v>0</v>
      </c>
      <c r="U172">
        <f t="shared" si="42"/>
        <v>7</v>
      </c>
      <c r="V172" s="6">
        <f t="shared" si="43"/>
        <v>0.58333333333333337</v>
      </c>
      <c r="W172">
        <f t="shared" si="44"/>
        <v>4</v>
      </c>
      <c r="X172" s="6">
        <f t="shared" si="45"/>
        <v>0.33333333333333331</v>
      </c>
      <c r="Y172">
        <f t="shared" si="46"/>
        <v>5</v>
      </c>
      <c r="Z172" s="6">
        <f t="shared" si="47"/>
        <v>0.41666666666666669</v>
      </c>
      <c r="AA172">
        <f t="shared" si="48"/>
        <v>8</v>
      </c>
      <c r="AB172" s="6">
        <f t="shared" si="49"/>
        <v>0.66666666666666663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2</v>
      </c>
      <c r="D173" s="69">
        <f>COUNTIFS('2way'!$A$3:$A$7690,"&gt;50%",'2way'!$Y$3:$Y$7690,"N",'2way'!$Q$3:$Q$7690,"=" &amp;B173) +  COUNTIFS('2way'!$A$3:$A$7690,"&gt;50%",'2way'!$Y$3:$Y$7690,"N",'2way'!$R$3:$R$7690,"=" &amp;B173)</f>
        <v>2</v>
      </c>
      <c r="E173" s="69">
        <f>COUNTIFS('2way'!$B$3:$B$7690,"&gt;50%",'2way'!$Y$3:$Y$7690,"N",'2way'!$Q$3:$Q$7690,"=" &amp;B173) +  COUNTIFS('2way'!$B$3:$B$7690,"&gt;50%",'2way'!$Y$3:$Y$7690,"N",'2way'!$R$3:$R$7690,"=" &amp;B173)</f>
        <v>4</v>
      </c>
      <c r="F173" s="69">
        <f>COUNTIFS('2way'!$B$3:$B$7690,"&gt;50%",'2way'!$Y$3:$Y$7690,"Y",'2way'!$Q$3:$Q$7690,"=" &amp;B173) +  COUNTIFS('2way'!$B$3:$B$7690,"&gt;50%",'2way'!$Y$3:$Y$7690,"Y",'2way'!$R$3:$R$7690,"=" &amp;B173)</f>
        <v>4</v>
      </c>
      <c r="G173">
        <f>COUNTIF('2way'!$Q$3:$Q$7690,"=" &amp;B173) + COUNTIF('2way'!$R$3:$R$7690,"=" &amp;B173)</f>
        <v>12</v>
      </c>
      <c r="H173" s="6">
        <f t="shared" si="34"/>
        <v>0.16666666666666666</v>
      </c>
      <c r="I173" s="6">
        <f t="shared" si="35"/>
        <v>0.16666666666666666</v>
      </c>
      <c r="J173" s="6">
        <f t="shared" si="36"/>
        <v>0.33333333333333331</v>
      </c>
      <c r="K173" s="6">
        <f t="shared" si="37"/>
        <v>0.33333333333333331</v>
      </c>
      <c r="L173" s="69">
        <f>COUNTIFS('2way'!$M$3:$M$7690,"&gt;50%",'2way'!$Y$3:$Y$7690,"Y",'2way'!$Q$3:$Q$7690,"=" &amp;B173) +  COUNTIFS('2way'!$M$3:$M$7690,"&gt;50%",'2way'!$Y$3:$Y$7690,"Y",'2way'!$R$3:$R$7690,"=" &amp;B173)</f>
        <v>4</v>
      </c>
      <c r="M173" s="69">
        <f>COUNTIFS('2way'!$M$3:$M$7690,"&gt;50%",'2way'!$Y$3:$Y$7690,"N",'2way'!$Q$3:$Q$7690,"=" &amp;B173) +  COUNTIFS('2way'!$M$3:$M$7690,"&gt;50%",'2way'!$Y$3:$Y$7690,"N",'2way'!$R$3:$R$7690,"=" &amp;B173)</f>
        <v>4</v>
      </c>
      <c r="N173" s="69">
        <f>COUNTIFS('2way'!$N$3:$N$7690,"&gt;50%",'2way'!$Y$3:$Y$7690,"N",'2way'!$Q$3:$Q$7690,"=" &amp;B173) +  COUNTIFS('2way'!$N$3:$N$7690,"&gt;50%",'2way'!$Y$3:$Y$7690,"N",'2way'!$R$3:$R$7690,"=" &amp;B173)</f>
        <v>2</v>
      </c>
      <c r="O173" s="69">
        <f>COUNTIFS('2way'!$N$3:$N$7690,"&gt;50%",'2way'!$Y$3:$Y$7690,"Y",'2way'!$Q$3:$Q$7690,"=" &amp;B173) +  COUNTIFS('2way'!$N$3:$N$7690,"&gt;50%",'2way'!$Y$3:$Y$7690,"Y",'2way'!$R$3:$R$7690,"=" &amp;B173)</f>
        <v>2</v>
      </c>
      <c r="P173">
        <f>COUNTIF('2way'!$Q$3:$Q$7690,"=" &amp;B173) + COUNTIF('2way'!$R$3:$R$7690,"=" &amp;B173)</f>
        <v>12</v>
      </c>
      <c r="Q173" s="6">
        <f t="shared" si="38"/>
        <v>0.33333333333333331</v>
      </c>
      <c r="R173" s="6">
        <f t="shared" si="39"/>
        <v>0.33333333333333331</v>
      </c>
      <c r="S173" s="6">
        <f t="shared" si="40"/>
        <v>0.16666666666666666</v>
      </c>
      <c r="T173" s="6">
        <f t="shared" si="41"/>
        <v>0.16666666666666666</v>
      </c>
      <c r="U173">
        <f t="shared" si="42"/>
        <v>6</v>
      </c>
      <c r="V173" s="6">
        <f t="shared" si="43"/>
        <v>0.5</v>
      </c>
      <c r="W173">
        <f t="shared" si="44"/>
        <v>6</v>
      </c>
      <c r="X173" s="6">
        <f t="shared" si="45"/>
        <v>0.5</v>
      </c>
      <c r="Y173">
        <f t="shared" si="46"/>
        <v>6</v>
      </c>
      <c r="Z173" s="6">
        <f t="shared" si="47"/>
        <v>0.5</v>
      </c>
      <c r="AA173">
        <f t="shared" si="48"/>
        <v>6</v>
      </c>
      <c r="AB173" s="6">
        <f t="shared" si="49"/>
        <v>0.5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7</v>
      </c>
      <c r="D174" s="69">
        <f>COUNTIFS('2way'!$A$3:$A$7690,"&gt;50%",'2way'!$Y$3:$Y$7690,"N",'2way'!$Q$3:$Q$7690,"=" &amp;B174) +  COUNTIFS('2way'!$A$3:$A$7690,"&gt;50%",'2way'!$Y$3:$Y$7690,"N",'2way'!$R$3:$R$7690,"=" &amp;B174)</f>
        <v>3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2</v>
      </c>
      <c r="G174">
        <f>COUNTIF('2way'!$Q$3:$Q$7690,"=" &amp;B174) + COUNTIF('2way'!$R$3:$R$7690,"=" &amp;B174)</f>
        <v>12</v>
      </c>
      <c r="H174" s="6">
        <f t="shared" si="34"/>
        <v>0.58333333333333337</v>
      </c>
      <c r="I174" s="6">
        <f t="shared" si="35"/>
        <v>0.25</v>
      </c>
      <c r="J174" s="6">
        <f t="shared" si="36"/>
        <v>0</v>
      </c>
      <c r="K174" s="6">
        <f t="shared" si="37"/>
        <v>0.16666666666666666</v>
      </c>
      <c r="L174" s="69">
        <f>COUNTIFS('2way'!$M$3:$M$7690,"&gt;50%",'2way'!$Y$3:$Y$7690,"Y",'2way'!$Q$3:$Q$7690,"=" &amp;B174) +  COUNTIFS('2way'!$M$3:$M$7690,"&gt;50%",'2way'!$Y$3:$Y$7690,"Y",'2way'!$R$3:$R$7690,"=" &amp;B174)</f>
        <v>9</v>
      </c>
      <c r="M174" s="69">
        <f>COUNTIFS('2way'!$M$3:$M$7690,"&gt;50%",'2way'!$Y$3:$Y$7690,"N",'2way'!$Q$3:$Q$7690,"=" &amp;B174) +  COUNTIFS('2way'!$M$3:$M$7690,"&gt;50%",'2way'!$Y$3:$Y$7690,"N",'2way'!$R$3:$R$7690,"=" &amp;B174)</f>
        <v>2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12</v>
      </c>
      <c r="Q174" s="6">
        <f t="shared" si="38"/>
        <v>0.75</v>
      </c>
      <c r="R174" s="6">
        <f t="shared" si="39"/>
        <v>0.16666666666666666</v>
      </c>
      <c r="S174" s="6">
        <f t="shared" si="40"/>
        <v>8.3333333333333329E-2</v>
      </c>
      <c r="T174" s="6">
        <f t="shared" si="41"/>
        <v>0</v>
      </c>
      <c r="U174">
        <f t="shared" si="42"/>
        <v>7</v>
      </c>
      <c r="V174" s="6">
        <f t="shared" si="43"/>
        <v>0.58333333333333337</v>
      </c>
      <c r="W174">
        <f t="shared" si="44"/>
        <v>10</v>
      </c>
      <c r="X174" s="6">
        <f t="shared" si="45"/>
        <v>0.83333333333333337</v>
      </c>
      <c r="Y174">
        <f t="shared" si="46"/>
        <v>5</v>
      </c>
      <c r="Z174" s="6">
        <f t="shared" si="47"/>
        <v>0.41666666666666669</v>
      </c>
      <c r="AA174">
        <f t="shared" si="48"/>
        <v>2</v>
      </c>
      <c r="AB174" s="6">
        <f t="shared" si="49"/>
        <v>0.16666666666666666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2</v>
      </c>
      <c r="E175" s="69">
        <f>COUNTIFS('2way'!$B$3:$B$7690,"&gt;50%",'2way'!$Y$3:$Y$7690,"N",'2way'!$Q$3:$Q$7690,"=" &amp;B175) +  COUNTIFS('2way'!$B$3:$B$7690,"&gt;50%",'2way'!$Y$3:$Y$7690,"N",'2way'!$R$3:$R$7690,"=" &amp;B175)</f>
        <v>2</v>
      </c>
      <c r="F175" s="69">
        <f>COUNTIFS('2way'!$B$3:$B$7690,"&gt;50%",'2way'!$Y$3:$Y$7690,"Y",'2way'!$Q$3:$Q$7690,"=" &amp;B175) +  COUNTIFS('2way'!$B$3:$B$7690,"&gt;50%",'2way'!$Y$3:$Y$7690,"Y",'2way'!$R$3:$R$7690,"=" &amp;B175)</f>
        <v>5</v>
      </c>
      <c r="G175">
        <f>COUNTIF('2way'!$Q$3:$Q$7690,"=" &amp;B175) + COUNTIF('2way'!$R$3:$R$7690,"=" &amp;B175)</f>
        <v>12</v>
      </c>
      <c r="H175" s="6">
        <f t="shared" si="34"/>
        <v>0.25</v>
      </c>
      <c r="I175" s="6">
        <f t="shared" si="35"/>
        <v>0.16666666666666666</v>
      </c>
      <c r="J175" s="6">
        <f t="shared" si="36"/>
        <v>0.16666666666666666</v>
      </c>
      <c r="K175" s="6">
        <f t="shared" si="37"/>
        <v>0.41666666666666669</v>
      </c>
      <c r="L175" s="69">
        <f>COUNTIFS('2way'!$M$3:$M$7690,"&gt;50%",'2way'!$Y$3:$Y$7690,"Y",'2way'!$Q$3:$Q$7690,"=" &amp;B175) +  COUNTIFS('2way'!$M$3:$M$7690,"&gt;50%",'2way'!$Y$3:$Y$7690,"Y",'2way'!$R$3:$R$7690,"=" &amp;B175)</f>
        <v>5</v>
      </c>
      <c r="M175" s="69">
        <f>COUNTIFS('2way'!$M$3:$M$7690,"&gt;50%",'2way'!$Y$3:$Y$7690,"N",'2way'!$Q$3:$Q$7690,"=" &amp;B175) +  COUNTIFS('2way'!$M$3:$M$7690,"&gt;50%",'2way'!$Y$3:$Y$7690,"N",'2way'!$R$3:$R$7690,"=" &amp;B175)</f>
        <v>3</v>
      </c>
      <c r="N175" s="69">
        <f>COUNTIFS('2way'!$N$3:$N$7690,"&gt;50%",'2way'!$Y$3:$Y$7690,"N",'2way'!$Q$3:$Q$7690,"=" &amp;B175) +  COUNTIFS('2way'!$N$3:$N$7690,"&gt;50%",'2way'!$Y$3:$Y$7690,"N",'2way'!$R$3:$R$7690,"=" &amp;B175)</f>
        <v>1</v>
      </c>
      <c r="O175" s="69">
        <f>COUNTIFS('2way'!$N$3:$N$7690,"&gt;50%",'2way'!$Y$3:$Y$7690,"Y",'2way'!$Q$3:$Q$7690,"=" &amp;B175) +  COUNTIFS('2way'!$N$3:$N$7690,"&gt;50%",'2way'!$Y$3:$Y$7690,"Y",'2way'!$R$3:$R$7690,"=" &amp;B175)</f>
        <v>3</v>
      </c>
      <c r="P175">
        <f>COUNTIF('2way'!$Q$3:$Q$7690,"=" &amp;B175) + COUNTIF('2way'!$R$3:$R$7690,"=" &amp;B175)</f>
        <v>12</v>
      </c>
      <c r="Q175" s="6">
        <f t="shared" si="38"/>
        <v>0.41666666666666669</v>
      </c>
      <c r="R175" s="6">
        <f t="shared" si="39"/>
        <v>0.25</v>
      </c>
      <c r="S175" s="6">
        <f t="shared" si="40"/>
        <v>8.3333333333333329E-2</v>
      </c>
      <c r="T175" s="6">
        <f t="shared" si="41"/>
        <v>0.25</v>
      </c>
      <c r="U175">
        <f t="shared" si="42"/>
        <v>5</v>
      </c>
      <c r="V175" s="6">
        <f t="shared" si="43"/>
        <v>0.41666666666666669</v>
      </c>
      <c r="W175">
        <f t="shared" si="44"/>
        <v>6</v>
      </c>
      <c r="X175" s="6">
        <f t="shared" si="45"/>
        <v>0.5</v>
      </c>
      <c r="Y175">
        <f t="shared" si="46"/>
        <v>7</v>
      </c>
      <c r="Z175" s="6">
        <f t="shared" si="47"/>
        <v>0.58333333333333337</v>
      </c>
      <c r="AA175">
        <f t="shared" si="48"/>
        <v>6</v>
      </c>
      <c r="AB175" s="6">
        <f t="shared" si="49"/>
        <v>0.5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3</v>
      </c>
      <c r="D176" s="69">
        <f>COUNTIFS('2way'!$A$3:$A$7690,"&gt;50%",'2way'!$Y$3:$Y$7690,"N",'2way'!$Q$3:$Q$7690,"=" &amp;B176) +  COUNTIFS('2way'!$A$3:$A$7690,"&gt;50%",'2way'!$Y$3:$Y$7690,"N",'2way'!$R$3:$R$7690,"=" &amp;B176)</f>
        <v>3</v>
      </c>
      <c r="E176" s="69">
        <f>COUNTIFS('2way'!$B$3:$B$7690,"&gt;50%",'2way'!$Y$3:$Y$7690,"N",'2way'!$Q$3:$Q$7690,"=" &amp;B176) +  COUNTIFS('2way'!$B$3:$B$7690,"&gt;50%",'2way'!$Y$3:$Y$7690,"N",'2way'!$R$3:$R$7690,"=" &amp;B176)</f>
        <v>2</v>
      </c>
      <c r="F176" s="69">
        <f>COUNTIFS('2way'!$B$3:$B$7690,"&gt;50%",'2way'!$Y$3:$Y$7690,"Y",'2way'!$Q$3:$Q$7690,"=" &amp;B176) +  COUNTIFS('2way'!$B$3:$B$7690,"&gt;50%",'2way'!$Y$3:$Y$7690,"Y",'2way'!$R$3:$R$7690,"=" &amp;B176)</f>
        <v>4</v>
      </c>
      <c r="G176">
        <f>COUNTIF('2way'!$Q$3:$Q$7690,"=" &amp;B176) + COUNTIF('2way'!$R$3:$R$7690,"=" &amp;B176)</f>
        <v>12</v>
      </c>
      <c r="H176" s="6">
        <f t="shared" si="34"/>
        <v>0.25</v>
      </c>
      <c r="I176" s="6">
        <f t="shared" si="35"/>
        <v>0.25</v>
      </c>
      <c r="J176" s="6">
        <f t="shared" si="36"/>
        <v>0.16666666666666666</v>
      </c>
      <c r="K176" s="6">
        <f t="shared" si="37"/>
        <v>0.33333333333333331</v>
      </c>
      <c r="L176" s="69">
        <f>COUNTIFS('2way'!$M$3:$M$7690,"&gt;50%",'2way'!$Y$3:$Y$7690,"Y",'2way'!$Q$3:$Q$7690,"=" &amp;B176) +  COUNTIFS('2way'!$M$3:$M$7690,"&gt;50%",'2way'!$Y$3:$Y$7690,"Y",'2way'!$R$3:$R$7690,"=" &amp;B176)</f>
        <v>7</v>
      </c>
      <c r="M176" s="69">
        <f>COUNTIFS('2way'!$M$3:$M$7690,"&gt;50%",'2way'!$Y$3:$Y$7690,"N",'2way'!$Q$3:$Q$7690,"=" &amp;B176) +  COUNTIFS('2way'!$M$3:$M$7690,"&gt;50%",'2way'!$Y$3:$Y$7690,"N",'2way'!$R$3:$R$7690,"=" &amp;B176)</f>
        <v>5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12</v>
      </c>
      <c r="Q176" s="6">
        <f t="shared" si="38"/>
        <v>0.58333333333333337</v>
      </c>
      <c r="R176" s="6">
        <f t="shared" si="39"/>
        <v>0.41666666666666669</v>
      </c>
      <c r="S176" s="6">
        <f t="shared" si="40"/>
        <v>0</v>
      </c>
      <c r="T176" s="6">
        <f t="shared" si="41"/>
        <v>0</v>
      </c>
      <c r="U176">
        <f t="shared" si="42"/>
        <v>5</v>
      </c>
      <c r="V176" s="6">
        <f t="shared" si="43"/>
        <v>0.41666666666666669</v>
      </c>
      <c r="W176">
        <f t="shared" si="44"/>
        <v>7</v>
      </c>
      <c r="X176" s="6">
        <f t="shared" si="45"/>
        <v>0.58333333333333337</v>
      </c>
      <c r="Y176">
        <f t="shared" si="46"/>
        <v>7</v>
      </c>
      <c r="Z176" s="6">
        <f t="shared" si="47"/>
        <v>0.58333333333333337</v>
      </c>
      <c r="AA176">
        <f t="shared" si="48"/>
        <v>5</v>
      </c>
      <c r="AB176" s="6">
        <f t="shared" si="49"/>
        <v>0.41666666666666669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4</v>
      </c>
      <c r="D177" s="69">
        <f>COUNTIFS('2way'!$A$3:$A$7690,"&gt;50%",'2way'!$Y$3:$Y$7690,"N",'2way'!$Q$3:$Q$7690,"=" &amp;B177) +  COUNTIFS('2way'!$A$3:$A$7690,"&gt;50%",'2way'!$Y$3:$Y$7690,"N",'2way'!$R$3:$R$7690,"=" &amp;B177)</f>
        <v>2</v>
      </c>
      <c r="E177" s="69">
        <f>COUNTIFS('2way'!$B$3:$B$7690,"&gt;50%",'2way'!$Y$3:$Y$7690,"N",'2way'!$Q$3:$Q$7690,"=" &amp;B177) +  COUNTIFS('2way'!$B$3:$B$7690,"&gt;50%",'2way'!$Y$3:$Y$7690,"N",'2way'!$R$3:$R$7690,"=" &amp;B177)</f>
        <v>3</v>
      </c>
      <c r="F177" s="69">
        <f>COUNTIFS('2way'!$B$3:$B$7690,"&gt;50%",'2way'!$Y$3:$Y$7690,"Y",'2way'!$Q$3:$Q$7690,"=" &amp;B177) +  COUNTIFS('2way'!$B$3:$B$7690,"&gt;50%",'2way'!$Y$3:$Y$7690,"Y",'2way'!$R$3:$R$7690,"=" &amp;B177)</f>
        <v>3</v>
      </c>
      <c r="G177">
        <f>COUNTIF('2way'!$Q$3:$Q$7690,"=" &amp;B177) + COUNTIF('2way'!$R$3:$R$7690,"=" &amp;B177)</f>
        <v>12</v>
      </c>
      <c r="H177" s="6">
        <f t="shared" si="34"/>
        <v>0.33333333333333331</v>
      </c>
      <c r="I177" s="6">
        <f t="shared" si="35"/>
        <v>0.16666666666666666</v>
      </c>
      <c r="J177" s="6">
        <f t="shared" si="36"/>
        <v>0.25</v>
      </c>
      <c r="K177" s="6">
        <f t="shared" si="37"/>
        <v>0.25</v>
      </c>
      <c r="L177" s="69">
        <f>COUNTIFS('2way'!$M$3:$M$7690,"&gt;50%",'2way'!$Y$3:$Y$7690,"Y",'2way'!$Q$3:$Q$7690,"=" &amp;B177) +  COUNTIFS('2way'!$M$3:$M$7690,"&gt;50%",'2way'!$Y$3:$Y$7690,"Y",'2way'!$R$3:$R$7690,"=" &amp;B177)</f>
        <v>7</v>
      </c>
      <c r="M177" s="69">
        <f>COUNTIFS('2way'!$M$3:$M$7690,"&gt;50%",'2way'!$Y$3:$Y$7690,"N",'2way'!$Q$3:$Q$7690,"=" &amp;B177) +  COUNTIFS('2way'!$M$3:$M$7690,"&gt;50%",'2way'!$Y$3:$Y$7690,"N",'2way'!$R$3:$R$7690,"=" &amp;B177)</f>
        <v>5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12</v>
      </c>
      <c r="Q177" s="6">
        <f t="shared" si="38"/>
        <v>0.58333333333333337</v>
      </c>
      <c r="R177" s="6">
        <f t="shared" si="39"/>
        <v>0.41666666666666669</v>
      </c>
      <c r="S177" s="6">
        <f t="shared" si="40"/>
        <v>0</v>
      </c>
      <c r="T177" s="6">
        <f t="shared" si="41"/>
        <v>0</v>
      </c>
      <c r="U177">
        <f t="shared" si="42"/>
        <v>7</v>
      </c>
      <c r="V177" s="6">
        <f t="shared" si="43"/>
        <v>0.58333333333333337</v>
      </c>
      <c r="W177">
        <f t="shared" si="44"/>
        <v>7</v>
      </c>
      <c r="X177" s="6">
        <f t="shared" si="45"/>
        <v>0.58333333333333337</v>
      </c>
      <c r="Y177">
        <f t="shared" si="46"/>
        <v>5</v>
      </c>
      <c r="Z177" s="6">
        <f t="shared" si="47"/>
        <v>0.41666666666666669</v>
      </c>
      <c r="AA177">
        <f t="shared" si="48"/>
        <v>5</v>
      </c>
      <c r="AB177" s="6">
        <f t="shared" si="49"/>
        <v>0.41666666666666669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8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3</v>
      </c>
      <c r="G178">
        <f>COUNTIF('2way'!$Q$3:$Q$7690,"=" &amp;B178) + COUNTIF('2way'!$R$3:$R$7690,"=" &amp;B178)</f>
        <v>12</v>
      </c>
      <c r="H178" s="6">
        <f t="shared" si="34"/>
        <v>0.66666666666666663</v>
      </c>
      <c r="I178" s="6">
        <f t="shared" si="35"/>
        <v>8.3333333333333329E-2</v>
      </c>
      <c r="J178" s="6">
        <f t="shared" si="36"/>
        <v>0</v>
      </c>
      <c r="K178" s="6">
        <f t="shared" si="37"/>
        <v>0.25</v>
      </c>
      <c r="L178" s="69">
        <f>COUNTIFS('2way'!$M$3:$M$7690,"&gt;50%",'2way'!$Y$3:$Y$7690,"Y",'2way'!$Q$3:$Q$7690,"=" &amp;B178) +  COUNTIFS('2way'!$M$3:$M$7690,"&gt;50%",'2way'!$Y$3:$Y$7690,"Y",'2way'!$R$3:$R$7690,"=" &amp;B178)</f>
        <v>11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12</v>
      </c>
      <c r="Q178" s="6">
        <f t="shared" si="38"/>
        <v>0.91666666666666663</v>
      </c>
      <c r="R178" s="6">
        <f t="shared" si="39"/>
        <v>8.3333333333333329E-2</v>
      </c>
      <c r="S178" s="6">
        <f t="shared" si="40"/>
        <v>0</v>
      </c>
      <c r="T178" s="6">
        <f t="shared" si="41"/>
        <v>0</v>
      </c>
      <c r="U178">
        <f t="shared" si="42"/>
        <v>8</v>
      </c>
      <c r="V178" s="6">
        <f t="shared" si="43"/>
        <v>0.66666666666666663</v>
      </c>
      <c r="W178">
        <f t="shared" si="44"/>
        <v>11</v>
      </c>
      <c r="X178" s="6">
        <f t="shared" si="45"/>
        <v>0.91666666666666663</v>
      </c>
      <c r="Y178">
        <f t="shared" si="46"/>
        <v>4</v>
      </c>
      <c r="Z178" s="6">
        <f t="shared" si="47"/>
        <v>0.33333333333333331</v>
      </c>
      <c r="AA178">
        <f t="shared" si="48"/>
        <v>1</v>
      </c>
      <c r="AB178" s="6">
        <f t="shared" si="49"/>
        <v>8.3333333333333329E-2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7</v>
      </c>
      <c r="D179" s="69">
        <f>COUNTIFS('2way'!$A$3:$A$7690,"&gt;50%",'2way'!$Y$3:$Y$7690,"N",'2way'!$Q$3:$Q$7690,"=" &amp;B179) +  COUNTIFS('2way'!$A$3:$A$7690,"&gt;50%",'2way'!$Y$3:$Y$7690,"N",'2way'!$R$3:$R$7690,"=" &amp;B179)</f>
        <v>2</v>
      </c>
      <c r="E179" s="69">
        <f>COUNTIFS('2way'!$B$3:$B$7690,"&gt;50%",'2way'!$Y$3:$Y$7690,"N",'2way'!$Q$3:$Q$7690,"=" &amp;B179) +  COUNTIFS('2way'!$B$3:$B$7690,"&gt;50%",'2way'!$Y$3:$Y$7690,"N",'2way'!$R$3:$R$7690,"=" &amp;B179)</f>
        <v>3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14</v>
      </c>
      <c r="H179" s="6">
        <f t="shared" si="34"/>
        <v>0.5</v>
      </c>
      <c r="I179" s="6">
        <f t="shared" si="35"/>
        <v>0.14285714285714285</v>
      </c>
      <c r="J179" s="6">
        <f t="shared" si="36"/>
        <v>0.21428571428571427</v>
      </c>
      <c r="K179" s="6">
        <f t="shared" si="37"/>
        <v>7.1428571428571425E-2</v>
      </c>
      <c r="L179" s="69">
        <f>COUNTIFS('2way'!$M$3:$M$7690,"&gt;50%",'2way'!$Y$3:$Y$7690,"Y",'2way'!$Q$3:$Q$7690,"=" &amp;B179) +  COUNTIFS('2way'!$M$3:$M$7690,"&gt;50%",'2way'!$Y$3:$Y$7690,"Y",'2way'!$R$3:$R$7690,"=" &amp;B179)</f>
        <v>8</v>
      </c>
      <c r="M179" s="69">
        <f>COUNTIFS('2way'!$M$3:$M$7690,"&gt;50%",'2way'!$Y$3:$Y$7690,"N",'2way'!$Q$3:$Q$7690,"=" &amp;B179) +  COUNTIFS('2way'!$M$3:$M$7690,"&gt;50%",'2way'!$Y$3:$Y$7690,"N",'2way'!$R$3:$R$7690,"=" &amp;B179)</f>
        <v>6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14</v>
      </c>
      <c r="Q179" s="6">
        <f t="shared" si="38"/>
        <v>0.5714285714285714</v>
      </c>
      <c r="R179" s="6">
        <f t="shared" si="39"/>
        <v>0.42857142857142855</v>
      </c>
      <c r="S179" s="6">
        <f t="shared" si="40"/>
        <v>0</v>
      </c>
      <c r="T179" s="6">
        <f t="shared" si="41"/>
        <v>0</v>
      </c>
      <c r="U179">
        <f t="shared" si="42"/>
        <v>10</v>
      </c>
      <c r="V179" s="6">
        <f t="shared" si="43"/>
        <v>0.7142857142857143</v>
      </c>
      <c r="W179">
        <f t="shared" si="44"/>
        <v>8</v>
      </c>
      <c r="X179" s="6">
        <f t="shared" si="45"/>
        <v>0.5714285714285714</v>
      </c>
      <c r="Y179">
        <f t="shared" si="46"/>
        <v>3</v>
      </c>
      <c r="Z179" s="6">
        <f t="shared" si="47"/>
        <v>0.21428571428571427</v>
      </c>
      <c r="AA179">
        <f t="shared" si="48"/>
        <v>6</v>
      </c>
      <c r="AB179" s="6">
        <f t="shared" si="49"/>
        <v>0.42857142857142855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8</v>
      </c>
      <c r="D180" s="69">
        <f>COUNTIFS('2way'!$A$3:$A$7690,"&gt;50%",'2way'!$Y$3:$Y$7690,"N",'2way'!$Q$3:$Q$7690,"=" &amp;B180) +  COUNTIFS('2way'!$A$3:$A$7690,"&gt;50%",'2way'!$Y$3:$Y$7690,"N",'2way'!$R$3:$R$7690,"=" &amp;B180)</f>
        <v>2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14</v>
      </c>
      <c r="H180" s="6">
        <f t="shared" si="34"/>
        <v>0.5714285714285714</v>
      </c>
      <c r="I180" s="6">
        <f t="shared" si="35"/>
        <v>0.14285714285714285</v>
      </c>
      <c r="J180" s="6">
        <f t="shared" si="36"/>
        <v>7.1428571428571425E-2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9</v>
      </c>
      <c r="M180" s="69">
        <f>COUNTIFS('2way'!$M$3:$M$7690,"&gt;50%",'2way'!$Y$3:$Y$7690,"N",'2way'!$Q$3:$Q$7690,"=" &amp;B180) +  COUNTIFS('2way'!$M$3:$M$7690,"&gt;50%",'2way'!$Y$3:$Y$7690,"N",'2way'!$R$3:$R$7690,"=" &amp;B180)</f>
        <v>4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14</v>
      </c>
      <c r="Q180" s="6">
        <f t="shared" si="38"/>
        <v>0.6428571428571429</v>
      </c>
      <c r="R180" s="6">
        <f t="shared" si="39"/>
        <v>0.2857142857142857</v>
      </c>
      <c r="S180" s="6">
        <f t="shared" si="40"/>
        <v>0</v>
      </c>
      <c r="T180" s="6">
        <f t="shared" si="41"/>
        <v>7.1428571428571425E-2</v>
      </c>
      <c r="U180">
        <f t="shared" si="42"/>
        <v>9</v>
      </c>
      <c r="V180" s="6">
        <f t="shared" si="43"/>
        <v>0.6428571428571429</v>
      </c>
      <c r="W180">
        <f t="shared" si="44"/>
        <v>9</v>
      </c>
      <c r="X180" s="6">
        <f t="shared" si="45"/>
        <v>0.6428571428571429</v>
      </c>
      <c r="Y180">
        <f t="shared" si="46"/>
        <v>2</v>
      </c>
      <c r="Z180" s="6">
        <f t="shared" si="47"/>
        <v>0.14285714285714285</v>
      </c>
      <c r="AA180">
        <f t="shared" si="48"/>
        <v>5</v>
      </c>
      <c r="AB180" s="6">
        <f t="shared" si="49"/>
        <v>0.35714285714285715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2</v>
      </c>
      <c r="D181" s="69">
        <f>COUNTIFS('2way'!$A$3:$A$7690,"&gt;50%",'2way'!$Y$3:$Y$7690,"N",'2way'!$Q$3:$Q$7690,"=" &amp;B181) +  COUNTIFS('2way'!$A$3:$A$7690,"&gt;50%",'2way'!$Y$3:$Y$7690,"N",'2way'!$R$3:$R$7690,"=" &amp;B181)</f>
        <v>1</v>
      </c>
      <c r="E181" s="69">
        <f>COUNTIFS('2way'!$B$3:$B$7690,"&gt;50%",'2way'!$Y$3:$Y$7690,"N",'2way'!$Q$3:$Q$7690,"=" &amp;B181) +  COUNTIFS('2way'!$B$3:$B$7690,"&gt;50%",'2way'!$Y$3:$Y$7690,"N",'2way'!$R$3:$R$7690,"=" &amp;B181)</f>
        <v>2</v>
      </c>
      <c r="F181" s="69">
        <f>COUNTIFS('2way'!$B$3:$B$7690,"&gt;50%",'2way'!$Y$3:$Y$7690,"Y",'2way'!$Q$3:$Q$7690,"=" &amp;B181) +  COUNTIFS('2way'!$B$3:$B$7690,"&gt;50%",'2way'!$Y$3:$Y$7690,"Y",'2way'!$R$3:$R$7690,"=" &amp;B181)</f>
        <v>1</v>
      </c>
      <c r="G181">
        <f>COUNTIF('2way'!$Q$3:$Q$7690,"=" &amp;B181) + COUNTIF('2way'!$R$3:$R$7690,"=" &amp;B181)</f>
        <v>14</v>
      </c>
      <c r="H181" s="6">
        <f t="shared" si="34"/>
        <v>0.14285714285714285</v>
      </c>
      <c r="I181" s="6">
        <f t="shared" si="35"/>
        <v>7.1428571428571425E-2</v>
      </c>
      <c r="J181" s="6">
        <f t="shared" si="36"/>
        <v>0.14285714285714285</v>
      </c>
      <c r="K181" s="6">
        <f t="shared" si="37"/>
        <v>7.1428571428571425E-2</v>
      </c>
      <c r="L181" s="69">
        <f>COUNTIFS('2way'!$M$3:$M$7690,"&gt;50%",'2way'!$Y$3:$Y$7690,"Y",'2way'!$Q$3:$Q$7690,"=" &amp;B181) +  COUNTIFS('2way'!$M$3:$M$7690,"&gt;50%",'2way'!$Y$3:$Y$7690,"Y",'2way'!$R$3:$R$7690,"=" &amp;B181)</f>
        <v>7</v>
      </c>
      <c r="M181" s="69">
        <f>COUNTIFS('2way'!$M$3:$M$7690,"&gt;50%",'2way'!$Y$3:$Y$7690,"N",'2way'!$Q$3:$Q$7690,"=" &amp;B181) +  COUNTIFS('2way'!$M$3:$M$7690,"&gt;50%",'2way'!$Y$3:$Y$7690,"N",'2way'!$R$3:$R$7690,"=" &amp;B181)</f>
        <v>5</v>
      </c>
      <c r="N181" s="69">
        <f>COUNTIFS('2way'!$N$3:$N$7690,"&gt;50%",'2way'!$Y$3:$Y$7690,"N",'2way'!$Q$3:$Q$7690,"=" &amp;B181) +  COUNTIFS('2way'!$N$3:$N$7690,"&gt;50%",'2way'!$Y$3:$Y$7690,"N",'2way'!$R$3:$R$7690,"=" &amp;B181)</f>
        <v>1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14</v>
      </c>
      <c r="Q181" s="6">
        <f t="shared" si="38"/>
        <v>0.5</v>
      </c>
      <c r="R181" s="6">
        <f t="shared" si="39"/>
        <v>0.35714285714285715</v>
      </c>
      <c r="S181" s="6">
        <f t="shared" si="40"/>
        <v>7.1428571428571425E-2</v>
      </c>
      <c r="T181" s="6">
        <f t="shared" si="41"/>
        <v>7.1428571428571425E-2</v>
      </c>
      <c r="U181">
        <f t="shared" si="42"/>
        <v>4</v>
      </c>
      <c r="V181" s="6">
        <f t="shared" si="43"/>
        <v>0.2857142857142857</v>
      </c>
      <c r="W181">
        <f t="shared" si="44"/>
        <v>8</v>
      </c>
      <c r="X181" s="6">
        <f t="shared" si="45"/>
        <v>0.5714285714285714</v>
      </c>
      <c r="Y181">
        <f t="shared" si="46"/>
        <v>2</v>
      </c>
      <c r="Z181" s="6">
        <f t="shared" si="47"/>
        <v>0.14285714285714285</v>
      </c>
      <c r="AA181">
        <f t="shared" si="48"/>
        <v>6</v>
      </c>
      <c r="AB181" s="6">
        <f t="shared" si="49"/>
        <v>0.42857142857142855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1</v>
      </c>
      <c r="D182" s="69">
        <f>COUNTIFS('2way'!$A$3:$A$7690,"&gt;50%",'2way'!$Y$3:$Y$7690,"N",'2way'!$Q$3:$Q$7690,"=" &amp;B182) +  COUNTIFS('2way'!$A$3:$A$7690,"&gt;50%",'2way'!$Y$3:$Y$7690,"N",'2way'!$R$3:$R$7690,"=" &amp;B182)</f>
        <v>1</v>
      </c>
      <c r="E182" s="69">
        <f>COUNTIFS('2way'!$B$3:$B$7690,"&gt;50%",'2way'!$Y$3:$Y$7690,"N",'2way'!$Q$3:$Q$7690,"=" &amp;B182) +  COUNTIFS('2way'!$B$3:$B$7690,"&gt;50%",'2way'!$Y$3:$Y$7690,"N",'2way'!$R$3:$R$7690,"=" &amp;B182)</f>
        <v>1</v>
      </c>
      <c r="F182" s="69">
        <f>COUNTIFS('2way'!$B$3:$B$7690,"&gt;50%",'2way'!$Y$3:$Y$7690,"Y",'2way'!$Q$3:$Q$7690,"=" &amp;B182) +  COUNTIFS('2way'!$B$3:$B$7690,"&gt;50%",'2way'!$Y$3:$Y$7690,"Y",'2way'!$R$3:$R$7690,"=" &amp;B182)</f>
        <v>3</v>
      </c>
      <c r="G182">
        <f>COUNTIF('2way'!$Q$3:$Q$7690,"=" &amp;B182) + COUNTIF('2way'!$R$3:$R$7690,"=" &amp;B182)</f>
        <v>14</v>
      </c>
      <c r="H182" s="6">
        <f t="shared" si="34"/>
        <v>7.1428571428571425E-2</v>
      </c>
      <c r="I182" s="6">
        <f t="shared" si="35"/>
        <v>7.1428571428571425E-2</v>
      </c>
      <c r="J182" s="6">
        <f t="shared" si="36"/>
        <v>7.1428571428571425E-2</v>
      </c>
      <c r="K182" s="6">
        <f t="shared" si="37"/>
        <v>0.21428571428571427</v>
      </c>
      <c r="L182" s="69">
        <f>COUNTIFS('2way'!$M$3:$M$7690,"&gt;50%",'2way'!$Y$3:$Y$7690,"Y",'2way'!$Q$3:$Q$7690,"=" &amp;B182) +  COUNTIFS('2way'!$M$3:$M$7690,"&gt;50%",'2way'!$Y$3:$Y$7690,"Y",'2way'!$R$3:$R$7690,"=" &amp;B182)</f>
        <v>7</v>
      </c>
      <c r="M182" s="69">
        <f>COUNTIFS('2way'!$M$3:$M$7690,"&gt;50%",'2way'!$Y$3:$Y$7690,"N",'2way'!$Q$3:$Q$7690,"=" &amp;B182) +  COUNTIFS('2way'!$M$3:$M$7690,"&gt;50%",'2way'!$Y$3:$Y$7690,"N",'2way'!$R$3:$R$7690,"=" &amp;B182)</f>
        <v>4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2</v>
      </c>
      <c r="P182">
        <f>COUNTIF('2way'!$Q$3:$Q$7690,"=" &amp;B182) + COUNTIF('2way'!$R$3:$R$7690,"=" &amp;B182)</f>
        <v>14</v>
      </c>
      <c r="Q182" s="6">
        <f t="shared" si="38"/>
        <v>0.5</v>
      </c>
      <c r="R182" s="6">
        <f t="shared" si="39"/>
        <v>0.2857142857142857</v>
      </c>
      <c r="S182" s="6">
        <f t="shared" si="40"/>
        <v>7.1428571428571425E-2</v>
      </c>
      <c r="T182" s="6">
        <f t="shared" si="41"/>
        <v>0.14285714285714285</v>
      </c>
      <c r="U182">
        <f t="shared" si="42"/>
        <v>2</v>
      </c>
      <c r="V182" s="6">
        <f t="shared" si="43"/>
        <v>0.14285714285714285</v>
      </c>
      <c r="W182">
        <f t="shared" si="44"/>
        <v>8</v>
      </c>
      <c r="X182" s="6">
        <f t="shared" si="45"/>
        <v>0.5714285714285714</v>
      </c>
      <c r="Y182">
        <f t="shared" si="46"/>
        <v>4</v>
      </c>
      <c r="Z182" s="6">
        <f t="shared" si="47"/>
        <v>0.2857142857142857</v>
      </c>
      <c r="AA182">
        <f t="shared" si="48"/>
        <v>6</v>
      </c>
      <c r="AB182" s="6">
        <f t="shared" si="49"/>
        <v>0.42857142857142855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3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3</v>
      </c>
      <c r="F183" s="69">
        <f>COUNTIFS('2way'!$B$3:$B$7690,"&gt;50%",'2way'!$Y$3:$Y$7690,"Y",'2way'!$Q$3:$Q$7690,"=" &amp;B183) +  COUNTIFS('2way'!$B$3:$B$7690,"&gt;50%",'2way'!$Y$3:$Y$7690,"Y",'2way'!$R$3:$R$7690,"=" &amp;B183)</f>
        <v>3</v>
      </c>
      <c r="G183">
        <f>COUNTIF('2way'!$Q$3:$Q$7690,"=" &amp;B183) + COUNTIF('2way'!$R$3:$R$7690,"=" &amp;B183)</f>
        <v>14</v>
      </c>
      <c r="H183" s="6">
        <f t="shared" si="34"/>
        <v>0.21428571428571427</v>
      </c>
      <c r="I183" s="6">
        <f t="shared" si="35"/>
        <v>0.14285714285714285</v>
      </c>
      <c r="J183" s="6">
        <f t="shared" si="36"/>
        <v>0.21428571428571427</v>
      </c>
      <c r="K183" s="6">
        <f t="shared" si="37"/>
        <v>0.21428571428571427</v>
      </c>
      <c r="L183" s="69">
        <f>COUNTIFS('2way'!$M$3:$M$7690,"&gt;50%",'2way'!$Y$3:$Y$7690,"Y",'2way'!$Q$3:$Q$7690,"=" &amp;B183) +  COUNTIFS('2way'!$M$3:$M$7690,"&gt;50%",'2way'!$Y$3:$Y$7690,"Y",'2way'!$R$3:$R$7690,"=" &amp;B183)</f>
        <v>6</v>
      </c>
      <c r="M183" s="69">
        <f>COUNTIFS('2way'!$M$3:$M$7690,"&gt;50%",'2way'!$Y$3:$Y$7690,"N",'2way'!$Q$3:$Q$7690,"=" &amp;B183) +  COUNTIFS('2way'!$M$3:$M$7690,"&gt;50%",'2way'!$Y$3:$Y$7690,"N",'2way'!$R$3:$R$7690,"=" &amp;B183)</f>
        <v>5</v>
      </c>
      <c r="N183" s="69">
        <f>COUNTIFS('2way'!$N$3:$N$7690,"&gt;50%",'2way'!$Y$3:$Y$7690,"N",'2way'!$Q$3:$Q$7690,"=" &amp;B183) +  COUNTIFS('2way'!$N$3:$N$7690,"&gt;50%",'2way'!$Y$3:$Y$7690,"N",'2way'!$R$3:$R$7690,"=" &amp;B183)</f>
        <v>1</v>
      </c>
      <c r="O183" s="69">
        <f>COUNTIFS('2way'!$N$3:$N$7690,"&gt;50%",'2way'!$Y$3:$Y$7690,"Y",'2way'!$Q$3:$Q$7690,"=" &amp;B183) +  COUNTIFS('2way'!$N$3:$N$7690,"&gt;50%",'2way'!$Y$3:$Y$7690,"Y",'2way'!$R$3:$R$7690,"=" &amp;B183)</f>
        <v>1</v>
      </c>
      <c r="P183">
        <f>COUNTIF('2way'!$Q$3:$Q$7690,"=" &amp;B183) + COUNTIF('2way'!$R$3:$R$7690,"=" &amp;B183)</f>
        <v>14</v>
      </c>
      <c r="Q183" s="6">
        <f t="shared" si="38"/>
        <v>0.42857142857142855</v>
      </c>
      <c r="R183" s="6">
        <f t="shared" si="39"/>
        <v>0.35714285714285715</v>
      </c>
      <c r="S183" s="6">
        <f t="shared" si="40"/>
        <v>7.1428571428571425E-2</v>
      </c>
      <c r="T183" s="6">
        <f t="shared" si="41"/>
        <v>7.1428571428571425E-2</v>
      </c>
      <c r="U183">
        <f t="shared" si="42"/>
        <v>6</v>
      </c>
      <c r="V183" s="6">
        <f t="shared" si="43"/>
        <v>0.42857142857142855</v>
      </c>
      <c r="W183">
        <f t="shared" si="44"/>
        <v>7</v>
      </c>
      <c r="X183" s="6">
        <f t="shared" si="45"/>
        <v>0.5</v>
      </c>
      <c r="Y183">
        <f t="shared" si="46"/>
        <v>5</v>
      </c>
      <c r="Z183" s="6">
        <f t="shared" si="47"/>
        <v>0.35714285714285715</v>
      </c>
      <c r="AA183">
        <f t="shared" si="48"/>
        <v>6</v>
      </c>
      <c r="AB183" s="6">
        <f t="shared" si="49"/>
        <v>0.42857142857142855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2</v>
      </c>
      <c r="D184" s="69">
        <f>COUNTIFS('2way'!$A$3:$A$7690,"&gt;50%",'2way'!$Y$3:$Y$7690,"N",'2way'!$Q$3:$Q$7690,"=" &amp;B184) +  COUNTIFS('2way'!$A$3:$A$7690,"&gt;50%",'2way'!$Y$3:$Y$7690,"N",'2way'!$R$3:$R$7690,"=" &amp;B184)</f>
        <v>2</v>
      </c>
      <c r="E184" s="69">
        <f>COUNTIFS('2way'!$B$3:$B$7690,"&gt;50%",'2way'!$Y$3:$Y$7690,"N",'2way'!$Q$3:$Q$7690,"=" &amp;B184) +  COUNTIFS('2way'!$B$3:$B$7690,"&gt;50%",'2way'!$Y$3:$Y$7690,"N",'2way'!$R$3:$R$7690,"=" &amp;B184)</f>
        <v>2</v>
      </c>
      <c r="F184" s="69">
        <f>COUNTIFS('2way'!$B$3:$B$7690,"&gt;50%",'2way'!$Y$3:$Y$7690,"Y",'2way'!$Q$3:$Q$7690,"=" &amp;B184) +  COUNTIFS('2way'!$B$3:$B$7690,"&gt;50%",'2way'!$Y$3:$Y$7690,"Y",'2way'!$R$3:$R$7690,"=" &amp;B184)</f>
        <v>4</v>
      </c>
      <c r="G184">
        <f>COUNTIF('2way'!$Q$3:$Q$7690,"=" &amp;B184) + COUNTIF('2way'!$R$3:$R$7690,"=" &amp;B184)</f>
        <v>14</v>
      </c>
      <c r="H184" s="6">
        <f t="shared" si="34"/>
        <v>0.14285714285714285</v>
      </c>
      <c r="I184" s="6">
        <f t="shared" si="35"/>
        <v>0.14285714285714285</v>
      </c>
      <c r="J184" s="6">
        <f t="shared" si="36"/>
        <v>0.14285714285714285</v>
      </c>
      <c r="K184" s="6">
        <f t="shared" si="37"/>
        <v>0.2857142857142857</v>
      </c>
      <c r="L184" s="69">
        <f>COUNTIFS('2way'!$M$3:$M$7690,"&gt;50%",'2way'!$Y$3:$Y$7690,"Y",'2way'!$Q$3:$Q$7690,"=" &amp;B184) +  COUNTIFS('2way'!$M$3:$M$7690,"&gt;50%",'2way'!$Y$3:$Y$7690,"Y",'2way'!$R$3:$R$7690,"=" &amp;B184)</f>
        <v>8</v>
      </c>
      <c r="M184" s="69">
        <f>COUNTIFS('2way'!$M$3:$M$7690,"&gt;50%",'2way'!$Y$3:$Y$7690,"N",'2way'!$Q$3:$Q$7690,"=" &amp;B184) +  COUNTIFS('2way'!$M$3:$M$7690,"&gt;50%",'2way'!$Y$3:$Y$7690,"N",'2way'!$R$3:$R$7690,"=" &amp;B184)</f>
        <v>5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1</v>
      </c>
      <c r="P184">
        <f>COUNTIF('2way'!$Q$3:$Q$7690,"=" &amp;B184) + COUNTIF('2way'!$R$3:$R$7690,"=" &amp;B184)</f>
        <v>14</v>
      </c>
      <c r="Q184" s="6">
        <f t="shared" si="38"/>
        <v>0.5714285714285714</v>
      </c>
      <c r="R184" s="6">
        <f t="shared" si="39"/>
        <v>0.35714285714285715</v>
      </c>
      <c r="S184" s="6">
        <f t="shared" si="40"/>
        <v>0</v>
      </c>
      <c r="T184" s="6">
        <f t="shared" si="41"/>
        <v>7.1428571428571425E-2</v>
      </c>
      <c r="U184">
        <f t="shared" si="42"/>
        <v>4</v>
      </c>
      <c r="V184" s="6">
        <f t="shared" si="43"/>
        <v>0.2857142857142857</v>
      </c>
      <c r="W184">
        <f t="shared" si="44"/>
        <v>8</v>
      </c>
      <c r="X184" s="6">
        <f t="shared" si="45"/>
        <v>0.5714285714285714</v>
      </c>
      <c r="Y184">
        <f t="shared" si="46"/>
        <v>6</v>
      </c>
      <c r="Z184" s="6">
        <f t="shared" si="47"/>
        <v>0.42857142857142855</v>
      </c>
      <c r="AA184">
        <f t="shared" si="48"/>
        <v>6</v>
      </c>
      <c r="AB184" s="6">
        <f t="shared" si="49"/>
        <v>0.42857142857142855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3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4</v>
      </c>
      <c r="G185">
        <f>COUNTIF('2way'!$Q$3:$Q$7690,"=" &amp;B185) + COUNTIF('2way'!$R$3:$R$7690,"=" &amp;B185)</f>
        <v>14</v>
      </c>
      <c r="H185" s="6">
        <f t="shared" si="34"/>
        <v>0.14285714285714285</v>
      </c>
      <c r="I185" s="6">
        <f t="shared" si="35"/>
        <v>0.21428571428571427</v>
      </c>
      <c r="J185" s="6">
        <f t="shared" si="36"/>
        <v>0.14285714285714285</v>
      </c>
      <c r="K185" s="6">
        <f t="shared" si="37"/>
        <v>0.2857142857142857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4</v>
      </c>
      <c r="N185" s="69">
        <f>COUNTIFS('2way'!$N$3:$N$7690,"&gt;50%",'2way'!$Y$3:$Y$7690,"N",'2way'!$Q$3:$Q$7690,"=" &amp;B185) +  COUNTIFS('2way'!$N$3:$N$7690,"&gt;50%",'2way'!$Y$3:$Y$7690,"N",'2way'!$R$3:$R$7690,"=" &amp;B185)</f>
        <v>2</v>
      </c>
      <c r="O185" s="69">
        <f>COUNTIFS('2way'!$N$3:$N$7690,"&gt;50%",'2way'!$Y$3:$Y$7690,"Y",'2way'!$Q$3:$Q$7690,"=" &amp;B185) +  COUNTIFS('2way'!$N$3:$N$7690,"&gt;50%",'2way'!$Y$3:$Y$7690,"Y",'2way'!$R$3:$R$7690,"=" &amp;B185)</f>
        <v>4</v>
      </c>
      <c r="P185">
        <f>COUNTIF('2way'!$Q$3:$Q$7690,"=" &amp;B185) + COUNTIF('2way'!$R$3:$R$7690,"=" &amp;B185)</f>
        <v>14</v>
      </c>
      <c r="Q185" s="6">
        <f t="shared" si="38"/>
        <v>0.2857142857142857</v>
      </c>
      <c r="R185" s="6">
        <f t="shared" si="39"/>
        <v>0.2857142857142857</v>
      </c>
      <c r="S185" s="6">
        <f t="shared" si="40"/>
        <v>0.14285714285714285</v>
      </c>
      <c r="T185" s="6">
        <f t="shared" si="41"/>
        <v>0.2857142857142857</v>
      </c>
      <c r="U185">
        <f t="shared" si="42"/>
        <v>4</v>
      </c>
      <c r="V185" s="6">
        <f t="shared" si="43"/>
        <v>0.2857142857142857</v>
      </c>
      <c r="W185">
        <f t="shared" si="44"/>
        <v>6</v>
      </c>
      <c r="X185" s="6">
        <f t="shared" si="45"/>
        <v>0.42857142857142855</v>
      </c>
      <c r="Y185">
        <f t="shared" si="46"/>
        <v>7</v>
      </c>
      <c r="Z185" s="6">
        <f t="shared" si="47"/>
        <v>0.5</v>
      </c>
      <c r="AA185">
        <f t="shared" si="48"/>
        <v>8</v>
      </c>
      <c r="AB185" s="6">
        <f t="shared" si="49"/>
        <v>0.5714285714285714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5</v>
      </c>
      <c r="D186" s="69">
        <f>COUNTIFS('2way'!$A$3:$A$7690,"&gt;50%",'2way'!$Y$3:$Y$7690,"N",'2way'!$Q$3:$Q$7690,"=" &amp;B186) +  COUNTIFS('2way'!$A$3:$A$7690,"&gt;50%",'2way'!$Y$3:$Y$7690,"N",'2way'!$R$3:$R$7690,"=" &amp;B186)</f>
        <v>2</v>
      </c>
      <c r="E186" s="69">
        <f>COUNTIFS('2way'!$B$3:$B$7690,"&gt;50%",'2way'!$Y$3:$Y$7690,"N",'2way'!$Q$3:$Q$7690,"=" &amp;B186) +  COUNTIFS('2way'!$B$3:$B$7690,"&gt;50%",'2way'!$Y$3:$Y$7690,"N",'2way'!$R$3:$R$7690,"=" &amp;B186)</f>
        <v>1</v>
      </c>
      <c r="F186" s="69">
        <f>COUNTIFS('2way'!$B$3:$B$7690,"&gt;50%",'2way'!$Y$3:$Y$7690,"Y",'2way'!$Q$3:$Q$7690,"=" &amp;B186) +  COUNTIFS('2way'!$B$3:$B$7690,"&gt;50%",'2way'!$Y$3:$Y$7690,"Y",'2way'!$R$3:$R$7690,"=" &amp;B186)</f>
        <v>3</v>
      </c>
      <c r="G186">
        <f>COUNTIF('2way'!$Q$3:$Q$7690,"=" &amp;B186) + COUNTIF('2way'!$R$3:$R$7690,"=" &amp;B186)</f>
        <v>13</v>
      </c>
      <c r="H186" s="6">
        <f t="shared" si="34"/>
        <v>0.38461538461538464</v>
      </c>
      <c r="I186" s="6">
        <f t="shared" si="35"/>
        <v>0.15384615384615385</v>
      </c>
      <c r="J186" s="6">
        <f t="shared" si="36"/>
        <v>7.6923076923076927E-2</v>
      </c>
      <c r="K186" s="6">
        <f t="shared" si="37"/>
        <v>0.23076923076923078</v>
      </c>
      <c r="L186" s="69">
        <f>COUNTIFS('2way'!$M$3:$M$7690,"&gt;50%",'2way'!$Y$3:$Y$7690,"Y",'2way'!$Q$3:$Q$7690,"=" &amp;B186) +  COUNTIFS('2way'!$M$3:$M$7690,"&gt;50%",'2way'!$Y$3:$Y$7690,"Y",'2way'!$R$3:$R$7690,"=" &amp;B186)</f>
        <v>4</v>
      </c>
      <c r="M186" s="69">
        <f>COUNTIFS('2way'!$M$3:$M$7690,"&gt;50%",'2way'!$Y$3:$Y$7690,"N",'2way'!$Q$3:$Q$7690,"=" &amp;B186) +  COUNTIFS('2way'!$M$3:$M$7690,"&gt;50%",'2way'!$Y$3:$Y$7690,"N",'2way'!$R$3:$R$7690,"=" &amp;B186)</f>
        <v>4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3</v>
      </c>
      <c r="P186">
        <f>COUNTIF('2way'!$Q$3:$Q$7690,"=" &amp;B186) + COUNTIF('2way'!$R$3:$R$7690,"=" &amp;B186)</f>
        <v>13</v>
      </c>
      <c r="Q186" s="6">
        <f t="shared" si="38"/>
        <v>0.30769230769230771</v>
      </c>
      <c r="R186" s="6">
        <f t="shared" si="39"/>
        <v>0.30769230769230771</v>
      </c>
      <c r="S186" s="6">
        <f t="shared" si="40"/>
        <v>7.6923076923076927E-2</v>
      </c>
      <c r="T186" s="6">
        <f t="shared" si="41"/>
        <v>0.23076923076923078</v>
      </c>
      <c r="U186">
        <f t="shared" si="42"/>
        <v>6</v>
      </c>
      <c r="V186" s="6">
        <f t="shared" si="43"/>
        <v>0.46153846153846156</v>
      </c>
      <c r="W186">
        <f t="shared" si="44"/>
        <v>5</v>
      </c>
      <c r="X186" s="6">
        <f t="shared" si="45"/>
        <v>0.38461538461538464</v>
      </c>
      <c r="Y186">
        <f t="shared" si="46"/>
        <v>5</v>
      </c>
      <c r="Z186" s="6">
        <f t="shared" si="47"/>
        <v>0.38461538461538464</v>
      </c>
      <c r="AA186">
        <f t="shared" si="48"/>
        <v>7</v>
      </c>
      <c r="AB186" s="6">
        <f t="shared" si="49"/>
        <v>0.53846153846153844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5</v>
      </c>
      <c r="D187" s="69">
        <f>COUNTIFS('2way'!$A$3:$A$7690,"&gt;50%",'2way'!$Y$3:$Y$7690,"N",'2way'!$Q$3:$Q$7690,"=" &amp;B187) +  COUNTIFS('2way'!$A$3:$A$7690,"&gt;50%",'2way'!$Y$3:$Y$7690,"N",'2way'!$R$3:$R$7690,"=" &amp;B187)</f>
        <v>3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3</v>
      </c>
      <c r="G187">
        <f>COUNTIF('2way'!$Q$3:$Q$7690,"=" &amp;B187) + COUNTIF('2way'!$R$3:$R$7690,"=" &amp;B187)</f>
        <v>13</v>
      </c>
      <c r="H187" s="6">
        <f t="shared" si="34"/>
        <v>0.38461538461538464</v>
      </c>
      <c r="I187" s="6">
        <f t="shared" si="35"/>
        <v>0.23076923076923078</v>
      </c>
      <c r="J187" s="6">
        <f t="shared" si="36"/>
        <v>7.6923076923076927E-2</v>
      </c>
      <c r="K187" s="6">
        <f t="shared" si="37"/>
        <v>0.23076923076923078</v>
      </c>
      <c r="L187" s="69">
        <f>COUNTIFS('2way'!$M$3:$M$7690,"&gt;50%",'2way'!$Y$3:$Y$7690,"Y",'2way'!$Q$3:$Q$7690,"=" &amp;B187) +  COUNTIFS('2way'!$M$3:$M$7690,"&gt;50%",'2way'!$Y$3:$Y$7690,"Y",'2way'!$R$3:$R$7690,"=" &amp;B187)</f>
        <v>9</v>
      </c>
      <c r="M187" s="69">
        <f>COUNTIFS('2way'!$M$3:$M$7690,"&gt;50%",'2way'!$Y$3:$Y$7690,"N",'2way'!$Q$3:$Q$7690,"=" &amp;B187) +  COUNTIFS('2way'!$M$3:$M$7690,"&gt;50%",'2way'!$Y$3:$Y$7690,"N",'2way'!$R$3:$R$7690,"=" &amp;B187)</f>
        <v>4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13</v>
      </c>
      <c r="Q187" s="6">
        <f t="shared" si="38"/>
        <v>0.69230769230769229</v>
      </c>
      <c r="R187" s="6">
        <f t="shared" si="39"/>
        <v>0.30769230769230771</v>
      </c>
      <c r="S187" s="6">
        <f t="shared" si="40"/>
        <v>0</v>
      </c>
      <c r="T187" s="6">
        <f t="shared" si="41"/>
        <v>0</v>
      </c>
      <c r="U187">
        <f t="shared" si="42"/>
        <v>6</v>
      </c>
      <c r="V187" s="6">
        <f t="shared" si="43"/>
        <v>0.46153846153846156</v>
      </c>
      <c r="W187">
        <f t="shared" si="44"/>
        <v>9</v>
      </c>
      <c r="X187" s="6">
        <f t="shared" si="45"/>
        <v>0.69230769230769229</v>
      </c>
      <c r="Y187">
        <f t="shared" si="46"/>
        <v>6</v>
      </c>
      <c r="Z187" s="6">
        <f t="shared" si="47"/>
        <v>0.46153846153846156</v>
      </c>
      <c r="AA187">
        <f t="shared" si="48"/>
        <v>4</v>
      </c>
      <c r="AB187" s="6">
        <f t="shared" si="49"/>
        <v>0.30769230769230771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5</v>
      </c>
      <c r="D188" s="69">
        <f>COUNTIFS('2way'!$A$3:$A$7690,"&gt;50%",'2way'!$Y$3:$Y$7690,"N",'2way'!$Q$3:$Q$7690,"=" &amp;B188) +  COUNTIFS('2way'!$A$3:$A$7690,"&gt;50%",'2way'!$Y$3:$Y$7690,"N",'2way'!$R$3:$R$7690,"=" &amp;B188)</f>
        <v>1</v>
      </c>
      <c r="E188" s="69">
        <f>COUNTIFS('2way'!$B$3:$B$7690,"&gt;50%",'2way'!$Y$3:$Y$7690,"N",'2way'!$Q$3:$Q$7690,"=" &amp;B188) +  COUNTIFS('2way'!$B$3:$B$7690,"&gt;50%",'2way'!$Y$3:$Y$7690,"N",'2way'!$R$3:$R$7690,"=" &amp;B188)</f>
        <v>1</v>
      </c>
      <c r="F188" s="69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10</v>
      </c>
      <c r="H188" s="6">
        <f t="shared" si="34"/>
        <v>0.5</v>
      </c>
      <c r="I188" s="6">
        <f t="shared" si="35"/>
        <v>0.1</v>
      </c>
      <c r="J188" s="6">
        <f t="shared" si="36"/>
        <v>0.1</v>
      </c>
      <c r="K188" s="6">
        <f t="shared" si="37"/>
        <v>0.2</v>
      </c>
      <c r="L188" s="69">
        <f>COUNTIFS('2way'!$M$3:$M$7690,"&gt;50%",'2way'!$Y$3:$Y$7690,"Y",'2way'!$Q$3:$Q$7690,"=" &amp;B188) +  COUNTIFS('2way'!$M$3:$M$7690,"&gt;50%",'2way'!$Y$3:$Y$7690,"Y",'2way'!$R$3:$R$7690,"=" &amp;B188)</f>
        <v>8</v>
      </c>
      <c r="M188" s="69">
        <f>COUNTIFS('2way'!$M$3:$M$7690,"&gt;50%",'2way'!$Y$3:$Y$7690,"N",'2way'!$Q$3:$Q$7690,"=" &amp;B188) +  COUNTIFS('2way'!$M$3:$M$7690,"&gt;50%",'2way'!$Y$3:$Y$7690,"N",'2way'!$R$3:$R$7690,"=" &amp;B188)</f>
        <v>2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10</v>
      </c>
      <c r="Q188" s="6">
        <f t="shared" si="38"/>
        <v>0.8</v>
      </c>
      <c r="R188" s="6">
        <f t="shared" si="39"/>
        <v>0.2</v>
      </c>
      <c r="S188" s="6">
        <f t="shared" si="40"/>
        <v>0</v>
      </c>
      <c r="T188" s="6">
        <f t="shared" si="41"/>
        <v>0</v>
      </c>
      <c r="U188">
        <f t="shared" si="42"/>
        <v>6</v>
      </c>
      <c r="V188" s="6">
        <f t="shared" si="43"/>
        <v>0.6</v>
      </c>
      <c r="W188">
        <f t="shared" si="44"/>
        <v>8</v>
      </c>
      <c r="X188" s="6">
        <f t="shared" si="45"/>
        <v>0.8</v>
      </c>
      <c r="Y188">
        <f t="shared" si="46"/>
        <v>3</v>
      </c>
      <c r="Z188" s="6">
        <f t="shared" si="47"/>
        <v>0.3</v>
      </c>
      <c r="AA188">
        <f t="shared" si="48"/>
        <v>2</v>
      </c>
      <c r="AB188" s="6">
        <f t="shared" si="49"/>
        <v>0.2</v>
      </c>
    </row>
    <row r="189" spans="1:28" s="136" customFormat="1" hidden="1" x14ac:dyDescent="0.25">
      <c r="A189" s="136" t="s">
        <v>320</v>
      </c>
      <c r="B189" s="136" t="s">
        <v>385</v>
      </c>
      <c r="C189" s="137">
        <f>COUNTIFS('2way'!$A$3:$A$7690,"&gt;50%",'2way'!$Y$3:$Y$7690,"Y",'2way'!$Q$3:$Q$7690,"=" &amp;B189) +  COUNTIFS('2way'!$A$3:$A$7690,"&gt;50%",'2way'!$Y$3:$Y$7690,"Y",'2way'!$R$3:$R$7690,"=" &amp;B189)</f>
        <v>6</v>
      </c>
      <c r="D189" s="138">
        <f>COUNTIFS('2way'!$A$3:$A$7690,"&gt;50%",'2way'!$Y$3:$Y$7690,"N",'2way'!$Q$3:$Q$7690,"=" &amp;B189) +  COUNTIFS('2way'!$A$3:$A$7690,"&gt;50%",'2way'!$Y$3:$Y$7690,"N",'2way'!$R$3:$R$7690,"=" &amp;B189)</f>
        <v>3</v>
      </c>
      <c r="E189" s="138">
        <f>COUNTIFS('2way'!$B$3:$B$7690,"&gt;50%",'2way'!$Y$3:$Y$7690,"N",'2way'!$Q$3:$Q$7690,"=" &amp;B189) +  COUNTIFS('2way'!$B$3:$B$7690,"&gt;50%",'2way'!$Y$3:$Y$7690,"N",'2way'!$R$3:$R$7690,"=" &amp;B189)</f>
        <v>1</v>
      </c>
      <c r="F189" s="138">
        <f>COUNTIFS('2way'!$B$3:$B$7690,"&gt;50%",'2way'!$Y$3:$Y$7690,"Y",'2way'!$Q$3:$Q$7690,"=" &amp;B189) +  COUNTIFS('2way'!$B$3:$B$7690,"&gt;50%",'2way'!$Y$3:$Y$7690,"Y",'2way'!$R$3:$R$7690,"=" &amp;B189)</f>
        <v>3</v>
      </c>
      <c r="G189" s="136">
        <f>COUNTIF('2way'!$Q$3:$Q$7690,"=" &amp;B189) + COUNTIF('2way'!$R$3:$R$7690,"=" &amp;B189)</f>
        <v>14</v>
      </c>
      <c r="H189" s="139">
        <f t="shared" si="34"/>
        <v>0.42857142857142855</v>
      </c>
      <c r="I189" s="139">
        <f t="shared" si="35"/>
        <v>0.21428571428571427</v>
      </c>
      <c r="J189" s="139">
        <f t="shared" si="36"/>
        <v>7.1428571428571425E-2</v>
      </c>
      <c r="K189" s="139">
        <f t="shared" si="37"/>
        <v>0.21428571428571427</v>
      </c>
      <c r="L189" s="138">
        <f>COUNTIFS('2way'!$M$3:$M$7690,"&gt;50%",'2way'!$Y$3:$Y$7690,"Y",'2way'!$Q$3:$Q$7690,"=" &amp;B189) +  COUNTIFS('2way'!$M$3:$M$7690,"&gt;50%",'2way'!$Y$3:$Y$7690,"Y",'2way'!$R$3:$R$7690,"=" &amp;B189)</f>
        <v>10</v>
      </c>
      <c r="M189" s="138">
        <f>COUNTIFS('2way'!$M$3:$M$7690,"&gt;50%",'2way'!$Y$3:$Y$7690,"N",'2way'!$Q$3:$Q$7690,"=" &amp;B189) +  COUNTIFS('2way'!$M$3:$M$7690,"&gt;50%",'2way'!$Y$3:$Y$7690,"N",'2way'!$R$3:$R$7690,"=" &amp;B189)</f>
        <v>4</v>
      </c>
      <c r="N189" s="138">
        <f>COUNTIFS('2way'!$N$3:$N$7690,"&gt;50%",'2way'!$Y$3:$Y$7690,"N",'2way'!$Q$3:$Q$7690,"=" &amp;B189) +  COUNTIFS('2way'!$N$3:$N$7690,"&gt;50%",'2way'!$Y$3:$Y$7690,"N",'2way'!$R$3:$R$7690,"=" &amp;B189)</f>
        <v>0</v>
      </c>
      <c r="O189" s="138">
        <f>COUNTIFS('2way'!$N$3:$N$7690,"&gt;50%",'2way'!$Y$3:$Y$7690,"Y",'2way'!$Q$3:$Q$7690,"=" &amp;B189) +  COUNTIFS('2way'!$N$3:$N$7690,"&gt;50%",'2way'!$Y$3:$Y$7690,"Y",'2way'!$R$3:$R$7690,"=" &amp;B189)</f>
        <v>0</v>
      </c>
      <c r="P189" s="136">
        <f>COUNTIF('2way'!$Q$3:$Q$7690,"=" &amp;B189) + COUNTIF('2way'!$R$3:$R$7690,"=" &amp;B189)</f>
        <v>14</v>
      </c>
      <c r="Q189" s="139">
        <f t="shared" si="38"/>
        <v>0.7142857142857143</v>
      </c>
      <c r="R189" s="139">
        <f t="shared" si="39"/>
        <v>0.2857142857142857</v>
      </c>
      <c r="S189" s="139">
        <f t="shared" si="40"/>
        <v>0</v>
      </c>
      <c r="T189" s="139">
        <f t="shared" si="41"/>
        <v>0</v>
      </c>
      <c r="U189" s="136">
        <f t="shared" si="42"/>
        <v>7</v>
      </c>
      <c r="V189" s="139">
        <f t="shared" si="43"/>
        <v>0.5</v>
      </c>
      <c r="W189" s="136">
        <f t="shared" si="44"/>
        <v>10</v>
      </c>
      <c r="X189" s="139">
        <f t="shared" si="45"/>
        <v>0.7142857142857143</v>
      </c>
      <c r="Y189" s="136">
        <f t="shared" si="46"/>
        <v>6</v>
      </c>
      <c r="Z189" s="139">
        <f t="shared" si="47"/>
        <v>0.42857142857142855</v>
      </c>
      <c r="AA189" s="136">
        <f t="shared" si="48"/>
        <v>4</v>
      </c>
      <c r="AB189" s="139">
        <f t="shared" si="49"/>
        <v>0.2857142857142857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4</v>
      </c>
      <c r="D190" s="69">
        <f>COUNTIFS('2way'!$A$3:$A$7690,"&gt;50%",'2way'!$Y$3:$Y$7690,"N",'2way'!$Q$3:$Q$7690,"=" &amp;B190) +  COUNTIFS('2way'!$A$3:$A$7690,"&gt;50%",'2way'!$Y$3:$Y$7690,"N",'2way'!$R$3:$R$7690,"=" &amp;B190)</f>
        <v>6</v>
      </c>
      <c r="E190" s="69">
        <f>COUNTIFS('2way'!$B$3:$B$7690,"&gt;50%",'2way'!$Y$3:$Y$7690,"N",'2way'!$Q$3:$Q$7690,"=" &amp;B190) +  COUNTIFS('2way'!$B$3:$B$7690,"&gt;50%",'2way'!$Y$3:$Y$7690,"N",'2way'!$R$3:$R$7690,"=" &amp;B190)</f>
        <v>2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14</v>
      </c>
      <c r="H190" s="6">
        <f t="shared" si="34"/>
        <v>0.2857142857142857</v>
      </c>
      <c r="I190" s="6">
        <f t="shared" si="35"/>
        <v>0.42857142857142855</v>
      </c>
      <c r="J190" s="6">
        <f t="shared" si="36"/>
        <v>0.14285714285714285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5</v>
      </c>
      <c r="M190" s="69">
        <f>COUNTIFS('2way'!$M$3:$M$7690,"&gt;50%",'2way'!$Y$3:$Y$7690,"N",'2way'!$Q$3:$Q$7690,"=" &amp;B190) +  COUNTIFS('2way'!$M$3:$M$7690,"&gt;50%",'2way'!$Y$3:$Y$7690,"N",'2way'!$R$3:$R$7690,"=" &amp;B190)</f>
        <v>9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14</v>
      </c>
      <c r="Q190" s="6">
        <f t="shared" si="38"/>
        <v>0.35714285714285715</v>
      </c>
      <c r="R190" s="6">
        <f t="shared" si="39"/>
        <v>0.6428571428571429</v>
      </c>
      <c r="S190" s="6">
        <f t="shared" si="40"/>
        <v>0</v>
      </c>
      <c r="T190" s="6">
        <f t="shared" si="41"/>
        <v>0</v>
      </c>
      <c r="U190">
        <f t="shared" si="42"/>
        <v>6</v>
      </c>
      <c r="V190" s="6">
        <f t="shared" si="43"/>
        <v>0.42857142857142855</v>
      </c>
      <c r="W190">
        <f t="shared" si="44"/>
        <v>5</v>
      </c>
      <c r="X190" s="6">
        <f t="shared" si="45"/>
        <v>0.35714285714285715</v>
      </c>
      <c r="Y190">
        <f t="shared" si="46"/>
        <v>6</v>
      </c>
      <c r="Z190" s="6">
        <f t="shared" si="47"/>
        <v>0.42857142857142855</v>
      </c>
      <c r="AA190">
        <f t="shared" si="48"/>
        <v>9</v>
      </c>
      <c r="AB190" s="6">
        <f t="shared" si="49"/>
        <v>0.6428571428571429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2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3</v>
      </c>
      <c r="F191" s="69">
        <f>COUNTIFS('2way'!$B$3:$B$7690,"&gt;50%",'2way'!$Y$3:$Y$7690,"Y",'2way'!$Q$3:$Q$7690,"=" &amp;B191) +  COUNTIFS('2way'!$B$3:$B$7690,"&gt;50%",'2way'!$Y$3:$Y$7690,"Y",'2way'!$R$3:$R$7690,"=" &amp;B191)</f>
        <v>1</v>
      </c>
      <c r="G191">
        <f>COUNTIF('2way'!$Q$3:$Q$7690,"=" &amp;B191) + COUNTIF('2way'!$R$3:$R$7690,"=" &amp;B191)</f>
        <v>14</v>
      </c>
      <c r="H191" s="6">
        <f t="shared" si="34"/>
        <v>0.14285714285714285</v>
      </c>
      <c r="I191" s="6">
        <f t="shared" si="35"/>
        <v>0</v>
      </c>
      <c r="J191" s="6">
        <f t="shared" si="36"/>
        <v>0.21428571428571427</v>
      </c>
      <c r="K191" s="6">
        <f t="shared" si="37"/>
        <v>7.1428571428571425E-2</v>
      </c>
      <c r="L191" s="69">
        <f>COUNTIFS('2way'!$M$3:$M$7690,"&gt;50%",'2way'!$Y$3:$Y$7690,"Y",'2way'!$Q$3:$Q$7690,"=" &amp;B191) +  COUNTIFS('2way'!$M$3:$M$7690,"&gt;50%",'2way'!$Y$3:$Y$7690,"Y",'2way'!$R$3:$R$7690,"=" &amp;B191)</f>
        <v>9</v>
      </c>
      <c r="M191" s="69">
        <f>COUNTIFS('2way'!$M$3:$M$7690,"&gt;50%",'2way'!$Y$3:$Y$7690,"N",'2way'!$Q$3:$Q$7690,"=" &amp;B191) +  COUNTIFS('2way'!$M$3:$M$7690,"&gt;50%",'2way'!$Y$3:$Y$7690,"N",'2way'!$R$3:$R$7690,"=" &amp;B191)</f>
        <v>2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14</v>
      </c>
      <c r="Q191" s="6">
        <f t="shared" si="38"/>
        <v>0.6428571428571429</v>
      </c>
      <c r="R191" s="6">
        <f t="shared" si="39"/>
        <v>0.14285714285714285</v>
      </c>
      <c r="S191" s="6">
        <f t="shared" si="40"/>
        <v>7.1428571428571425E-2</v>
      </c>
      <c r="T191" s="6">
        <f t="shared" si="41"/>
        <v>7.1428571428571425E-2</v>
      </c>
      <c r="U191">
        <f t="shared" si="42"/>
        <v>5</v>
      </c>
      <c r="V191" s="6">
        <f t="shared" si="43"/>
        <v>0.35714285714285715</v>
      </c>
      <c r="W191">
        <f t="shared" si="44"/>
        <v>10</v>
      </c>
      <c r="X191" s="6">
        <f t="shared" si="45"/>
        <v>0.7142857142857143</v>
      </c>
      <c r="Y191">
        <f t="shared" si="46"/>
        <v>1</v>
      </c>
      <c r="Z191" s="6">
        <f t="shared" si="47"/>
        <v>7.1428571428571425E-2</v>
      </c>
      <c r="AA191">
        <f t="shared" si="48"/>
        <v>3</v>
      </c>
      <c r="AB191" s="6">
        <f t="shared" si="49"/>
        <v>0.21428571428571427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4</v>
      </c>
      <c r="D192" s="69">
        <f>COUNTIFS('2way'!$A$3:$A$7690,"&gt;50%",'2way'!$Y$3:$Y$7690,"N",'2way'!$Q$3:$Q$7690,"=" &amp;B192) +  COUNTIFS('2way'!$A$3:$A$7690,"&gt;50%",'2way'!$Y$3:$Y$7690,"N",'2way'!$R$3:$R$7690,"=" &amp;B192)</f>
        <v>1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6</v>
      </c>
      <c r="G192">
        <f>COUNTIF('2way'!$Q$3:$Q$7690,"=" &amp;B192) + COUNTIF('2way'!$R$3:$R$7690,"=" &amp;B192)</f>
        <v>14</v>
      </c>
      <c r="H192" s="6">
        <f t="shared" si="34"/>
        <v>0.2857142857142857</v>
      </c>
      <c r="I192" s="6">
        <f t="shared" si="35"/>
        <v>7.1428571428571425E-2</v>
      </c>
      <c r="J192" s="6">
        <f t="shared" si="36"/>
        <v>0.14285714285714285</v>
      </c>
      <c r="K192" s="6">
        <f t="shared" si="37"/>
        <v>0.42857142857142855</v>
      </c>
      <c r="L192" s="69">
        <f>COUNTIFS('2way'!$M$3:$M$7690,"&gt;50%",'2way'!$Y$3:$Y$7690,"Y",'2way'!$Q$3:$Q$7690,"=" &amp;B192) +  COUNTIFS('2way'!$M$3:$M$7690,"&gt;50%",'2way'!$Y$3:$Y$7690,"Y",'2way'!$R$3:$R$7690,"=" &amp;B192)</f>
        <v>9</v>
      </c>
      <c r="M192" s="69">
        <f>COUNTIFS('2way'!$M$3:$M$7690,"&gt;50%",'2way'!$Y$3:$Y$7690,"N",'2way'!$Q$3:$Q$7690,"=" &amp;B192) +  COUNTIFS('2way'!$M$3:$M$7690,"&gt;50%",'2way'!$Y$3:$Y$7690,"N",'2way'!$R$3:$R$7690,"=" &amp;B192)</f>
        <v>4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14</v>
      </c>
      <c r="Q192" s="6">
        <f t="shared" si="38"/>
        <v>0.6428571428571429</v>
      </c>
      <c r="R192" s="6">
        <f t="shared" si="39"/>
        <v>0.2857142857142857</v>
      </c>
      <c r="S192" s="6">
        <f t="shared" si="40"/>
        <v>0</v>
      </c>
      <c r="T192" s="6">
        <f t="shared" si="41"/>
        <v>7.1428571428571425E-2</v>
      </c>
      <c r="U192">
        <f t="shared" si="42"/>
        <v>6</v>
      </c>
      <c r="V192" s="6">
        <f t="shared" si="43"/>
        <v>0.42857142857142855</v>
      </c>
      <c r="W192">
        <f t="shared" si="44"/>
        <v>9</v>
      </c>
      <c r="X192" s="6">
        <f t="shared" si="45"/>
        <v>0.6428571428571429</v>
      </c>
      <c r="Y192">
        <f t="shared" si="46"/>
        <v>7</v>
      </c>
      <c r="Z192" s="6">
        <f t="shared" si="47"/>
        <v>0.5</v>
      </c>
      <c r="AA192">
        <f t="shared" si="48"/>
        <v>5</v>
      </c>
      <c r="AB192" s="6">
        <f t="shared" si="49"/>
        <v>0.35714285714285715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2</v>
      </c>
      <c r="D193" s="69">
        <f>COUNTIFS('2way'!$A$3:$A$7690,"&gt;50%",'2way'!$Y$3:$Y$7690,"N",'2way'!$Q$3:$Q$7690,"=" &amp;B193) +  COUNTIFS('2way'!$A$3:$A$7690,"&gt;50%",'2way'!$Y$3:$Y$7690,"N",'2way'!$R$3:$R$7690,"=" &amp;B193)</f>
        <v>4</v>
      </c>
      <c r="E193" s="69">
        <f>COUNTIFS('2way'!$B$3:$B$7690,"&gt;50%",'2way'!$Y$3:$Y$7690,"N",'2way'!$Q$3:$Q$7690,"=" &amp;B193) +  COUNTIFS('2way'!$B$3:$B$7690,"&gt;50%",'2way'!$Y$3:$Y$7690,"N",'2way'!$R$3:$R$7690,"=" &amp;B193)</f>
        <v>2</v>
      </c>
      <c r="F193" s="69">
        <f>COUNTIFS('2way'!$B$3:$B$7690,"&gt;50%",'2way'!$Y$3:$Y$7690,"Y",'2way'!$Q$3:$Q$7690,"=" &amp;B193) +  COUNTIFS('2way'!$B$3:$B$7690,"&gt;50%",'2way'!$Y$3:$Y$7690,"Y",'2way'!$R$3:$R$7690,"=" &amp;B193)</f>
        <v>4</v>
      </c>
      <c r="G193">
        <f>COUNTIF('2way'!$Q$3:$Q$7690,"=" &amp;B193) + COUNTIF('2way'!$R$3:$R$7690,"=" &amp;B193)</f>
        <v>14</v>
      </c>
      <c r="H193" s="6">
        <f t="shared" si="34"/>
        <v>0.14285714285714285</v>
      </c>
      <c r="I193" s="6">
        <f t="shared" si="35"/>
        <v>0.2857142857142857</v>
      </c>
      <c r="J193" s="6">
        <f t="shared" si="36"/>
        <v>0.14285714285714285</v>
      </c>
      <c r="K193" s="6">
        <f t="shared" si="37"/>
        <v>0.2857142857142857</v>
      </c>
      <c r="L193" s="69">
        <f>COUNTIFS('2way'!$M$3:$M$7690,"&gt;50%",'2way'!$Y$3:$Y$7690,"Y",'2way'!$Q$3:$Q$7690,"=" &amp;B193) +  COUNTIFS('2way'!$M$3:$M$7690,"&gt;50%",'2way'!$Y$3:$Y$7690,"Y",'2way'!$R$3:$R$7690,"=" &amp;B193)</f>
        <v>7</v>
      </c>
      <c r="M193" s="69">
        <f>COUNTIFS('2way'!$M$3:$M$7690,"&gt;50%",'2way'!$Y$3:$Y$7690,"N",'2way'!$Q$3:$Q$7690,"=" &amp;B193) +  COUNTIFS('2way'!$M$3:$M$7690,"&gt;50%",'2way'!$Y$3:$Y$7690,"N",'2way'!$R$3:$R$7690,"=" &amp;B193)</f>
        <v>7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14</v>
      </c>
      <c r="Q193" s="6">
        <f t="shared" si="38"/>
        <v>0.5</v>
      </c>
      <c r="R193" s="6">
        <f t="shared" si="39"/>
        <v>0.5</v>
      </c>
      <c r="S193" s="6">
        <f t="shared" si="40"/>
        <v>0</v>
      </c>
      <c r="T193" s="6">
        <f t="shared" si="41"/>
        <v>0</v>
      </c>
      <c r="U193">
        <f t="shared" si="42"/>
        <v>4</v>
      </c>
      <c r="V193" s="6">
        <f t="shared" si="43"/>
        <v>0.2857142857142857</v>
      </c>
      <c r="W193">
        <f t="shared" si="44"/>
        <v>7</v>
      </c>
      <c r="X193" s="6">
        <f t="shared" si="45"/>
        <v>0.5</v>
      </c>
      <c r="Y193">
        <f t="shared" si="46"/>
        <v>8</v>
      </c>
      <c r="Z193" s="6">
        <f t="shared" si="47"/>
        <v>0.5714285714285714</v>
      </c>
      <c r="AA193">
        <f t="shared" si="48"/>
        <v>7</v>
      </c>
      <c r="AB193" s="6">
        <f t="shared" si="49"/>
        <v>0.5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3</v>
      </c>
      <c r="E194" s="69">
        <f>COUNTIFS('2way'!$B$3:$B$7690,"&gt;50%",'2way'!$Y$3:$Y$7690,"N",'2way'!$Q$3:$Q$7690,"=" &amp;B194) +  COUNTIFS('2way'!$B$3:$B$7690,"&gt;50%",'2way'!$Y$3:$Y$7690,"N",'2way'!$R$3:$R$7690,"=" &amp;B194)</f>
        <v>5</v>
      </c>
      <c r="F194" s="69">
        <f>COUNTIFS('2way'!$B$3:$B$7690,"&gt;50%",'2way'!$Y$3:$Y$7690,"Y",'2way'!$Q$3:$Q$7690,"=" &amp;B194) +  COUNTIFS('2way'!$B$3:$B$7690,"&gt;50%",'2way'!$Y$3:$Y$7690,"Y",'2way'!$R$3:$R$7690,"=" &amp;B194)</f>
        <v>4</v>
      </c>
      <c r="G194">
        <f>COUNTIF('2way'!$Q$3:$Q$7690,"=" &amp;B194) + COUNTIF('2way'!$R$3:$R$7690,"=" &amp;B194)</f>
        <v>14</v>
      </c>
      <c r="H194" s="6">
        <f t="shared" si="34"/>
        <v>0.14285714285714285</v>
      </c>
      <c r="I194" s="6">
        <f t="shared" si="35"/>
        <v>0.21428571428571427</v>
      </c>
      <c r="J194" s="6">
        <f t="shared" si="36"/>
        <v>0.35714285714285715</v>
      </c>
      <c r="K194" s="6">
        <f t="shared" si="37"/>
        <v>0.2857142857142857</v>
      </c>
      <c r="L194" s="69">
        <f>COUNTIFS('2way'!$M$3:$M$7690,"&gt;50%",'2way'!$Y$3:$Y$7690,"Y",'2way'!$Q$3:$Q$7690,"=" &amp;B194) +  COUNTIFS('2way'!$M$3:$M$7690,"&gt;50%",'2way'!$Y$3:$Y$7690,"Y",'2way'!$R$3:$R$7690,"=" &amp;B194)</f>
        <v>4</v>
      </c>
      <c r="M194" s="69">
        <f>COUNTIFS('2way'!$M$3:$M$7690,"&gt;50%",'2way'!$Y$3:$Y$7690,"N",'2way'!$Q$3:$Q$7690,"=" &amp;B194) +  COUNTIFS('2way'!$M$3:$M$7690,"&gt;50%",'2way'!$Y$3:$Y$7690,"N",'2way'!$R$3:$R$7690,"=" &amp;B194)</f>
        <v>6</v>
      </c>
      <c r="N194" s="69">
        <f>COUNTIFS('2way'!$N$3:$N$7690,"&gt;50%",'2way'!$Y$3:$Y$7690,"N",'2way'!$Q$3:$Q$7690,"=" &amp;B194) +  COUNTIFS('2way'!$N$3:$N$7690,"&gt;50%",'2way'!$Y$3:$Y$7690,"N",'2way'!$R$3:$R$7690,"=" &amp;B194)</f>
        <v>1</v>
      </c>
      <c r="O194" s="69">
        <f>COUNTIFS('2way'!$N$3:$N$7690,"&gt;50%",'2way'!$Y$3:$Y$7690,"Y",'2way'!$Q$3:$Q$7690,"=" &amp;B194) +  COUNTIFS('2way'!$N$3:$N$7690,"&gt;50%",'2way'!$Y$3:$Y$7690,"Y",'2way'!$R$3:$R$7690,"=" &amp;B194)</f>
        <v>2</v>
      </c>
      <c r="P194">
        <f>COUNTIF('2way'!$Q$3:$Q$7690,"=" &amp;B194) + COUNTIF('2way'!$R$3:$R$7690,"=" &amp;B194)</f>
        <v>14</v>
      </c>
      <c r="Q194" s="6">
        <f t="shared" si="38"/>
        <v>0.2857142857142857</v>
      </c>
      <c r="R194" s="6">
        <f t="shared" si="39"/>
        <v>0.42857142857142855</v>
      </c>
      <c r="S194" s="6">
        <f t="shared" si="40"/>
        <v>7.1428571428571425E-2</v>
      </c>
      <c r="T194" s="6">
        <f t="shared" si="41"/>
        <v>0.14285714285714285</v>
      </c>
      <c r="U194">
        <f t="shared" si="42"/>
        <v>7</v>
      </c>
      <c r="V194" s="6">
        <f t="shared" si="43"/>
        <v>0.5</v>
      </c>
      <c r="W194">
        <f t="shared" si="44"/>
        <v>5</v>
      </c>
      <c r="X194" s="6">
        <f t="shared" si="45"/>
        <v>0.35714285714285715</v>
      </c>
      <c r="Y194">
        <f t="shared" si="46"/>
        <v>7</v>
      </c>
      <c r="Z194" s="6">
        <f t="shared" si="47"/>
        <v>0.5</v>
      </c>
      <c r="AA194">
        <f t="shared" si="48"/>
        <v>8</v>
      </c>
      <c r="AB194" s="6">
        <f t="shared" si="49"/>
        <v>0.5714285714285714</v>
      </c>
    </row>
    <row r="195" spans="1:28" s="136" customFormat="1" hidden="1" x14ac:dyDescent="0.25">
      <c r="A195" s="136" t="s">
        <v>320</v>
      </c>
      <c r="B195" s="136" t="s">
        <v>364</v>
      </c>
      <c r="C195" s="137">
        <f>COUNTIFS('2way'!$A$3:$A$7690,"&gt;50%",'2way'!$Y$3:$Y$7690,"Y",'2way'!$Q$3:$Q$7690,"=" &amp;B195) +  COUNTIFS('2way'!$A$3:$A$7690,"&gt;50%",'2way'!$Y$3:$Y$7690,"Y",'2way'!$R$3:$R$7690,"=" &amp;B195)</f>
        <v>5</v>
      </c>
      <c r="D195" s="138">
        <f>COUNTIFS('2way'!$A$3:$A$7690,"&gt;50%",'2way'!$Y$3:$Y$7690,"N",'2way'!$Q$3:$Q$7690,"=" &amp;B195) +  COUNTIFS('2way'!$A$3:$A$7690,"&gt;50%",'2way'!$Y$3:$Y$7690,"N",'2way'!$R$3:$R$7690,"=" &amp;B195)</f>
        <v>6</v>
      </c>
      <c r="E195" s="138">
        <f>COUNTIFS('2way'!$B$3:$B$7690,"&gt;50%",'2way'!$Y$3:$Y$7690,"N",'2way'!$Q$3:$Q$7690,"=" &amp;B195) +  COUNTIFS('2way'!$B$3:$B$7690,"&gt;50%",'2way'!$Y$3:$Y$7690,"N",'2way'!$R$3:$R$7690,"=" &amp;B195)</f>
        <v>0</v>
      </c>
      <c r="F195" s="138">
        <f>COUNTIFS('2way'!$B$3:$B$7690,"&gt;50%",'2way'!$Y$3:$Y$7690,"Y",'2way'!$Q$3:$Q$7690,"=" &amp;B195) +  COUNTIFS('2way'!$B$3:$B$7690,"&gt;50%",'2way'!$Y$3:$Y$7690,"Y",'2way'!$R$3:$R$7690,"=" &amp;B195)</f>
        <v>2</v>
      </c>
      <c r="G195" s="136">
        <f>COUNTIF('2way'!$Q$3:$Q$7690,"=" &amp;B195) + COUNTIF('2way'!$R$3:$R$7690,"=" &amp;B195)</f>
        <v>14</v>
      </c>
      <c r="H195" s="139">
        <f t="shared" si="34"/>
        <v>0.35714285714285715</v>
      </c>
      <c r="I195" s="139">
        <f t="shared" si="35"/>
        <v>0.42857142857142855</v>
      </c>
      <c r="J195" s="139">
        <f t="shared" si="36"/>
        <v>0</v>
      </c>
      <c r="K195" s="139">
        <f t="shared" si="37"/>
        <v>0.14285714285714285</v>
      </c>
      <c r="L195" s="138">
        <f>COUNTIFS('2way'!$M$3:$M$7690,"&gt;50%",'2way'!$Y$3:$Y$7690,"Y",'2way'!$Q$3:$Q$7690,"=" &amp;B195) +  COUNTIFS('2way'!$M$3:$M$7690,"&gt;50%",'2way'!$Y$3:$Y$7690,"Y",'2way'!$R$3:$R$7690,"=" &amp;B195)</f>
        <v>7</v>
      </c>
      <c r="M195" s="138">
        <f>COUNTIFS('2way'!$M$3:$M$7690,"&gt;50%",'2way'!$Y$3:$Y$7690,"N",'2way'!$Q$3:$Q$7690,"=" &amp;B195) +  COUNTIFS('2way'!$M$3:$M$7690,"&gt;50%",'2way'!$Y$3:$Y$7690,"N",'2way'!$R$3:$R$7690,"=" &amp;B195)</f>
        <v>7</v>
      </c>
      <c r="N195" s="138">
        <f>COUNTIFS('2way'!$N$3:$N$7690,"&gt;50%",'2way'!$Y$3:$Y$7690,"N",'2way'!$Q$3:$Q$7690,"=" &amp;B195) +  COUNTIFS('2way'!$N$3:$N$7690,"&gt;50%",'2way'!$Y$3:$Y$7690,"N",'2way'!$R$3:$R$7690,"=" &amp;B195)</f>
        <v>0</v>
      </c>
      <c r="O195" s="138">
        <f>COUNTIFS('2way'!$N$3:$N$7690,"&gt;50%",'2way'!$Y$3:$Y$7690,"Y",'2way'!$Q$3:$Q$7690,"=" &amp;B195) +  COUNTIFS('2way'!$N$3:$N$7690,"&gt;50%",'2way'!$Y$3:$Y$7690,"Y",'2way'!$R$3:$R$7690,"=" &amp;B195)</f>
        <v>0</v>
      </c>
      <c r="P195" s="136">
        <f>COUNTIF('2way'!$Q$3:$Q$7690,"=" &amp;B195) + COUNTIF('2way'!$R$3:$R$7690,"=" &amp;B195)</f>
        <v>14</v>
      </c>
      <c r="Q195" s="139">
        <f t="shared" si="38"/>
        <v>0.5</v>
      </c>
      <c r="R195" s="139">
        <f t="shared" si="39"/>
        <v>0.5</v>
      </c>
      <c r="S195" s="139">
        <f t="shared" si="40"/>
        <v>0</v>
      </c>
      <c r="T195" s="139">
        <f t="shared" si="41"/>
        <v>0</v>
      </c>
      <c r="U195" s="136">
        <f t="shared" si="42"/>
        <v>5</v>
      </c>
      <c r="V195" s="139">
        <f t="shared" si="43"/>
        <v>0.35714285714285715</v>
      </c>
      <c r="W195" s="136">
        <f t="shared" si="44"/>
        <v>7</v>
      </c>
      <c r="X195" s="139">
        <f t="shared" si="45"/>
        <v>0.5</v>
      </c>
      <c r="Y195" s="136">
        <f t="shared" si="46"/>
        <v>8</v>
      </c>
      <c r="Z195" s="139">
        <f t="shared" si="47"/>
        <v>0.5714285714285714</v>
      </c>
      <c r="AA195" s="136">
        <f t="shared" si="48"/>
        <v>7</v>
      </c>
      <c r="AB195" s="139">
        <f t="shared" si="49"/>
        <v>0.5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2</v>
      </c>
      <c r="E196" s="69">
        <f>COUNTIFS('2way'!$B$3:$B$7690,"&gt;50%",'2way'!$Y$3:$Y$7690,"N",'2way'!$Q$3:$Q$7690,"=" &amp;B196) +  COUNTIFS('2way'!$B$3:$B$7690,"&gt;50%",'2way'!$Y$3:$Y$7690,"N",'2way'!$R$3:$R$7690,"=" &amp;B196)</f>
        <v>2</v>
      </c>
      <c r="F196" s="69">
        <f>COUNTIFS('2way'!$B$3:$B$7690,"&gt;50%",'2way'!$Y$3:$Y$7690,"Y",'2way'!$Q$3:$Q$7690,"=" &amp;B196) +  COUNTIFS('2way'!$B$3:$B$7690,"&gt;50%",'2way'!$Y$3:$Y$7690,"Y",'2way'!$R$3:$R$7690,"=" &amp;B196)</f>
        <v>6</v>
      </c>
      <c r="G196">
        <f>COUNTIF('2way'!$Q$3:$Q$7690,"=" &amp;B196) + COUNTIF('2way'!$R$3:$R$7690,"=" &amp;B196)</f>
        <v>14</v>
      </c>
      <c r="H196" s="6">
        <f t="shared" ref="H196:H259" si="50">C196/G196</f>
        <v>0.21428571428571427</v>
      </c>
      <c r="I196" s="6">
        <f t="shared" si="35"/>
        <v>0.14285714285714285</v>
      </c>
      <c r="J196" s="6">
        <f t="shared" si="36"/>
        <v>0.14285714285714285</v>
      </c>
      <c r="K196" s="6">
        <f t="shared" si="37"/>
        <v>0.42857142857142855</v>
      </c>
      <c r="L196" s="69">
        <f>COUNTIFS('2way'!$M$3:$M$7690,"&gt;50%",'2way'!$Y$3:$Y$7690,"Y",'2way'!$Q$3:$Q$7690,"=" &amp;B196) +  COUNTIFS('2way'!$M$3:$M$7690,"&gt;50%",'2way'!$Y$3:$Y$7690,"Y",'2way'!$R$3:$R$7690,"=" &amp;B196)</f>
        <v>10</v>
      </c>
      <c r="M196" s="69">
        <f>COUNTIFS('2way'!$M$3:$M$7690,"&gt;50%",'2way'!$Y$3:$Y$7690,"N",'2way'!$Q$3:$Q$7690,"=" &amp;B196) +  COUNTIFS('2way'!$M$3:$M$7690,"&gt;50%",'2way'!$Y$3:$Y$7690,"N",'2way'!$R$3:$R$7690,"=" &amp;B196)</f>
        <v>4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14</v>
      </c>
      <c r="Q196" s="6">
        <f t="shared" si="38"/>
        <v>0.7142857142857143</v>
      </c>
      <c r="R196" s="6">
        <f t="shared" si="39"/>
        <v>0.2857142857142857</v>
      </c>
      <c r="S196" s="6">
        <f t="shared" si="40"/>
        <v>0</v>
      </c>
      <c r="T196" s="6">
        <f t="shared" si="41"/>
        <v>0</v>
      </c>
      <c r="U196">
        <f t="shared" si="42"/>
        <v>5</v>
      </c>
      <c r="V196" s="6">
        <f t="shared" si="43"/>
        <v>0.35714285714285715</v>
      </c>
      <c r="W196">
        <f t="shared" si="44"/>
        <v>10</v>
      </c>
      <c r="X196" s="6">
        <f t="shared" si="45"/>
        <v>0.7142857142857143</v>
      </c>
      <c r="Y196">
        <f t="shared" si="46"/>
        <v>8</v>
      </c>
      <c r="Z196" s="6">
        <f t="shared" si="47"/>
        <v>0.5714285714285714</v>
      </c>
      <c r="AA196">
        <f t="shared" si="48"/>
        <v>4</v>
      </c>
      <c r="AB196" s="6">
        <f t="shared" si="49"/>
        <v>0.2857142857142857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4</v>
      </c>
      <c r="D197" s="69">
        <f>COUNTIFS('2way'!$A$3:$A$7690,"&gt;50%",'2way'!$Y$3:$Y$7690,"N",'2way'!$Q$3:$Q$7690,"=" &amp;B197) +  COUNTIFS('2way'!$A$3:$A$7690,"&gt;50%",'2way'!$Y$3:$Y$7690,"N",'2way'!$R$3:$R$7690,"=" &amp;B197)</f>
        <v>5</v>
      </c>
      <c r="E197" s="69">
        <f>COUNTIFS('2way'!$B$3:$B$7690,"&gt;50%",'2way'!$Y$3:$Y$7690,"N",'2way'!$Q$3:$Q$7690,"=" &amp;B197) +  COUNTIFS('2way'!$B$3:$B$7690,"&gt;50%",'2way'!$Y$3:$Y$7690,"N",'2way'!$R$3:$R$7690,"=" &amp;B197)</f>
        <v>2</v>
      </c>
      <c r="F197" s="69">
        <f>COUNTIFS('2way'!$B$3:$B$7690,"&gt;50%",'2way'!$Y$3:$Y$7690,"Y",'2way'!$Q$3:$Q$7690,"=" &amp;B197) +  COUNTIFS('2way'!$B$3:$B$7690,"&gt;50%",'2way'!$Y$3:$Y$7690,"Y",'2way'!$R$3:$R$7690,"=" &amp;B197)</f>
        <v>3</v>
      </c>
      <c r="G197">
        <f>COUNTIF('2way'!$Q$3:$Q$7690,"=" &amp;B197) + COUNTIF('2way'!$R$3:$R$7690,"=" &amp;B197)</f>
        <v>14</v>
      </c>
      <c r="H197" s="6">
        <f t="shared" si="50"/>
        <v>0.2857142857142857</v>
      </c>
      <c r="I197" s="6">
        <f t="shared" ref="I197:I260" si="51">D197/G197</f>
        <v>0.35714285714285715</v>
      </c>
      <c r="J197" s="6">
        <f t="shared" ref="J197:J260" si="52">E197/G197</f>
        <v>0.14285714285714285</v>
      </c>
      <c r="K197" s="6">
        <f t="shared" ref="K197:K260" si="53">F197/G197</f>
        <v>0.21428571428571427</v>
      </c>
      <c r="L197" s="69">
        <f>COUNTIFS('2way'!$M$3:$M$7690,"&gt;50%",'2way'!$Y$3:$Y$7690,"Y",'2way'!$Q$3:$Q$7690,"=" &amp;B197) +  COUNTIFS('2way'!$M$3:$M$7690,"&gt;50%",'2way'!$Y$3:$Y$7690,"Y",'2way'!$R$3:$R$7690,"=" &amp;B197)</f>
        <v>5</v>
      </c>
      <c r="M197" s="69">
        <f>COUNTIFS('2way'!$M$3:$M$7690,"&gt;50%",'2way'!$Y$3:$Y$7690,"N",'2way'!$Q$3:$Q$7690,"=" &amp;B197) +  COUNTIFS('2way'!$M$3:$M$7690,"&gt;50%",'2way'!$Y$3:$Y$7690,"N",'2way'!$R$3:$R$7690,"=" &amp;B197)</f>
        <v>5</v>
      </c>
      <c r="N197" s="69">
        <f>COUNTIFS('2way'!$N$3:$N$7690,"&gt;50%",'2way'!$Y$3:$Y$7690,"N",'2way'!$Q$3:$Q$7690,"=" &amp;B197) +  COUNTIFS('2way'!$N$3:$N$7690,"&gt;50%",'2way'!$Y$3:$Y$7690,"N",'2way'!$R$3:$R$7690,"=" &amp;B197)</f>
        <v>2</v>
      </c>
      <c r="O197" s="69">
        <f>COUNTIFS('2way'!$N$3:$N$7690,"&gt;50%",'2way'!$Y$3:$Y$7690,"Y",'2way'!$Q$3:$Q$7690,"=" &amp;B197) +  COUNTIFS('2way'!$N$3:$N$7690,"&gt;50%",'2way'!$Y$3:$Y$7690,"Y",'2way'!$R$3:$R$7690,"=" &amp;B197)</f>
        <v>2</v>
      </c>
      <c r="P197">
        <f>COUNTIF('2way'!$Q$3:$Q$7690,"=" &amp;B197) + COUNTIF('2way'!$R$3:$R$7690,"=" &amp;B197)</f>
        <v>14</v>
      </c>
      <c r="Q197" s="6">
        <f t="shared" ref="Q197:Q260" si="54">L197/P197</f>
        <v>0.35714285714285715</v>
      </c>
      <c r="R197" s="6">
        <f t="shared" ref="R197:R260" si="55">M197/P197</f>
        <v>0.35714285714285715</v>
      </c>
      <c r="S197" s="6">
        <f t="shared" ref="S197:S260" si="56">N197/P197</f>
        <v>0.14285714285714285</v>
      </c>
      <c r="T197" s="6">
        <f t="shared" ref="T197:T260" si="57">O197/P197</f>
        <v>0.14285714285714285</v>
      </c>
      <c r="U197">
        <f t="shared" ref="U197:U260" si="58">C197+E197</f>
        <v>6</v>
      </c>
      <c r="V197" s="6">
        <f t="shared" ref="V197:V260" si="59">U197/G197</f>
        <v>0.42857142857142855</v>
      </c>
      <c r="W197">
        <f t="shared" ref="W197:W260" si="60">L197+N197</f>
        <v>7</v>
      </c>
      <c r="X197" s="6">
        <f t="shared" ref="X197:X260" si="61">W197/P197</f>
        <v>0.5</v>
      </c>
      <c r="Y197">
        <f t="shared" ref="Y197:Y260" si="62">D197+F197</f>
        <v>8</v>
      </c>
      <c r="Z197" s="6">
        <f t="shared" ref="Z197:Z260" si="63">Y197/G197</f>
        <v>0.5714285714285714</v>
      </c>
      <c r="AA197">
        <f t="shared" ref="AA197:AA260" si="64">M197+O197</f>
        <v>7</v>
      </c>
      <c r="AB197" s="6">
        <f t="shared" ref="AB197:AB260" si="65">AA197/P197</f>
        <v>0.5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6</v>
      </c>
      <c r="D198" s="69">
        <f>COUNTIFS('2way'!$A$3:$A$7690,"&gt;50%",'2way'!$Y$3:$Y$7690,"N",'2way'!$Q$3:$Q$7690,"=" &amp;B198) +  COUNTIFS('2way'!$A$3:$A$7690,"&gt;50%",'2way'!$Y$3:$Y$7690,"N",'2way'!$R$3:$R$7690,"=" &amp;B198)</f>
        <v>5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2</v>
      </c>
      <c r="G198">
        <f>COUNTIF('2way'!$Q$3:$Q$7690,"=" &amp;B198) + COUNTIF('2way'!$R$3:$R$7690,"=" &amp;B198)</f>
        <v>14</v>
      </c>
      <c r="H198" s="6">
        <f t="shared" si="50"/>
        <v>0.42857142857142855</v>
      </c>
      <c r="I198" s="6">
        <f t="shared" si="51"/>
        <v>0.35714285714285715</v>
      </c>
      <c r="J198" s="6">
        <f t="shared" si="52"/>
        <v>0</v>
      </c>
      <c r="K198" s="6">
        <f t="shared" si="53"/>
        <v>0.14285714285714285</v>
      </c>
      <c r="L198" s="69">
        <f>COUNTIFS('2way'!$M$3:$M$7690,"&gt;50%",'2way'!$Y$3:$Y$7690,"Y",'2way'!$Q$3:$Q$7690,"=" &amp;B198) +  COUNTIFS('2way'!$M$3:$M$7690,"&gt;50%",'2way'!$Y$3:$Y$7690,"Y",'2way'!$R$3:$R$7690,"=" &amp;B198)</f>
        <v>8</v>
      </c>
      <c r="M198" s="69">
        <f>COUNTIFS('2way'!$M$3:$M$7690,"&gt;50%",'2way'!$Y$3:$Y$7690,"N",'2way'!$Q$3:$Q$7690,"=" &amp;B198) +  COUNTIFS('2way'!$M$3:$M$7690,"&gt;50%",'2way'!$Y$3:$Y$7690,"N",'2way'!$R$3:$R$7690,"=" &amp;B198)</f>
        <v>5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14</v>
      </c>
      <c r="Q198" s="6">
        <f t="shared" si="54"/>
        <v>0.5714285714285714</v>
      </c>
      <c r="R198" s="6">
        <f t="shared" si="55"/>
        <v>0.35714285714285715</v>
      </c>
      <c r="S198" s="6">
        <f t="shared" si="56"/>
        <v>0</v>
      </c>
      <c r="T198" s="6">
        <f t="shared" si="57"/>
        <v>0</v>
      </c>
      <c r="U198">
        <f t="shared" si="58"/>
        <v>6</v>
      </c>
      <c r="V198" s="6">
        <f t="shared" si="59"/>
        <v>0.42857142857142855</v>
      </c>
      <c r="W198">
        <f t="shared" si="60"/>
        <v>8</v>
      </c>
      <c r="X198" s="6">
        <f t="shared" si="61"/>
        <v>0.5714285714285714</v>
      </c>
      <c r="Y198">
        <f t="shared" si="62"/>
        <v>7</v>
      </c>
      <c r="Z198" s="6">
        <f t="shared" si="63"/>
        <v>0.5</v>
      </c>
      <c r="AA198">
        <f t="shared" si="64"/>
        <v>5</v>
      </c>
      <c r="AB198" s="6">
        <f t="shared" si="65"/>
        <v>0.35714285714285715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5</v>
      </c>
      <c r="E199" s="69">
        <f>COUNTIFS('2way'!$B$3:$B$7690,"&gt;50%",'2way'!$Y$3:$Y$7690,"N",'2way'!$Q$3:$Q$7690,"=" &amp;B199) +  COUNTIFS('2way'!$B$3:$B$7690,"&gt;50%",'2way'!$Y$3:$Y$7690,"N",'2way'!$R$3:$R$7690,"=" &amp;B199)</f>
        <v>3</v>
      </c>
      <c r="F199" s="69">
        <f>COUNTIFS('2way'!$B$3:$B$7690,"&gt;50%",'2way'!$Y$3:$Y$7690,"Y",'2way'!$Q$3:$Q$7690,"=" &amp;B199) +  COUNTIFS('2way'!$B$3:$B$7690,"&gt;50%",'2way'!$Y$3:$Y$7690,"Y",'2way'!$R$3:$R$7690,"=" &amp;B199)</f>
        <v>4</v>
      </c>
      <c r="G199">
        <f>COUNTIF('2way'!$Q$3:$Q$7690,"=" &amp;B199) + COUNTIF('2way'!$R$3:$R$7690,"=" &amp;B199)</f>
        <v>14</v>
      </c>
      <c r="H199" s="6">
        <f t="shared" si="50"/>
        <v>0.14285714285714285</v>
      </c>
      <c r="I199" s="6">
        <f t="shared" si="51"/>
        <v>0.35714285714285715</v>
      </c>
      <c r="J199" s="6">
        <f t="shared" si="52"/>
        <v>0.21428571428571427</v>
      </c>
      <c r="K199" s="6">
        <f t="shared" si="53"/>
        <v>0.2857142857142857</v>
      </c>
      <c r="L199" s="69">
        <f>COUNTIFS('2way'!$M$3:$M$7690,"&gt;50%",'2way'!$Y$3:$Y$7690,"Y",'2way'!$Q$3:$Q$7690,"=" &amp;B199) +  COUNTIFS('2way'!$M$3:$M$7690,"&gt;50%",'2way'!$Y$3:$Y$7690,"Y",'2way'!$R$3:$R$7690,"=" &amp;B199)</f>
        <v>4</v>
      </c>
      <c r="M199" s="69">
        <f>COUNTIFS('2way'!$M$3:$M$7690,"&gt;50%",'2way'!$Y$3:$Y$7690,"N",'2way'!$Q$3:$Q$7690,"=" &amp;B199) +  COUNTIFS('2way'!$M$3:$M$7690,"&gt;50%",'2way'!$Y$3:$Y$7690,"N",'2way'!$R$3:$R$7690,"=" &amp;B199)</f>
        <v>3</v>
      </c>
      <c r="N199" s="69">
        <f>COUNTIFS('2way'!$N$3:$N$7690,"&gt;50%",'2way'!$Y$3:$Y$7690,"N",'2way'!$Q$3:$Q$7690,"=" &amp;B199) +  COUNTIFS('2way'!$N$3:$N$7690,"&gt;50%",'2way'!$Y$3:$Y$7690,"N",'2way'!$R$3:$R$7690,"=" &amp;B199)</f>
        <v>5</v>
      </c>
      <c r="O199" s="69">
        <f>COUNTIFS('2way'!$N$3:$N$7690,"&gt;50%",'2way'!$Y$3:$Y$7690,"Y",'2way'!$Q$3:$Q$7690,"=" &amp;B199) +  COUNTIFS('2way'!$N$3:$N$7690,"&gt;50%",'2way'!$Y$3:$Y$7690,"Y",'2way'!$R$3:$R$7690,"=" &amp;B199)</f>
        <v>2</v>
      </c>
      <c r="P199">
        <f>COUNTIF('2way'!$Q$3:$Q$7690,"=" &amp;B199) + COUNTIF('2way'!$R$3:$R$7690,"=" &amp;B199)</f>
        <v>14</v>
      </c>
      <c r="Q199" s="6">
        <f t="shared" si="54"/>
        <v>0.2857142857142857</v>
      </c>
      <c r="R199" s="6">
        <f t="shared" si="55"/>
        <v>0.21428571428571427</v>
      </c>
      <c r="S199" s="6">
        <f t="shared" si="56"/>
        <v>0.35714285714285715</v>
      </c>
      <c r="T199" s="6">
        <f t="shared" si="57"/>
        <v>0.14285714285714285</v>
      </c>
      <c r="U199">
        <f t="shared" si="58"/>
        <v>5</v>
      </c>
      <c r="V199" s="6">
        <f t="shared" si="59"/>
        <v>0.35714285714285715</v>
      </c>
      <c r="W199">
        <f t="shared" si="60"/>
        <v>9</v>
      </c>
      <c r="X199" s="6">
        <f t="shared" si="61"/>
        <v>0.6428571428571429</v>
      </c>
      <c r="Y199">
        <f t="shared" si="62"/>
        <v>9</v>
      </c>
      <c r="Z199" s="6">
        <f t="shared" si="63"/>
        <v>0.6428571428571429</v>
      </c>
      <c r="AA199">
        <f t="shared" si="64"/>
        <v>5</v>
      </c>
      <c r="AB199" s="6">
        <f t="shared" si="65"/>
        <v>0.35714285714285715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3</v>
      </c>
      <c r="E200" s="69">
        <f>COUNTIFS('2way'!$B$3:$B$7690,"&gt;50%",'2way'!$Y$3:$Y$7690,"N",'2way'!$Q$3:$Q$7690,"=" &amp;B200) +  COUNTIFS('2way'!$B$3:$B$7690,"&gt;50%",'2way'!$Y$3:$Y$7690,"N",'2way'!$R$3:$R$7690,"=" &amp;B200)</f>
        <v>7</v>
      </c>
      <c r="F200" s="69">
        <f>COUNTIFS('2way'!$B$3:$B$7690,"&gt;50%",'2way'!$Y$3:$Y$7690,"Y",'2way'!$Q$3:$Q$7690,"=" &amp;B200) +  COUNTIFS('2way'!$B$3:$B$7690,"&gt;50%",'2way'!$Y$3:$Y$7690,"Y",'2way'!$R$3:$R$7690,"=" &amp;B200)</f>
        <v>4</v>
      </c>
      <c r="G200">
        <f>COUNTIF('2way'!$Q$3:$Q$7690,"=" &amp;B200) + COUNTIF('2way'!$R$3:$R$7690,"=" &amp;B200)</f>
        <v>14</v>
      </c>
      <c r="H200" s="6">
        <f t="shared" si="50"/>
        <v>0</v>
      </c>
      <c r="I200" s="6">
        <f t="shared" si="51"/>
        <v>0.21428571428571427</v>
      </c>
      <c r="J200" s="6">
        <f t="shared" si="52"/>
        <v>0.5</v>
      </c>
      <c r="K200" s="6">
        <f t="shared" si="53"/>
        <v>0.2857142857142857</v>
      </c>
      <c r="L200" s="69">
        <f>COUNTIFS('2way'!$M$3:$M$7690,"&gt;50%",'2way'!$Y$3:$Y$7690,"Y",'2way'!$Q$3:$Q$7690,"=" &amp;B200) +  COUNTIFS('2way'!$M$3:$M$7690,"&gt;50%",'2way'!$Y$3:$Y$7690,"Y",'2way'!$R$3:$R$7690,"=" &amp;B200)</f>
        <v>1</v>
      </c>
      <c r="M200" s="69">
        <f>COUNTIFS('2way'!$M$3:$M$7690,"&gt;50%",'2way'!$Y$3:$Y$7690,"N",'2way'!$Q$3:$Q$7690,"=" &amp;B200) +  COUNTIFS('2way'!$M$3:$M$7690,"&gt;50%",'2way'!$Y$3:$Y$7690,"N",'2way'!$R$3:$R$7690,"=" &amp;B200)</f>
        <v>3</v>
      </c>
      <c r="N200" s="69">
        <f>COUNTIFS('2way'!$N$3:$N$7690,"&gt;50%",'2way'!$Y$3:$Y$7690,"N",'2way'!$Q$3:$Q$7690,"=" &amp;B200) +  COUNTIFS('2way'!$N$3:$N$7690,"&gt;50%",'2way'!$Y$3:$Y$7690,"N",'2way'!$R$3:$R$7690,"=" &amp;B200)</f>
        <v>7</v>
      </c>
      <c r="O200" s="69">
        <f>COUNTIFS('2way'!$N$3:$N$7690,"&gt;50%",'2way'!$Y$3:$Y$7690,"Y",'2way'!$Q$3:$Q$7690,"=" &amp;B200) +  COUNTIFS('2way'!$N$3:$N$7690,"&gt;50%",'2way'!$Y$3:$Y$7690,"Y",'2way'!$R$3:$R$7690,"=" &amp;B200)</f>
        <v>3</v>
      </c>
      <c r="P200">
        <f>COUNTIF('2way'!$Q$3:$Q$7690,"=" &amp;B200) + COUNTIF('2way'!$R$3:$R$7690,"=" &amp;B200)</f>
        <v>14</v>
      </c>
      <c r="Q200" s="6">
        <f t="shared" si="54"/>
        <v>7.1428571428571425E-2</v>
      </c>
      <c r="R200" s="6">
        <f t="shared" si="55"/>
        <v>0.21428571428571427</v>
      </c>
      <c r="S200" s="6">
        <f t="shared" si="56"/>
        <v>0.5</v>
      </c>
      <c r="T200" s="6">
        <f t="shared" si="57"/>
        <v>0.21428571428571427</v>
      </c>
      <c r="U200">
        <f t="shared" si="58"/>
        <v>7</v>
      </c>
      <c r="V200" s="6">
        <f t="shared" si="59"/>
        <v>0.5</v>
      </c>
      <c r="W200">
        <f t="shared" si="60"/>
        <v>8</v>
      </c>
      <c r="X200" s="6">
        <f t="shared" si="61"/>
        <v>0.5714285714285714</v>
      </c>
      <c r="Y200">
        <f t="shared" si="62"/>
        <v>7</v>
      </c>
      <c r="Z200" s="6">
        <f t="shared" si="63"/>
        <v>0.5</v>
      </c>
      <c r="AA200">
        <f t="shared" si="64"/>
        <v>6</v>
      </c>
      <c r="AB200" s="6">
        <f t="shared" si="65"/>
        <v>0.42857142857142855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6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5</v>
      </c>
      <c r="F201" s="69">
        <f>COUNTIFS('2way'!$B$3:$B$7690,"&gt;50%",'2way'!$Y$3:$Y$7690,"Y",'2way'!$Q$3:$Q$7690,"=" &amp;B201) +  COUNTIFS('2way'!$B$3:$B$7690,"&gt;50%",'2way'!$Y$3:$Y$7690,"Y",'2way'!$R$3:$R$7690,"=" &amp;B201)</f>
        <v>3</v>
      </c>
      <c r="G201">
        <f>COUNTIF('2way'!$Q$3:$Q$7690,"=" &amp;B201) + COUNTIF('2way'!$R$3:$R$7690,"=" &amp;B201)</f>
        <v>14</v>
      </c>
      <c r="H201" s="6">
        <f t="shared" si="50"/>
        <v>0.42857142857142855</v>
      </c>
      <c r="I201" s="6">
        <f t="shared" si="51"/>
        <v>0</v>
      </c>
      <c r="J201" s="6">
        <f t="shared" si="52"/>
        <v>0.35714285714285715</v>
      </c>
      <c r="K201" s="6">
        <f t="shared" si="53"/>
        <v>0.21428571428571427</v>
      </c>
      <c r="L201" s="69">
        <f>COUNTIFS('2way'!$M$3:$M$7690,"&gt;50%",'2way'!$Y$3:$Y$7690,"Y",'2way'!$Q$3:$Q$7690,"=" &amp;B201) +  COUNTIFS('2way'!$M$3:$M$7690,"&gt;50%",'2way'!$Y$3:$Y$7690,"Y",'2way'!$R$3:$R$7690,"=" &amp;B201)</f>
        <v>5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5</v>
      </c>
      <c r="O201" s="69">
        <f>COUNTIFS('2way'!$N$3:$N$7690,"&gt;50%",'2way'!$Y$3:$Y$7690,"Y",'2way'!$Q$3:$Q$7690,"=" &amp;B201) +  COUNTIFS('2way'!$N$3:$N$7690,"&gt;50%",'2way'!$Y$3:$Y$7690,"Y",'2way'!$R$3:$R$7690,"=" &amp;B201)</f>
        <v>4</v>
      </c>
      <c r="P201">
        <f>COUNTIF('2way'!$Q$3:$Q$7690,"=" &amp;B201) + COUNTIF('2way'!$R$3:$R$7690,"=" &amp;B201)</f>
        <v>14</v>
      </c>
      <c r="Q201" s="6">
        <f t="shared" si="54"/>
        <v>0.35714285714285715</v>
      </c>
      <c r="R201" s="6">
        <f t="shared" si="55"/>
        <v>0</v>
      </c>
      <c r="S201" s="6">
        <f t="shared" si="56"/>
        <v>0.35714285714285715</v>
      </c>
      <c r="T201" s="6">
        <f t="shared" si="57"/>
        <v>0.2857142857142857</v>
      </c>
      <c r="U201">
        <f t="shared" si="58"/>
        <v>11</v>
      </c>
      <c r="V201" s="6">
        <f t="shared" si="59"/>
        <v>0.7857142857142857</v>
      </c>
      <c r="W201">
        <f t="shared" si="60"/>
        <v>10</v>
      </c>
      <c r="X201" s="6">
        <f t="shared" si="61"/>
        <v>0.7142857142857143</v>
      </c>
      <c r="Y201">
        <f t="shared" si="62"/>
        <v>3</v>
      </c>
      <c r="Z201" s="6">
        <f t="shared" si="63"/>
        <v>0.21428571428571427</v>
      </c>
      <c r="AA201">
        <f t="shared" si="64"/>
        <v>4</v>
      </c>
      <c r="AB201" s="6">
        <f t="shared" si="65"/>
        <v>0.2857142857142857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3</v>
      </c>
      <c r="D202" s="69">
        <f>COUNTIFS('2way'!$A$3:$A$7690,"&gt;50%",'2way'!$Y$3:$Y$7690,"N",'2way'!$Q$3:$Q$7690,"=" &amp;B202) +  COUNTIFS('2way'!$A$3:$A$7690,"&gt;50%",'2way'!$Y$3:$Y$7690,"N",'2way'!$R$3:$R$7690,"=" &amp;B202)</f>
        <v>3</v>
      </c>
      <c r="E202" s="69">
        <f>COUNTIFS('2way'!$B$3:$B$7690,"&gt;50%",'2way'!$Y$3:$Y$7690,"N",'2way'!$Q$3:$Q$7690,"=" &amp;B202) +  COUNTIFS('2way'!$B$3:$B$7690,"&gt;50%",'2way'!$Y$3:$Y$7690,"N",'2way'!$R$3:$R$7690,"=" &amp;B202)</f>
        <v>3</v>
      </c>
      <c r="F202" s="69">
        <f>COUNTIFS('2way'!$B$3:$B$7690,"&gt;50%",'2way'!$Y$3:$Y$7690,"Y",'2way'!$Q$3:$Q$7690,"=" &amp;B202) +  COUNTIFS('2way'!$B$3:$B$7690,"&gt;50%",'2way'!$Y$3:$Y$7690,"Y",'2way'!$R$3:$R$7690,"=" &amp;B202)</f>
        <v>5</v>
      </c>
      <c r="G202">
        <f>COUNTIF('2way'!$Q$3:$Q$7690,"=" &amp;B202) + COUNTIF('2way'!$R$3:$R$7690,"=" &amp;B202)</f>
        <v>15</v>
      </c>
      <c r="H202" s="6">
        <f t="shared" si="50"/>
        <v>0.2</v>
      </c>
      <c r="I202" s="6">
        <f t="shared" si="51"/>
        <v>0.2</v>
      </c>
      <c r="J202" s="6">
        <f t="shared" si="52"/>
        <v>0.2</v>
      </c>
      <c r="K202" s="6">
        <f t="shared" si="53"/>
        <v>0.33333333333333331</v>
      </c>
      <c r="L202" s="69">
        <f>COUNTIFS('2way'!$M$3:$M$7690,"&gt;50%",'2way'!$Y$3:$Y$7690,"Y",'2way'!$Q$3:$Q$7690,"=" &amp;B202) +  COUNTIFS('2way'!$M$3:$M$7690,"&gt;50%",'2way'!$Y$3:$Y$7690,"Y",'2way'!$R$3:$R$7690,"=" &amp;B202)</f>
        <v>4</v>
      </c>
      <c r="M202" s="69">
        <f>COUNTIFS('2way'!$M$3:$M$7690,"&gt;50%",'2way'!$Y$3:$Y$7690,"N",'2way'!$Q$3:$Q$7690,"=" &amp;B202) +  COUNTIFS('2way'!$M$3:$M$7690,"&gt;50%",'2way'!$Y$3:$Y$7690,"N",'2way'!$R$3:$R$7690,"=" &amp;B202)</f>
        <v>3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4</v>
      </c>
      <c r="P202">
        <f>COUNTIF('2way'!$Q$3:$Q$7690,"=" &amp;B202) + COUNTIF('2way'!$R$3:$R$7690,"=" &amp;B202)</f>
        <v>15</v>
      </c>
      <c r="Q202" s="6">
        <f t="shared" si="54"/>
        <v>0.26666666666666666</v>
      </c>
      <c r="R202" s="6">
        <f t="shared" si="55"/>
        <v>0.2</v>
      </c>
      <c r="S202" s="6">
        <f t="shared" si="56"/>
        <v>0.2</v>
      </c>
      <c r="T202" s="6">
        <f t="shared" si="57"/>
        <v>0.26666666666666666</v>
      </c>
      <c r="U202">
        <f t="shared" si="58"/>
        <v>6</v>
      </c>
      <c r="V202" s="6">
        <f t="shared" si="59"/>
        <v>0.4</v>
      </c>
      <c r="W202">
        <f t="shared" si="60"/>
        <v>7</v>
      </c>
      <c r="X202" s="6">
        <f t="shared" si="61"/>
        <v>0.46666666666666667</v>
      </c>
      <c r="Y202">
        <f t="shared" si="62"/>
        <v>8</v>
      </c>
      <c r="Z202" s="6">
        <f t="shared" si="63"/>
        <v>0.53333333333333333</v>
      </c>
      <c r="AA202">
        <f t="shared" si="64"/>
        <v>7</v>
      </c>
      <c r="AB202" s="6">
        <f t="shared" si="65"/>
        <v>0.46666666666666667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3</v>
      </c>
      <c r="D203" s="69">
        <f>COUNTIFS('2way'!$A$3:$A$7690,"&gt;50%",'2way'!$Y$3:$Y$7690,"N",'2way'!$Q$3:$Q$7690,"=" &amp;B203) +  COUNTIFS('2way'!$A$3:$A$7690,"&gt;50%",'2way'!$Y$3:$Y$7690,"N",'2way'!$R$3:$R$7690,"=" &amp;B203)</f>
        <v>3</v>
      </c>
      <c r="E203" s="69">
        <f>COUNTIFS('2way'!$B$3:$B$7690,"&gt;50%",'2way'!$Y$3:$Y$7690,"N",'2way'!$Q$3:$Q$7690,"=" &amp;B203) +  COUNTIFS('2way'!$B$3:$B$7690,"&gt;50%",'2way'!$Y$3:$Y$7690,"N",'2way'!$R$3:$R$7690,"=" &amp;B203)</f>
        <v>3</v>
      </c>
      <c r="F203" s="69">
        <f>COUNTIFS('2way'!$B$3:$B$7690,"&gt;50%",'2way'!$Y$3:$Y$7690,"Y",'2way'!$Q$3:$Q$7690,"=" &amp;B203) +  COUNTIFS('2way'!$B$3:$B$7690,"&gt;50%",'2way'!$Y$3:$Y$7690,"Y",'2way'!$R$3:$R$7690,"=" &amp;B203)</f>
        <v>5</v>
      </c>
      <c r="G203">
        <f>COUNTIF('2way'!$Q$3:$Q$7690,"=" &amp;B203) + COUNTIF('2way'!$R$3:$R$7690,"=" &amp;B203)</f>
        <v>14</v>
      </c>
      <c r="H203" s="6">
        <f t="shared" si="50"/>
        <v>0.21428571428571427</v>
      </c>
      <c r="I203" s="6">
        <f t="shared" si="51"/>
        <v>0.21428571428571427</v>
      </c>
      <c r="J203" s="6">
        <f t="shared" si="52"/>
        <v>0.21428571428571427</v>
      </c>
      <c r="K203" s="6">
        <f t="shared" si="53"/>
        <v>0.35714285714285715</v>
      </c>
      <c r="L203" s="69">
        <f>COUNTIFS('2way'!$M$3:$M$7690,"&gt;50%",'2way'!$Y$3:$Y$7690,"Y",'2way'!$Q$3:$Q$7690,"=" &amp;B203) +  COUNTIFS('2way'!$M$3:$M$7690,"&gt;50%",'2way'!$Y$3:$Y$7690,"Y",'2way'!$R$3:$R$7690,"=" &amp;B203)</f>
        <v>5</v>
      </c>
      <c r="M203" s="69">
        <f>COUNTIFS('2way'!$M$3:$M$7690,"&gt;50%",'2way'!$Y$3:$Y$7690,"N",'2way'!$Q$3:$Q$7690,"=" &amp;B203) +  COUNTIFS('2way'!$M$3:$M$7690,"&gt;50%",'2way'!$Y$3:$Y$7690,"N",'2way'!$R$3:$R$7690,"=" &amp;B203)</f>
        <v>4</v>
      </c>
      <c r="N203" s="69">
        <f>COUNTIFS('2way'!$N$3:$N$7690,"&gt;50%",'2way'!$Y$3:$Y$7690,"N",'2way'!$Q$3:$Q$7690,"=" &amp;B203) +  COUNTIFS('2way'!$N$3:$N$7690,"&gt;50%",'2way'!$Y$3:$Y$7690,"N",'2way'!$R$3:$R$7690,"=" &amp;B203)</f>
        <v>2</v>
      </c>
      <c r="O203" s="69">
        <f>COUNTIFS('2way'!$N$3:$N$7690,"&gt;50%",'2way'!$Y$3:$Y$7690,"Y",'2way'!$Q$3:$Q$7690,"=" &amp;B203) +  COUNTIFS('2way'!$N$3:$N$7690,"&gt;50%",'2way'!$Y$3:$Y$7690,"Y",'2way'!$R$3:$R$7690,"=" &amp;B203)</f>
        <v>3</v>
      </c>
      <c r="P203">
        <f>COUNTIF('2way'!$Q$3:$Q$7690,"=" &amp;B203) + COUNTIF('2way'!$R$3:$R$7690,"=" &amp;B203)</f>
        <v>14</v>
      </c>
      <c r="Q203" s="6">
        <f t="shared" si="54"/>
        <v>0.35714285714285715</v>
      </c>
      <c r="R203" s="6">
        <f t="shared" si="55"/>
        <v>0.2857142857142857</v>
      </c>
      <c r="S203" s="6">
        <f t="shared" si="56"/>
        <v>0.14285714285714285</v>
      </c>
      <c r="T203" s="6">
        <f t="shared" si="57"/>
        <v>0.21428571428571427</v>
      </c>
      <c r="U203">
        <f t="shared" si="58"/>
        <v>6</v>
      </c>
      <c r="V203" s="6">
        <f t="shared" si="59"/>
        <v>0.42857142857142855</v>
      </c>
      <c r="W203">
        <f t="shared" si="60"/>
        <v>7</v>
      </c>
      <c r="X203" s="6">
        <f t="shared" si="61"/>
        <v>0.5</v>
      </c>
      <c r="Y203">
        <f t="shared" si="62"/>
        <v>8</v>
      </c>
      <c r="Z203" s="6">
        <f t="shared" si="63"/>
        <v>0.5714285714285714</v>
      </c>
      <c r="AA203">
        <f t="shared" si="64"/>
        <v>7</v>
      </c>
      <c r="AB203" s="6">
        <f t="shared" si="65"/>
        <v>0.5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3</v>
      </c>
      <c r="D204" s="69">
        <f>COUNTIFS('2way'!$A$3:$A$7690,"&gt;50%",'2way'!$Y$3:$Y$7690,"N",'2way'!$Q$3:$Q$7690,"=" &amp;B204) +  COUNTIFS('2way'!$A$3:$A$7690,"&gt;50%",'2way'!$Y$3:$Y$7690,"N",'2way'!$R$3:$R$7690,"=" &amp;B204)</f>
        <v>4</v>
      </c>
      <c r="E204" s="69">
        <f>COUNTIFS('2way'!$B$3:$B$7690,"&gt;50%",'2way'!$Y$3:$Y$7690,"N",'2way'!$Q$3:$Q$7690,"=" &amp;B204) +  COUNTIFS('2way'!$B$3:$B$7690,"&gt;50%",'2way'!$Y$3:$Y$7690,"N",'2way'!$R$3:$R$7690,"=" &amp;B204)</f>
        <v>2</v>
      </c>
      <c r="F204" s="69">
        <f>COUNTIFS('2way'!$B$3:$B$7690,"&gt;50%",'2way'!$Y$3:$Y$7690,"Y",'2way'!$Q$3:$Q$7690,"=" &amp;B204) +  COUNTIFS('2way'!$B$3:$B$7690,"&gt;50%",'2way'!$Y$3:$Y$7690,"Y",'2way'!$R$3:$R$7690,"=" &amp;B204)</f>
        <v>5</v>
      </c>
      <c r="G204">
        <f>COUNTIF('2way'!$Q$3:$Q$7690,"=" &amp;B204) + COUNTIF('2way'!$R$3:$R$7690,"=" &amp;B204)</f>
        <v>14</v>
      </c>
      <c r="H204" s="6">
        <f t="shared" si="50"/>
        <v>0.21428571428571427</v>
      </c>
      <c r="I204" s="6">
        <f t="shared" si="51"/>
        <v>0.2857142857142857</v>
      </c>
      <c r="J204" s="6">
        <f t="shared" si="52"/>
        <v>0.14285714285714285</v>
      </c>
      <c r="K204" s="6">
        <f t="shared" si="53"/>
        <v>0.35714285714285715</v>
      </c>
      <c r="L204" s="69">
        <f>COUNTIFS('2way'!$M$3:$M$7690,"&gt;50%",'2way'!$Y$3:$Y$7690,"Y",'2way'!$Q$3:$Q$7690,"=" &amp;B204) +  COUNTIFS('2way'!$M$3:$M$7690,"&gt;50%",'2way'!$Y$3:$Y$7690,"Y",'2way'!$R$3:$R$7690,"=" &amp;B204)</f>
        <v>4</v>
      </c>
      <c r="M204" s="69">
        <f>COUNTIFS('2way'!$M$3:$M$7690,"&gt;50%",'2way'!$Y$3:$Y$7690,"N",'2way'!$Q$3:$Q$7690,"=" &amp;B204) +  COUNTIFS('2way'!$M$3:$M$7690,"&gt;50%",'2way'!$Y$3:$Y$7690,"N",'2way'!$R$3:$R$7690,"=" &amp;B204)</f>
        <v>2</v>
      </c>
      <c r="N204" s="69">
        <f>COUNTIFS('2way'!$N$3:$N$7690,"&gt;50%",'2way'!$Y$3:$Y$7690,"N",'2way'!$Q$3:$Q$7690,"=" &amp;B204) +  COUNTIFS('2way'!$N$3:$N$7690,"&gt;50%",'2way'!$Y$3:$Y$7690,"N",'2way'!$R$3:$R$7690,"=" &amp;B204)</f>
        <v>4</v>
      </c>
      <c r="O204" s="69">
        <f>COUNTIFS('2way'!$N$3:$N$7690,"&gt;50%",'2way'!$Y$3:$Y$7690,"Y",'2way'!$Q$3:$Q$7690,"=" &amp;B204) +  COUNTIFS('2way'!$N$3:$N$7690,"&gt;50%",'2way'!$Y$3:$Y$7690,"Y",'2way'!$R$3:$R$7690,"=" &amp;B204)</f>
        <v>4</v>
      </c>
      <c r="P204">
        <f>COUNTIF('2way'!$Q$3:$Q$7690,"=" &amp;B204) + COUNTIF('2way'!$R$3:$R$7690,"=" &amp;B204)</f>
        <v>14</v>
      </c>
      <c r="Q204" s="6">
        <f t="shared" si="54"/>
        <v>0.2857142857142857</v>
      </c>
      <c r="R204" s="6">
        <f t="shared" si="55"/>
        <v>0.14285714285714285</v>
      </c>
      <c r="S204" s="6">
        <f t="shared" si="56"/>
        <v>0.2857142857142857</v>
      </c>
      <c r="T204" s="6">
        <f t="shared" si="57"/>
        <v>0.2857142857142857</v>
      </c>
      <c r="U204">
        <f t="shared" si="58"/>
        <v>5</v>
      </c>
      <c r="V204" s="6">
        <f t="shared" si="59"/>
        <v>0.35714285714285715</v>
      </c>
      <c r="W204">
        <f t="shared" si="60"/>
        <v>8</v>
      </c>
      <c r="X204" s="6">
        <f t="shared" si="61"/>
        <v>0.5714285714285714</v>
      </c>
      <c r="Y204">
        <f t="shared" si="62"/>
        <v>9</v>
      </c>
      <c r="Z204" s="6">
        <f t="shared" si="63"/>
        <v>0.6428571428571429</v>
      </c>
      <c r="AA204">
        <f t="shared" si="64"/>
        <v>6</v>
      </c>
      <c r="AB204" s="6">
        <f t="shared" si="65"/>
        <v>0.42857142857142855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3</v>
      </c>
      <c r="D205" s="69">
        <f>COUNTIFS('2way'!$A$3:$A$7690,"&gt;50%",'2way'!$Y$3:$Y$7690,"N",'2way'!$Q$3:$Q$7690,"=" &amp;B205) +  COUNTIFS('2way'!$A$3:$A$7690,"&gt;50%",'2way'!$Y$3:$Y$7690,"N",'2way'!$R$3:$R$7690,"=" &amp;B205)</f>
        <v>3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6</v>
      </c>
      <c r="G205">
        <f>COUNTIF('2way'!$Q$3:$Q$7690,"=" &amp;B205) + COUNTIF('2way'!$R$3:$R$7690,"=" &amp;B205)</f>
        <v>14</v>
      </c>
      <c r="H205" s="6">
        <f t="shared" si="50"/>
        <v>0.21428571428571427</v>
      </c>
      <c r="I205" s="6">
        <f t="shared" si="51"/>
        <v>0.21428571428571427</v>
      </c>
      <c r="J205" s="6">
        <f t="shared" si="52"/>
        <v>0.14285714285714285</v>
      </c>
      <c r="K205" s="6">
        <f t="shared" si="53"/>
        <v>0.42857142857142855</v>
      </c>
      <c r="L205" s="69">
        <f>COUNTIFS('2way'!$M$3:$M$7690,"&gt;50%",'2way'!$Y$3:$Y$7690,"Y",'2way'!$Q$3:$Q$7690,"=" &amp;B205) +  COUNTIFS('2way'!$M$3:$M$7690,"&gt;50%",'2way'!$Y$3:$Y$7690,"Y",'2way'!$R$3:$R$7690,"=" &amp;B205)</f>
        <v>2</v>
      </c>
      <c r="M205" s="69">
        <f>COUNTIFS('2way'!$M$3:$M$7690,"&gt;50%",'2way'!$Y$3:$Y$7690,"N",'2way'!$Q$3:$Q$7690,"=" &amp;B205) +  COUNTIFS('2way'!$M$3:$M$7690,"&gt;50%",'2way'!$Y$3:$Y$7690,"N",'2way'!$R$3:$R$7690,"=" &amp;B205)</f>
        <v>1</v>
      </c>
      <c r="N205" s="69">
        <f>COUNTIFS('2way'!$N$3:$N$7690,"&gt;50%",'2way'!$Y$3:$Y$7690,"N",'2way'!$Q$3:$Q$7690,"=" &amp;B205) +  COUNTIFS('2way'!$N$3:$N$7690,"&gt;50%",'2way'!$Y$3:$Y$7690,"N",'2way'!$R$3:$R$7690,"=" &amp;B205)</f>
        <v>4</v>
      </c>
      <c r="O205" s="69">
        <f>COUNTIFS('2way'!$N$3:$N$7690,"&gt;50%",'2way'!$Y$3:$Y$7690,"Y",'2way'!$Q$3:$Q$7690,"=" &amp;B205) +  COUNTIFS('2way'!$N$3:$N$7690,"&gt;50%",'2way'!$Y$3:$Y$7690,"Y",'2way'!$R$3:$R$7690,"=" &amp;B205)</f>
        <v>7</v>
      </c>
      <c r="P205">
        <f>COUNTIF('2way'!$Q$3:$Q$7690,"=" &amp;B205) + COUNTIF('2way'!$R$3:$R$7690,"=" &amp;B205)</f>
        <v>14</v>
      </c>
      <c r="Q205" s="6">
        <f t="shared" si="54"/>
        <v>0.14285714285714285</v>
      </c>
      <c r="R205" s="6">
        <f t="shared" si="55"/>
        <v>7.1428571428571425E-2</v>
      </c>
      <c r="S205" s="6">
        <f t="shared" si="56"/>
        <v>0.2857142857142857</v>
      </c>
      <c r="T205" s="6">
        <f t="shared" si="57"/>
        <v>0.5</v>
      </c>
      <c r="U205">
        <f t="shared" si="58"/>
        <v>5</v>
      </c>
      <c r="V205" s="6">
        <f t="shared" si="59"/>
        <v>0.35714285714285715</v>
      </c>
      <c r="W205">
        <f t="shared" si="60"/>
        <v>6</v>
      </c>
      <c r="X205" s="6">
        <f t="shared" si="61"/>
        <v>0.42857142857142855</v>
      </c>
      <c r="Y205">
        <f t="shared" si="62"/>
        <v>9</v>
      </c>
      <c r="Z205" s="6">
        <f t="shared" si="63"/>
        <v>0.6428571428571429</v>
      </c>
      <c r="AA205">
        <f t="shared" si="64"/>
        <v>8</v>
      </c>
      <c r="AB205" s="6">
        <f t="shared" si="65"/>
        <v>0.5714285714285714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8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3</v>
      </c>
      <c r="G206">
        <f>COUNTIF('2way'!$Q$3:$Q$7690,"=" &amp;B206) + COUNTIF('2way'!$R$3:$R$7690,"=" &amp;B206)</f>
        <v>14</v>
      </c>
      <c r="H206" s="6">
        <f t="shared" si="50"/>
        <v>0.21428571428571427</v>
      </c>
      <c r="I206" s="6">
        <f t="shared" si="51"/>
        <v>0.5714285714285714</v>
      </c>
      <c r="J206" s="6">
        <f t="shared" si="52"/>
        <v>0</v>
      </c>
      <c r="K206" s="6">
        <f t="shared" si="53"/>
        <v>0.21428571428571427</v>
      </c>
      <c r="L206" s="69">
        <f>COUNTIFS('2way'!$M$3:$M$7690,"&gt;50%",'2way'!$Y$3:$Y$7690,"Y",'2way'!$Q$3:$Q$7690,"=" &amp;B206) +  COUNTIFS('2way'!$M$3:$M$7690,"&gt;50%",'2way'!$Y$3:$Y$7690,"Y",'2way'!$R$3:$R$7690,"=" &amp;B206)</f>
        <v>5</v>
      </c>
      <c r="M206" s="69">
        <f>COUNTIFS('2way'!$M$3:$M$7690,"&gt;50%",'2way'!$Y$3:$Y$7690,"N",'2way'!$Q$3:$Q$7690,"=" &amp;B206) +  COUNTIFS('2way'!$M$3:$M$7690,"&gt;50%",'2way'!$Y$3:$Y$7690,"N",'2way'!$R$3:$R$7690,"=" &amp;B206)</f>
        <v>8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14</v>
      </c>
      <c r="Q206" s="6">
        <f t="shared" si="54"/>
        <v>0.35714285714285715</v>
      </c>
      <c r="R206" s="6">
        <f t="shared" si="55"/>
        <v>0.5714285714285714</v>
      </c>
      <c r="S206" s="6">
        <f t="shared" si="56"/>
        <v>0</v>
      </c>
      <c r="T206" s="6">
        <f t="shared" si="57"/>
        <v>7.1428571428571425E-2</v>
      </c>
      <c r="U206">
        <f t="shared" si="58"/>
        <v>3</v>
      </c>
      <c r="V206" s="6">
        <f t="shared" si="59"/>
        <v>0.21428571428571427</v>
      </c>
      <c r="W206">
        <f t="shared" si="60"/>
        <v>5</v>
      </c>
      <c r="X206" s="6">
        <f t="shared" si="61"/>
        <v>0.35714285714285715</v>
      </c>
      <c r="Y206">
        <f t="shared" si="62"/>
        <v>11</v>
      </c>
      <c r="Z206" s="6">
        <f t="shared" si="63"/>
        <v>0.7857142857142857</v>
      </c>
      <c r="AA206">
        <f t="shared" si="64"/>
        <v>9</v>
      </c>
      <c r="AB206" s="6">
        <f t="shared" si="65"/>
        <v>0.6428571428571429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5</v>
      </c>
      <c r="D207" s="69">
        <f>COUNTIFS('2way'!$A$3:$A$7690,"&gt;50%",'2way'!$Y$3:$Y$7690,"N",'2way'!$Q$3:$Q$7690,"=" &amp;B207) +  COUNTIFS('2way'!$A$3:$A$7690,"&gt;50%",'2way'!$Y$3:$Y$7690,"N",'2way'!$R$3:$R$7690,"=" &amp;B207)</f>
        <v>5</v>
      </c>
      <c r="E207" s="69">
        <f>COUNTIFS('2way'!$B$3:$B$7690,"&gt;50%",'2way'!$Y$3:$Y$7690,"N",'2way'!$Q$3:$Q$7690,"=" &amp;B207) +  COUNTIFS('2way'!$B$3:$B$7690,"&gt;50%",'2way'!$Y$3:$Y$7690,"N",'2way'!$R$3:$R$7690,"=" &amp;B207)</f>
        <v>3</v>
      </c>
      <c r="F207" s="69">
        <f>COUNTIFS('2way'!$B$3:$B$7690,"&gt;50%",'2way'!$Y$3:$Y$7690,"Y",'2way'!$Q$3:$Q$7690,"=" &amp;B207) +  COUNTIFS('2way'!$B$3:$B$7690,"&gt;50%",'2way'!$Y$3:$Y$7690,"Y",'2way'!$R$3:$R$7690,"=" &amp;B207)</f>
        <v>1</v>
      </c>
      <c r="G207">
        <f>COUNTIF('2way'!$Q$3:$Q$7690,"=" &amp;B207) + COUNTIF('2way'!$R$3:$R$7690,"=" &amp;B207)</f>
        <v>14</v>
      </c>
      <c r="H207" s="6">
        <f t="shared" si="50"/>
        <v>0.35714285714285715</v>
      </c>
      <c r="I207" s="6">
        <f t="shared" si="51"/>
        <v>0.35714285714285715</v>
      </c>
      <c r="J207" s="6">
        <f t="shared" si="52"/>
        <v>0.21428571428571427</v>
      </c>
      <c r="K207" s="6">
        <f t="shared" si="53"/>
        <v>7.1428571428571425E-2</v>
      </c>
      <c r="L207" s="69">
        <f>COUNTIFS('2way'!$M$3:$M$7690,"&gt;50%",'2way'!$Y$3:$Y$7690,"Y",'2way'!$Q$3:$Q$7690,"=" &amp;B207) +  COUNTIFS('2way'!$M$3:$M$7690,"&gt;50%",'2way'!$Y$3:$Y$7690,"Y",'2way'!$R$3:$R$7690,"=" &amp;B207)</f>
        <v>3</v>
      </c>
      <c r="M207" s="69">
        <f>COUNTIFS('2way'!$M$3:$M$7690,"&gt;50%",'2way'!$Y$3:$Y$7690,"N",'2way'!$Q$3:$Q$7690,"=" &amp;B207) +  COUNTIFS('2way'!$M$3:$M$7690,"&gt;50%",'2way'!$Y$3:$Y$7690,"N",'2way'!$R$3:$R$7690,"=" &amp;B207)</f>
        <v>3</v>
      </c>
      <c r="N207" s="69">
        <f>COUNTIFS('2way'!$N$3:$N$7690,"&gt;50%",'2way'!$Y$3:$Y$7690,"N",'2way'!$Q$3:$Q$7690,"=" &amp;B207) +  COUNTIFS('2way'!$N$3:$N$7690,"&gt;50%",'2way'!$Y$3:$Y$7690,"N",'2way'!$R$3:$R$7690,"=" &amp;B207)</f>
        <v>5</v>
      </c>
      <c r="O207" s="69">
        <f>COUNTIFS('2way'!$N$3:$N$7690,"&gt;50%",'2way'!$Y$3:$Y$7690,"Y",'2way'!$Q$3:$Q$7690,"=" &amp;B207) +  COUNTIFS('2way'!$N$3:$N$7690,"&gt;50%",'2way'!$Y$3:$Y$7690,"Y",'2way'!$R$3:$R$7690,"=" &amp;B207)</f>
        <v>3</v>
      </c>
      <c r="P207">
        <f>COUNTIF('2way'!$Q$3:$Q$7690,"=" &amp;B207) + COUNTIF('2way'!$R$3:$R$7690,"=" &amp;B207)</f>
        <v>14</v>
      </c>
      <c r="Q207" s="6">
        <f t="shared" si="54"/>
        <v>0.21428571428571427</v>
      </c>
      <c r="R207" s="6">
        <f t="shared" si="55"/>
        <v>0.21428571428571427</v>
      </c>
      <c r="S207" s="6">
        <f t="shared" si="56"/>
        <v>0.35714285714285715</v>
      </c>
      <c r="T207" s="6">
        <f t="shared" si="57"/>
        <v>0.21428571428571427</v>
      </c>
      <c r="U207">
        <f t="shared" si="58"/>
        <v>8</v>
      </c>
      <c r="V207" s="6">
        <f t="shared" si="59"/>
        <v>0.5714285714285714</v>
      </c>
      <c r="W207">
        <f t="shared" si="60"/>
        <v>8</v>
      </c>
      <c r="X207" s="6">
        <f t="shared" si="61"/>
        <v>0.5714285714285714</v>
      </c>
      <c r="Y207">
        <f t="shared" si="62"/>
        <v>6</v>
      </c>
      <c r="Z207" s="6">
        <f t="shared" si="63"/>
        <v>0.42857142857142855</v>
      </c>
      <c r="AA207">
        <f t="shared" si="64"/>
        <v>6</v>
      </c>
      <c r="AB207" s="6">
        <f t="shared" si="65"/>
        <v>0.42857142857142855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2</v>
      </c>
      <c r="D208" s="69">
        <f>COUNTIFS('2way'!$A$3:$A$7690,"&gt;50%",'2way'!$Y$3:$Y$7690,"N",'2way'!$Q$3:$Q$7690,"=" &amp;B208) +  COUNTIFS('2way'!$A$3:$A$7690,"&gt;50%",'2way'!$Y$3:$Y$7690,"N",'2way'!$R$3:$R$7690,"=" &amp;B208)</f>
        <v>1</v>
      </c>
      <c r="E208" s="69">
        <f>COUNTIFS('2way'!$B$3:$B$7690,"&gt;50%",'2way'!$Y$3:$Y$7690,"N",'2way'!$Q$3:$Q$7690,"=" &amp;B208) +  COUNTIFS('2way'!$B$3:$B$7690,"&gt;50%",'2way'!$Y$3:$Y$7690,"N",'2way'!$R$3:$R$7690,"=" &amp;B208)</f>
        <v>5</v>
      </c>
      <c r="F208" s="69">
        <f>COUNTIFS('2way'!$B$3:$B$7690,"&gt;50%",'2way'!$Y$3:$Y$7690,"Y",'2way'!$Q$3:$Q$7690,"=" &amp;B208) +  COUNTIFS('2way'!$B$3:$B$7690,"&gt;50%",'2way'!$Y$3:$Y$7690,"Y",'2way'!$R$3:$R$7690,"=" &amp;B208)</f>
        <v>6</v>
      </c>
      <c r="G208">
        <f>COUNTIF('2way'!$Q$3:$Q$7690,"=" &amp;B208) + COUNTIF('2way'!$R$3:$R$7690,"=" &amp;B208)</f>
        <v>14</v>
      </c>
      <c r="H208" s="6">
        <f t="shared" si="50"/>
        <v>0.14285714285714285</v>
      </c>
      <c r="I208" s="6">
        <f t="shared" si="51"/>
        <v>7.1428571428571425E-2</v>
      </c>
      <c r="J208" s="6">
        <f t="shared" si="52"/>
        <v>0.35714285714285715</v>
      </c>
      <c r="K208" s="6">
        <f t="shared" si="53"/>
        <v>0.42857142857142855</v>
      </c>
      <c r="L208" s="69">
        <f>COUNTIFS('2way'!$M$3:$M$7690,"&gt;50%",'2way'!$Y$3:$Y$7690,"Y",'2way'!$Q$3:$Q$7690,"=" &amp;B208) +  COUNTIFS('2way'!$M$3:$M$7690,"&gt;50%",'2way'!$Y$3:$Y$7690,"Y",'2way'!$R$3:$R$7690,"=" &amp;B208)</f>
        <v>2</v>
      </c>
      <c r="M208" s="69">
        <f>COUNTIFS('2way'!$M$3:$M$7690,"&gt;50%",'2way'!$Y$3:$Y$7690,"N",'2way'!$Q$3:$Q$7690,"=" &amp;B208) +  COUNTIFS('2way'!$M$3:$M$7690,"&gt;50%",'2way'!$Y$3:$Y$7690,"N",'2way'!$R$3:$R$7690,"=" &amp;B208)</f>
        <v>1</v>
      </c>
      <c r="N208" s="69">
        <f>COUNTIFS('2way'!$N$3:$N$7690,"&gt;50%",'2way'!$Y$3:$Y$7690,"N",'2way'!$Q$3:$Q$7690,"=" &amp;B208) +  COUNTIFS('2way'!$N$3:$N$7690,"&gt;50%",'2way'!$Y$3:$Y$7690,"N",'2way'!$R$3:$R$7690,"=" &amp;B208)</f>
        <v>5</v>
      </c>
      <c r="O208" s="69">
        <f>COUNTIFS('2way'!$N$3:$N$7690,"&gt;50%",'2way'!$Y$3:$Y$7690,"Y",'2way'!$Q$3:$Q$7690,"=" &amp;B208) +  COUNTIFS('2way'!$N$3:$N$7690,"&gt;50%",'2way'!$Y$3:$Y$7690,"Y",'2way'!$R$3:$R$7690,"=" &amp;B208)</f>
        <v>6</v>
      </c>
      <c r="P208">
        <f>COUNTIF('2way'!$Q$3:$Q$7690,"=" &amp;B208) + COUNTIF('2way'!$R$3:$R$7690,"=" &amp;B208)</f>
        <v>14</v>
      </c>
      <c r="Q208" s="6">
        <f t="shared" si="54"/>
        <v>0.14285714285714285</v>
      </c>
      <c r="R208" s="6">
        <f t="shared" si="55"/>
        <v>7.1428571428571425E-2</v>
      </c>
      <c r="S208" s="6">
        <f t="shared" si="56"/>
        <v>0.35714285714285715</v>
      </c>
      <c r="T208" s="6">
        <f t="shared" si="57"/>
        <v>0.42857142857142855</v>
      </c>
      <c r="U208">
        <f t="shared" si="58"/>
        <v>7</v>
      </c>
      <c r="V208" s="6">
        <f t="shared" si="59"/>
        <v>0.5</v>
      </c>
      <c r="W208">
        <f t="shared" si="60"/>
        <v>7</v>
      </c>
      <c r="X208" s="6">
        <f t="shared" si="61"/>
        <v>0.5</v>
      </c>
      <c r="Y208">
        <f t="shared" si="62"/>
        <v>7</v>
      </c>
      <c r="Z208" s="6">
        <f t="shared" si="63"/>
        <v>0.5</v>
      </c>
      <c r="AA208">
        <f t="shared" si="64"/>
        <v>7</v>
      </c>
      <c r="AB208" s="6">
        <f t="shared" si="65"/>
        <v>0.5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7</v>
      </c>
      <c r="D209" s="69">
        <f>COUNTIFS('2way'!$A$3:$A$7690,"&gt;50%",'2way'!$Y$3:$Y$7690,"N",'2way'!$Q$3:$Q$7690,"=" &amp;B209) +  COUNTIFS('2way'!$A$3:$A$7690,"&gt;50%",'2way'!$Y$3:$Y$7690,"N",'2way'!$R$3:$R$7690,"=" &amp;B209)</f>
        <v>2</v>
      </c>
      <c r="E209" s="69">
        <f>COUNTIFS('2way'!$B$3:$B$7690,"&gt;50%",'2way'!$Y$3:$Y$7690,"N",'2way'!$Q$3:$Q$7690,"=" &amp;B209) +  COUNTIFS('2way'!$B$3:$B$7690,"&gt;50%",'2way'!$Y$3:$Y$7690,"N",'2way'!$R$3:$R$7690,"=" &amp;B209)</f>
        <v>2</v>
      </c>
      <c r="F209" s="69">
        <f>COUNTIFS('2way'!$B$3:$B$7690,"&gt;50%",'2way'!$Y$3:$Y$7690,"Y",'2way'!$Q$3:$Q$7690,"=" &amp;B209) +  COUNTIFS('2way'!$B$3:$B$7690,"&gt;50%",'2way'!$Y$3:$Y$7690,"Y",'2way'!$R$3:$R$7690,"=" &amp;B209)</f>
        <v>3</v>
      </c>
      <c r="G209">
        <f>COUNTIF('2way'!$Q$3:$Q$7690,"=" &amp;B209) + COUNTIF('2way'!$R$3:$R$7690,"=" &amp;B209)</f>
        <v>14</v>
      </c>
      <c r="H209" s="6">
        <f t="shared" si="50"/>
        <v>0.5</v>
      </c>
      <c r="I209" s="6">
        <f t="shared" si="51"/>
        <v>0.14285714285714285</v>
      </c>
      <c r="J209" s="6">
        <f t="shared" si="52"/>
        <v>0.14285714285714285</v>
      </c>
      <c r="K209" s="6">
        <f t="shared" si="53"/>
        <v>0.21428571428571427</v>
      </c>
      <c r="L209" s="69">
        <f>COUNTIFS('2way'!$M$3:$M$7690,"&gt;50%",'2way'!$Y$3:$Y$7690,"Y",'2way'!$Q$3:$Q$7690,"=" &amp;B209) +  COUNTIFS('2way'!$M$3:$M$7690,"&gt;50%",'2way'!$Y$3:$Y$7690,"Y",'2way'!$R$3:$R$7690,"=" &amp;B209)</f>
        <v>10</v>
      </c>
      <c r="M209" s="69">
        <f>COUNTIFS('2way'!$M$3:$M$7690,"&gt;50%",'2way'!$Y$3:$Y$7690,"N",'2way'!$Q$3:$Q$7690,"=" &amp;B209) +  COUNTIFS('2way'!$M$3:$M$7690,"&gt;50%",'2way'!$Y$3:$Y$7690,"N",'2way'!$R$3:$R$7690,"=" &amp;B209)</f>
        <v>4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14</v>
      </c>
      <c r="Q209" s="6">
        <f t="shared" si="54"/>
        <v>0.7142857142857143</v>
      </c>
      <c r="R209" s="6">
        <f t="shared" si="55"/>
        <v>0.2857142857142857</v>
      </c>
      <c r="S209" s="6">
        <f t="shared" si="56"/>
        <v>0</v>
      </c>
      <c r="T209" s="6">
        <f t="shared" si="57"/>
        <v>0</v>
      </c>
      <c r="U209">
        <f t="shared" si="58"/>
        <v>9</v>
      </c>
      <c r="V209" s="6">
        <f t="shared" si="59"/>
        <v>0.6428571428571429</v>
      </c>
      <c r="W209">
        <f t="shared" si="60"/>
        <v>10</v>
      </c>
      <c r="X209" s="6">
        <f t="shared" si="61"/>
        <v>0.7142857142857143</v>
      </c>
      <c r="Y209">
        <f t="shared" si="62"/>
        <v>5</v>
      </c>
      <c r="Z209" s="6">
        <f t="shared" si="63"/>
        <v>0.35714285714285715</v>
      </c>
      <c r="AA209">
        <f t="shared" si="64"/>
        <v>4</v>
      </c>
      <c r="AB209" s="6">
        <f t="shared" si="65"/>
        <v>0.2857142857142857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2</v>
      </c>
      <c r="D210" s="69">
        <f>COUNTIFS('2way'!$A$3:$A$7690,"&gt;50%",'2way'!$Y$3:$Y$7690,"N",'2way'!$Q$3:$Q$7690,"=" &amp;B210) +  COUNTIFS('2way'!$A$3:$A$7690,"&gt;50%",'2way'!$Y$3:$Y$7690,"N",'2way'!$R$3:$R$7690,"=" &amp;B210)</f>
        <v>3</v>
      </c>
      <c r="E210" s="69">
        <f>COUNTIFS('2way'!$B$3:$B$7690,"&gt;50%",'2way'!$Y$3:$Y$7690,"N",'2way'!$Q$3:$Q$7690,"=" &amp;B210) +  COUNTIFS('2way'!$B$3:$B$7690,"&gt;50%",'2way'!$Y$3:$Y$7690,"N",'2way'!$R$3:$R$7690,"=" &amp;B210)</f>
        <v>5</v>
      </c>
      <c r="F210" s="69">
        <f>COUNTIFS('2way'!$B$3:$B$7690,"&gt;50%",'2way'!$Y$3:$Y$7690,"Y",'2way'!$Q$3:$Q$7690,"=" &amp;B210) +  COUNTIFS('2way'!$B$3:$B$7690,"&gt;50%",'2way'!$Y$3:$Y$7690,"Y",'2way'!$R$3:$R$7690,"=" &amp;B210)</f>
        <v>4</v>
      </c>
      <c r="G210">
        <f>COUNTIF('2way'!$Q$3:$Q$7690,"=" &amp;B210) + COUNTIF('2way'!$R$3:$R$7690,"=" &amp;B210)</f>
        <v>14</v>
      </c>
      <c r="H210" s="6">
        <f t="shared" si="50"/>
        <v>0.14285714285714285</v>
      </c>
      <c r="I210" s="6">
        <f t="shared" si="51"/>
        <v>0.21428571428571427</v>
      </c>
      <c r="J210" s="6">
        <f t="shared" si="52"/>
        <v>0.35714285714285715</v>
      </c>
      <c r="K210" s="6">
        <f t="shared" si="53"/>
        <v>0.2857142857142857</v>
      </c>
      <c r="L210" s="69">
        <f>COUNTIFS('2way'!$M$3:$M$7690,"&gt;50%",'2way'!$Y$3:$Y$7690,"Y",'2way'!$Q$3:$Q$7690,"=" &amp;B210) +  COUNTIFS('2way'!$M$3:$M$7690,"&gt;50%",'2way'!$Y$3:$Y$7690,"Y",'2way'!$R$3:$R$7690,"=" &amp;B210)</f>
        <v>2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8</v>
      </c>
      <c r="O210" s="69">
        <f>COUNTIFS('2way'!$N$3:$N$7690,"&gt;50%",'2way'!$Y$3:$Y$7690,"Y",'2way'!$Q$3:$Q$7690,"=" &amp;B210) +  COUNTIFS('2way'!$N$3:$N$7690,"&gt;50%",'2way'!$Y$3:$Y$7690,"Y",'2way'!$R$3:$R$7690,"=" &amp;B210)</f>
        <v>4</v>
      </c>
      <c r="P210">
        <f>COUNTIF('2way'!$Q$3:$Q$7690,"=" &amp;B210) + COUNTIF('2way'!$R$3:$R$7690,"=" &amp;B210)</f>
        <v>14</v>
      </c>
      <c r="Q210" s="6">
        <f t="shared" si="54"/>
        <v>0.14285714285714285</v>
      </c>
      <c r="R210" s="6">
        <f t="shared" si="55"/>
        <v>0</v>
      </c>
      <c r="S210" s="6">
        <f t="shared" si="56"/>
        <v>0.5714285714285714</v>
      </c>
      <c r="T210" s="6">
        <f t="shared" si="57"/>
        <v>0.2857142857142857</v>
      </c>
      <c r="U210">
        <f t="shared" si="58"/>
        <v>7</v>
      </c>
      <c r="V210" s="6">
        <f t="shared" si="59"/>
        <v>0.5</v>
      </c>
      <c r="W210">
        <f t="shared" si="60"/>
        <v>10</v>
      </c>
      <c r="X210" s="6">
        <f t="shared" si="61"/>
        <v>0.7142857142857143</v>
      </c>
      <c r="Y210">
        <f t="shared" si="62"/>
        <v>7</v>
      </c>
      <c r="Z210" s="6">
        <f t="shared" si="63"/>
        <v>0.5</v>
      </c>
      <c r="AA210">
        <f t="shared" si="64"/>
        <v>4</v>
      </c>
      <c r="AB210" s="6">
        <f t="shared" si="65"/>
        <v>0.2857142857142857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3</v>
      </c>
      <c r="D211" s="69">
        <f>COUNTIFS('2way'!$A$3:$A$7690,"&gt;50%",'2way'!$Y$3:$Y$7690,"N",'2way'!$Q$3:$Q$7690,"=" &amp;B211) +  COUNTIFS('2way'!$A$3:$A$7690,"&gt;50%",'2way'!$Y$3:$Y$7690,"N",'2way'!$R$3:$R$7690,"=" &amp;B211)</f>
        <v>6</v>
      </c>
      <c r="E211" s="69">
        <f>COUNTIFS('2way'!$B$3:$B$7690,"&gt;50%",'2way'!$Y$3:$Y$7690,"N",'2way'!$Q$3:$Q$7690,"=" &amp;B211) +  COUNTIFS('2way'!$B$3:$B$7690,"&gt;50%",'2way'!$Y$3:$Y$7690,"N",'2way'!$R$3:$R$7690,"=" &amp;B211)</f>
        <v>1</v>
      </c>
      <c r="F211" s="69">
        <f>COUNTIFS('2way'!$B$3:$B$7690,"&gt;50%",'2way'!$Y$3:$Y$7690,"Y",'2way'!$Q$3:$Q$7690,"=" &amp;B211) +  COUNTIFS('2way'!$B$3:$B$7690,"&gt;50%",'2way'!$Y$3:$Y$7690,"Y",'2way'!$R$3:$R$7690,"=" &amp;B211)</f>
        <v>4</v>
      </c>
      <c r="G211">
        <f>COUNTIF('2way'!$Q$3:$Q$7690,"=" &amp;B211) + COUNTIF('2way'!$R$3:$R$7690,"=" &amp;B211)</f>
        <v>14</v>
      </c>
      <c r="H211" s="6">
        <f t="shared" si="50"/>
        <v>0.21428571428571427</v>
      </c>
      <c r="I211" s="6">
        <f t="shared" si="51"/>
        <v>0.42857142857142855</v>
      </c>
      <c r="J211" s="6">
        <f t="shared" si="52"/>
        <v>7.1428571428571425E-2</v>
      </c>
      <c r="K211" s="6">
        <f t="shared" si="53"/>
        <v>0.2857142857142857</v>
      </c>
      <c r="L211" s="69">
        <f>COUNTIFS('2way'!$M$3:$M$7690,"&gt;50%",'2way'!$Y$3:$Y$7690,"Y",'2way'!$Q$3:$Q$7690,"=" &amp;B211) +  COUNTIFS('2way'!$M$3:$M$7690,"&gt;50%",'2way'!$Y$3:$Y$7690,"Y",'2way'!$R$3:$R$7690,"=" &amp;B211)</f>
        <v>4</v>
      </c>
      <c r="M211" s="69">
        <f>COUNTIFS('2way'!$M$3:$M$7690,"&gt;50%",'2way'!$Y$3:$Y$7690,"N",'2way'!$Q$3:$Q$7690,"=" &amp;B211) +  COUNTIFS('2way'!$M$3:$M$7690,"&gt;50%",'2way'!$Y$3:$Y$7690,"N",'2way'!$R$3:$R$7690,"=" &amp;B211)</f>
        <v>5</v>
      </c>
      <c r="N211" s="69">
        <f>COUNTIFS('2way'!$N$3:$N$7690,"&gt;50%",'2way'!$Y$3:$Y$7690,"N",'2way'!$Q$3:$Q$7690,"=" &amp;B211) +  COUNTIFS('2way'!$N$3:$N$7690,"&gt;50%",'2way'!$Y$3:$Y$7690,"N",'2way'!$R$3:$R$7690,"=" &amp;B211)</f>
        <v>2</v>
      </c>
      <c r="O211" s="69">
        <f>COUNTIFS('2way'!$N$3:$N$7690,"&gt;50%",'2way'!$Y$3:$Y$7690,"Y",'2way'!$Q$3:$Q$7690,"=" &amp;B211) +  COUNTIFS('2way'!$N$3:$N$7690,"&gt;50%",'2way'!$Y$3:$Y$7690,"Y",'2way'!$R$3:$R$7690,"=" &amp;B211)</f>
        <v>3</v>
      </c>
      <c r="P211">
        <f>COUNTIF('2way'!$Q$3:$Q$7690,"=" &amp;B211) + COUNTIF('2way'!$R$3:$R$7690,"=" &amp;B211)</f>
        <v>14</v>
      </c>
      <c r="Q211" s="6">
        <f t="shared" si="54"/>
        <v>0.2857142857142857</v>
      </c>
      <c r="R211" s="6">
        <f t="shared" si="55"/>
        <v>0.35714285714285715</v>
      </c>
      <c r="S211" s="6">
        <f t="shared" si="56"/>
        <v>0.14285714285714285</v>
      </c>
      <c r="T211" s="6">
        <f t="shared" si="57"/>
        <v>0.21428571428571427</v>
      </c>
      <c r="U211">
        <f t="shared" si="58"/>
        <v>4</v>
      </c>
      <c r="V211" s="6">
        <f t="shared" si="59"/>
        <v>0.2857142857142857</v>
      </c>
      <c r="W211">
        <f t="shared" si="60"/>
        <v>6</v>
      </c>
      <c r="X211" s="6">
        <f t="shared" si="61"/>
        <v>0.42857142857142855</v>
      </c>
      <c r="Y211">
        <f t="shared" si="62"/>
        <v>10</v>
      </c>
      <c r="Z211" s="6">
        <f t="shared" si="63"/>
        <v>0.7142857142857143</v>
      </c>
      <c r="AA211">
        <f t="shared" si="64"/>
        <v>8</v>
      </c>
      <c r="AB211" s="6">
        <f t="shared" si="65"/>
        <v>0.5714285714285714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3</v>
      </c>
      <c r="D212" s="69">
        <f>COUNTIFS('2way'!$A$3:$A$7690,"&gt;50%",'2way'!$Y$3:$Y$7690,"N",'2way'!$Q$3:$Q$7690,"=" &amp;B212) +  COUNTIFS('2way'!$A$3:$A$7690,"&gt;50%",'2way'!$Y$3:$Y$7690,"N",'2way'!$R$3:$R$7690,"=" &amp;B212)</f>
        <v>2</v>
      </c>
      <c r="E212" s="69">
        <f>COUNTIFS('2way'!$B$3:$B$7690,"&gt;50%",'2way'!$Y$3:$Y$7690,"N",'2way'!$Q$3:$Q$7690,"=" &amp;B212) +  COUNTIFS('2way'!$B$3:$B$7690,"&gt;50%",'2way'!$Y$3:$Y$7690,"N",'2way'!$R$3:$R$7690,"=" &amp;B212)</f>
        <v>4</v>
      </c>
      <c r="F212" s="69">
        <f>COUNTIFS('2way'!$B$3:$B$7690,"&gt;50%",'2way'!$Y$3:$Y$7690,"Y",'2way'!$Q$3:$Q$7690,"=" &amp;B212) +  COUNTIFS('2way'!$B$3:$B$7690,"&gt;50%",'2way'!$Y$3:$Y$7690,"Y",'2way'!$R$3:$R$7690,"=" &amp;B212)</f>
        <v>5</v>
      </c>
      <c r="G212">
        <f>COUNTIF('2way'!$Q$3:$Q$7690,"=" &amp;B212) + COUNTIF('2way'!$R$3:$R$7690,"=" &amp;B212)</f>
        <v>14</v>
      </c>
      <c r="H212" s="6">
        <f t="shared" si="50"/>
        <v>0.21428571428571427</v>
      </c>
      <c r="I212" s="6">
        <f t="shared" si="51"/>
        <v>0.14285714285714285</v>
      </c>
      <c r="J212" s="6">
        <f t="shared" si="52"/>
        <v>0.2857142857142857</v>
      </c>
      <c r="K212" s="6">
        <f t="shared" si="53"/>
        <v>0.35714285714285715</v>
      </c>
      <c r="L212" s="69">
        <f>COUNTIFS('2way'!$M$3:$M$7690,"&gt;50%",'2way'!$Y$3:$Y$7690,"Y",'2way'!$Q$3:$Q$7690,"=" &amp;B212) +  COUNTIFS('2way'!$M$3:$M$7690,"&gt;50%",'2way'!$Y$3:$Y$7690,"Y",'2way'!$R$3:$R$7690,"=" &amp;B212)</f>
        <v>4</v>
      </c>
      <c r="M212" s="69">
        <f>COUNTIFS('2way'!$M$3:$M$7690,"&gt;50%",'2way'!$Y$3:$Y$7690,"N",'2way'!$Q$3:$Q$7690,"=" &amp;B212) +  COUNTIFS('2way'!$M$3:$M$7690,"&gt;50%",'2way'!$Y$3:$Y$7690,"N",'2way'!$R$3:$R$7690,"=" &amp;B212)</f>
        <v>3</v>
      </c>
      <c r="N212" s="69">
        <f>COUNTIFS('2way'!$N$3:$N$7690,"&gt;50%",'2way'!$Y$3:$Y$7690,"N",'2way'!$Q$3:$Q$7690,"=" &amp;B212) +  COUNTIFS('2way'!$N$3:$N$7690,"&gt;50%",'2way'!$Y$3:$Y$7690,"N",'2way'!$R$3:$R$7690,"=" &amp;B212)</f>
        <v>3</v>
      </c>
      <c r="O212" s="69">
        <f>COUNTIFS('2way'!$N$3:$N$7690,"&gt;50%",'2way'!$Y$3:$Y$7690,"Y",'2way'!$Q$3:$Q$7690,"=" &amp;B212) +  COUNTIFS('2way'!$N$3:$N$7690,"&gt;50%",'2way'!$Y$3:$Y$7690,"Y",'2way'!$R$3:$R$7690,"=" &amp;B212)</f>
        <v>4</v>
      </c>
      <c r="P212">
        <f>COUNTIF('2way'!$Q$3:$Q$7690,"=" &amp;B212) + COUNTIF('2way'!$R$3:$R$7690,"=" &amp;B212)</f>
        <v>14</v>
      </c>
      <c r="Q212" s="6">
        <f t="shared" si="54"/>
        <v>0.2857142857142857</v>
      </c>
      <c r="R212" s="6">
        <f t="shared" si="55"/>
        <v>0.21428571428571427</v>
      </c>
      <c r="S212" s="6">
        <f t="shared" si="56"/>
        <v>0.21428571428571427</v>
      </c>
      <c r="T212" s="6">
        <f t="shared" si="57"/>
        <v>0.2857142857142857</v>
      </c>
      <c r="U212">
        <f t="shared" si="58"/>
        <v>7</v>
      </c>
      <c r="V212" s="6">
        <f t="shared" si="59"/>
        <v>0.5</v>
      </c>
      <c r="W212">
        <f t="shared" si="60"/>
        <v>7</v>
      </c>
      <c r="X212" s="6">
        <f t="shared" si="61"/>
        <v>0.5</v>
      </c>
      <c r="Y212">
        <f t="shared" si="62"/>
        <v>7</v>
      </c>
      <c r="Z212" s="6">
        <f t="shared" si="63"/>
        <v>0.5</v>
      </c>
      <c r="AA212">
        <f t="shared" si="64"/>
        <v>7</v>
      </c>
      <c r="AB212" s="6">
        <f t="shared" si="65"/>
        <v>0.5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2</v>
      </c>
      <c r="D213" s="69">
        <f>COUNTIFS('2way'!$A$3:$A$7690,"&gt;50%",'2way'!$Y$3:$Y$7690,"N",'2way'!$Q$3:$Q$7690,"=" &amp;B213) +  COUNTIFS('2way'!$A$3:$A$7690,"&gt;50%",'2way'!$Y$3:$Y$7690,"N",'2way'!$R$3:$R$7690,"=" &amp;B213)</f>
        <v>4</v>
      </c>
      <c r="E213" s="69">
        <f>COUNTIFS('2way'!$B$3:$B$7690,"&gt;50%",'2way'!$Y$3:$Y$7690,"N",'2way'!$Q$3:$Q$7690,"=" &amp;B213) +  COUNTIFS('2way'!$B$3:$B$7690,"&gt;50%",'2way'!$Y$3:$Y$7690,"N",'2way'!$R$3:$R$7690,"=" &amp;B213)</f>
        <v>4</v>
      </c>
      <c r="F213" s="69">
        <f>COUNTIFS('2way'!$B$3:$B$7690,"&gt;50%",'2way'!$Y$3:$Y$7690,"Y",'2way'!$Q$3:$Q$7690,"=" &amp;B213) +  COUNTIFS('2way'!$B$3:$B$7690,"&gt;50%",'2way'!$Y$3:$Y$7690,"Y",'2way'!$R$3:$R$7690,"=" &amp;B213)</f>
        <v>4</v>
      </c>
      <c r="G213">
        <f>COUNTIF('2way'!$Q$3:$Q$7690,"=" &amp;B213) + COUNTIF('2way'!$R$3:$R$7690,"=" &amp;B213)</f>
        <v>14</v>
      </c>
      <c r="H213" s="6">
        <f t="shared" si="50"/>
        <v>0.14285714285714285</v>
      </c>
      <c r="I213" s="6">
        <f t="shared" si="51"/>
        <v>0.2857142857142857</v>
      </c>
      <c r="J213" s="6">
        <f t="shared" si="52"/>
        <v>0.2857142857142857</v>
      </c>
      <c r="K213" s="6">
        <f t="shared" si="53"/>
        <v>0.2857142857142857</v>
      </c>
      <c r="L213" s="69">
        <f>COUNTIFS('2way'!$M$3:$M$7690,"&gt;50%",'2way'!$Y$3:$Y$7690,"Y",'2way'!$Q$3:$Q$7690,"=" &amp;B213) +  COUNTIFS('2way'!$M$3:$M$7690,"&gt;50%",'2way'!$Y$3:$Y$7690,"Y",'2way'!$R$3:$R$7690,"=" &amp;B213)</f>
        <v>1</v>
      </c>
      <c r="M213" s="69">
        <f>COUNTIFS('2way'!$M$3:$M$7690,"&gt;50%",'2way'!$Y$3:$Y$7690,"N",'2way'!$Q$3:$Q$7690,"=" &amp;B213) +  COUNTIFS('2way'!$M$3:$M$7690,"&gt;50%",'2way'!$Y$3:$Y$7690,"N",'2way'!$R$3:$R$7690,"=" &amp;B213)</f>
        <v>3</v>
      </c>
      <c r="N213" s="69">
        <f>COUNTIFS('2way'!$N$3:$N$7690,"&gt;50%",'2way'!$Y$3:$Y$7690,"N",'2way'!$Q$3:$Q$7690,"=" &amp;B213) +  COUNTIFS('2way'!$N$3:$N$7690,"&gt;50%",'2way'!$Y$3:$Y$7690,"N",'2way'!$R$3:$R$7690,"=" &amp;B213)</f>
        <v>5</v>
      </c>
      <c r="O213" s="69">
        <f>COUNTIFS('2way'!$N$3:$N$7690,"&gt;50%",'2way'!$Y$3:$Y$7690,"Y",'2way'!$Q$3:$Q$7690,"=" &amp;B213) +  COUNTIFS('2way'!$N$3:$N$7690,"&gt;50%",'2way'!$Y$3:$Y$7690,"Y",'2way'!$R$3:$R$7690,"=" &amp;B213)</f>
        <v>5</v>
      </c>
      <c r="P213">
        <f>COUNTIF('2way'!$Q$3:$Q$7690,"=" &amp;B213) + COUNTIF('2way'!$R$3:$R$7690,"=" &amp;B213)</f>
        <v>14</v>
      </c>
      <c r="Q213" s="6">
        <f t="shared" si="54"/>
        <v>7.1428571428571425E-2</v>
      </c>
      <c r="R213" s="6">
        <f t="shared" si="55"/>
        <v>0.21428571428571427</v>
      </c>
      <c r="S213" s="6">
        <f t="shared" si="56"/>
        <v>0.35714285714285715</v>
      </c>
      <c r="T213" s="6">
        <f t="shared" si="57"/>
        <v>0.35714285714285715</v>
      </c>
      <c r="U213">
        <f t="shared" si="58"/>
        <v>6</v>
      </c>
      <c r="V213" s="6">
        <f t="shared" si="59"/>
        <v>0.42857142857142855</v>
      </c>
      <c r="W213">
        <f t="shared" si="60"/>
        <v>6</v>
      </c>
      <c r="X213" s="6">
        <f t="shared" si="61"/>
        <v>0.42857142857142855</v>
      </c>
      <c r="Y213">
        <f t="shared" si="62"/>
        <v>8</v>
      </c>
      <c r="Z213" s="6">
        <f t="shared" si="63"/>
        <v>0.5714285714285714</v>
      </c>
      <c r="AA213">
        <f t="shared" si="64"/>
        <v>8</v>
      </c>
      <c r="AB213" s="6">
        <f t="shared" si="65"/>
        <v>0.5714285714285714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3</v>
      </c>
      <c r="E214" s="69">
        <f>COUNTIFS('2way'!$B$3:$B$7690,"&gt;50%",'2way'!$Y$3:$Y$7690,"N",'2way'!$Q$3:$Q$7690,"=" &amp;B214) +  COUNTIFS('2way'!$B$3:$B$7690,"&gt;50%",'2way'!$Y$3:$Y$7690,"N",'2way'!$R$3:$R$7690,"=" &amp;B214)</f>
        <v>6</v>
      </c>
      <c r="F214" s="69">
        <f>COUNTIFS('2way'!$B$3:$B$7690,"&gt;50%",'2way'!$Y$3:$Y$7690,"Y",'2way'!$Q$3:$Q$7690,"=" &amp;B214) +  COUNTIFS('2way'!$B$3:$B$7690,"&gt;50%",'2way'!$Y$3:$Y$7690,"Y",'2way'!$R$3:$R$7690,"=" &amp;B214)</f>
        <v>5</v>
      </c>
      <c r="G214">
        <f>COUNTIF('2way'!$Q$3:$Q$7690,"=" &amp;B214) + COUNTIF('2way'!$R$3:$R$7690,"=" &amp;B214)</f>
        <v>14</v>
      </c>
      <c r="H214" s="6">
        <f t="shared" si="50"/>
        <v>0</v>
      </c>
      <c r="I214" s="6">
        <f t="shared" si="51"/>
        <v>0.21428571428571427</v>
      </c>
      <c r="J214" s="6">
        <f t="shared" si="52"/>
        <v>0.42857142857142855</v>
      </c>
      <c r="K214" s="6">
        <f t="shared" si="53"/>
        <v>0.35714285714285715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8</v>
      </c>
      <c r="O214" s="69">
        <f>COUNTIFS('2way'!$N$3:$N$7690,"&gt;50%",'2way'!$Y$3:$Y$7690,"Y",'2way'!$Q$3:$Q$7690,"=" &amp;B214) +  COUNTIFS('2way'!$N$3:$N$7690,"&gt;50%",'2way'!$Y$3:$Y$7690,"Y",'2way'!$R$3:$R$7690,"=" &amp;B214)</f>
        <v>5</v>
      </c>
      <c r="P214">
        <f>COUNTIF('2way'!$Q$3:$Q$7690,"=" &amp;B214) + COUNTIF('2way'!$R$3:$R$7690,"=" &amp;B214)</f>
        <v>14</v>
      </c>
      <c r="Q214" s="6">
        <f t="shared" si="54"/>
        <v>0</v>
      </c>
      <c r="R214" s="6">
        <f t="shared" si="55"/>
        <v>7.1428571428571425E-2</v>
      </c>
      <c r="S214" s="6">
        <f t="shared" si="56"/>
        <v>0.5714285714285714</v>
      </c>
      <c r="T214" s="6">
        <f t="shared" si="57"/>
        <v>0.35714285714285715</v>
      </c>
      <c r="U214">
        <f t="shared" si="58"/>
        <v>6</v>
      </c>
      <c r="V214" s="6">
        <f t="shared" si="59"/>
        <v>0.42857142857142855</v>
      </c>
      <c r="W214">
        <f t="shared" si="60"/>
        <v>8</v>
      </c>
      <c r="X214" s="6">
        <f t="shared" si="61"/>
        <v>0.5714285714285714</v>
      </c>
      <c r="Y214">
        <f t="shared" si="62"/>
        <v>8</v>
      </c>
      <c r="Z214" s="6">
        <f t="shared" si="63"/>
        <v>0.5714285714285714</v>
      </c>
      <c r="AA214">
        <f t="shared" si="64"/>
        <v>6</v>
      </c>
      <c r="AB214" s="6">
        <f t="shared" si="65"/>
        <v>0.42857142857142855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3</v>
      </c>
      <c r="D215" s="69">
        <f>COUNTIFS('2way'!$A$3:$A$7690,"&gt;50%",'2way'!$Y$3:$Y$7690,"N",'2way'!$Q$3:$Q$7690,"=" &amp;B215) +  COUNTIFS('2way'!$A$3:$A$7690,"&gt;50%",'2way'!$Y$3:$Y$7690,"N",'2way'!$R$3:$R$7690,"=" &amp;B215)</f>
        <v>4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5</v>
      </c>
      <c r="G215">
        <f>COUNTIF('2way'!$Q$3:$Q$7690,"=" &amp;B215) + COUNTIF('2way'!$R$3:$R$7690,"=" &amp;B215)</f>
        <v>14</v>
      </c>
      <c r="H215" s="6">
        <f t="shared" si="50"/>
        <v>0.21428571428571427</v>
      </c>
      <c r="I215" s="6">
        <f t="shared" si="51"/>
        <v>0.2857142857142857</v>
      </c>
      <c r="J215" s="6">
        <f t="shared" si="52"/>
        <v>0.14285714285714285</v>
      </c>
      <c r="K215" s="6">
        <f t="shared" si="53"/>
        <v>0.35714285714285715</v>
      </c>
      <c r="L215" s="69">
        <f>COUNTIFS('2way'!$M$3:$M$7690,"&gt;50%",'2way'!$Y$3:$Y$7690,"Y",'2way'!$Q$3:$Q$7690,"=" &amp;B215) +  COUNTIFS('2way'!$M$3:$M$7690,"&gt;50%",'2way'!$Y$3:$Y$7690,"Y",'2way'!$R$3:$R$7690,"=" &amp;B215)</f>
        <v>6</v>
      </c>
      <c r="M215" s="69">
        <f>COUNTIFS('2way'!$M$3:$M$7690,"&gt;50%",'2way'!$Y$3:$Y$7690,"N",'2way'!$Q$3:$Q$7690,"=" &amp;B215) +  COUNTIFS('2way'!$M$3:$M$7690,"&gt;50%",'2way'!$Y$3:$Y$7690,"N",'2way'!$R$3:$R$7690,"=" &amp;B215)</f>
        <v>3</v>
      </c>
      <c r="N215" s="69">
        <f>COUNTIFS('2way'!$N$3:$N$7690,"&gt;50%",'2way'!$Y$3:$Y$7690,"N",'2way'!$Q$3:$Q$7690,"=" &amp;B215) +  COUNTIFS('2way'!$N$3:$N$7690,"&gt;50%",'2way'!$Y$3:$Y$7690,"N",'2way'!$R$3:$R$7690,"=" &amp;B215)</f>
        <v>3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14</v>
      </c>
      <c r="Q215" s="6">
        <f t="shared" si="54"/>
        <v>0.42857142857142855</v>
      </c>
      <c r="R215" s="6">
        <f t="shared" si="55"/>
        <v>0.21428571428571427</v>
      </c>
      <c r="S215" s="6">
        <f t="shared" si="56"/>
        <v>0.21428571428571427</v>
      </c>
      <c r="T215" s="6">
        <f t="shared" si="57"/>
        <v>0.14285714285714285</v>
      </c>
      <c r="U215">
        <f t="shared" si="58"/>
        <v>5</v>
      </c>
      <c r="V215" s="6">
        <f t="shared" si="59"/>
        <v>0.35714285714285715</v>
      </c>
      <c r="W215">
        <f t="shared" si="60"/>
        <v>9</v>
      </c>
      <c r="X215" s="6">
        <f t="shared" si="61"/>
        <v>0.6428571428571429</v>
      </c>
      <c r="Y215">
        <f t="shared" si="62"/>
        <v>9</v>
      </c>
      <c r="Z215" s="6">
        <f t="shared" si="63"/>
        <v>0.6428571428571429</v>
      </c>
      <c r="AA215">
        <f t="shared" si="64"/>
        <v>5</v>
      </c>
      <c r="AB215" s="6">
        <f t="shared" si="65"/>
        <v>0.35714285714285715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4</v>
      </c>
      <c r="D216" s="69">
        <f>COUNTIFS('2way'!$A$3:$A$7690,"&gt;50%",'2way'!$Y$3:$Y$7690,"N",'2way'!$Q$3:$Q$7690,"=" &amp;B216) +  COUNTIFS('2way'!$A$3:$A$7690,"&gt;50%",'2way'!$Y$3:$Y$7690,"N",'2way'!$R$3:$R$7690,"=" &amp;B216)</f>
        <v>3</v>
      </c>
      <c r="E216" s="69">
        <f>COUNTIFS('2way'!$B$3:$B$7690,"&gt;50%",'2way'!$Y$3:$Y$7690,"N",'2way'!$Q$3:$Q$7690,"=" &amp;B216) +  COUNTIFS('2way'!$B$3:$B$7690,"&gt;50%",'2way'!$Y$3:$Y$7690,"N",'2way'!$R$3:$R$7690,"=" &amp;B216)</f>
        <v>5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15</v>
      </c>
      <c r="H216" s="6">
        <f t="shared" si="50"/>
        <v>0.26666666666666666</v>
      </c>
      <c r="I216" s="6">
        <f t="shared" si="51"/>
        <v>0.2</v>
      </c>
      <c r="J216" s="6">
        <f t="shared" si="52"/>
        <v>0.33333333333333331</v>
      </c>
      <c r="K216" s="6">
        <f t="shared" si="53"/>
        <v>6.6666666666666666E-2</v>
      </c>
      <c r="L216" s="69">
        <f>COUNTIFS('2way'!$M$3:$M$7690,"&gt;50%",'2way'!$Y$3:$Y$7690,"Y",'2way'!$Q$3:$Q$7690,"=" &amp;B216) +  COUNTIFS('2way'!$M$3:$M$7690,"&gt;50%",'2way'!$Y$3:$Y$7690,"Y",'2way'!$R$3:$R$7690,"=" &amp;B216)</f>
        <v>5</v>
      </c>
      <c r="M216" s="69">
        <f>COUNTIFS('2way'!$M$3:$M$7690,"&gt;50%",'2way'!$Y$3:$Y$7690,"N",'2way'!$Q$3:$Q$7690,"=" &amp;B216) +  COUNTIFS('2way'!$M$3:$M$7690,"&gt;50%",'2way'!$Y$3:$Y$7690,"N",'2way'!$R$3:$R$7690,"=" &amp;B216)</f>
        <v>5</v>
      </c>
      <c r="N216" s="69">
        <f>COUNTIFS('2way'!$N$3:$N$7690,"&gt;50%",'2way'!$Y$3:$Y$7690,"N",'2way'!$Q$3:$Q$7690,"=" &amp;B216) +  COUNTIFS('2way'!$N$3:$N$7690,"&gt;50%",'2way'!$Y$3:$Y$7690,"N",'2way'!$R$3:$R$7690,"=" &amp;B216)</f>
        <v>3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15</v>
      </c>
      <c r="Q216" s="6">
        <f t="shared" si="54"/>
        <v>0.33333333333333331</v>
      </c>
      <c r="R216" s="6">
        <f t="shared" si="55"/>
        <v>0.33333333333333331</v>
      </c>
      <c r="S216" s="6">
        <f t="shared" si="56"/>
        <v>0.2</v>
      </c>
      <c r="T216" s="6">
        <f t="shared" si="57"/>
        <v>0</v>
      </c>
      <c r="U216">
        <f t="shared" si="58"/>
        <v>9</v>
      </c>
      <c r="V216" s="6">
        <f t="shared" si="59"/>
        <v>0.6</v>
      </c>
      <c r="W216">
        <f t="shared" si="60"/>
        <v>8</v>
      </c>
      <c r="X216" s="6">
        <f t="shared" si="61"/>
        <v>0.53333333333333333</v>
      </c>
      <c r="Y216">
        <f t="shared" si="62"/>
        <v>4</v>
      </c>
      <c r="Z216" s="6">
        <f t="shared" si="63"/>
        <v>0.26666666666666666</v>
      </c>
      <c r="AA216">
        <f t="shared" si="64"/>
        <v>5</v>
      </c>
      <c r="AB216" s="6">
        <f t="shared" si="65"/>
        <v>0.33333333333333331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1</v>
      </c>
      <c r="E217" s="69">
        <f>COUNTIFS('2way'!$B$3:$B$7690,"&gt;50%",'2way'!$Y$3:$Y$7690,"N",'2way'!$Q$3:$Q$7690,"=" &amp;B217) +  COUNTIFS('2way'!$B$3:$B$7690,"&gt;50%",'2way'!$Y$3:$Y$7690,"N",'2way'!$R$3:$R$7690,"=" &amp;B217)</f>
        <v>4</v>
      </c>
      <c r="F217" s="69">
        <f>COUNTIFS('2way'!$B$3:$B$7690,"&gt;50%",'2way'!$Y$3:$Y$7690,"Y",'2way'!$Q$3:$Q$7690,"=" &amp;B217) +  COUNTIFS('2way'!$B$3:$B$7690,"&gt;50%",'2way'!$Y$3:$Y$7690,"Y",'2way'!$R$3:$R$7690,"=" &amp;B217)</f>
        <v>1</v>
      </c>
      <c r="G217">
        <f>COUNTIF('2way'!$Q$3:$Q$7690,"=" &amp;B217) + COUNTIF('2way'!$R$3:$R$7690,"=" &amp;B217)</f>
        <v>16</v>
      </c>
      <c r="H217" s="6">
        <f t="shared" si="50"/>
        <v>0</v>
      </c>
      <c r="I217" s="6">
        <f t="shared" si="51"/>
        <v>6.25E-2</v>
      </c>
      <c r="J217" s="6">
        <f t="shared" si="52"/>
        <v>0.25</v>
      </c>
      <c r="K217" s="6">
        <f t="shared" si="53"/>
        <v>6.25E-2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12</v>
      </c>
      <c r="O217" s="69">
        <f>COUNTIFS('2way'!$N$3:$N$7690,"&gt;50%",'2way'!$Y$3:$Y$7690,"Y",'2way'!$Q$3:$Q$7690,"=" &amp;B217) +  COUNTIFS('2way'!$N$3:$N$7690,"&gt;50%",'2way'!$Y$3:$Y$7690,"Y",'2way'!$R$3:$R$7690,"=" &amp;B217)</f>
        <v>4</v>
      </c>
      <c r="P217">
        <f>COUNTIF('2way'!$Q$3:$Q$7690,"=" &amp;B217) + COUNTIF('2way'!$R$3:$R$7690,"=" &amp;B217)</f>
        <v>16</v>
      </c>
      <c r="Q217" s="6">
        <f t="shared" si="54"/>
        <v>0</v>
      </c>
      <c r="R217" s="6">
        <f t="shared" si="55"/>
        <v>0</v>
      </c>
      <c r="S217" s="6">
        <f t="shared" si="56"/>
        <v>0.75</v>
      </c>
      <c r="T217" s="6">
        <f t="shared" si="57"/>
        <v>0.25</v>
      </c>
      <c r="U217">
        <f t="shared" si="58"/>
        <v>4</v>
      </c>
      <c r="V217" s="6">
        <f t="shared" si="59"/>
        <v>0.25</v>
      </c>
      <c r="W217">
        <f t="shared" si="60"/>
        <v>12</v>
      </c>
      <c r="X217" s="6">
        <f t="shared" si="61"/>
        <v>0.75</v>
      </c>
      <c r="Y217">
        <f t="shared" si="62"/>
        <v>2</v>
      </c>
      <c r="Z217" s="6">
        <f t="shared" si="63"/>
        <v>0.125</v>
      </c>
      <c r="AA217">
        <f t="shared" si="64"/>
        <v>4</v>
      </c>
      <c r="AB217" s="6">
        <f t="shared" si="65"/>
        <v>0.25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9</v>
      </c>
      <c r="F218" s="69">
        <f>COUNTIFS('2way'!$B$3:$B$7690,"&gt;50%",'2way'!$Y$3:$Y$7690,"Y",'2way'!$Q$3:$Q$7690,"=" &amp;B218) +  COUNTIFS('2way'!$B$3:$B$7690,"&gt;50%",'2way'!$Y$3:$Y$7690,"Y",'2way'!$R$3:$R$7690,"=" &amp;B218)</f>
        <v>4</v>
      </c>
      <c r="G218">
        <f>COUNTIF('2way'!$Q$3:$Q$7690,"=" &amp;B218) + COUNTIF('2way'!$R$3:$R$7690,"=" &amp;B218)</f>
        <v>16</v>
      </c>
      <c r="H218" s="6">
        <f t="shared" si="50"/>
        <v>6.25E-2</v>
      </c>
      <c r="I218" s="6">
        <f t="shared" si="51"/>
        <v>6.25E-2</v>
      </c>
      <c r="J218" s="6">
        <f t="shared" si="52"/>
        <v>0.5625</v>
      </c>
      <c r="K218" s="6">
        <f t="shared" si="53"/>
        <v>0.25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10</v>
      </c>
      <c r="O218" s="69">
        <f>COUNTIFS('2way'!$N$3:$N$7690,"&gt;50%",'2way'!$Y$3:$Y$7690,"Y",'2way'!$Q$3:$Q$7690,"=" &amp;B218) +  COUNTIFS('2way'!$N$3:$N$7690,"&gt;50%",'2way'!$Y$3:$Y$7690,"Y",'2way'!$R$3:$R$7690,"=" &amp;B218)</f>
        <v>6</v>
      </c>
      <c r="P218">
        <f>COUNTIF('2way'!$Q$3:$Q$7690,"=" &amp;B218) + COUNTIF('2way'!$R$3:$R$7690,"=" &amp;B218)</f>
        <v>16</v>
      </c>
      <c r="Q218" s="6">
        <f t="shared" si="54"/>
        <v>0</v>
      </c>
      <c r="R218" s="6">
        <f t="shared" si="55"/>
        <v>0</v>
      </c>
      <c r="S218" s="6">
        <f t="shared" si="56"/>
        <v>0.625</v>
      </c>
      <c r="T218" s="6">
        <f t="shared" si="57"/>
        <v>0.375</v>
      </c>
      <c r="U218">
        <f t="shared" si="58"/>
        <v>10</v>
      </c>
      <c r="V218" s="6">
        <f t="shared" si="59"/>
        <v>0.625</v>
      </c>
      <c r="W218">
        <f t="shared" si="60"/>
        <v>10</v>
      </c>
      <c r="X218" s="6">
        <f t="shared" si="61"/>
        <v>0.625</v>
      </c>
      <c r="Y218">
        <f t="shared" si="62"/>
        <v>5</v>
      </c>
      <c r="Z218" s="6">
        <f t="shared" si="63"/>
        <v>0.3125</v>
      </c>
      <c r="AA218">
        <f t="shared" si="64"/>
        <v>6</v>
      </c>
      <c r="AB218" s="6">
        <f t="shared" si="65"/>
        <v>0.375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8</v>
      </c>
      <c r="F219" s="69">
        <f>COUNTIFS('2way'!$B$3:$B$7690,"&gt;50%",'2way'!$Y$3:$Y$7690,"Y",'2way'!$Q$3:$Q$7690,"=" &amp;B219) +  COUNTIFS('2way'!$B$3:$B$7690,"&gt;50%",'2way'!$Y$3:$Y$7690,"Y",'2way'!$R$3:$R$7690,"=" &amp;B219)</f>
        <v>6</v>
      </c>
      <c r="G219">
        <f>COUNTIF('2way'!$Q$3:$Q$7690,"=" &amp;B219) + COUNTIF('2way'!$R$3:$R$7690,"=" &amp;B219)</f>
        <v>16</v>
      </c>
      <c r="H219" s="6">
        <f t="shared" si="50"/>
        <v>6.25E-2</v>
      </c>
      <c r="I219" s="6">
        <f t="shared" si="51"/>
        <v>0</v>
      </c>
      <c r="J219" s="6">
        <f t="shared" si="52"/>
        <v>0.5</v>
      </c>
      <c r="K219" s="6">
        <f t="shared" si="53"/>
        <v>0.375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9</v>
      </c>
      <c r="O219" s="69">
        <f>COUNTIFS('2way'!$N$3:$N$7690,"&gt;50%",'2way'!$Y$3:$Y$7690,"Y",'2way'!$Q$3:$Q$7690,"=" &amp;B219) +  COUNTIFS('2way'!$N$3:$N$7690,"&gt;50%",'2way'!$Y$3:$Y$7690,"Y",'2way'!$R$3:$R$7690,"=" &amp;B219)</f>
        <v>7</v>
      </c>
      <c r="P219">
        <f>COUNTIF('2way'!$Q$3:$Q$7690,"=" &amp;B219) + COUNTIF('2way'!$R$3:$R$7690,"=" &amp;B219)</f>
        <v>16</v>
      </c>
      <c r="Q219" s="6">
        <f t="shared" si="54"/>
        <v>0</v>
      </c>
      <c r="R219" s="6">
        <f t="shared" si="55"/>
        <v>0</v>
      </c>
      <c r="S219" s="6">
        <f t="shared" si="56"/>
        <v>0.5625</v>
      </c>
      <c r="T219" s="6">
        <f t="shared" si="57"/>
        <v>0.4375</v>
      </c>
      <c r="U219">
        <f t="shared" si="58"/>
        <v>9</v>
      </c>
      <c r="V219" s="6">
        <f t="shared" si="59"/>
        <v>0.5625</v>
      </c>
      <c r="W219">
        <f t="shared" si="60"/>
        <v>9</v>
      </c>
      <c r="X219" s="6">
        <f t="shared" si="61"/>
        <v>0.5625</v>
      </c>
      <c r="Y219">
        <f t="shared" si="62"/>
        <v>6</v>
      </c>
      <c r="Z219" s="6">
        <f t="shared" si="63"/>
        <v>0.375</v>
      </c>
      <c r="AA219">
        <f t="shared" si="64"/>
        <v>7</v>
      </c>
      <c r="AB219" s="6">
        <f t="shared" si="65"/>
        <v>0.4375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1</v>
      </c>
      <c r="E220" s="69">
        <f>COUNTIFS('2way'!$B$3:$B$7690,"&gt;50%",'2way'!$Y$3:$Y$7690,"N",'2way'!$Q$3:$Q$7690,"=" &amp;B220) +  COUNTIFS('2way'!$B$3:$B$7690,"&gt;50%",'2way'!$Y$3:$Y$7690,"N",'2way'!$R$3:$R$7690,"=" &amp;B220)</f>
        <v>9</v>
      </c>
      <c r="F220" s="69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16</v>
      </c>
      <c r="H220" s="6">
        <f t="shared" si="50"/>
        <v>0</v>
      </c>
      <c r="I220" s="6">
        <f t="shared" si="51"/>
        <v>6.25E-2</v>
      </c>
      <c r="J220" s="6">
        <f t="shared" si="52"/>
        <v>0.5625</v>
      </c>
      <c r="K220" s="6">
        <f t="shared" si="53"/>
        <v>0.3125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11</v>
      </c>
      <c r="O220" s="69">
        <f>COUNTIFS('2way'!$N$3:$N$7690,"&gt;50%",'2way'!$Y$3:$Y$7690,"Y",'2way'!$Q$3:$Q$7690,"=" &amp;B220) +  COUNTIFS('2way'!$N$3:$N$7690,"&gt;50%",'2way'!$Y$3:$Y$7690,"Y",'2way'!$R$3:$R$7690,"=" &amp;B220)</f>
        <v>5</v>
      </c>
      <c r="P220">
        <f>COUNTIF('2way'!$Q$3:$Q$7690,"=" &amp;B220) + COUNTIF('2way'!$R$3:$R$7690,"=" &amp;B220)</f>
        <v>16</v>
      </c>
      <c r="Q220" s="6">
        <f t="shared" si="54"/>
        <v>0</v>
      </c>
      <c r="R220" s="6">
        <f t="shared" si="55"/>
        <v>0</v>
      </c>
      <c r="S220" s="6">
        <f t="shared" si="56"/>
        <v>0.6875</v>
      </c>
      <c r="T220" s="6">
        <f t="shared" si="57"/>
        <v>0.3125</v>
      </c>
      <c r="U220">
        <f t="shared" si="58"/>
        <v>9</v>
      </c>
      <c r="V220" s="6">
        <f t="shared" si="59"/>
        <v>0.5625</v>
      </c>
      <c r="W220">
        <f t="shared" si="60"/>
        <v>11</v>
      </c>
      <c r="X220" s="6">
        <f t="shared" si="61"/>
        <v>0.6875</v>
      </c>
      <c r="Y220">
        <f t="shared" si="62"/>
        <v>6</v>
      </c>
      <c r="Z220" s="6">
        <f t="shared" si="63"/>
        <v>0.375</v>
      </c>
      <c r="AA220">
        <f t="shared" si="64"/>
        <v>5</v>
      </c>
      <c r="AB220" s="6">
        <f t="shared" si="65"/>
        <v>0.3125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3</v>
      </c>
      <c r="D221" s="69">
        <f>COUNTIFS('2way'!$A$3:$A$7690,"&gt;50%",'2way'!$Y$3:$Y$7690,"N",'2way'!$Q$3:$Q$7690,"=" &amp;B221) +  COUNTIFS('2way'!$A$3:$A$7690,"&gt;50%",'2way'!$Y$3:$Y$7690,"N",'2way'!$R$3:$R$7690,"=" &amp;B221)</f>
        <v>2</v>
      </c>
      <c r="E221" s="69">
        <f>COUNTIFS('2way'!$B$3:$B$7690,"&gt;50%",'2way'!$Y$3:$Y$7690,"N",'2way'!$Q$3:$Q$7690,"=" &amp;B221) +  COUNTIFS('2way'!$B$3:$B$7690,"&gt;50%",'2way'!$Y$3:$Y$7690,"N",'2way'!$R$3:$R$7690,"=" &amp;B221)</f>
        <v>7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16</v>
      </c>
      <c r="H221" s="6">
        <f t="shared" si="50"/>
        <v>0.1875</v>
      </c>
      <c r="I221" s="6">
        <f t="shared" si="51"/>
        <v>0.125</v>
      </c>
      <c r="J221" s="6">
        <f t="shared" si="52"/>
        <v>0.4375</v>
      </c>
      <c r="K221" s="6">
        <f t="shared" si="53"/>
        <v>0.1875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10</v>
      </c>
      <c r="O221" s="69">
        <f>COUNTIFS('2way'!$N$3:$N$7690,"&gt;50%",'2way'!$Y$3:$Y$7690,"Y",'2way'!$Q$3:$Q$7690,"=" &amp;B221) +  COUNTIFS('2way'!$N$3:$N$7690,"&gt;50%",'2way'!$Y$3:$Y$7690,"Y",'2way'!$R$3:$R$7690,"=" &amp;B221)</f>
        <v>6</v>
      </c>
      <c r="P221">
        <f>COUNTIF('2way'!$Q$3:$Q$7690,"=" &amp;B221) + COUNTIF('2way'!$R$3:$R$7690,"=" &amp;B221)</f>
        <v>16</v>
      </c>
      <c r="Q221" s="6">
        <f t="shared" si="54"/>
        <v>0</v>
      </c>
      <c r="R221" s="6">
        <f t="shared" si="55"/>
        <v>0</v>
      </c>
      <c r="S221" s="6">
        <f t="shared" si="56"/>
        <v>0.625</v>
      </c>
      <c r="T221" s="6">
        <f t="shared" si="57"/>
        <v>0.375</v>
      </c>
      <c r="U221">
        <f t="shared" si="58"/>
        <v>10</v>
      </c>
      <c r="V221" s="6">
        <f t="shared" si="59"/>
        <v>0.625</v>
      </c>
      <c r="W221">
        <f t="shared" si="60"/>
        <v>10</v>
      </c>
      <c r="X221" s="6">
        <f t="shared" si="61"/>
        <v>0.625</v>
      </c>
      <c r="Y221">
        <f t="shared" si="62"/>
        <v>5</v>
      </c>
      <c r="Z221" s="6">
        <f t="shared" si="63"/>
        <v>0.3125</v>
      </c>
      <c r="AA221">
        <f t="shared" si="64"/>
        <v>6</v>
      </c>
      <c r="AB221" s="6">
        <f t="shared" si="65"/>
        <v>0.375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9</v>
      </c>
      <c r="F222" s="6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16</v>
      </c>
      <c r="H222" s="6">
        <f t="shared" si="50"/>
        <v>0</v>
      </c>
      <c r="I222" s="6">
        <f t="shared" si="51"/>
        <v>0.125</v>
      </c>
      <c r="J222" s="6">
        <f t="shared" si="52"/>
        <v>0.5625</v>
      </c>
      <c r="K222" s="6">
        <f t="shared" si="53"/>
        <v>0.1875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13</v>
      </c>
      <c r="O222" s="69">
        <f>COUNTIFS('2way'!$N$3:$N$7690,"&gt;50%",'2way'!$Y$3:$Y$7690,"Y",'2way'!$Q$3:$Q$7690,"=" &amp;B222) +  COUNTIFS('2way'!$N$3:$N$7690,"&gt;50%",'2way'!$Y$3:$Y$7690,"Y",'2way'!$R$3:$R$7690,"=" &amp;B222)</f>
        <v>3</v>
      </c>
      <c r="P222">
        <f>COUNTIF('2way'!$Q$3:$Q$7690,"=" &amp;B222) + COUNTIF('2way'!$R$3:$R$7690,"=" &amp;B222)</f>
        <v>16</v>
      </c>
      <c r="Q222" s="6">
        <f t="shared" si="54"/>
        <v>0</v>
      </c>
      <c r="R222" s="6">
        <f t="shared" si="55"/>
        <v>0</v>
      </c>
      <c r="S222" s="6">
        <f t="shared" si="56"/>
        <v>0.8125</v>
      </c>
      <c r="T222" s="6">
        <f t="shared" si="57"/>
        <v>0.1875</v>
      </c>
      <c r="U222">
        <f t="shared" si="58"/>
        <v>9</v>
      </c>
      <c r="V222" s="6">
        <f t="shared" si="59"/>
        <v>0.5625</v>
      </c>
      <c r="W222">
        <f t="shared" si="60"/>
        <v>13</v>
      </c>
      <c r="X222" s="6">
        <f t="shared" si="61"/>
        <v>0.8125</v>
      </c>
      <c r="Y222">
        <f t="shared" si="62"/>
        <v>5</v>
      </c>
      <c r="Z222" s="6">
        <f t="shared" si="63"/>
        <v>0.3125</v>
      </c>
      <c r="AA222">
        <f t="shared" si="64"/>
        <v>3</v>
      </c>
      <c r="AB222" s="6">
        <f t="shared" si="65"/>
        <v>0.1875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3</v>
      </c>
      <c r="E223" s="69">
        <f>COUNTIFS('2way'!$B$3:$B$7690,"&gt;50%",'2way'!$Y$3:$Y$7690,"N",'2way'!$Q$3:$Q$7690,"=" &amp;B223) +  COUNTIFS('2way'!$B$3:$B$7690,"&gt;50%",'2way'!$Y$3:$Y$7690,"N",'2way'!$R$3:$R$7690,"=" &amp;B223)</f>
        <v>6</v>
      </c>
      <c r="F223" s="69">
        <f>COUNTIFS('2way'!$B$3:$B$7690,"&gt;50%",'2way'!$Y$3:$Y$7690,"Y",'2way'!$Q$3:$Q$7690,"=" &amp;B223) +  COUNTIFS('2way'!$B$3:$B$7690,"&gt;50%",'2way'!$Y$3:$Y$7690,"Y",'2way'!$R$3:$R$7690,"=" &amp;B223)</f>
        <v>6</v>
      </c>
      <c r="G223">
        <f>COUNTIF('2way'!$Q$3:$Q$7690,"=" &amp;B223) + COUNTIF('2way'!$R$3:$R$7690,"=" &amp;B223)</f>
        <v>16</v>
      </c>
      <c r="H223" s="6">
        <f t="shared" si="50"/>
        <v>0</v>
      </c>
      <c r="I223" s="6">
        <f t="shared" si="51"/>
        <v>0.1875</v>
      </c>
      <c r="J223" s="6">
        <f t="shared" si="52"/>
        <v>0.375</v>
      </c>
      <c r="K223" s="6">
        <f t="shared" si="53"/>
        <v>0.375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10</v>
      </c>
      <c r="O223" s="69">
        <f>COUNTIFS('2way'!$N$3:$N$7690,"&gt;50%",'2way'!$Y$3:$Y$7690,"Y",'2way'!$Q$3:$Q$7690,"=" &amp;B223) +  COUNTIFS('2way'!$N$3:$N$7690,"&gt;50%",'2way'!$Y$3:$Y$7690,"Y",'2way'!$R$3:$R$7690,"=" &amp;B223)</f>
        <v>6</v>
      </c>
      <c r="P223">
        <f>COUNTIF('2way'!$Q$3:$Q$7690,"=" &amp;B223) + COUNTIF('2way'!$R$3:$R$7690,"=" &amp;B223)</f>
        <v>16</v>
      </c>
      <c r="Q223" s="6">
        <f t="shared" si="54"/>
        <v>0</v>
      </c>
      <c r="R223" s="6">
        <f t="shared" si="55"/>
        <v>0</v>
      </c>
      <c r="S223" s="6">
        <f t="shared" si="56"/>
        <v>0.625</v>
      </c>
      <c r="T223" s="6">
        <f t="shared" si="57"/>
        <v>0.375</v>
      </c>
      <c r="U223">
        <f t="shared" si="58"/>
        <v>6</v>
      </c>
      <c r="V223" s="6">
        <f t="shared" si="59"/>
        <v>0.375</v>
      </c>
      <c r="W223">
        <f t="shared" si="60"/>
        <v>10</v>
      </c>
      <c r="X223" s="6">
        <f t="shared" si="61"/>
        <v>0.625</v>
      </c>
      <c r="Y223">
        <f t="shared" si="62"/>
        <v>9</v>
      </c>
      <c r="Z223" s="6">
        <f t="shared" si="63"/>
        <v>0.5625</v>
      </c>
      <c r="AA223">
        <f t="shared" si="64"/>
        <v>6</v>
      </c>
      <c r="AB223" s="6">
        <f t="shared" si="65"/>
        <v>0.375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5</v>
      </c>
      <c r="D224" s="69">
        <f>COUNTIFS('2way'!$A$3:$A$7690,"&gt;50%",'2way'!$Y$3:$Y$7690,"N",'2way'!$Q$3:$Q$7690,"=" &amp;B224) +  COUNTIFS('2way'!$A$3:$A$7690,"&gt;50%",'2way'!$Y$3:$Y$7690,"N",'2way'!$R$3:$R$7690,"=" &amp;B224)</f>
        <v>2</v>
      </c>
      <c r="E224" s="69">
        <f>COUNTIFS('2way'!$B$3:$B$7690,"&gt;50%",'2way'!$Y$3:$Y$7690,"N",'2way'!$Q$3:$Q$7690,"=" &amp;B224) +  COUNTIFS('2way'!$B$3:$B$7690,"&gt;50%",'2way'!$Y$3:$Y$7690,"N",'2way'!$R$3:$R$7690,"=" &amp;B224)</f>
        <v>4</v>
      </c>
      <c r="F224" s="69">
        <f>COUNTIFS('2way'!$B$3:$B$7690,"&gt;50%",'2way'!$Y$3:$Y$7690,"Y",'2way'!$Q$3:$Q$7690,"=" &amp;B224) +  COUNTIFS('2way'!$B$3:$B$7690,"&gt;50%",'2way'!$Y$3:$Y$7690,"Y",'2way'!$R$3:$R$7690,"=" &amp;B224)</f>
        <v>4</v>
      </c>
      <c r="G224">
        <f>COUNTIF('2way'!$Q$3:$Q$7690,"=" &amp;B224) + COUNTIF('2way'!$R$3:$R$7690,"=" &amp;B224)</f>
        <v>16</v>
      </c>
      <c r="H224" s="6">
        <f t="shared" si="50"/>
        <v>0.3125</v>
      </c>
      <c r="I224" s="6">
        <f t="shared" si="51"/>
        <v>0.125</v>
      </c>
      <c r="J224" s="6">
        <f t="shared" si="52"/>
        <v>0.25</v>
      </c>
      <c r="K224" s="6">
        <f t="shared" si="53"/>
        <v>0.25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6</v>
      </c>
      <c r="O224" s="69">
        <f>COUNTIFS('2way'!$N$3:$N$7690,"&gt;50%",'2way'!$Y$3:$Y$7690,"Y",'2way'!$Q$3:$Q$7690,"=" &amp;B224) +  COUNTIFS('2way'!$N$3:$N$7690,"&gt;50%",'2way'!$Y$3:$Y$7690,"Y",'2way'!$R$3:$R$7690,"=" &amp;B224)</f>
        <v>8</v>
      </c>
      <c r="P224">
        <f>COUNTIF('2way'!$Q$3:$Q$7690,"=" &amp;B224) + COUNTIF('2way'!$R$3:$R$7690,"=" &amp;B224)</f>
        <v>16</v>
      </c>
      <c r="Q224" s="6">
        <f t="shared" si="54"/>
        <v>0</v>
      </c>
      <c r="R224" s="6">
        <f t="shared" si="55"/>
        <v>6.25E-2</v>
      </c>
      <c r="S224" s="6">
        <f t="shared" si="56"/>
        <v>0.375</v>
      </c>
      <c r="T224" s="6">
        <f t="shared" si="57"/>
        <v>0.5</v>
      </c>
      <c r="U224">
        <f t="shared" si="58"/>
        <v>9</v>
      </c>
      <c r="V224" s="6">
        <f t="shared" si="59"/>
        <v>0.5625</v>
      </c>
      <c r="W224">
        <f t="shared" si="60"/>
        <v>6</v>
      </c>
      <c r="X224" s="6">
        <f t="shared" si="61"/>
        <v>0.375</v>
      </c>
      <c r="Y224">
        <f t="shared" si="62"/>
        <v>6</v>
      </c>
      <c r="Z224" s="6">
        <f t="shared" si="63"/>
        <v>0.375</v>
      </c>
      <c r="AA224">
        <f t="shared" si="64"/>
        <v>9</v>
      </c>
      <c r="AB224" s="6">
        <f t="shared" si="65"/>
        <v>0.5625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1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4</v>
      </c>
      <c r="F225" s="69">
        <f>COUNTIFS('2way'!$B$3:$B$7690,"&gt;50%",'2way'!$Y$3:$Y$7690,"Y",'2way'!$Q$3:$Q$7690,"=" &amp;B225) +  COUNTIFS('2way'!$B$3:$B$7690,"&gt;50%",'2way'!$Y$3:$Y$7690,"Y",'2way'!$R$3:$R$7690,"=" &amp;B225)</f>
        <v>5</v>
      </c>
      <c r="G225">
        <f>COUNTIF('2way'!$Q$3:$Q$7690,"=" &amp;B225) + COUNTIF('2way'!$R$3:$R$7690,"=" &amp;B225)</f>
        <v>16</v>
      </c>
      <c r="H225" s="6">
        <f t="shared" si="50"/>
        <v>6.25E-2</v>
      </c>
      <c r="I225" s="6">
        <f t="shared" si="51"/>
        <v>0.25</v>
      </c>
      <c r="J225" s="6">
        <f t="shared" si="52"/>
        <v>0.25</v>
      </c>
      <c r="K225" s="6">
        <f t="shared" si="53"/>
        <v>0.3125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7</v>
      </c>
      <c r="O225" s="69">
        <f>COUNTIFS('2way'!$N$3:$N$7690,"&gt;50%",'2way'!$Y$3:$Y$7690,"Y",'2way'!$Q$3:$Q$7690,"=" &amp;B225) +  COUNTIFS('2way'!$N$3:$N$7690,"&gt;50%",'2way'!$Y$3:$Y$7690,"Y",'2way'!$R$3:$R$7690,"=" &amp;B225)</f>
        <v>8</v>
      </c>
      <c r="P225">
        <f>COUNTIF('2way'!$Q$3:$Q$7690,"=" &amp;B225) + COUNTIF('2way'!$R$3:$R$7690,"=" &amp;B225)</f>
        <v>16</v>
      </c>
      <c r="Q225" s="6">
        <f t="shared" si="54"/>
        <v>0</v>
      </c>
      <c r="R225" s="6">
        <f t="shared" si="55"/>
        <v>6.25E-2</v>
      </c>
      <c r="S225" s="6">
        <f t="shared" si="56"/>
        <v>0.4375</v>
      </c>
      <c r="T225" s="6">
        <f t="shared" si="57"/>
        <v>0.5</v>
      </c>
      <c r="U225">
        <f t="shared" si="58"/>
        <v>5</v>
      </c>
      <c r="V225" s="6">
        <f t="shared" si="59"/>
        <v>0.3125</v>
      </c>
      <c r="W225">
        <f t="shared" si="60"/>
        <v>7</v>
      </c>
      <c r="X225" s="6">
        <f t="shared" si="61"/>
        <v>0.4375</v>
      </c>
      <c r="Y225">
        <f t="shared" si="62"/>
        <v>9</v>
      </c>
      <c r="Z225" s="6">
        <f t="shared" si="63"/>
        <v>0.5625</v>
      </c>
      <c r="AA225">
        <f t="shared" si="64"/>
        <v>9</v>
      </c>
      <c r="AB225" s="6">
        <f t="shared" si="65"/>
        <v>0.5625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3</v>
      </c>
      <c r="D226" s="69">
        <f>COUNTIFS('2way'!$A$3:$A$7690,"&gt;50%",'2way'!$Y$3:$Y$7690,"N",'2way'!$Q$3:$Q$7690,"=" &amp;B226) +  COUNTIFS('2way'!$A$3:$A$7690,"&gt;50%",'2way'!$Y$3:$Y$7690,"N",'2way'!$R$3:$R$7690,"=" &amp;B226)</f>
        <v>2</v>
      </c>
      <c r="E226" s="69">
        <f>COUNTIFS('2way'!$B$3:$B$7690,"&gt;50%",'2way'!$Y$3:$Y$7690,"N",'2way'!$Q$3:$Q$7690,"=" &amp;B226) +  COUNTIFS('2way'!$B$3:$B$7690,"&gt;50%",'2way'!$Y$3:$Y$7690,"N",'2way'!$R$3:$R$7690,"=" &amp;B226)</f>
        <v>7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16</v>
      </c>
      <c r="H226" s="6">
        <f t="shared" si="50"/>
        <v>0.1875</v>
      </c>
      <c r="I226" s="6">
        <f t="shared" si="51"/>
        <v>0.125</v>
      </c>
      <c r="J226" s="6">
        <f t="shared" si="52"/>
        <v>0.4375</v>
      </c>
      <c r="K226" s="6">
        <f t="shared" si="53"/>
        <v>0.125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9</v>
      </c>
      <c r="O226" s="69">
        <f>COUNTIFS('2way'!$N$3:$N$7690,"&gt;50%",'2way'!$Y$3:$Y$7690,"Y",'2way'!$Q$3:$Q$7690,"=" &amp;B226) +  COUNTIFS('2way'!$N$3:$N$7690,"&gt;50%",'2way'!$Y$3:$Y$7690,"Y",'2way'!$R$3:$R$7690,"=" &amp;B226)</f>
        <v>7</v>
      </c>
      <c r="P226">
        <f>COUNTIF('2way'!$Q$3:$Q$7690,"=" &amp;B226) + COUNTIF('2way'!$R$3:$R$7690,"=" &amp;B226)</f>
        <v>16</v>
      </c>
      <c r="Q226" s="6">
        <f t="shared" si="54"/>
        <v>0</v>
      </c>
      <c r="R226" s="6">
        <f t="shared" si="55"/>
        <v>0</v>
      </c>
      <c r="S226" s="6">
        <f t="shared" si="56"/>
        <v>0.5625</v>
      </c>
      <c r="T226" s="6">
        <f t="shared" si="57"/>
        <v>0.4375</v>
      </c>
      <c r="U226">
        <f t="shared" si="58"/>
        <v>10</v>
      </c>
      <c r="V226" s="6">
        <f t="shared" si="59"/>
        <v>0.625</v>
      </c>
      <c r="W226">
        <f t="shared" si="60"/>
        <v>9</v>
      </c>
      <c r="X226" s="6">
        <f t="shared" si="61"/>
        <v>0.5625</v>
      </c>
      <c r="Y226">
        <f t="shared" si="62"/>
        <v>4</v>
      </c>
      <c r="Z226" s="6">
        <f t="shared" si="63"/>
        <v>0.25</v>
      </c>
      <c r="AA226">
        <f t="shared" si="64"/>
        <v>7</v>
      </c>
      <c r="AB226" s="6">
        <f t="shared" si="65"/>
        <v>0.4375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5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6</v>
      </c>
      <c r="F227" s="69">
        <f>COUNTIFS('2way'!$B$3:$B$7690,"&gt;50%",'2way'!$Y$3:$Y$7690,"Y",'2way'!$Q$3:$Q$7690,"=" &amp;B227) +  COUNTIFS('2way'!$B$3:$B$7690,"&gt;50%",'2way'!$Y$3:$Y$7690,"Y",'2way'!$R$3:$R$7690,"=" &amp;B227)</f>
        <v>3</v>
      </c>
      <c r="G227">
        <f>COUNTIF('2way'!$Q$3:$Q$7690,"=" &amp;B227) + COUNTIF('2way'!$R$3:$R$7690,"=" &amp;B227)</f>
        <v>16</v>
      </c>
      <c r="H227" s="6">
        <f t="shared" si="50"/>
        <v>0.3125</v>
      </c>
      <c r="I227" s="6">
        <f t="shared" si="51"/>
        <v>6.25E-2</v>
      </c>
      <c r="J227" s="6">
        <f t="shared" si="52"/>
        <v>0.375</v>
      </c>
      <c r="K227" s="6">
        <f t="shared" si="53"/>
        <v>0.1875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8</v>
      </c>
      <c r="O227" s="69">
        <f>COUNTIFS('2way'!$N$3:$N$7690,"&gt;50%",'2way'!$Y$3:$Y$7690,"Y",'2way'!$Q$3:$Q$7690,"=" &amp;B227) +  COUNTIFS('2way'!$N$3:$N$7690,"&gt;50%",'2way'!$Y$3:$Y$7690,"Y",'2way'!$R$3:$R$7690,"=" &amp;B227)</f>
        <v>8</v>
      </c>
      <c r="P227">
        <f>COUNTIF('2way'!$Q$3:$Q$7690,"=" &amp;B227) + COUNTIF('2way'!$R$3:$R$7690,"=" &amp;B227)</f>
        <v>16</v>
      </c>
      <c r="Q227" s="6">
        <f t="shared" si="54"/>
        <v>0</v>
      </c>
      <c r="R227" s="6">
        <f t="shared" si="55"/>
        <v>0</v>
      </c>
      <c r="S227" s="6">
        <f t="shared" si="56"/>
        <v>0.5</v>
      </c>
      <c r="T227" s="6">
        <f t="shared" si="57"/>
        <v>0.5</v>
      </c>
      <c r="U227">
        <f t="shared" si="58"/>
        <v>11</v>
      </c>
      <c r="V227" s="6">
        <f t="shared" si="59"/>
        <v>0.6875</v>
      </c>
      <c r="W227">
        <f t="shared" si="60"/>
        <v>8</v>
      </c>
      <c r="X227" s="6">
        <f t="shared" si="61"/>
        <v>0.5</v>
      </c>
      <c r="Y227">
        <f t="shared" si="62"/>
        <v>4</v>
      </c>
      <c r="Z227" s="6">
        <f t="shared" si="63"/>
        <v>0.25</v>
      </c>
      <c r="AA227">
        <f t="shared" si="64"/>
        <v>8</v>
      </c>
      <c r="AB227" s="6">
        <f t="shared" si="65"/>
        <v>0.5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12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16</v>
      </c>
      <c r="H228" s="6">
        <f t="shared" si="50"/>
        <v>6.25E-2</v>
      </c>
      <c r="I228" s="6">
        <f t="shared" si="51"/>
        <v>0</v>
      </c>
      <c r="J228" s="6">
        <f t="shared" si="52"/>
        <v>0.75</v>
      </c>
      <c r="K228" s="6">
        <f t="shared" si="53"/>
        <v>0.125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13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16</v>
      </c>
      <c r="Q228" s="6">
        <f t="shared" si="54"/>
        <v>0</v>
      </c>
      <c r="R228" s="6">
        <f t="shared" si="55"/>
        <v>0</v>
      </c>
      <c r="S228" s="6">
        <f t="shared" si="56"/>
        <v>0.8125</v>
      </c>
      <c r="T228" s="6">
        <f t="shared" si="57"/>
        <v>0.1875</v>
      </c>
      <c r="U228">
        <f t="shared" si="58"/>
        <v>13</v>
      </c>
      <c r="V228" s="6">
        <f t="shared" si="59"/>
        <v>0.8125</v>
      </c>
      <c r="W228">
        <f t="shared" si="60"/>
        <v>13</v>
      </c>
      <c r="X228" s="6">
        <f t="shared" si="61"/>
        <v>0.8125</v>
      </c>
      <c r="Y228">
        <f t="shared" si="62"/>
        <v>2</v>
      </c>
      <c r="Z228" s="6">
        <f t="shared" si="63"/>
        <v>0.125</v>
      </c>
      <c r="AA228">
        <f t="shared" si="64"/>
        <v>3</v>
      </c>
      <c r="AB228" s="6">
        <f t="shared" si="65"/>
        <v>0.1875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3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7</v>
      </c>
      <c r="F229" s="69">
        <f>COUNTIFS('2way'!$B$3:$B$7690,"&gt;50%",'2way'!$Y$3:$Y$7690,"Y",'2way'!$Q$3:$Q$7690,"=" &amp;B229) +  COUNTIFS('2way'!$B$3:$B$7690,"&gt;50%",'2way'!$Y$3:$Y$7690,"Y",'2way'!$R$3:$R$7690,"=" &amp;B229)</f>
        <v>4</v>
      </c>
      <c r="G229">
        <f>COUNTIF('2way'!$Q$3:$Q$7690,"=" &amp;B229) + COUNTIF('2way'!$R$3:$R$7690,"=" &amp;B229)</f>
        <v>16</v>
      </c>
      <c r="H229" s="6">
        <f t="shared" si="50"/>
        <v>0.1875</v>
      </c>
      <c r="I229" s="6">
        <f t="shared" si="51"/>
        <v>6.25E-2</v>
      </c>
      <c r="J229" s="6">
        <f t="shared" si="52"/>
        <v>0.4375</v>
      </c>
      <c r="K229" s="6">
        <f t="shared" si="53"/>
        <v>0.25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8</v>
      </c>
      <c r="O229" s="69">
        <f>COUNTIFS('2way'!$N$3:$N$7690,"&gt;50%",'2way'!$Y$3:$Y$7690,"Y",'2way'!$Q$3:$Q$7690,"=" &amp;B229) +  COUNTIFS('2way'!$N$3:$N$7690,"&gt;50%",'2way'!$Y$3:$Y$7690,"Y",'2way'!$R$3:$R$7690,"=" &amp;B229)</f>
        <v>8</v>
      </c>
      <c r="P229">
        <f>COUNTIF('2way'!$Q$3:$Q$7690,"=" &amp;B229) + COUNTIF('2way'!$R$3:$R$7690,"=" &amp;B229)</f>
        <v>16</v>
      </c>
      <c r="Q229" s="6">
        <f t="shared" si="54"/>
        <v>0</v>
      </c>
      <c r="R229" s="6">
        <f t="shared" si="55"/>
        <v>0</v>
      </c>
      <c r="S229" s="6">
        <f t="shared" si="56"/>
        <v>0.5</v>
      </c>
      <c r="T229" s="6">
        <f t="shared" si="57"/>
        <v>0.5</v>
      </c>
      <c r="U229">
        <f t="shared" si="58"/>
        <v>10</v>
      </c>
      <c r="V229" s="6">
        <f t="shared" si="59"/>
        <v>0.625</v>
      </c>
      <c r="W229">
        <f t="shared" si="60"/>
        <v>8</v>
      </c>
      <c r="X229" s="6">
        <f t="shared" si="61"/>
        <v>0.5</v>
      </c>
      <c r="Y229">
        <f t="shared" si="62"/>
        <v>5</v>
      </c>
      <c r="Z229" s="6">
        <f t="shared" si="63"/>
        <v>0.3125</v>
      </c>
      <c r="AA229">
        <f t="shared" si="64"/>
        <v>8</v>
      </c>
      <c r="AB229" s="6">
        <f t="shared" si="65"/>
        <v>0.5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4</v>
      </c>
      <c r="D230" s="69">
        <f>COUNTIFS('2way'!$A$3:$A$7690,"&gt;50%",'2way'!$Y$3:$Y$7690,"N",'2way'!$Q$3:$Q$7690,"=" &amp;B230) +  COUNTIFS('2way'!$A$3:$A$7690,"&gt;50%",'2way'!$Y$3:$Y$7690,"N",'2way'!$R$3:$R$7690,"=" &amp;B230)</f>
        <v>4</v>
      </c>
      <c r="E230" s="69">
        <f>COUNTIFS('2way'!$B$3:$B$7690,"&gt;50%",'2way'!$Y$3:$Y$7690,"N",'2way'!$Q$3:$Q$7690,"=" &amp;B230) +  COUNTIFS('2way'!$B$3:$B$7690,"&gt;50%",'2way'!$Y$3:$Y$7690,"N",'2way'!$R$3:$R$7690,"=" &amp;B230)</f>
        <v>4</v>
      </c>
      <c r="F230" s="69">
        <f>COUNTIFS('2way'!$B$3:$B$7690,"&gt;50%",'2way'!$Y$3:$Y$7690,"Y",'2way'!$Q$3:$Q$7690,"=" &amp;B230) +  COUNTIFS('2way'!$B$3:$B$7690,"&gt;50%",'2way'!$Y$3:$Y$7690,"Y",'2way'!$R$3:$R$7690,"=" &amp;B230)</f>
        <v>2</v>
      </c>
      <c r="G230">
        <f>COUNTIF('2way'!$Q$3:$Q$7690,"=" &amp;B230) + COUNTIF('2way'!$R$3:$R$7690,"=" &amp;B230)</f>
        <v>16</v>
      </c>
      <c r="H230" s="6">
        <f t="shared" si="50"/>
        <v>0.25</v>
      </c>
      <c r="I230" s="6">
        <f t="shared" si="51"/>
        <v>0.25</v>
      </c>
      <c r="J230" s="6">
        <f t="shared" si="52"/>
        <v>0.25</v>
      </c>
      <c r="K230" s="6">
        <f t="shared" si="53"/>
        <v>0.125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10</v>
      </c>
      <c r="O230" s="69">
        <f>COUNTIFS('2way'!$N$3:$N$7690,"&gt;50%",'2way'!$Y$3:$Y$7690,"Y",'2way'!$Q$3:$Q$7690,"=" &amp;B230) +  COUNTIFS('2way'!$N$3:$N$7690,"&gt;50%",'2way'!$Y$3:$Y$7690,"Y",'2way'!$R$3:$R$7690,"=" &amp;B230)</f>
        <v>6</v>
      </c>
      <c r="P230">
        <f>COUNTIF('2way'!$Q$3:$Q$7690,"=" &amp;B230) + COUNTIF('2way'!$R$3:$R$7690,"=" &amp;B230)</f>
        <v>16</v>
      </c>
      <c r="Q230" s="6">
        <f t="shared" si="54"/>
        <v>0</v>
      </c>
      <c r="R230" s="6">
        <f t="shared" si="55"/>
        <v>0</v>
      </c>
      <c r="S230" s="6">
        <f t="shared" si="56"/>
        <v>0.625</v>
      </c>
      <c r="T230" s="6">
        <f t="shared" si="57"/>
        <v>0.375</v>
      </c>
      <c r="U230">
        <f t="shared" si="58"/>
        <v>8</v>
      </c>
      <c r="V230" s="6">
        <f t="shared" si="59"/>
        <v>0.5</v>
      </c>
      <c r="W230">
        <f t="shared" si="60"/>
        <v>10</v>
      </c>
      <c r="X230" s="6">
        <f t="shared" si="61"/>
        <v>0.625</v>
      </c>
      <c r="Y230">
        <f t="shared" si="62"/>
        <v>6</v>
      </c>
      <c r="Z230" s="6">
        <f t="shared" si="63"/>
        <v>0.375</v>
      </c>
      <c r="AA230">
        <f t="shared" si="64"/>
        <v>6</v>
      </c>
      <c r="AB230" s="6">
        <f t="shared" si="65"/>
        <v>0.375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9</v>
      </c>
      <c r="F231" s="69">
        <f>COUNTIFS('2way'!$B$3:$B$7690,"&gt;50%",'2way'!$Y$3:$Y$7690,"Y",'2way'!$Q$3:$Q$7690,"=" &amp;B231) +  COUNTIFS('2way'!$B$3:$B$7690,"&gt;50%",'2way'!$Y$3:$Y$7690,"Y",'2way'!$R$3:$R$7690,"=" &amp;B231)</f>
        <v>6</v>
      </c>
      <c r="G231">
        <f>COUNTIF('2way'!$Q$3:$Q$7690,"=" &amp;B231) + COUNTIF('2way'!$R$3:$R$7690,"=" &amp;B231)</f>
        <v>16</v>
      </c>
      <c r="H231" s="6">
        <f t="shared" si="50"/>
        <v>6.25E-2</v>
      </c>
      <c r="I231" s="6">
        <f t="shared" si="51"/>
        <v>0</v>
      </c>
      <c r="J231" s="6">
        <f t="shared" si="52"/>
        <v>0.5625</v>
      </c>
      <c r="K231" s="6">
        <f t="shared" si="53"/>
        <v>0.375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9</v>
      </c>
      <c r="O231" s="69">
        <f>COUNTIFS('2way'!$N$3:$N$7690,"&gt;50%",'2way'!$Y$3:$Y$7690,"Y",'2way'!$Q$3:$Q$7690,"=" &amp;B231) +  COUNTIFS('2way'!$N$3:$N$7690,"&gt;50%",'2way'!$Y$3:$Y$7690,"Y",'2way'!$R$3:$R$7690,"=" &amp;B231)</f>
        <v>7</v>
      </c>
      <c r="P231">
        <f>COUNTIF('2way'!$Q$3:$Q$7690,"=" &amp;B231) + COUNTIF('2way'!$R$3:$R$7690,"=" &amp;B231)</f>
        <v>16</v>
      </c>
      <c r="Q231" s="6">
        <f t="shared" si="54"/>
        <v>0</v>
      </c>
      <c r="R231" s="6">
        <f t="shared" si="55"/>
        <v>0</v>
      </c>
      <c r="S231" s="6">
        <f t="shared" si="56"/>
        <v>0.5625</v>
      </c>
      <c r="T231" s="6">
        <f t="shared" si="57"/>
        <v>0.4375</v>
      </c>
      <c r="U231">
        <f t="shared" si="58"/>
        <v>10</v>
      </c>
      <c r="V231" s="6">
        <f t="shared" si="59"/>
        <v>0.625</v>
      </c>
      <c r="W231">
        <f t="shared" si="60"/>
        <v>9</v>
      </c>
      <c r="X231" s="6">
        <f t="shared" si="61"/>
        <v>0.5625</v>
      </c>
      <c r="Y231">
        <f t="shared" si="62"/>
        <v>6</v>
      </c>
      <c r="Z231" s="6">
        <f t="shared" si="63"/>
        <v>0.375</v>
      </c>
      <c r="AA231">
        <f t="shared" si="64"/>
        <v>7</v>
      </c>
      <c r="AB231" s="6">
        <f t="shared" si="65"/>
        <v>0.4375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3</v>
      </c>
      <c r="E232" s="69">
        <f>COUNTIFS('2way'!$B$3:$B$7690,"&gt;50%",'2way'!$Y$3:$Y$7690,"N",'2way'!$Q$3:$Q$7690,"=" &amp;B232) +  COUNTIFS('2way'!$B$3:$B$7690,"&gt;50%",'2way'!$Y$3:$Y$7690,"N",'2way'!$R$3:$R$7690,"=" &amp;B232)</f>
        <v>7</v>
      </c>
      <c r="F232" s="69">
        <f>COUNTIFS('2way'!$B$3:$B$7690,"&gt;50%",'2way'!$Y$3:$Y$7690,"Y",'2way'!$Q$3:$Q$7690,"=" &amp;B232) +  COUNTIFS('2way'!$B$3:$B$7690,"&gt;50%",'2way'!$Y$3:$Y$7690,"Y",'2way'!$R$3:$R$7690,"=" &amp;B232)</f>
        <v>5</v>
      </c>
      <c r="G232">
        <f>COUNTIF('2way'!$Q$3:$Q$7690,"=" &amp;B232) + COUNTIF('2way'!$R$3:$R$7690,"=" &amp;B232)</f>
        <v>16</v>
      </c>
      <c r="H232" s="6">
        <f t="shared" si="50"/>
        <v>0</v>
      </c>
      <c r="I232" s="6">
        <f t="shared" si="51"/>
        <v>0.1875</v>
      </c>
      <c r="J232" s="6">
        <f t="shared" si="52"/>
        <v>0.4375</v>
      </c>
      <c r="K232" s="6">
        <f t="shared" si="53"/>
        <v>0.3125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11</v>
      </c>
      <c r="O232" s="69">
        <f>COUNTIFS('2way'!$N$3:$N$7690,"&gt;50%",'2way'!$Y$3:$Y$7690,"Y",'2way'!$Q$3:$Q$7690,"=" &amp;B232) +  COUNTIFS('2way'!$N$3:$N$7690,"&gt;50%",'2way'!$Y$3:$Y$7690,"Y",'2way'!$R$3:$R$7690,"=" &amp;B232)</f>
        <v>5</v>
      </c>
      <c r="P232">
        <f>COUNTIF('2way'!$Q$3:$Q$7690,"=" &amp;B232) + COUNTIF('2way'!$R$3:$R$7690,"=" &amp;B232)</f>
        <v>16</v>
      </c>
      <c r="Q232" s="6">
        <f t="shared" si="54"/>
        <v>0</v>
      </c>
      <c r="R232" s="6">
        <f t="shared" si="55"/>
        <v>0</v>
      </c>
      <c r="S232" s="6">
        <f t="shared" si="56"/>
        <v>0.6875</v>
      </c>
      <c r="T232" s="6">
        <f t="shared" si="57"/>
        <v>0.3125</v>
      </c>
      <c r="U232">
        <f t="shared" si="58"/>
        <v>7</v>
      </c>
      <c r="V232" s="6">
        <f t="shared" si="59"/>
        <v>0.4375</v>
      </c>
      <c r="W232">
        <f t="shared" si="60"/>
        <v>11</v>
      </c>
      <c r="X232" s="6">
        <f t="shared" si="61"/>
        <v>0.6875</v>
      </c>
      <c r="Y232">
        <f t="shared" si="62"/>
        <v>8</v>
      </c>
      <c r="Z232" s="6">
        <f t="shared" si="63"/>
        <v>0.5</v>
      </c>
      <c r="AA232">
        <f t="shared" si="64"/>
        <v>5</v>
      </c>
      <c r="AB232" s="6">
        <f t="shared" si="65"/>
        <v>0.3125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9</v>
      </c>
      <c r="F233" s="69">
        <f>COUNTIFS('2way'!$B$3:$B$7690,"&gt;50%",'2way'!$Y$3:$Y$7690,"Y",'2way'!$Q$3:$Q$7690,"=" &amp;B233) +  COUNTIFS('2way'!$B$3:$B$7690,"&gt;50%",'2way'!$Y$3:$Y$7690,"Y",'2way'!$R$3:$R$7690,"=" &amp;B233)</f>
        <v>7</v>
      </c>
      <c r="G233">
        <f>COUNTIF('2way'!$Q$3:$Q$7690,"=" &amp;B233) + COUNTIF('2way'!$R$3:$R$7690,"=" &amp;B233)</f>
        <v>16</v>
      </c>
      <c r="H233" s="6">
        <f t="shared" si="50"/>
        <v>0</v>
      </c>
      <c r="I233" s="6">
        <f t="shared" si="51"/>
        <v>0</v>
      </c>
      <c r="J233" s="6">
        <f t="shared" si="52"/>
        <v>0.5625</v>
      </c>
      <c r="K233" s="6">
        <f t="shared" si="53"/>
        <v>0.4375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9</v>
      </c>
      <c r="O233" s="69">
        <f>COUNTIFS('2way'!$N$3:$N$7690,"&gt;50%",'2way'!$Y$3:$Y$7690,"Y",'2way'!$Q$3:$Q$7690,"=" &amp;B233) +  COUNTIFS('2way'!$N$3:$N$7690,"&gt;50%",'2way'!$Y$3:$Y$7690,"Y",'2way'!$R$3:$R$7690,"=" &amp;B233)</f>
        <v>7</v>
      </c>
      <c r="P233">
        <f>COUNTIF('2way'!$Q$3:$Q$7690,"=" &amp;B233) + COUNTIF('2way'!$R$3:$R$7690,"=" &amp;B233)</f>
        <v>16</v>
      </c>
      <c r="Q233" s="6">
        <f t="shared" si="54"/>
        <v>0</v>
      </c>
      <c r="R233" s="6">
        <f t="shared" si="55"/>
        <v>0</v>
      </c>
      <c r="S233" s="6">
        <f t="shared" si="56"/>
        <v>0.5625</v>
      </c>
      <c r="T233" s="6">
        <f t="shared" si="57"/>
        <v>0.4375</v>
      </c>
      <c r="U233">
        <f t="shared" si="58"/>
        <v>9</v>
      </c>
      <c r="V233" s="6">
        <f t="shared" si="59"/>
        <v>0.5625</v>
      </c>
      <c r="W233">
        <f t="shared" si="60"/>
        <v>9</v>
      </c>
      <c r="X233" s="6">
        <f t="shared" si="61"/>
        <v>0.5625</v>
      </c>
      <c r="Y233">
        <f t="shared" si="62"/>
        <v>7</v>
      </c>
      <c r="Z233" s="6">
        <f t="shared" si="63"/>
        <v>0.4375</v>
      </c>
      <c r="AA233">
        <f t="shared" si="64"/>
        <v>7</v>
      </c>
      <c r="AB233" s="6">
        <f t="shared" si="65"/>
        <v>0.4375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11</v>
      </c>
      <c r="F234" s="69">
        <f>COUNTIFS('2way'!$B$3:$B$7690,"&gt;50%",'2way'!$Y$3:$Y$7690,"Y",'2way'!$Q$3:$Q$7690,"=" &amp;B234) +  COUNTIFS('2way'!$B$3:$B$7690,"&gt;50%",'2way'!$Y$3:$Y$7690,"Y",'2way'!$R$3:$R$7690,"=" &amp;B234)</f>
        <v>3</v>
      </c>
      <c r="G234">
        <f>COUNTIF('2way'!$Q$3:$Q$7690,"=" &amp;B234) + COUNTIF('2way'!$R$3:$R$7690,"=" &amp;B234)</f>
        <v>16</v>
      </c>
      <c r="H234" s="6">
        <f t="shared" si="50"/>
        <v>0</v>
      </c>
      <c r="I234" s="6">
        <f t="shared" si="51"/>
        <v>6.25E-2</v>
      </c>
      <c r="J234" s="6">
        <f t="shared" si="52"/>
        <v>0.6875</v>
      </c>
      <c r="K234" s="6">
        <f t="shared" si="53"/>
        <v>0.1875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13</v>
      </c>
      <c r="O234" s="69">
        <f>COUNTIFS('2way'!$N$3:$N$7690,"&gt;50%",'2way'!$Y$3:$Y$7690,"Y",'2way'!$Q$3:$Q$7690,"=" &amp;B234) +  COUNTIFS('2way'!$N$3:$N$7690,"&gt;50%",'2way'!$Y$3:$Y$7690,"Y",'2way'!$R$3:$R$7690,"=" &amp;B234)</f>
        <v>3</v>
      </c>
      <c r="P234">
        <f>COUNTIF('2way'!$Q$3:$Q$7690,"=" &amp;B234) + COUNTIF('2way'!$R$3:$R$7690,"=" &amp;B234)</f>
        <v>16</v>
      </c>
      <c r="Q234" s="6">
        <f t="shared" si="54"/>
        <v>0</v>
      </c>
      <c r="R234" s="6">
        <f t="shared" si="55"/>
        <v>0</v>
      </c>
      <c r="S234" s="6">
        <f t="shared" si="56"/>
        <v>0.8125</v>
      </c>
      <c r="T234" s="6">
        <f t="shared" si="57"/>
        <v>0.1875</v>
      </c>
      <c r="U234">
        <f t="shared" si="58"/>
        <v>11</v>
      </c>
      <c r="V234" s="6">
        <f t="shared" si="59"/>
        <v>0.6875</v>
      </c>
      <c r="W234">
        <f t="shared" si="60"/>
        <v>13</v>
      </c>
      <c r="X234" s="6">
        <f t="shared" si="61"/>
        <v>0.8125</v>
      </c>
      <c r="Y234">
        <f t="shared" si="62"/>
        <v>4</v>
      </c>
      <c r="Z234" s="6">
        <f t="shared" si="63"/>
        <v>0.25</v>
      </c>
      <c r="AA234">
        <f t="shared" si="64"/>
        <v>3</v>
      </c>
      <c r="AB234" s="6">
        <f t="shared" si="65"/>
        <v>0.1875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6</v>
      </c>
      <c r="D235" s="69">
        <f>COUNTIFS('2way'!$A$3:$A$7690,"&gt;50%",'2way'!$Y$3:$Y$7690,"N",'2way'!$Q$3:$Q$7690,"=" &amp;B235) +  COUNTIFS('2way'!$A$3:$A$7690,"&gt;50%",'2way'!$Y$3:$Y$7690,"N",'2way'!$R$3:$R$7690,"=" &amp;B235)</f>
        <v>3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16</v>
      </c>
      <c r="H235" s="6">
        <f t="shared" si="50"/>
        <v>0.375</v>
      </c>
      <c r="I235" s="6">
        <f t="shared" si="51"/>
        <v>0.1875</v>
      </c>
      <c r="J235" s="6">
        <f t="shared" si="52"/>
        <v>0.125</v>
      </c>
      <c r="K235" s="6">
        <f t="shared" si="53"/>
        <v>0.25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5</v>
      </c>
      <c r="O235" s="69">
        <f>COUNTIFS('2way'!$N$3:$N$7690,"&gt;50%",'2way'!$Y$3:$Y$7690,"Y",'2way'!$Q$3:$Q$7690,"=" &amp;B235) +  COUNTIFS('2way'!$N$3:$N$7690,"&gt;50%",'2way'!$Y$3:$Y$7690,"Y",'2way'!$R$3:$R$7690,"=" &amp;B235)</f>
        <v>9</v>
      </c>
      <c r="P235">
        <f>COUNTIF('2way'!$Q$3:$Q$7690,"=" &amp;B235) + COUNTIF('2way'!$R$3:$R$7690,"=" &amp;B235)</f>
        <v>16</v>
      </c>
      <c r="Q235" s="6">
        <f t="shared" si="54"/>
        <v>0</v>
      </c>
      <c r="R235" s="6">
        <f t="shared" si="55"/>
        <v>6.25E-2</v>
      </c>
      <c r="S235" s="6">
        <f t="shared" si="56"/>
        <v>0.3125</v>
      </c>
      <c r="T235" s="6">
        <f t="shared" si="57"/>
        <v>0.5625</v>
      </c>
      <c r="U235">
        <f t="shared" si="58"/>
        <v>8</v>
      </c>
      <c r="V235" s="6">
        <f t="shared" si="59"/>
        <v>0.5</v>
      </c>
      <c r="W235">
        <f t="shared" si="60"/>
        <v>5</v>
      </c>
      <c r="X235" s="6">
        <f t="shared" si="61"/>
        <v>0.3125</v>
      </c>
      <c r="Y235">
        <f t="shared" si="62"/>
        <v>7</v>
      </c>
      <c r="Z235" s="6">
        <f t="shared" si="63"/>
        <v>0.4375</v>
      </c>
      <c r="AA235">
        <f t="shared" si="64"/>
        <v>10</v>
      </c>
      <c r="AB235" s="6">
        <f t="shared" si="65"/>
        <v>0.625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1</v>
      </c>
      <c r="E236" s="69">
        <f>COUNTIFS('2way'!$B$3:$B$7690,"&gt;50%",'2way'!$Y$3:$Y$7690,"N",'2way'!$Q$3:$Q$7690,"=" &amp;B236) +  COUNTIFS('2way'!$B$3:$B$7690,"&gt;50%",'2way'!$Y$3:$Y$7690,"N",'2way'!$R$3:$R$7690,"=" &amp;B236)</f>
        <v>2</v>
      </c>
      <c r="F236" s="69">
        <f>COUNTIFS('2way'!$B$3:$B$7690,"&gt;50%",'2way'!$Y$3:$Y$7690,"Y",'2way'!$Q$3:$Q$7690,"=" &amp;B236) +  COUNTIFS('2way'!$B$3:$B$7690,"&gt;50%",'2way'!$Y$3:$Y$7690,"Y",'2way'!$R$3:$R$7690,"=" &amp;B236)</f>
        <v>3</v>
      </c>
      <c r="G236">
        <f>COUNTIF('2way'!$Q$3:$Q$7690,"=" &amp;B236) + COUNTIF('2way'!$R$3:$R$7690,"=" &amp;B236)</f>
        <v>16</v>
      </c>
      <c r="H236" s="6">
        <f t="shared" si="50"/>
        <v>0</v>
      </c>
      <c r="I236" s="6">
        <f t="shared" si="51"/>
        <v>6.25E-2</v>
      </c>
      <c r="J236" s="6">
        <f t="shared" si="52"/>
        <v>0.125</v>
      </c>
      <c r="K236" s="6">
        <f t="shared" si="53"/>
        <v>0.1875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7</v>
      </c>
      <c r="O236" s="69">
        <f>COUNTIFS('2way'!$N$3:$N$7690,"&gt;50%",'2way'!$Y$3:$Y$7690,"Y",'2way'!$Q$3:$Q$7690,"=" &amp;B236) +  COUNTIFS('2way'!$N$3:$N$7690,"&gt;50%",'2way'!$Y$3:$Y$7690,"Y",'2way'!$R$3:$R$7690,"=" &amp;B236)</f>
        <v>8</v>
      </c>
      <c r="P236">
        <f>COUNTIF('2way'!$Q$3:$Q$7690,"=" &amp;B236) + COUNTIF('2way'!$R$3:$R$7690,"=" &amp;B236)</f>
        <v>16</v>
      </c>
      <c r="Q236" s="6">
        <f t="shared" si="54"/>
        <v>0</v>
      </c>
      <c r="R236" s="6">
        <f t="shared" si="55"/>
        <v>6.25E-2</v>
      </c>
      <c r="S236" s="6">
        <f t="shared" si="56"/>
        <v>0.4375</v>
      </c>
      <c r="T236" s="6">
        <f t="shared" si="57"/>
        <v>0.5</v>
      </c>
      <c r="U236">
        <f t="shared" si="58"/>
        <v>2</v>
      </c>
      <c r="V236" s="6">
        <f t="shared" si="59"/>
        <v>0.125</v>
      </c>
      <c r="W236">
        <f t="shared" si="60"/>
        <v>7</v>
      </c>
      <c r="X236" s="6">
        <f t="shared" si="61"/>
        <v>0.4375</v>
      </c>
      <c r="Y236">
        <f t="shared" si="62"/>
        <v>4</v>
      </c>
      <c r="Z236" s="6">
        <f t="shared" si="63"/>
        <v>0.25</v>
      </c>
      <c r="AA236">
        <f t="shared" si="64"/>
        <v>9</v>
      </c>
      <c r="AB236" s="6">
        <f t="shared" si="65"/>
        <v>0.5625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5</v>
      </c>
      <c r="D237" s="69">
        <f>COUNTIFS('2way'!$A$3:$A$7690,"&gt;50%",'2way'!$Y$3:$Y$7690,"N",'2way'!$Q$3:$Q$7690,"=" &amp;B237) +  COUNTIFS('2way'!$A$3:$A$7690,"&gt;50%",'2way'!$Y$3:$Y$7690,"N",'2way'!$R$3:$R$7690,"=" &amp;B237)</f>
        <v>3</v>
      </c>
      <c r="E237" s="69">
        <f>COUNTIFS('2way'!$B$3:$B$7690,"&gt;50%",'2way'!$Y$3:$Y$7690,"N",'2way'!$Q$3:$Q$7690,"=" &amp;B237) +  COUNTIFS('2way'!$B$3:$B$7690,"&gt;50%",'2way'!$Y$3:$Y$7690,"N",'2way'!$R$3:$R$7690,"=" &amp;B237)</f>
        <v>1</v>
      </c>
      <c r="F237" s="69">
        <f>COUNTIFS('2way'!$B$3:$B$7690,"&gt;50%",'2way'!$Y$3:$Y$7690,"Y",'2way'!$Q$3:$Q$7690,"=" &amp;B237) +  COUNTIFS('2way'!$B$3:$B$7690,"&gt;50%",'2way'!$Y$3:$Y$7690,"Y",'2way'!$R$3:$R$7690,"=" &amp;B237)</f>
        <v>4</v>
      </c>
      <c r="G237">
        <f>COUNTIF('2way'!$Q$3:$Q$7690,"=" &amp;B237) + COUNTIF('2way'!$R$3:$R$7690,"=" &amp;B237)</f>
        <v>13</v>
      </c>
      <c r="H237" s="6">
        <f t="shared" si="50"/>
        <v>0.38461538461538464</v>
      </c>
      <c r="I237" s="6">
        <f t="shared" si="51"/>
        <v>0.23076923076923078</v>
      </c>
      <c r="J237" s="6">
        <f t="shared" si="52"/>
        <v>7.6923076923076927E-2</v>
      </c>
      <c r="K237" s="6">
        <f t="shared" si="53"/>
        <v>0.30769230769230771</v>
      </c>
      <c r="L237" s="69">
        <f>COUNTIFS('2way'!$M$3:$M$7690,"&gt;50%",'2way'!$Y$3:$Y$7690,"Y",'2way'!$Q$3:$Q$7690,"=" &amp;B237) +  COUNTIFS('2way'!$M$3:$M$7690,"&gt;50%",'2way'!$Y$3:$Y$7690,"Y",'2way'!$R$3:$R$7690,"=" &amp;B237)</f>
        <v>9</v>
      </c>
      <c r="M237" s="69">
        <f>COUNTIFS('2way'!$M$3:$M$7690,"&gt;50%",'2way'!$Y$3:$Y$7690,"N",'2way'!$Q$3:$Q$7690,"=" &amp;B237) +  COUNTIFS('2way'!$M$3:$M$7690,"&gt;50%",'2way'!$Y$3:$Y$7690,"N",'2way'!$R$3:$R$7690,"=" &amp;B237)</f>
        <v>4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13</v>
      </c>
      <c r="Q237" s="6">
        <f t="shared" si="54"/>
        <v>0.69230769230769229</v>
      </c>
      <c r="R237" s="6">
        <f t="shared" si="55"/>
        <v>0.30769230769230771</v>
      </c>
      <c r="S237" s="6">
        <f t="shared" si="56"/>
        <v>0</v>
      </c>
      <c r="T237" s="6">
        <f t="shared" si="57"/>
        <v>0</v>
      </c>
      <c r="U237">
        <f t="shared" si="58"/>
        <v>6</v>
      </c>
      <c r="V237" s="6">
        <f t="shared" si="59"/>
        <v>0.46153846153846156</v>
      </c>
      <c r="W237">
        <f t="shared" si="60"/>
        <v>9</v>
      </c>
      <c r="X237" s="6">
        <f t="shared" si="61"/>
        <v>0.69230769230769229</v>
      </c>
      <c r="Y237">
        <f t="shared" si="62"/>
        <v>7</v>
      </c>
      <c r="Z237" s="6">
        <f t="shared" si="63"/>
        <v>0.53846153846153844</v>
      </c>
      <c r="AA237">
        <f t="shared" si="64"/>
        <v>4</v>
      </c>
      <c r="AB237" s="6">
        <f t="shared" si="65"/>
        <v>0.30769230769230771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3</v>
      </c>
      <c r="D238" s="69">
        <f>COUNTIFS('2way'!$A$3:$A$7690,"&gt;50%",'2way'!$Y$3:$Y$7690,"N",'2way'!$Q$3:$Q$7690,"=" &amp;B238) +  COUNTIFS('2way'!$A$3:$A$7690,"&gt;50%",'2way'!$Y$3:$Y$7690,"N",'2way'!$R$3:$R$7690,"=" &amp;B238)</f>
        <v>2</v>
      </c>
      <c r="E238" s="69">
        <f>COUNTIFS('2way'!$B$3:$B$7690,"&gt;50%",'2way'!$Y$3:$Y$7690,"N",'2way'!$Q$3:$Q$7690,"=" &amp;B238) +  COUNTIFS('2way'!$B$3:$B$7690,"&gt;50%",'2way'!$Y$3:$Y$7690,"N",'2way'!$R$3:$R$7690,"=" &amp;B238)</f>
        <v>1</v>
      </c>
      <c r="F238" s="69">
        <f>COUNTIFS('2way'!$B$3:$B$7690,"&gt;50%",'2way'!$Y$3:$Y$7690,"Y",'2way'!$Q$3:$Q$7690,"=" &amp;B238) +  COUNTIFS('2way'!$B$3:$B$7690,"&gt;50%",'2way'!$Y$3:$Y$7690,"Y",'2way'!$R$3:$R$7690,"=" &amp;B238)</f>
        <v>7</v>
      </c>
      <c r="G238">
        <f>COUNTIF('2way'!$Q$3:$Q$7690,"=" &amp;B238) + COUNTIF('2way'!$R$3:$R$7690,"=" &amp;B238)</f>
        <v>13</v>
      </c>
      <c r="H238" s="6">
        <f t="shared" si="50"/>
        <v>0.23076923076923078</v>
      </c>
      <c r="I238" s="6">
        <f t="shared" si="51"/>
        <v>0.15384615384615385</v>
      </c>
      <c r="J238" s="6">
        <f t="shared" si="52"/>
        <v>7.6923076923076927E-2</v>
      </c>
      <c r="K238" s="6">
        <f t="shared" si="53"/>
        <v>0.53846153846153844</v>
      </c>
      <c r="L238" s="69">
        <f>COUNTIFS('2way'!$M$3:$M$7690,"&gt;50%",'2way'!$Y$3:$Y$7690,"Y",'2way'!$Q$3:$Q$7690,"=" &amp;B238) +  COUNTIFS('2way'!$M$3:$M$7690,"&gt;50%",'2way'!$Y$3:$Y$7690,"Y",'2way'!$R$3:$R$7690,"=" &amp;B238)</f>
        <v>8</v>
      </c>
      <c r="M238" s="69">
        <f>COUNTIFS('2way'!$M$3:$M$7690,"&gt;50%",'2way'!$Y$3:$Y$7690,"N",'2way'!$Q$3:$Q$7690,"=" &amp;B238) +  COUNTIFS('2way'!$M$3:$M$7690,"&gt;50%",'2way'!$Y$3:$Y$7690,"N",'2way'!$R$3:$R$7690,"=" &amp;B238)</f>
        <v>3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13</v>
      </c>
      <c r="Q238" s="6">
        <f t="shared" si="54"/>
        <v>0.61538461538461542</v>
      </c>
      <c r="R238" s="6">
        <f t="shared" si="55"/>
        <v>0.23076923076923078</v>
      </c>
      <c r="S238" s="6">
        <f t="shared" si="56"/>
        <v>0</v>
      </c>
      <c r="T238" s="6">
        <f t="shared" si="57"/>
        <v>0.15384615384615385</v>
      </c>
      <c r="U238">
        <f t="shared" si="58"/>
        <v>4</v>
      </c>
      <c r="V238" s="6">
        <f t="shared" si="59"/>
        <v>0.30769230769230771</v>
      </c>
      <c r="W238">
        <f t="shared" si="60"/>
        <v>8</v>
      </c>
      <c r="X238" s="6">
        <f t="shared" si="61"/>
        <v>0.61538461538461542</v>
      </c>
      <c r="Y238">
        <f t="shared" si="62"/>
        <v>9</v>
      </c>
      <c r="Z238" s="6">
        <f t="shared" si="63"/>
        <v>0.69230769230769229</v>
      </c>
      <c r="AA238">
        <f t="shared" si="64"/>
        <v>5</v>
      </c>
      <c r="AB238" s="6">
        <f t="shared" si="65"/>
        <v>0.38461538461538464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7</v>
      </c>
      <c r="D239" s="69">
        <f>COUNTIFS('2way'!$A$3:$A$7690,"&gt;50%",'2way'!$Y$3:$Y$7690,"N",'2way'!$Q$3:$Q$7690,"=" &amp;B239) +  COUNTIFS('2way'!$A$3:$A$7690,"&gt;50%",'2way'!$Y$3:$Y$7690,"N",'2way'!$R$3:$R$7690,"=" &amp;B239)</f>
        <v>4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2</v>
      </c>
      <c r="G239">
        <f>COUNTIF('2way'!$Q$3:$Q$7690,"=" &amp;B239) + COUNTIF('2way'!$R$3:$R$7690,"=" &amp;B239)</f>
        <v>13</v>
      </c>
      <c r="H239" s="6">
        <f t="shared" si="50"/>
        <v>0.53846153846153844</v>
      </c>
      <c r="I239" s="6">
        <f t="shared" si="51"/>
        <v>0.30769230769230771</v>
      </c>
      <c r="J239" s="6">
        <f t="shared" si="52"/>
        <v>0</v>
      </c>
      <c r="K239" s="6">
        <f t="shared" si="53"/>
        <v>0.15384615384615385</v>
      </c>
      <c r="L239" s="69">
        <f>COUNTIFS('2way'!$M$3:$M$7690,"&gt;50%",'2way'!$Y$3:$Y$7690,"Y",'2way'!$Q$3:$Q$7690,"=" &amp;B239) +  COUNTIFS('2way'!$M$3:$M$7690,"&gt;50%",'2way'!$Y$3:$Y$7690,"Y",'2way'!$R$3:$R$7690,"=" &amp;B239)</f>
        <v>9</v>
      </c>
      <c r="M239" s="69">
        <f>COUNTIFS('2way'!$M$3:$M$7690,"&gt;50%",'2way'!$Y$3:$Y$7690,"N",'2way'!$Q$3:$Q$7690,"=" &amp;B239) +  COUNTIFS('2way'!$M$3:$M$7690,"&gt;50%",'2way'!$Y$3:$Y$7690,"N",'2way'!$R$3:$R$7690,"=" &amp;B239)</f>
        <v>4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13</v>
      </c>
      <c r="Q239" s="6">
        <f t="shared" si="54"/>
        <v>0.69230769230769229</v>
      </c>
      <c r="R239" s="6">
        <f t="shared" si="55"/>
        <v>0.30769230769230771</v>
      </c>
      <c r="S239" s="6">
        <f t="shared" si="56"/>
        <v>0</v>
      </c>
      <c r="T239" s="6">
        <f t="shared" si="57"/>
        <v>0</v>
      </c>
      <c r="U239">
        <f t="shared" si="58"/>
        <v>7</v>
      </c>
      <c r="V239" s="6">
        <f t="shared" si="59"/>
        <v>0.53846153846153844</v>
      </c>
      <c r="W239">
        <f t="shared" si="60"/>
        <v>9</v>
      </c>
      <c r="X239" s="6">
        <f t="shared" si="61"/>
        <v>0.69230769230769229</v>
      </c>
      <c r="Y239">
        <f t="shared" si="62"/>
        <v>6</v>
      </c>
      <c r="Z239" s="6">
        <f t="shared" si="63"/>
        <v>0.46153846153846156</v>
      </c>
      <c r="AA239">
        <f t="shared" si="64"/>
        <v>4</v>
      </c>
      <c r="AB239" s="6">
        <f t="shared" si="65"/>
        <v>0.30769230769230771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3</v>
      </c>
      <c r="D240" s="69">
        <f>COUNTIFS('2way'!$A$3:$A$7690,"&gt;50%",'2way'!$Y$3:$Y$7690,"N",'2way'!$Q$3:$Q$7690,"=" &amp;B240) +  COUNTIFS('2way'!$A$3:$A$7690,"&gt;50%",'2way'!$Y$3:$Y$7690,"N",'2way'!$R$3:$R$7690,"=" &amp;B240)</f>
        <v>5</v>
      </c>
      <c r="E240" s="69">
        <f>COUNTIFS('2way'!$B$3:$B$7690,"&gt;50%",'2way'!$Y$3:$Y$7690,"N",'2way'!$Q$3:$Q$7690,"=" &amp;B240) +  COUNTIFS('2way'!$B$3:$B$7690,"&gt;50%",'2way'!$Y$3:$Y$7690,"N",'2way'!$R$3:$R$7690,"=" &amp;B240)</f>
        <v>2</v>
      </c>
      <c r="F240" s="69">
        <f>COUNTIFS('2way'!$B$3:$B$7690,"&gt;50%",'2way'!$Y$3:$Y$7690,"Y",'2way'!$Q$3:$Q$7690,"=" &amp;B240) +  COUNTIFS('2way'!$B$3:$B$7690,"&gt;50%",'2way'!$Y$3:$Y$7690,"Y",'2way'!$R$3:$R$7690,"=" &amp;B240)</f>
        <v>3</v>
      </c>
      <c r="G240">
        <f>COUNTIF('2way'!$Q$3:$Q$7690,"=" &amp;B240) + COUNTIF('2way'!$R$3:$R$7690,"=" &amp;B240)</f>
        <v>13</v>
      </c>
      <c r="H240" s="6">
        <f t="shared" si="50"/>
        <v>0.23076923076923078</v>
      </c>
      <c r="I240" s="6">
        <f t="shared" si="51"/>
        <v>0.38461538461538464</v>
      </c>
      <c r="J240" s="6">
        <f t="shared" si="52"/>
        <v>0.15384615384615385</v>
      </c>
      <c r="K240" s="6">
        <f t="shared" si="53"/>
        <v>0.23076923076923078</v>
      </c>
      <c r="L240" s="69">
        <f>COUNTIFS('2way'!$M$3:$M$7690,"&gt;50%",'2way'!$Y$3:$Y$7690,"Y",'2way'!$Q$3:$Q$7690,"=" &amp;B240) +  COUNTIFS('2way'!$M$3:$M$7690,"&gt;50%",'2way'!$Y$3:$Y$7690,"Y",'2way'!$R$3:$R$7690,"=" &amp;B240)</f>
        <v>5</v>
      </c>
      <c r="M240" s="69">
        <f>COUNTIFS('2way'!$M$3:$M$7690,"&gt;50%",'2way'!$Y$3:$Y$7690,"N",'2way'!$Q$3:$Q$7690,"=" &amp;B240) +  COUNTIFS('2way'!$M$3:$M$7690,"&gt;50%",'2way'!$Y$3:$Y$7690,"N",'2way'!$R$3:$R$7690,"=" &amp;B240)</f>
        <v>6</v>
      </c>
      <c r="N240" s="69">
        <f>COUNTIFS('2way'!$N$3:$N$7690,"&gt;50%",'2way'!$Y$3:$Y$7690,"N",'2way'!$Q$3:$Q$7690,"=" &amp;B240) +  COUNTIFS('2way'!$N$3:$N$7690,"&gt;50%",'2way'!$Y$3:$Y$7690,"N",'2way'!$R$3:$R$7690,"=" &amp;B240)</f>
        <v>1</v>
      </c>
      <c r="O240" s="69">
        <f>COUNTIFS('2way'!$N$3:$N$7690,"&gt;50%",'2way'!$Y$3:$Y$7690,"Y",'2way'!$Q$3:$Q$7690,"=" &amp;B240) +  COUNTIFS('2way'!$N$3:$N$7690,"&gt;50%",'2way'!$Y$3:$Y$7690,"Y",'2way'!$R$3:$R$7690,"=" &amp;B240)</f>
        <v>1</v>
      </c>
      <c r="P240">
        <f>COUNTIF('2way'!$Q$3:$Q$7690,"=" &amp;B240) + COUNTIF('2way'!$R$3:$R$7690,"=" &amp;B240)</f>
        <v>13</v>
      </c>
      <c r="Q240" s="6">
        <f t="shared" si="54"/>
        <v>0.38461538461538464</v>
      </c>
      <c r="R240" s="6">
        <f t="shared" si="55"/>
        <v>0.46153846153846156</v>
      </c>
      <c r="S240" s="6">
        <f t="shared" si="56"/>
        <v>7.6923076923076927E-2</v>
      </c>
      <c r="T240" s="6">
        <f t="shared" si="57"/>
        <v>7.6923076923076927E-2</v>
      </c>
      <c r="U240">
        <f t="shared" si="58"/>
        <v>5</v>
      </c>
      <c r="V240" s="6">
        <f t="shared" si="59"/>
        <v>0.38461538461538464</v>
      </c>
      <c r="W240">
        <f t="shared" si="60"/>
        <v>6</v>
      </c>
      <c r="X240" s="6">
        <f t="shared" si="61"/>
        <v>0.46153846153846156</v>
      </c>
      <c r="Y240">
        <f t="shared" si="62"/>
        <v>8</v>
      </c>
      <c r="Z240" s="6">
        <f t="shared" si="63"/>
        <v>0.61538461538461542</v>
      </c>
      <c r="AA240">
        <f t="shared" si="64"/>
        <v>7</v>
      </c>
      <c r="AB240" s="6">
        <f t="shared" si="65"/>
        <v>0.53846153846153844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7</v>
      </c>
      <c r="D241" s="69">
        <f>COUNTIFS('2way'!$A$3:$A$7690,"&gt;50%",'2way'!$Y$3:$Y$7690,"N",'2way'!$Q$3:$Q$7690,"=" &amp;B241) +  COUNTIFS('2way'!$A$3:$A$7690,"&gt;50%",'2way'!$Y$3:$Y$7690,"N",'2way'!$R$3:$R$7690,"=" &amp;B241)</f>
        <v>3</v>
      </c>
      <c r="E241" s="69">
        <f>COUNTIFS('2way'!$B$3:$B$7690,"&gt;50%",'2way'!$Y$3:$Y$7690,"N",'2way'!$Q$3:$Q$7690,"=" &amp;B241) +  COUNTIFS('2way'!$B$3:$B$7690,"&gt;50%",'2way'!$Y$3:$Y$7690,"N",'2way'!$R$3:$R$7690,"=" &amp;B241)</f>
        <v>2</v>
      </c>
      <c r="F241" s="69">
        <f>COUNTIFS('2way'!$B$3:$B$7690,"&gt;50%",'2way'!$Y$3:$Y$7690,"Y",'2way'!$Q$3:$Q$7690,"=" &amp;B241) +  COUNTIFS('2way'!$B$3:$B$7690,"&gt;50%",'2way'!$Y$3:$Y$7690,"Y",'2way'!$R$3:$R$7690,"=" &amp;B241)</f>
        <v>1</v>
      </c>
      <c r="G241">
        <f>COUNTIF('2way'!$Q$3:$Q$7690,"=" &amp;B241) + COUNTIF('2way'!$R$3:$R$7690,"=" &amp;B241)</f>
        <v>13</v>
      </c>
      <c r="H241" s="6">
        <f t="shared" si="50"/>
        <v>0.53846153846153844</v>
      </c>
      <c r="I241" s="6">
        <f t="shared" si="51"/>
        <v>0.23076923076923078</v>
      </c>
      <c r="J241" s="6">
        <f t="shared" si="52"/>
        <v>0.15384615384615385</v>
      </c>
      <c r="K241" s="6">
        <f t="shared" si="53"/>
        <v>7.6923076923076927E-2</v>
      </c>
      <c r="L241" s="69">
        <f>COUNTIFS('2way'!$M$3:$M$7690,"&gt;50%",'2way'!$Y$3:$Y$7690,"Y",'2way'!$Q$3:$Q$7690,"=" &amp;B241) +  COUNTIFS('2way'!$M$3:$M$7690,"&gt;50%",'2way'!$Y$3:$Y$7690,"Y",'2way'!$R$3:$R$7690,"=" &amp;B241)</f>
        <v>8</v>
      </c>
      <c r="M241" s="69">
        <f>COUNTIFS('2way'!$M$3:$M$7690,"&gt;50%",'2way'!$Y$3:$Y$7690,"N",'2way'!$Q$3:$Q$7690,"=" &amp;B241) +  COUNTIFS('2way'!$M$3:$M$7690,"&gt;50%",'2way'!$Y$3:$Y$7690,"N",'2way'!$R$3:$R$7690,"=" &amp;B241)</f>
        <v>4</v>
      </c>
      <c r="N241" s="69">
        <f>COUNTIFS('2way'!$N$3:$N$7690,"&gt;50%",'2way'!$Y$3:$Y$7690,"N",'2way'!$Q$3:$Q$7690,"=" &amp;B241) +  COUNTIFS('2way'!$N$3:$N$7690,"&gt;50%",'2way'!$Y$3:$Y$7690,"N",'2way'!$R$3:$R$7690,"=" &amp;B241)</f>
        <v>1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13</v>
      </c>
      <c r="Q241" s="6">
        <f t="shared" si="54"/>
        <v>0.61538461538461542</v>
      </c>
      <c r="R241" s="6">
        <f t="shared" si="55"/>
        <v>0.30769230769230771</v>
      </c>
      <c r="S241" s="6">
        <f t="shared" si="56"/>
        <v>7.6923076923076927E-2</v>
      </c>
      <c r="T241" s="6">
        <f t="shared" si="57"/>
        <v>0</v>
      </c>
      <c r="U241">
        <f t="shared" si="58"/>
        <v>9</v>
      </c>
      <c r="V241" s="6">
        <f t="shared" si="59"/>
        <v>0.69230769230769229</v>
      </c>
      <c r="W241">
        <f t="shared" si="60"/>
        <v>9</v>
      </c>
      <c r="X241" s="6">
        <f t="shared" si="61"/>
        <v>0.69230769230769229</v>
      </c>
      <c r="Y241">
        <f t="shared" si="62"/>
        <v>4</v>
      </c>
      <c r="Z241" s="6">
        <f t="shared" si="63"/>
        <v>0.30769230769230771</v>
      </c>
      <c r="AA241">
        <f t="shared" si="64"/>
        <v>4</v>
      </c>
      <c r="AB241" s="6">
        <f t="shared" si="65"/>
        <v>0.30769230769230771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2</v>
      </c>
      <c r="D242" s="69">
        <f>COUNTIFS('2way'!$A$3:$A$7690,"&gt;50%",'2way'!$Y$3:$Y$7690,"N",'2way'!$Q$3:$Q$7690,"=" &amp;B242) +  COUNTIFS('2way'!$A$3:$A$7690,"&gt;50%",'2way'!$Y$3:$Y$7690,"N",'2way'!$R$3:$R$7690,"=" &amp;B242)</f>
        <v>4</v>
      </c>
      <c r="E242" s="69">
        <f>COUNTIFS('2way'!$B$3:$B$7690,"&gt;50%",'2way'!$Y$3:$Y$7690,"N",'2way'!$Q$3:$Q$7690,"=" &amp;B242) +  COUNTIFS('2way'!$B$3:$B$7690,"&gt;50%",'2way'!$Y$3:$Y$7690,"N",'2way'!$R$3:$R$7690,"=" &amp;B242)</f>
        <v>3</v>
      </c>
      <c r="F242" s="69">
        <f>COUNTIFS('2way'!$B$3:$B$7690,"&gt;50%",'2way'!$Y$3:$Y$7690,"Y",'2way'!$Q$3:$Q$7690,"=" &amp;B242) +  COUNTIFS('2way'!$B$3:$B$7690,"&gt;50%",'2way'!$Y$3:$Y$7690,"Y",'2way'!$R$3:$R$7690,"=" &amp;B242)</f>
        <v>4</v>
      </c>
      <c r="G242">
        <f>COUNTIF('2way'!$Q$3:$Q$7690,"=" &amp;B242) + COUNTIF('2way'!$R$3:$R$7690,"=" &amp;B242)</f>
        <v>13</v>
      </c>
      <c r="H242" s="6">
        <f t="shared" si="50"/>
        <v>0.15384615384615385</v>
      </c>
      <c r="I242" s="6">
        <f t="shared" si="51"/>
        <v>0.30769230769230771</v>
      </c>
      <c r="J242" s="6">
        <f t="shared" si="52"/>
        <v>0.23076923076923078</v>
      </c>
      <c r="K242" s="6">
        <f t="shared" si="53"/>
        <v>0.30769230769230771</v>
      </c>
      <c r="L242" s="69">
        <f>COUNTIFS('2way'!$M$3:$M$7690,"&gt;50%",'2way'!$Y$3:$Y$7690,"Y",'2way'!$Q$3:$Q$7690,"=" &amp;B242) +  COUNTIFS('2way'!$M$3:$M$7690,"&gt;50%",'2way'!$Y$3:$Y$7690,"Y",'2way'!$R$3:$R$7690,"=" &amp;B242)</f>
        <v>4</v>
      </c>
      <c r="M242" s="69">
        <f>COUNTIFS('2way'!$M$3:$M$7690,"&gt;50%",'2way'!$Y$3:$Y$7690,"N",'2way'!$Q$3:$Q$7690,"=" &amp;B242) +  COUNTIFS('2way'!$M$3:$M$7690,"&gt;50%",'2way'!$Y$3:$Y$7690,"N",'2way'!$R$3:$R$7690,"=" &amp;B242)</f>
        <v>6</v>
      </c>
      <c r="N242" s="69">
        <f>COUNTIFS('2way'!$N$3:$N$7690,"&gt;50%",'2way'!$Y$3:$Y$7690,"N",'2way'!$Q$3:$Q$7690,"=" &amp;B242) +  COUNTIFS('2way'!$N$3:$N$7690,"&gt;50%",'2way'!$Y$3:$Y$7690,"N",'2way'!$R$3:$R$7690,"=" &amp;B242)</f>
        <v>1</v>
      </c>
      <c r="O242" s="69">
        <f>COUNTIFS('2way'!$N$3:$N$7690,"&gt;50%",'2way'!$Y$3:$Y$7690,"Y",'2way'!$Q$3:$Q$7690,"=" &amp;B242) +  COUNTIFS('2way'!$N$3:$N$7690,"&gt;50%",'2way'!$Y$3:$Y$7690,"Y",'2way'!$R$3:$R$7690,"=" &amp;B242)</f>
        <v>2</v>
      </c>
      <c r="P242">
        <f>COUNTIF('2way'!$Q$3:$Q$7690,"=" &amp;B242) + COUNTIF('2way'!$R$3:$R$7690,"=" &amp;B242)</f>
        <v>13</v>
      </c>
      <c r="Q242" s="6">
        <f t="shared" si="54"/>
        <v>0.30769230769230771</v>
      </c>
      <c r="R242" s="6">
        <f t="shared" si="55"/>
        <v>0.46153846153846156</v>
      </c>
      <c r="S242" s="6">
        <f t="shared" si="56"/>
        <v>7.6923076923076927E-2</v>
      </c>
      <c r="T242" s="6">
        <f t="shared" si="57"/>
        <v>0.15384615384615385</v>
      </c>
      <c r="U242">
        <f t="shared" si="58"/>
        <v>5</v>
      </c>
      <c r="V242" s="6">
        <f t="shared" si="59"/>
        <v>0.38461538461538464</v>
      </c>
      <c r="W242">
        <f t="shared" si="60"/>
        <v>5</v>
      </c>
      <c r="X242" s="6">
        <f t="shared" si="61"/>
        <v>0.38461538461538464</v>
      </c>
      <c r="Y242">
        <f t="shared" si="62"/>
        <v>8</v>
      </c>
      <c r="Z242" s="6">
        <f t="shared" si="63"/>
        <v>0.61538461538461542</v>
      </c>
      <c r="AA242">
        <f t="shared" si="64"/>
        <v>8</v>
      </c>
      <c r="AB242" s="6">
        <f t="shared" si="65"/>
        <v>0.61538461538461542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4</v>
      </c>
      <c r="D243" s="69">
        <f>COUNTIFS('2way'!$A$3:$A$7690,"&gt;50%",'2way'!$Y$3:$Y$7690,"N",'2way'!$Q$3:$Q$7690,"=" &amp;B243) +  COUNTIFS('2way'!$A$3:$A$7690,"&gt;50%",'2way'!$Y$3:$Y$7690,"N",'2way'!$R$3:$R$7690,"=" &amp;B243)</f>
        <v>4</v>
      </c>
      <c r="E243" s="69">
        <f>COUNTIFS('2way'!$B$3:$B$7690,"&gt;50%",'2way'!$Y$3:$Y$7690,"N",'2way'!$Q$3:$Q$7690,"=" &amp;B243) +  COUNTIFS('2way'!$B$3:$B$7690,"&gt;50%",'2way'!$Y$3:$Y$7690,"N",'2way'!$R$3:$R$7690,"=" &amp;B243)</f>
        <v>2</v>
      </c>
      <c r="F243" s="69">
        <f>COUNTIFS('2way'!$B$3:$B$7690,"&gt;50%",'2way'!$Y$3:$Y$7690,"Y",'2way'!$Q$3:$Q$7690,"=" &amp;B243) +  COUNTIFS('2way'!$B$3:$B$7690,"&gt;50%",'2way'!$Y$3:$Y$7690,"Y",'2way'!$R$3:$R$7690,"=" &amp;B243)</f>
        <v>3</v>
      </c>
      <c r="G243">
        <f>COUNTIF('2way'!$Q$3:$Q$7690,"=" &amp;B243) + COUNTIF('2way'!$R$3:$R$7690,"=" &amp;B243)</f>
        <v>13</v>
      </c>
      <c r="H243" s="6">
        <f t="shared" si="50"/>
        <v>0.30769230769230771</v>
      </c>
      <c r="I243" s="6">
        <f t="shared" si="51"/>
        <v>0.30769230769230771</v>
      </c>
      <c r="J243" s="6">
        <f t="shared" si="52"/>
        <v>0.15384615384615385</v>
      </c>
      <c r="K243" s="6">
        <f t="shared" si="53"/>
        <v>0.23076923076923078</v>
      </c>
      <c r="L243" s="69">
        <f>COUNTIFS('2way'!$M$3:$M$7690,"&gt;50%",'2way'!$Y$3:$Y$7690,"Y",'2way'!$Q$3:$Q$7690,"=" &amp;B243) +  COUNTIFS('2way'!$M$3:$M$7690,"&gt;50%",'2way'!$Y$3:$Y$7690,"Y",'2way'!$R$3:$R$7690,"=" &amp;B243)</f>
        <v>7</v>
      </c>
      <c r="M243" s="69">
        <f>COUNTIFS('2way'!$M$3:$M$7690,"&gt;50%",'2way'!$Y$3:$Y$7690,"N",'2way'!$Q$3:$Q$7690,"=" &amp;B243) +  COUNTIFS('2way'!$M$3:$M$7690,"&gt;50%",'2way'!$Y$3:$Y$7690,"N",'2way'!$R$3:$R$7690,"=" &amp;B243)</f>
        <v>6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13</v>
      </c>
      <c r="Q243" s="6">
        <f t="shared" si="54"/>
        <v>0.53846153846153844</v>
      </c>
      <c r="R243" s="6">
        <f t="shared" si="55"/>
        <v>0.46153846153846156</v>
      </c>
      <c r="S243" s="6">
        <f t="shared" si="56"/>
        <v>0</v>
      </c>
      <c r="T243" s="6">
        <f t="shared" si="57"/>
        <v>0</v>
      </c>
      <c r="U243">
        <f t="shared" si="58"/>
        <v>6</v>
      </c>
      <c r="V243" s="6">
        <f t="shared" si="59"/>
        <v>0.46153846153846156</v>
      </c>
      <c r="W243">
        <f t="shared" si="60"/>
        <v>7</v>
      </c>
      <c r="X243" s="6">
        <f t="shared" si="61"/>
        <v>0.53846153846153844</v>
      </c>
      <c r="Y243">
        <f t="shared" si="62"/>
        <v>7</v>
      </c>
      <c r="Z243" s="6">
        <f t="shared" si="63"/>
        <v>0.53846153846153844</v>
      </c>
      <c r="AA243">
        <f t="shared" si="64"/>
        <v>6</v>
      </c>
      <c r="AB243" s="6">
        <f t="shared" si="65"/>
        <v>0.46153846153846156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5</v>
      </c>
      <c r="D244" s="69">
        <f>COUNTIFS('2way'!$A$3:$A$7690,"&gt;50%",'2way'!$Y$3:$Y$7690,"N",'2way'!$Q$3:$Q$7690,"=" &amp;B244) +  COUNTIFS('2way'!$A$3:$A$7690,"&gt;50%",'2way'!$Y$3:$Y$7690,"N",'2way'!$R$3:$R$7690,"=" &amp;B244)</f>
        <v>4</v>
      </c>
      <c r="E244" s="69">
        <f>COUNTIFS('2way'!$B$3:$B$7690,"&gt;50%",'2way'!$Y$3:$Y$7690,"N",'2way'!$Q$3:$Q$7690,"=" &amp;B244) +  COUNTIFS('2way'!$B$3:$B$7690,"&gt;50%",'2way'!$Y$3:$Y$7690,"N",'2way'!$R$3:$R$7690,"=" &amp;B244)</f>
        <v>1</v>
      </c>
      <c r="F244" s="69">
        <f>COUNTIFS('2way'!$B$3:$B$7690,"&gt;50%",'2way'!$Y$3:$Y$7690,"Y",'2way'!$Q$3:$Q$7690,"=" &amp;B244) +  COUNTIFS('2way'!$B$3:$B$7690,"&gt;50%",'2way'!$Y$3:$Y$7690,"Y",'2way'!$R$3:$R$7690,"=" &amp;B244)</f>
        <v>3</v>
      </c>
      <c r="G244">
        <f>COUNTIF('2way'!$Q$3:$Q$7690,"=" &amp;B244) + COUNTIF('2way'!$R$3:$R$7690,"=" &amp;B244)</f>
        <v>13</v>
      </c>
      <c r="H244" s="6">
        <f t="shared" si="50"/>
        <v>0.38461538461538464</v>
      </c>
      <c r="I244" s="6">
        <f t="shared" si="51"/>
        <v>0.30769230769230771</v>
      </c>
      <c r="J244" s="6">
        <f t="shared" si="52"/>
        <v>7.6923076923076927E-2</v>
      </c>
      <c r="K244" s="6">
        <f t="shared" si="53"/>
        <v>0.23076923076923078</v>
      </c>
      <c r="L244" s="69">
        <f>COUNTIFS('2way'!$M$3:$M$7690,"&gt;50%",'2way'!$Y$3:$Y$7690,"Y",'2way'!$Q$3:$Q$7690,"=" &amp;B244) +  COUNTIFS('2way'!$M$3:$M$7690,"&gt;50%",'2way'!$Y$3:$Y$7690,"Y",'2way'!$R$3:$R$7690,"=" &amp;B244)</f>
        <v>8</v>
      </c>
      <c r="M244" s="69">
        <f>COUNTIFS('2way'!$M$3:$M$7690,"&gt;50%",'2way'!$Y$3:$Y$7690,"N",'2way'!$Q$3:$Q$7690,"=" &amp;B244) +  COUNTIFS('2way'!$M$3:$M$7690,"&gt;50%",'2way'!$Y$3:$Y$7690,"N",'2way'!$R$3:$R$7690,"=" &amp;B244)</f>
        <v>5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13</v>
      </c>
      <c r="Q244" s="6">
        <f t="shared" si="54"/>
        <v>0.61538461538461542</v>
      </c>
      <c r="R244" s="6">
        <f t="shared" si="55"/>
        <v>0.38461538461538464</v>
      </c>
      <c r="S244" s="6">
        <f t="shared" si="56"/>
        <v>0</v>
      </c>
      <c r="T244" s="6">
        <f t="shared" si="57"/>
        <v>0</v>
      </c>
      <c r="U244">
        <f t="shared" si="58"/>
        <v>6</v>
      </c>
      <c r="V244" s="6">
        <f t="shared" si="59"/>
        <v>0.46153846153846156</v>
      </c>
      <c r="W244">
        <f t="shared" si="60"/>
        <v>8</v>
      </c>
      <c r="X244" s="6">
        <f t="shared" si="61"/>
        <v>0.61538461538461542</v>
      </c>
      <c r="Y244">
        <f t="shared" si="62"/>
        <v>7</v>
      </c>
      <c r="Z244" s="6">
        <f t="shared" si="63"/>
        <v>0.53846153846153844</v>
      </c>
      <c r="AA244">
        <f t="shared" si="64"/>
        <v>5</v>
      </c>
      <c r="AB244" s="6">
        <f t="shared" si="65"/>
        <v>0.38461538461538464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4</v>
      </c>
      <c r="D245" s="69">
        <f>COUNTIFS('2way'!$A$3:$A$7690,"&gt;50%",'2way'!$Y$3:$Y$7690,"N",'2way'!$Q$3:$Q$7690,"=" &amp;B245) +  COUNTIFS('2way'!$A$3:$A$7690,"&gt;50%",'2way'!$Y$3:$Y$7690,"N",'2way'!$R$3:$R$7690,"=" &amp;B245)</f>
        <v>4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5</v>
      </c>
      <c r="G245">
        <f>COUNTIF('2way'!$Q$3:$Q$7690,"=" &amp;B245) + COUNTIF('2way'!$R$3:$R$7690,"=" &amp;B245)</f>
        <v>13</v>
      </c>
      <c r="H245" s="6">
        <f t="shared" si="50"/>
        <v>0.30769230769230771</v>
      </c>
      <c r="I245" s="6">
        <f t="shared" si="51"/>
        <v>0.30769230769230771</v>
      </c>
      <c r="J245" s="6">
        <f t="shared" si="52"/>
        <v>0</v>
      </c>
      <c r="K245" s="6">
        <f t="shared" si="53"/>
        <v>0.38461538461538464</v>
      </c>
      <c r="L245" s="69">
        <f>COUNTIFS('2way'!$M$3:$M$7690,"&gt;50%",'2way'!$Y$3:$Y$7690,"Y",'2way'!$Q$3:$Q$7690,"=" &amp;B245) +  COUNTIFS('2way'!$M$3:$M$7690,"&gt;50%",'2way'!$Y$3:$Y$7690,"Y",'2way'!$R$3:$R$7690,"=" &amp;B245)</f>
        <v>9</v>
      </c>
      <c r="M245" s="69">
        <f>COUNTIFS('2way'!$M$3:$M$7690,"&gt;50%",'2way'!$Y$3:$Y$7690,"N",'2way'!$Q$3:$Q$7690,"=" &amp;B245) +  COUNTIFS('2way'!$M$3:$M$7690,"&gt;50%",'2way'!$Y$3:$Y$7690,"N",'2way'!$R$3:$R$7690,"=" &amp;B245)</f>
        <v>3</v>
      </c>
      <c r="N245" s="69">
        <f>COUNTIFS('2way'!$N$3:$N$7690,"&gt;50%",'2way'!$Y$3:$Y$7690,"N",'2way'!$Q$3:$Q$7690,"=" &amp;B245) +  COUNTIFS('2way'!$N$3:$N$7690,"&gt;50%",'2way'!$Y$3:$Y$7690,"N",'2way'!$R$3:$R$7690,"=" &amp;B245)</f>
        <v>1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13</v>
      </c>
      <c r="Q245" s="6">
        <f t="shared" si="54"/>
        <v>0.69230769230769229</v>
      </c>
      <c r="R245" s="6">
        <f t="shared" si="55"/>
        <v>0.23076923076923078</v>
      </c>
      <c r="S245" s="6">
        <f t="shared" si="56"/>
        <v>7.6923076923076927E-2</v>
      </c>
      <c r="T245" s="6">
        <f t="shared" si="57"/>
        <v>0</v>
      </c>
      <c r="U245">
        <f t="shared" si="58"/>
        <v>4</v>
      </c>
      <c r="V245" s="6">
        <f t="shared" si="59"/>
        <v>0.30769230769230771</v>
      </c>
      <c r="W245">
        <f t="shared" si="60"/>
        <v>10</v>
      </c>
      <c r="X245" s="6">
        <f t="shared" si="61"/>
        <v>0.76923076923076927</v>
      </c>
      <c r="Y245">
        <f t="shared" si="62"/>
        <v>9</v>
      </c>
      <c r="Z245" s="6">
        <f t="shared" si="63"/>
        <v>0.69230769230769229</v>
      </c>
      <c r="AA245">
        <f t="shared" si="64"/>
        <v>3</v>
      </c>
      <c r="AB245" s="6">
        <f t="shared" si="65"/>
        <v>0.23076923076923078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7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2</v>
      </c>
      <c r="F246" s="69">
        <f>COUNTIFS('2way'!$B$3:$B$7690,"&gt;50%",'2way'!$Y$3:$Y$7690,"Y",'2way'!$Q$3:$Q$7690,"=" &amp;B246) +  COUNTIFS('2way'!$B$3:$B$7690,"&gt;50%",'2way'!$Y$3:$Y$7690,"Y",'2way'!$R$3:$R$7690,"=" &amp;B246)</f>
        <v>3</v>
      </c>
      <c r="G246">
        <f>COUNTIF('2way'!$Q$3:$Q$7690,"=" &amp;B246) + COUNTIF('2way'!$R$3:$R$7690,"=" &amp;B246)</f>
        <v>13</v>
      </c>
      <c r="H246" s="6">
        <f t="shared" si="50"/>
        <v>0.53846153846153844</v>
      </c>
      <c r="I246" s="6">
        <f t="shared" si="51"/>
        <v>7.6923076923076927E-2</v>
      </c>
      <c r="J246" s="6">
        <f t="shared" si="52"/>
        <v>0.15384615384615385</v>
      </c>
      <c r="K246" s="6">
        <f t="shared" si="53"/>
        <v>0.23076923076923078</v>
      </c>
      <c r="L246" s="69">
        <f>COUNTIFS('2way'!$M$3:$M$7690,"&gt;50%",'2way'!$Y$3:$Y$7690,"Y",'2way'!$Q$3:$Q$7690,"=" &amp;B246) +  COUNTIFS('2way'!$M$3:$M$7690,"&gt;50%",'2way'!$Y$3:$Y$7690,"Y",'2way'!$R$3:$R$7690,"=" &amp;B246)</f>
        <v>10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1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13</v>
      </c>
      <c r="Q246" s="6">
        <f t="shared" si="54"/>
        <v>0.76923076923076927</v>
      </c>
      <c r="R246" s="6">
        <f t="shared" si="55"/>
        <v>0.15384615384615385</v>
      </c>
      <c r="S246" s="6">
        <f t="shared" si="56"/>
        <v>7.6923076923076927E-2</v>
      </c>
      <c r="T246" s="6">
        <f t="shared" si="57"/>
        <v>0</v>
      </c>
      <c r="U246">
        <f t="shared" si="58"/>
        <v>9</v>
      </c>
      <c r="V246" s="6">
        <f t="shared" si="59"/>
        <v>0.69230769230769229</v>
      </c>
      <c r="W246">
        <f t="shared" si="60"/>
        <v>11</v>
      </c>
      <c r="X246" s="6">
        <f t="shared" si="61"/>
        <v>0.84615384615384615</v>
      </c>
      <c r="Y246">
        <f t="shared" si="62"/>
        <v>4</v>
      </c>
      <c r="Z246" s="6">
        <f t="shared" si="63"/>
        <v>0.30769230769230771</v>
      </c>
      <c r="AA246">
        <f t="shared" si="64"/>
        <v>2</v>
      </c>
      <c r="AB246" s="6">
        <f t="shared" si="65"/>
        <v>0.15384615384615385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9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2</v>
      </c>
      <c r="F247" s="69">
        <f>COUNTIFS('2way'!$B$3:$B$7690,"&gt;50%",'2way'!$Y$3:$Y$7690,"Y",'2way'!$Q$3:$Q$7690,"=" &amp;B247) +  COUNTIFS('2way'!$B$3:$B$7690,"&gt;50%",'2way'!$Y$3:$Y$7690,"Y",'2way'!$R$3:$R$7690,"=" &amp;B247)</f>
        <v>1</v>
      </c>
      <c r="G247">
        <f>COUNTIF('2way'!$Q$3:$Q$7690,"=" &amp;B247) + COUNTIF('2way'!$R$3:$R$7690,"=" &amp;B247)</f>
        <v>13</v>
      </c>
      <c r="H247" s="6">
        <f t="shared" si="50"/>
        <v>0.69230769230769229</v>
      </c>
      <c r="I247" s="6">
        <f t="shared" si="51"/>
        <v>7.6923076923076927E-2</v>
      </c>
      <c r="J247" s="6">
        <f t="shared" si="52"/>
        <v>0.15384615384615385</v>
      </c>
      <c r="K247" s="6">
        <f t="shared" si="53"/>
        <v>7.6923076923076927E-2</v>
      </c>
      <c r="L247" s="69">
        <f>COUNTIFS('2way'!$M$3:$M$7690,"&gt;50%",'2way'!$Y$3:$Y$7690,"Y",'2way'!$Q$3:$Q$7690,"=" &amp;B247) +  COUNTIFS('2way'!$M$3:$M$7690,"&gt;50%",'2way'!$Y$3:$Y$7690,"Y",'2way'!$R$3:$R$7690,"=" &amp;B247)</f>
        <v>10</v>
      </c>
      <c r="M247" s="69">
        <f>COUNTIFS('2way'!$M$3:$M$7690,"&gt;50%",'2way'!$Y$3:$Y$7690,"N",'2way'!$Q$3:$Q$7690,"=" &amp;B247) +  COUNTIFS('2way'!$M$3:$M$7690,"&gt;50%",'2way'!$Y$3:$Y$7690,"N",'2way'!$R$3:$R$7690,"=" &amp;B247)</f>
        <v>3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13</v>
      </c>
      <c r="Q247" s="6">
        <f t="shared" si="54"/>
        <v>0.76923076923076927</v>
      </c>
      <c r="R247" s="6">
        <f t="shared" si="55"/>
        <v>0.23076923076923078</v>
      </c>
      <c r="S247" s="6">
        <f t="shared" si="56"/>
        <v>0</v>
      </c>
      <c r="T247" s="6">
        <f t="shared" si="57"/>
        <v>0</v>
      </c>
      <c r="U247">
        <f t="shared" si="58"/>
        <v>11</v>
      </c>
      <c r="V247" s="6">
        <f t="shared" si="59"/>
        <v>0.84615384615384615</v>
      </c>
      <c r="W247">
        <f t="shared" si="60"/>
        <v>10</v>
      </c>
      <c r="X247" s="6">
        <f t="shared" si="61"/>
        <v>0.76923076923076927</v>
      </c>
      <c r="Y247">
        <f t="shared" si="62"/>
        <v>2</v>
      </c>
      <c r="Z247" s="6">
        <f t="shared" si="63"/>
        <v>0.15384615384615385</v>
      </c>
      <c r="AA247">
        <f t="shared" si="64"/>
        <v>3</v>
      </c>
      <c r="AB247" s="6">
        <f t="shared" si="65"/>
        <v>0.23076923076923078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6</v>
      </c>
      <c r="D248" s="69">
        <f>COUNTIFS('2way'!$A$3:$A$7690,"&gt;50%",'2way'!$Y$3:$Y$7690,"N",'2way'!$Q$3:$Q$7690,"=" &amp;B248) +  COUNTIFS('2way'!$A$3:$A$7690,"&gt;50%",'2way'!$Y$3:$Y$7690,"N",'2way'!$R$3:$R$7690,"=" &amp;B248)</f>
        <v>4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3</v>
      </c>
      <c r="G248">
        <f>COUNTIF('2way'!$Q$3:$Q$7690,"=" &amp;B248) + COUNTIF('2way'!$R$3:$R$7690,"=" &amp;B248)</f>
        <v>13</v>
      </c>
      <c r="H248" s="6">
        <f t="shared" si="50"/>
        <v>0.46153846153846156</v>
      </c>
      <c r="I248" s="6">
        <f t="shared" si="51"/>
        <v>0.30769230769230771</v>
      </c>
      <c r="J248" s="6">
        <f t="shared" si="52"/>
        <v>0</v>
      </c>
      <c r="K248" s="6">
        <f t="shared" si="53"/>
        <v>0.23076923076923078</v>
      </c>
      <c r="L248" s="69">
        <f>COUNTIFS('2way'!$M$3:$M$7690,"&gt;50%",'2way'!$Y$3:$Y$7690,"Y",'2way'!$Q$3:$Q$7690,"=" &amp;B248) +  COUNTIFS('2way'!$M$3:$M$7690,"&gt;50%",'2way'!$Y$3:$Y$7690,"Y",'2way'!$R$3:$R$7690,"=" &amp;B248)</f>
        <v>9</v>
      </c>
      <c r="M248" s="69">
        <f>COUNTIFS('2way'!$M$3:$M$7690,"&gt;50%",'2way'!$Y$3:$Y$7690,"N",'2way'!$Q$3:$Q$7690,"=" &amp;B248) +  COUNTIFS('2way'!$M$3:$M$7690,"&gt;50%",'2way'!$Y$3:$Y$7690,"N",'2way'!$R$3:$R$7690,"=" &amp;B248)</f>
        <v>4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13</v>
      </c>
      <c r="Q248" s="6">
        <f t="shared" si="54"/>
        <v>0.69230769230769229</v>
      </c>
      <c r="R248" s="6">
        <f t="shared" si="55"/>
        <v>0.30769230769230771</v>
      </c>
      <c r="S248" s="6">
        <f t="shared" si="56"/>
        <v>0</v>
      </c>
      <c r="T248" s="6">
        <f t="shared" si="57"/>
        <v>0</v>
      </c>
      <c r="U248">
        <f t="shared" si="58"/>
        <v>6</v>
      </c>
      <c r="V248" s="6">
        <f t="shared" si="59"/>
        <v>0.46153846153846156</v>
      </c>
      <c r="W248">
        <f t="shared" si="60"/>
        <v>9</v>
      </c>
      <c r="X248" s="6">
        <f t="shared" si="61"/>
        <v>0.69230769230769229</v>
      </c>
      <c r="Y248">
        <f t="shared" si="62"/>
        <v>7</v>
      </c>
      <c r="Z248" s="6">
        <f t="shared" si="63"/>
        <v>0.53846153846153844</v>
      </c>
      <c r="AA248">
        <f t="shared" si="64"/>
        <v>4</v>
      </c>
      <c r="AB248" s="6">
        <f t="shared" si="65"/>
        <v>0.30769230769230771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6</v>
      </c>
      <c r="D249" s="69">
        <f>COUNTIFS('2way'!$A$3:$A$7690,"&gt;50%",'2way'!$Y$3:$Y$7690,"N",'2way'!$Q$3:$Q$7690,"=" &amp;B249) +  COUNTIFS('2way'!$A$3:$A$7690,"&gt;50%",'2way'!$Y$3:$Y$7690,"N",'2way'!$R$3:$R$7690,"=" &amp;B249)</f>
        <v>2</v>
      </c>
      <c r="E249" s="69">
        <f>COUNTIFS('2way'!$B$3:$B$7690,"&gt;50%",'2way'!$Y$3:$Y$7690,"N",'2way'!$Q$3:$Q$7690,"=" &amp;B249) +  COUNTIFS('2way'!$B$3:$B$7690,"&gt;50%",'2way'!$Y$3:$Y$7690,"N",'2way'!$R$3:$R$7690,"=" &amp;B249)</f>
        <v>2</v>
      </c>
      <c r="F249" s="69">
        <f>COUNTIFS('2way'!$B$3:$B$7690,"&gt;50%",'2way'!$Y$3:$Y$7690,"Y",'2way'!$Q$3:$Q$7690,"=" &amp;B249) +  COUNTIFS('2way'!$B$3:$B$7690,"&gt;50%",'2way'!$Y$3:$Y$7690,"Y",'2way'!$R$3:$R$7690,"=" &amp;B249)</f>
        <v>3</v>
      </c>
      <c r="G249">
        <f>COUNTIF('2way'!$Q$3:$Q$7690,"=" &amp;B249) + COUNTIF('2way'!$R$3:$R$7690,"=" &amp;B249)</f>
        <v>13</v>
      </c>
      <c r="H249" s="6">
        <f t="shared" si="50"/>
        <v>0.46153846153846156</v>
      </c>
      <c r="I249" s="6">
        <f t="shared" si="51"/>
        <v>0.15384615384615385</v>
      </c>
      <c r="J249" s="6">
        <f t="shared" si="52"/>
        <v>0.15384615384615385</v>
      </c>
      <c r="K249" s="6">
        <f t="shared" si="53"/>
        <v>0.23076923076923078</v>
      </c>
      <c r="L249" s="69">
        <f>COUNTIFS('2way'!$M$3:$M$7690,"&gt;50%",'2way'!$Y$3:$Y$7690,"Y",'2way'!$Q$3:$Q$7690,"=" &amp;B249) +  COUNTIFS('2way'!$M$3:$M$7690,"&gt;50%",'2way'!$Y$3:$Y$7690,"Y",'2way'!$R$3:$R$7690,"=" &amp;B249)</f>
        <v>9</v>
      </c>
      <c r="M249" s="69">
        <f>COUNTIFS('2way'!$M$3:$M$7690,"&gt;50%",'2way'!$Y$3:$Y$7690,"N",'2way'!$Q$3:$Q$7690,"=" &amp;B249) +  COUNTIFS('2way'!$M$3:$M$7690,"&gt;50%",'2way'!$Y$3:$Y$7690,"N",'2way'!$R$3:$R$7690,"=" &amp;B249)</f>
        <v>4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13</v>
      </c>
      <c r="Q249" s="6">
        <f t="shared" si="54"/>
        <v>0.69230769230769229</v>
      </c>
      <c r="R249" s="6">
        <f t="shared" si="55"/>
        <v>0.30769230769230771</v>
      </c>
      <c r="S249" s="6">
        <f t="shared" si="56"/>
        <v>0</v>
      </c>
      <c r="T249" s="6">
        <f t="shared" si="57"/>
        <v>0</v>
      </c>
      <c r="U249">
        <f t="shared" si="58"/>
        <v>8</v>
      </c>
      <c r="V249" s="6">
        <f t="shared" si="59"/>
        <v>0.61538461538461542</v>
      </c>
      <c r="W249">
        <f t="shared" si="60"/>
        <v>9</v>
      </c>
      <c r="X249" s="6">
        <f t="shared" si="61"/>
        <v>0.69230769230769229</v>
      </c>
      <c r="Y249">
        <f t="shared" si="62"/>
        <v>5</v>
      </c>
      <c r="Z249" s="6">
        <f t="shared" si="63"/>
        <v>0.38461538461538464</v>
      </c>
      <c r="AA249">
        <f t="shared" si="64"/>
        <v>4</v>
      </c>
      <c r="AB249" s="6">
        <f t="shared" si="65"/>
        <v>0.30769230769230771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3</v>
      </c>
      <c r="D250" s="69">
        <f>COUNTIFS('2way'!$A$3:$A$7690,"&gt;50%",'2way'!$Y$3:$Y$7690,"N",'2way'!$Q$3:$Q$7690,"=" &amp;B250) +  COUNTIFS('2way'!$A$3:$A$7690,"&gt;50%",'2way'!$Y$3:$Y$7690,"N",'2way'!$R$3:$R$7690,"=" &amp;B250)</f>
        <v>5</v>
      </c>
      <c r="E250" s="69">
        <f>COUNTIFS('2way'!$B$3:$B$7690,"&gt;50%",'2way'!$Y$3:$Y$7690,"N",'2way'!$Q$3:$Q$7690,"=" &amp;B250) +  COUNTIFS('2way'!$B$3:$B$7690,"&gt;50%",'2way'!$Y$3:$Y$7690,"N",'2way'!$R$3:$R$7690,"=" &amp;B250)</f>
        <v>2</v>
      </c>
      <c r="F250" s="69">
        <f>COUNTIFS('2way'!$B$3:$B$7690,"&gt;50%",'2way'!$Y$3:$Y$7690,"Y",'2way'!$Q$3:$Q$7690,"=" &amp;B250) +  COUNTIFS('2way'!$B$3:$B$7690,"&gt;50%",'2way'!$Y$3:$Y$7690,"Y",'2way'!$R$3:$R$7690,"=" &amp;B250)</f>
        <v>3</v>
      </c>
      <c r="G250">
        <f>COUNTIF('2way'!$Q$3:$Q$7690,"=" &amp;B250) + COUNTIF('2way'!$R$3:$R$7690,"=" &amp;B250)</f>
        <v>13</v>
      </c>
      <c r="H250" s="6">
        <f t="shared" si="50"/>
        <v>0.23076923076923078</v>
      </c>
      <c r="I250" s="6">
        <f t="shared" si="51"/>
        <v>0.38461538461538464</v>
      </c>
      <c r="J250" s="6">
        <f t="shared" si="52"/>
        <v>0.15384615384615385</v>
      </c>
      <c r="K250" s="6">
        <f t="shared" si="53"/>
        <v>0.23076923076923078</v>
      </c>
      <c r="L250" s="69">
        <f>COUNTIFS('2way'!$M$3:$M$7690,"&gt;50%",'2way'!$Y$3:$Y$7690,"Y",'2way'!$Q$3:$Q$7690,"=" &amp;B250) +  COUNTIFS('2way'!$M$3:$M$7690,"&gt;50%",'2way'!$Y$3:$Y$7690,"Y",'2way'!$R$3:$R$7690,"=" &amp;B250)</f>
        <v>6</v>
      </c>
      <c r="M250" s="69">
        <f>COUNTIFS('2way'!$M$3:$M$7690,"&gt;50%",'2way'!$Y$3:$Y$7690,"N",'2way'!$Q$3:$Q$7690,"=" &amp;B250) +  COUNTIFS('2way'!$M$3:$M$7690,"&gt;50%",'2way'!$Y$3:$Y$7690,"N",'2way'!$R$3:$R$7690,"=" &amp;B250)</f>
        <v>6</v>
      </c>
      <c r="N250" s="69">
        <f>COUNTIFS('2way'!$N$3:$N$7690,"&gt;50%",'2way'!$Y$3:$Y$7690,"N",'2way'!$Q$3:$Q$7690,"=" &amp;B250) +  COUNTIFS('2way'!$N$3:$N$7690,"&gt;50%",'2way'!$Y$3:$Y$7690,"N",'2way'!$R$3:$R$7690,"=" &amp;B250)</f>
        <v>1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13</v>
      </c>
      <c r="Q250" s="6">
        <f t="shared" si="54"/>
        <v>0.46153846153846156</v>
      </c>
      <c r="R250" s="6">
        <f t="shared" si="55"/>
        <v>0.46153846153846156</v>
      </c>
      <c r="S250" s="6">
        <f t="shared" si="56"/>
        <v>7.6923076923076927E-2</v>
      </c>
      <c r="T250" s="6">
        <f t="shared" si="57"/>
        <v>0</v>
      </c>
      <c r="U250">
        <f t="shared" si="58"/>
        <v>5</v>
      </c>
      <c r="V250" s="6">
        <f t="shared" si="59"/>
        <v>0.38461538461538464</v>
      </c>
      <c r="W250">
        <f t="shared" si="60"/>
        <v>7</v>
      </c>
      <c r="X250" s="6">
        <f t="shared" si="61"/>
        <v>0.53846153846153844</v>
      </c>
      <c r="Y250">
        <f t="shared" si="62"/>
        <v>8</v>
      </c>
      <c r="Z250" s="6">
        <f t="shared" si="63"/>
        <v>0.61538461538461542</v>
      </c>
      <c r="AA250">
        <f t="shared" si="64"/>
        <v>6</v>
      </c>
      <c r="AB250" s="6">
        <f t="shared" si="65"/>
        <v>0.46153846153846156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7</v>
      </c>
      <c r="D251" s="69">
        <f>COUNTIFS('2way'!$A$3:$A$7690,"&gt;50%",'2way'!$Y$3:$Y$7690,"N",'2way'!$Q$3:$Q$7690,"=" &amp;B251) +  COUNTIFS('2way'!$A$3:$A$7690,"&gt;50%",'2way'!$Y$3:$Y$7690,"N",'2way'!$R$3:$R$7690,"=" &amp;B251)</f>
        <v>2</v>
      </c>
      <c r="E251" s="69">
        <f>COUNTIFS('2way'!$B$3:$B$7690,"&gt;50%",'2way'!$Y$3:$Y$7690,"N",'2way'!$Q$3:$Q$7690,"=" &amp;B251) +  COUNTIFS('2way'!$B$3:$B$7690,"&gt;50%",'2way'!$Y$3:$Y$7690,"N",'2way'!$R$3:$R$7690,"=" &amp;B251)</f>
        <v>2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13</v>
      </c>
      <c r="H251" s="6">
        <f t="shared" si="50"/>
        <v>0.53846153846153844</v>
      </c>
      <c r="I251" s="6">
        <f t="shared" si="51"/>
        <v>0.15384615384615385</v>
      </c>
      <c r="J251" s="6">
        <f t="shared" si="52"/>
        <v>0.15384615384615385</v>
      </c>
      <c r="K251" s="6">
        <f t="shared" si="53"/>
        <v>0.15384615384615385</v>
      </c>
      <c r="L251" s="69">
        <f>COUNTIFS('2way'!$M$3:$M$7690,"&gt;50%",'2way'!$Y$3:$Y$7690,"Y",'2way'!$Q$3:$Q$7690,"=" &amp;B251) +  COUNTIFS('2way'!$M$3:$M$7690,"&gt;50%",'2way'!$Y$3:$Y$7690,"Y",'2way'!$R$3:$R$7690,"=" &amp;B251)</f>
        <v>8</v>
      </c>
      <c r="M251" s="69">
        <f>COUNTIFS('2way'!$M$3:$M$7690,"&gt;50%",'2way'!$Y$3:$Y$7690,"N",'2way'!$Q$3:$Q$7690,"=" &amp;B251) +  COUNTIFS('2way'!$M$3:$M$7690,"&gt;50%",'2way'!$Y$3:$Y$7690,"N",'2way'!$R$3:$R$7690,"=" &amp;B251)</f>
        <v>2</v>
      </c>
      <c r="N251" s="69">
        <f>COUNTIFS('2way'!$N$3:$N$7690,"&gt;50%",'2way'!$Y$3:$Y$7690,"N",'2way'!$Q$3:$Q$7690,"=" &amp;B251) +  COUNTIFS('2way'!$N$3:$N$7690,"&gt;50%",'2way'!$Y$3:$Y$7690,"N",'2way'!$R$3:$R$7690,"=" &amp;B251)</f>
        <v>2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13</v>
      </c>
      <c r="Q251" s="6">
        <f t="shared" si="54"/>
        <v>0.61538461538461542</v>
      </c>
      <c r="R251" s="6">
        <f t="shared" si="55"/>
        <v>0.15384615384615385</v>
      </c>
      <c r="S251" s="6">
        <f t="shared" si="56"/>
        <v>0.15384615384615385</v>
      </c>
      <c r="T251" s="6">
        <f t="shared" si="57"/>
        <v>7.6923076923076927E-2</v>
      </c>
      <c r="U251">
        <f t="shared" si="58"/>
        <v>9</v>
      </c>
      <c r="V251" s="6">
        <f t="shared" si="59"/>
        <v>0.69230769230769229</v>
      </c>
      <c r="W251">
        <f t="shared" si="60"/>
        <v>10</v>
      </c>
      <c r="X251" s="6">
        <f t="shared" si="61"/>
        <v>0.76923076923076927</v>
      </c>
      <c r="Y251">
        <f t="shared" si="62"/>
        <v>4</v>
      </c>
      <c r="Z251" s="6">
        <f t="shared" si="63"/>
        <v>0.30769230769230771</v>
      </c>
      <c r="AA251">
        <f t="shared" si="64"/>
        <v>3</v>
      </c>
      <c r="AB251" s="6">
        <f t="shared" si="65"/>
        <v>0.23076923076923078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5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5</v>
      </c>
      <c r="G252">
        <f>COUNTIF('2way'!$Q$3:$Q$7690,"=" &amp;B252) + COUNTIF('2way'!$R$3:$R$7690,"=" &amp;B252)</f>
        <v>13</v>
      </c>
      <c r="H252" s="6">
        <f t="shared" si="50"/>
        <v>0.38461538461538464</v>
      </c>
      <c r="I252" s="6">
        <f t="shared" si="51"/>
        <v>0.15384615384615385</v>
      </c>
      <c r="J252" s="6">
        <f t="shared" si="52"/>
        <v>7.6923076923076927E-2</v>
      </c>
      <c r="K252" s="6">
        <f t="shared" si="53"/>
        <v>0.38461538461538464</v>
      </c>
      <c r="L252" s="69">
        <f>COUNTIFS('2way'!$M$3:$M$7690,"&gt;50%",'2way'!$Y$3:$Y$7690,"Y",'2way'!$Q$3:$Q$7690,"=" &amp;B252) +  COUNTIFS('2way'!$M$3:$M$7690,"&gt;50%",'2way'!$Y$3:$Y$7690,"Y",'2way'!$R$3:$R$7690,"=" &amp;B252)</f>
        <v>10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13</v>
      </c>
      <c r="Q252" s="6">
        <f t="shared" si="54"/>
        <v>0.76923076923076927</v>
      </c>
      <c r="R252" s="6">
        <f t="shared" si="55"/>
        <v>0.23076923076923078</v>
      </c>
      <c r="S252" s="6">
        <f t="shared" si="56"/>
        <v>0</v>
      </c>
      <c r="T252" s="6">
        <f t="shared" si="57"/>
        <v>0</v>
      </c>
      <c r="U252">
        <f t="shared" si="58"/>
        <v>6</v>
      </c>
      <c r="V252" s="6">
        <f t="shared" si="59"/>
        <v>0.46153846153846156</v>
      </c>
      <c r="W252">
        <f t="shared" si="60"/>
        <v>10</v>
      </c>
      <c r="X252" s="6">
        <f t="shared" si="61"/>
        <v>0.76923076923076927</v>
      </c>
      <c r="Y252">
        <f t="shared" si="62"/>
        <v>7</v>
      </c>
      <c r="Z252" s="6">
        <f t="shared" si="63"/>
        <v>0.53846153846153844</v>
      </c>
      <c r="AA252">
        <f t="shared" si="64"/>
        <v>3</v>
      </c>
      <c r="AB252" s="6">
        <f t="shared" si="65"/>
        <v>0.23076923076923078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3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3</v>
      </c>
      <c r="F253" s="69">
        <f>COUNTIFS('2way'!$B$3:$B$7690,"&gt;50%",'2way'!$Y$3:$Y$7690,"Y",'2way'!$Q$3:$Q$7690,"=" &amp;B253) +  COUNTIFS('2way'!$B$3:$B$7690,"&gt;50%",'2way'!$Y$3:$Y$7690,"Y",'2way'!$R$3:$R$7690,"=" &amp;B253)</f>
        <v>4</v>
      </c>
      <c r="G253">
        <f>COUNTIF('2way'!$Q$3:$Q$7690,"=" &amp;B253) + COUNTIF('2way'!$R$3:$R$7690,"=" &amp;B253)</f>
        <v>13</v>
      </c>
      <c r="H253" s="6">
        <f t="shared" si="50"/>
        <v>0.23076923076923078</v>
      </c>
      <c r="I253" s="6">
        <f t="shared" si="51"/>
        <v>0.23076923076923078</v>
      </c>
      <c r="J253" s="6">
        <f t="shared" si="52"/>
        <v>0.23076923076923078</v>
      </c>
      <c r="K253" s="6">
        <f t="shared" si="53"/>
        <v>0.30769230769230771</v>
      </c>
      <c r="L253" s="69">
        <f>COUNTIFS('2way'!$M$3:$M$7690,"&gt;50%",'2way'!$Y$3:$Y$7690,"Y",'2way'!$Q$3:$Q$7690,"=" &amp;B253) +  COUNTIFS('2way'!$M$3:$M$7690,"&gt;50%",'2way'!$Y$3:$Y$7690,"Y",'2way'!$R$3:$R$7690,"=" &amp;B253)</f>
        <v>7</v>
      </c>
      <c r="M253" s="69">
        <f>COUNTIFS('2way'!$M$3:$M$7690,"&gt;50%",'2way'!$Y$3:$Y$7690,"N",'2way'!$Q$3:$Q$7690,"=" &amp;B253) +  COUNTIFS('2way'!$M$3:$M$7690,"&gt;50%",'2way'!$Y$3:$Y$7690,"N",'2way'!$R$3:$R$7690,"=" &amp;B253)</f>
        <v>6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13</v>
      </c>
      <c r="Q253" s="6">
        <f t="shared" si="54"/>
        <v>0.53846153846153844</v>
      </c>
      <c r="R253" s="6">
        <f t="shared" si="55"/>
        <v>0.46153846153846156</v>
      </c>
      <c r="S253" s="6">
        <f t="shared" si="56"/>
        <v>0</v>
      </c>
      <c r="T253" s="6">
        <f t="shared" si="57"/>
        <v>0</v>
      </c>
      <c r="U253">
        <f t="shared" si="58"/>
        <v>6</v>
      </c>
      <c r="V253" s="6">
        <f t="shared" si="59"/>
        <v>0.46153846153846156</v>
      </c>
      <c r="W253">
        <f t="shared" si="60"/>
        <v>7</v>
      </c>
      <c r="X253" s="6">
        <f t="shared" si="61"/>
        <v>0.53846153846153844</v>
      </c>
      <c r="Y253">
        <f t="shared" si="62"/>
        <v>7</v>
      </c>
      <c r="Z253" s="6">
        <f t="shared" si="63"/>
        <v>0.53846153846153844</v>
      </c>
      <c r="AA253">
        <f t="shared" si="64"/>
        <v>6</v>
      </c>
      <c r="AB253" s="6">
        <f t="shared" si="65"/>
        <v>0.46153846153846156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5</v>
      </c>
      <c r="D254" s="69">
        <f>COUNTIFS('2way'!$A$3:$A$7690,"&gt;50%",'2way'!$Y$3:$Y$7690,"N",'2way'!$Q$3:$Q$7690,"=" &amp;B254) +  COUNTIFS('2way'!$A$3:$A$7690,"&gt;50%",'2way'!$Y$3:$Y$7690,"N",'2way'!$R$3:$R$7690,"=" &amp;B254)</f>
        <v>2</v>
      </c>
      <c r="E254" s="69">
        <f>COUNTIFS('2way'!$B$3:$B$7690,"&gt;50%",'2way'!$Y$3:$Y$7690,"N",'2way'!$Q$3:$Q$7690,"=" &amp;B254) +  COUNTIFS('2way'!$B$3:$B$7690,"&gt;50%",'2way'!$Y$3:$Y$7690,"N",'2way'!$R$3:$R$7690,"=" &amp;B254)</f>
        <v>3</v>
      </c>
      <c r="F254" s="69">
        <f>COUNTIFS('2way'!$B$3:$B$7690,"&gt;50%",'2way'!$Y$3:$Y$7690,"Y",'2way'!$Q$3:$Q$7690,"=" &amp;B254) +  COUNTIFS('2way'!$B$3:$B$7690,"&gt;50%",'2way'!$Y$3:$Y$7690,"Y",'2way'!$R$3:$R$7690,"=" &amp;B254)</f>
        <v>3</v>
      </c>
      <c r="G254">
        <f>COUNTIF('2way'!$Q$3:$Q$7690,"=" &amp;B254) + COUNTIF('2way'!$R$3:$R$7690,"=" &amp;B254)</f>
        <v>13</v>
      </c>
      <c r="H254" s="6">
        <f t="shared" si="50"/>
        <v>0.38461538461538464</v>
      </c>
      <c r="I254" s="6">
        <f t="shared" si="51"/>
        <v>0.15384615384615385</v>
      </c>
      <c r="J254" s="6">
        <f t="shared" si="52"/>
        <v>0.23076923076923078</v>
      </c>
      <c r="K254" s="6">
        <f t="shared" si="53"/>
        <v>0.23076923076923078</v>
      </c>
      <c r="L254" s="69">
        <f>COUNTIFS('2way'!$M$3:$M$7690,"&gt;50%",'2way'!$Y$3:$Y$7690,"Y",'2way'!$Q$3:$Q$7690,"=" &amp;B254) +  COUNTIFS('2way'!$M$3:$M$7690,"&gt;50%",'2way'!$Y$3:$Y$7690,"Y",'2way'!$R$3:$R$7690,"=" &amp;B254)</f>
        <v>6</v>
      </c>
      <c r="M254" s="69">
        <f>COUNTIFS('2way'!$M$3:$M$7690,"&gt;50%",'2way'!$Y$3:$Y$7690,"N",'2way'!$Q$3:$Q$7690,"=" &amp;B254) +  COUNTIFS('2way'!$M$3:$M$7690,"&gt;50%",'2way'!$Y$3:$Y$7690,"N",'2way'!$R$3:$R$7690,"=" &amp;B254)</f>
        <v>3</v>
      </c>
      <c r="N254" s="69">
        <f>COUNTIFS('2way'!$N$3:$N$7690,"&gt;50%",'2way'!$Y$3:$Y$7690,"N",'2way'!$Q$3:$Q$7690,"=" &amp;B254) +  COUNTIFS('2way'!$N$3:$N$7690,"&gt;50%",'2way'!$Y$3:$Y$7690,"N",'2way'!$R$3:$R$7690,"=" &amp;B254)</f>
        <v>2</v>
      </c>
      <c r="O254" s="69">
        <f>COUNTIFS('2way'!$N$3:$N$7690,"&gt;50%",'2way'!$Y$3:$Y$7690,"Y",'2way'!$Q$3:$Q$7690,"=" &amp;B254) +  COUNTIFS('2way'!$N$3:$N$7690,"&gt;50%",'2way'!$Y$3:$Y$7690,"Y",'2way'!$R$3:$R$7690,"=" &amp;B254)</f>
        <v>2</v>
      </c>
      <c r="P254">
        <f>COUNTIF('2way'!$Q$3:$Q$7690,"=" &amp;B254) + COUNTIF('2way'!$R$3:$R$7690,"=" &amp;B254)</f>
        <v>13</v>
      </c>
      <c r="Q254" s="6">
        <f t="shared" si="54"/>
        <v>0.46153846153846156</v>
      </c>
      <c r="R254" s="6">
        <f t="shared" si="55"/>
        <v>0.23076923076923078</v>
      </c>
      <c r="S254" s="6">
        <f t="shared" si="56"/>
        <v>0.15384615384615385</v>
      </c>
      <c r="T254" s="6">
        <f t="shared" si="57"/>
        <v>0.15384615384615385</v>
      </c>
      <c r="U254">
        <f t="shared" si="58"/>
        <v>8</v>
      </c>
      <c r="V254" s="6">
        <f t="shared" si="59"/>
        <v>0.61538461538461542</v>
      </c>
      <c r="W254">
        <f t="shared" si="60"/>
        <v>8</v>
      </c>
      <c r="X254" s="6">
        <f t="shared" si="61"/>
        <v>0.61538461538461542</v>
      </c>
      <c r="Y254">
        <f t="shared" si="62"/>
        <v>5</v>
      </c>
      <c r="Z254" s="6">
        <f t="shared" si="63"/>
        <v>0.38461538461538464</v>
      </c>
      <c r="AA254">
        <f t="shared" si="64"/>
        <v>5</v>
      </c>
      <c r="AB254" s="6">
        <f t="shared" si="65"/>
        <v>0.38461538461538464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9</v>
      </c>
      <c r="D255" s="69">
        <f>COUNTIFS('2way'!$A$3:$A$7690,"&gt;50%",'2way'!$Y$3:$Y$7690,"N",'2way'!$Q$3:$Q$7690,"=" &amp;B255) +  COUNTIFS('2way'!$A$3:$A$7690,"&gt;50%",'2way'!$Y$3:$Y$7690,"N",'2way'!$R$3:$R$7690,"=" &amp;B255)</f>
        <v>2</v>
      </c>
      <c r="E255" s="69">
        <f>COUNTIFS('2way'!$B$3:$B$7690,"&gt;50%",'2way'!$Y$3:$Y$7690,"N",'2way'!$Q$3:$Q$7690,"=" &amp;B255) +  COUNTIFS('2way'!$B$3:$B$7690,"&gt;50%",'2way'!$Y$3:$Y$7690,"N",'2way'!$R$3:$R$7690,"=" &amp;B255)</f>
        <v>1</v>
      </c>
      <c r="F255" s="69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13</v>
      </c>
      <c r="H255" s="6">
        <f t="shared" si="50"/>
        <v>0.69230769230769229</v>
      </c>
      <c r="I255" s="6">
        <f t="shared" si="51"/>
        <v>0.15384615384615385</v>
      </c>
      <c r="J255" s="6">
        <f t="shared" si="52"/>
        <v>7.6923076923076927E-2</v>
      </c>
      <c r="K255" s="6">
        <f t="shared" si="53"/>
        <v>7.6923076923076927E-2</v>
      </c>
      <c r="L255" s="69">
        <f>COUNTIFS('2way'!$M$3:$M$7690,"&gt;50%",'2way'!$Y$3:$Y$7690,"Y",'2way'!$Q$3:$Q$7690,"=" &amp;B255) +  COUNTIFS('2way'!$M$3:$M$7690,"&gt;50%",'2way'!$Y$3:$Y$7690,"Y",'2way'!$R$3:$R$7690,"=" &amp;B255)</f>
        <v>10</v>
      </c>
      <c r="M255" s="69">
        <f>COUNTIFS('2way'!$M$3:$M$7690,"&gt;50%",'2way'!$Y$3:$Y$7690,"N",'2way'!$Q$3:$Q$7690,"=" &amp;B255) +  COUNTIFS('2way'!$M$3:$M$7690,"&gt;50%",'2way'!$Y$3:$Y$7690,"N",'2way'!$R$3:$R$7690,"=" &amp;B255)</f>
        <v>3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13</v>
      </c>
      <c r="Q255" s="6">
        <f t="shared" si="54"/>
        <v>0.76923076923076927</v>
      </c>
      <c r="R255" s="6">
        <f t="shared" si="55"/>
        <v>0.23076923076923078</v>
      </c>
      <c r="S255" s="6">
        <f t="shared" si="56"/>
        <v>0</v>
      </c>
      <c r="T255" s="6">
        <f t="shared" si="57"/>
        <v>0</v>
      </c>
      <c r="U255">
        <f t="shared" si="58"/>
        <v>10</v>
      </c>
      <c r="V255" s="6">
        <f t="shared" si="59"/>
        <v>0.76923076923076927</v>
      </c>
      <c r="W255">
        <f t="shared" si="60"/>
        <v>10</v>
      </c>
      <c r="X255" s="6">
        <f t="shared" si="61"/>
        <v>0.76923076923076927</v>
      </c>
      <c r="Y255">
        <f t="shared" si="62"/>
        <v>3</v>
      </c>
      <c r="Z255" s="6">
        <f t="shared" si="63"/>
        <v>0.23076923076923078</v>
      </c>
      <c r="AA255">
        <f t="shared" si="64"/>
        <v>3</v>
      </c>
      <c r="AB255" s="6">
        <f t="shared" si="65"/>
        <v>0.23076923076923078</v>
      </c>
    </row>
    <row r="256" spans="1:28" hidden="1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1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6</v>
      </c>
      <c r="F256" s="69">
        <f>COUNTIFS('2way'!$B$3:$B$7690,"&gt;50%",'2way'!$Y$3:$Y$7690,"Y",'2way'!$Q$3:$Q$7690,"=" &amp;B256) +  COUNTIFS('2way'!$B$3:$B$7690,"&gt;50%",'2way'!$Y$3:$Y$7690,"Y",'2way'!$R$3:$R$7690,"=" &amp;B256)</f>
        <v>3</v>
      </c>
      <c r="G256">
        <f>COUNTIF('2way'!$Q$3:$Q$7690,"=" &amp;B256) + COUNTIF('2way'!$R$3:$R$7690,"=" &amp;B256)</f>
        <v>12</v>
      </c>
      <c r="H256" s="6">
        <f t="shared" si="50"/>
        <v>8.3333333333333329E-2</v>
      </c>
      <c r="I256" s="6">
        <f t="shared" si="51"/>
        <v>0</v>
      </c>
      <c r="J256" s="6">
        <f t="shared" si="52"/>
        <v>0.5</v>
      </c>
      <c r="K256" s="6">
        <f t="shared" si="53"/>
        <v>0.25</v>
      </c>
      <c r="L256" s="69">
        <f>COUNTIFS('2way'!$M$3:$M$7690,"&gt;50%",'2way'!$Y$3:$Y$7690,"Y",'2way'!$Q$3:$Q$7690,"=" &amp;B256) +  COUNTIFS('2way'!$M$3:$M$7690,"&gt;50%",'2way'!$Y$3:$Y$7690,"Y",'2way'!$R$3:$R$7690,"=" &amp;B256)</f>
        <v>1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8</v>
      </c>
      <c r="O256" s="69">
        <f>COUNTIFS('2way'!$N$3:$N$7690,"&gt;50%",'2way'!$Y$3:$Y$7690,"Y",'2way'!$Q$3:$Q$7690,"=" &amp;B256) +  COUNTIFS('2way'!$N$3:$N$7690,"&gt;50%",'2way'!$Y$3:$Y$7690,"Y",'2way'!$R$3:$R$7690,"=" &amp;B256)</f>
        <v>3</v>
      </c>
      <c r="P256">
        <f>COUNTIF('2way'!$Q$3:$Q$7690,"=" &amp;B256) + COUNTIF('2way'!$R$3:$R$7690,"=" &amp;B256)</f>
        <v>12</v>
      </c>
      <c r="Q256" s="6">
        <f t="shared" si="54"/>
        <v>8.3333333333333329E-2</v>
      </c>
      <c r="R256" s="6">
        <f t="shared" si="55"/>
        <v>0</v>
      </c>
      <c r="S256" s="6">
        <f t="shared" si="56"/>
        <v>0.66666666666666663</v>
      </c>
      <c r="T256" s="6">
        <f t="shared" si="57"/>
        <v>0.25</v>
      </c>
      <c r="U256">
        <f t="shared" si="58"/>
        <v>7</v>
      </c>
      <c r="V256" s="6">
        <f t="shared" si="59"/>
        <v>0.58333333333333337</v>
      </c>
      <c r="W256">
        <f t="shared" si="60"/>
        <v>9</v>
      </c>
      <c r="X256" s="6">
        <f t="shared" si="61"/>
        <v>0.75</v>
      </c>
      <c r="Y256">
        <f t="shared" si="62"/>
        <v>3</v>
      </c>
      <c r="Z256" s="6">
        <f t="shared" si="63"/>
        <v>0.25</v>
      </c>
      <c r="AA256">
        <f t="shared" si="64"/>
        <v>3</v>
      </c>
      <c r="AB256" s="6">
        <f t="shared" si="65"/>
        <v>0.25</v>
      </c>
    </row>
    <row r="257" spans="1:28" hidden="1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3</v>
      </c>
      <c r="D257" s="69">
        <f>COUNTIFS('2way'!$A$3:$A$7690,"&gt;50%",'2way'!$Y$3:$Y$7690,"N",'2way'!$Q$3:$Q$7690,"=" &amp;B257) +  COUNTIFS('2way'!$A$3:$A$7690,"&gt;50%",'2way'!$Y$3:$Y$7690,"N",'2way'!$R$3:$R$7690,"=" &amp;B257)</f>
        <v>3</v>
      </c>
      <c r="E257" s="69">
        <f>COUNTIFS('2way'!$B$3:$B$7690,"&gt;50%",'2way'!$Y$3:$Y$7690,"N",'2way'!$Q$3:$Q$7690,"=" &amp;B257) +  COUNTIFS('2way'!$B$3:$B$7690,"&gt;50%",'2way'!$Y$3:$Y$7690,"N",'2way'!$R$3:$R$7690,"=" &amp;B257)</f>
        <v>3</v>
      </c>
      <c r="F257" s="69">
        <f>COUNTIFS('2way'!$B$3:$B$7690,"&gt;50%",'2way'!$Y$3:$Y$7690,"Y",'2way'!$Q$3:$Q$7690,"=" &amp;B257) +  COUNTIFS('2way'!$B$3:$B$7690,"&gt;50%",'2way'!$Y$3:$Y$7690,"Y",'2way'!$R$3:$R$7690,"=" &amp;B257)</f>
        <v>3</v>
      </c>
      <c r="G257">
        <f>COUNTIF('2way'!$Q$3:$Q$7690,"=" &amp;B257) + COUNTIF('2way'!$R$3:$R$7690,"=" &amp;B257)</f>
        <v>13</v>
      </c>
      <c r="H257" s="6">
        <f t="shared" si="50"/>
        <v>0.23076923076923078</v>
      </c>
      <c r="I257" s="6">
        <f t="shared" si="51"/>
        <v>0.23076923076923078</v>
      </c>
      <c r="J257" s="6">
        <f t="shared" si="52"/>
        <v>0.23076923076923078</v>
      </c>
      <c r="K257" s="6">
        <f t="shared" si="53"/>
        <v>0.23076923076923078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1</v>
      </c>
      <c r="N257" s="69">
        <f>COUNTIFS('2way'!$N$3:$N$7690,"&gt;50%",'2way'!$Y$3:$Y$7690,"N",'2way'!$Q$3:$Q$7690,"=" &amp;B257) +  COUNTIFS('2way'!$N$3:$N$7690,"&gt;50%",'2way'!$Y$3:$Y$7690,"N",'2way'!$R$3:$R$7690,"=" &amp;B257)</f>
        <v>6</v>
      </c>
      <c r="O257" s="69">
        <f>COUNTIFS('2way'!$N$3:$N$7690,"&gt;50%",'2way'!$Y$3:$Y$7690,"Y",'2way'!$Q$3:$Q$7690,"=" &amp;B257) +  COUNTIFS('2way'!$N$3:$N$7690,"&gt;50%",'2way'!$Y$3:$Y$7690,"Y",'2way'!$R$3:$R$7690,"=" &amp;B257)</f>
        <v>6</v>
      </c>
      <c r="P257">
        <f>COUNTIF('2way'!$Q$3:$Q$7690,"=" &amp;B257) + COUNTIF('2way'!$R$3:$R$7690,"=" &amp;B257)</f>
        <v>13</v>
      </c>
      <c r="Q257" s="6">
        <f t="shared" si="54"/>
        <v>0</v>
      </c>
      <c r="R257" s="6">
        <f t="shared" si="55"/>
        <v>7.6923076923076927E-2</v>
      </c>
      <c r="S257" s="6">
        <f t="shared" si="56"/>
        <v>0.46153846153846156</v>
      </c>
      <c r="T257" s="6">
        <f t="shared" si="57"/>
        <v>0.46153846153846156</v>
      </c>
      <c r="U257">
        <f t="shared" si="58"/>
        <v>6</v>
      </c>
      <c r="V257" s="6">
        <f t="shared" si="59"/>
        <v>0.46153846153846156</v>
      </c>
      <c r="W257">
        <f t="shared" si="60"/>
        <v>6</v>
      </c>
      <c r="X257" s="6">
        <f t="shared" si="61"/>
        <v>0.46153846153846156</v>
      </c>
      <c r="Y257">
        <f t="shared" si="62"/>
        <v>6</v>
      </c>
      <c r="Z257" s="6">
        <f t="shared" si="63"/>
        <v>0.46153846153846156</v>
      </c>
      <c r="AA257">
        <f t="shared" si="64"/>
        <v>7</v>
      </c>
      <c r="AB257" s="6">
        <f t="shared" si="65"/>
        <v>0.53846153846153844</v>
      </c>
    </row>
    <row r="258" spans="1:28" hidden="1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2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8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13</v>
      </c>
      <c r="H258" s="6">
        <f t="shared" si="50"/>
        <v>0.15384615384615385</v>
      </c>
      <c r="I258" s="6">
        <f t="shared" si="51"/>
        <v>0</v>
      </c>
      <c r="J258" s="6">
        <f t="shared" si="52"/>
        <v>0.61538461538461542</v>
      </c>
      <c r="K258" s="6">
        <f t="shared" si="53"/>
        <v>0.15384615384615385</v>
      </c>
      <c r="L258" s="69">
        <f>COUNTIFS('2way'!$M$3:$M$7690,"&gt;50%",'2way'!$Y$3:$Y$7690,"Y",'2way'!$Q$3:$Q$7690,"=" &amp;B258) +  COUNTIFS('2way'!$M$3:$M$7690,"&gt;50%",'2way'!$Y$3:$Y$7690,"Y",'2way'!$R$3:$R$7690,"=" &amp;B258)</f>
        <v>1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8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13</v>
      </c>
      <c r="Q258" s="6">
        <f t="shared" si="54"/>
        <v>7.6923076923076927E-2</v>
      </c>
      <c r="R258" s="6">
        <f t="shared" si="55"/>
        <v>0</v>
      </c>
      <c r="S258" s="6">
        <f t="shared" si="56"/>
        <v>0.61538461538461542</v>
      </c>
      <c r="T258" s="6">
        <f t="shared" si="57"/>
        <v>0.23076923076923078</v>
      </c>
      <c r="U258">
        <f t="shared" si="58"/>
        <v>10</v>
      </c>
      <c r="V258" s="6">
        <f t="shared" si="59"/>
        <v>0.76923076923076927</v>
      </c>
      <c r="W258">
        <f t="shared" si="60"/>
        <v>9</v>
      </c>
      <c r="X258" s="6">
        <f t="shared" si="61"/>
        <v>0.69230769230769229</v>
      </c>
      <c r="Y258">
        <f t="shared" si="62"/>
        <v>2</v>
      </c>
      <c r="Z258" s="6">
        <f t="shared" si="63"/>
        <v>0.15384615384615385</v>
      </c>
      <c r="AA258">
        <f t="shared" si="64"/>
        <v>3</v>
      </c>
      <c r="AB258" s="6">
        <f t="shared" si="65"/>
        <v>0.23076923076923078</v>
      </c>
    </row>
    <row r="259" spans="1:28" hidden="1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1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9</v>
      </c>
      <c r="F259" s="69">
        <f>COUNTIFS('2way'!$B$3:$B$7690,"&gt;50%",'2way'!$Y$3:$Y$7690,"Y",'2way'!$Q$3:$Q$7690,"=" &amp;B259) +  COUNTIFS('2way'!$B$3:$B$7690,"&gt;50%",'2way'!$Y$3:$Y$7690,"Y",'2way'!$R$3:$R$7690,"=" &amp;B259)</f>
        <v>2</v>
      </c>
      <c r="G259">
        <f>COUNTIF('2way'!$Q$3:$Q$7690,"=" &amp;B259) + COUNTIF('2way'!$R$3:$R$7690,"=" &amp;B259)</f>
        <v>13</v>
      </c>
      <c r="H259" s="6">
        <f t="shared" si="50"/>
        <v>7.6923076923076927E-2</v>
      </c>
      <c r="I259" s="6">
        <f t="shared" si="51"/>
        <v>0</v>
      </c>
      <c r="J259" s="6">
        <f t="shared" si="52"/>
        <v>0.69230769230769229</v>
      </c>
      <c r="K259" s="6">
        <f t="shared" si="53"/>
        <v>0.15384615384615385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9</v>
      </c>
      <c r="O259" s="69">
        <f>COUNTIFS('2way'!$N$3:$N$7690,"&gt;50%",'2way'!$Y$3:$Y$7690,"Y",'2way'!$Q$3:$Q$7690,"=" &amp;B259) +  COUNTIFS('2way'!$N$3:$N$7690,"&gt;50%",'2way'!$Y$3:$Y$7690,"Y",'2way'!$R$3:$R$7690,"=" &amp;B259)</f>
        <v>4</v>
      </c>
      <c r="P259">
        <f>COUNTIF('2way'!$Q$3:$Q$7690,"=" &amp;B259) + COUNTIF('2way'!$R$3:$R$7690,"=" &amp;B259)</f>
        <v>13</v>
      </c>
      <c r="Q259" s="6">
        <f t="shared" si="54"/>
        <v>0</v>
      </c>
      <c r="R259" s="6">
        <f t="shared" si="55"/>
        <v>0</v>
      </c>
      <c r="S259" s="6">
        <f t="shared" si="56"/>
        <v>0.69230769230769229</v>
      </c>
      <c r="T259" s="6">
        <f t="shared" si="57"/>
        <v>0.30769230769230771</v>
      </c>
      <c r="U259">
        <f t="shared" si="58"/>
        <v>10</v>
      </c>
      <c r="V259" s="6">
        <f t="shared" si="59"/>
        <v>0.76923076923076927</v>
      </c>
      <c r="W259">
        <f t="shared" si="60"/>
        <v>9</v>
      </c>
      <c r="X259" s="6">
        <f t="shared" si="61"/>
        <v>0.69230769230769229</v>
      </c>
      <c r="Y259">
        <f t="shared" si="62"/>
        <v>2</v>
      </c>
      <c r="Z259" s="6">
        <f t="shared" si="63"/>
        <v>0.15384615384615385</v>
      </c>
      <c r="AA259">
        <f t="shared" si="64"/>
        <v>4</v>
      </c>
      <c r="AB259" s="6">
        <f t="shared" si="65"/>
        <v>0.30769230769230771</v>
      </c>
    </row>
    <row r="260" spans="1:28" hidden="1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3</v>
      </c>
      <c r="D260" s="69">
        <f>COUNTIFS('2way'!$A$3:$A$7690,"&gt;50%",'2way'!$Y$3:$Y$7690,"N",'2way'!$Q$3:$Q$7690,"=" &amp;B260) +  COUNTIFS('2way'!$A$3:$A$7690,"&gt;50%",'2way'!$Y$3:$Y$7690,"N",'2way'!$R$3:$R$7690,"=" &amp;B260)</f>
        <v>2</v>
      </c>
      <c r="E260" s="69">
        <f>COUNTIFS('2way'!$B$3:$B$7690,"&gt;50%",'2way'!$Y$3:$Y$7690,"N",'2way'!$Q$3:$Q$7690,"=" &amp;B260) +  COUNTIFS('2way'!$B$3:$B$7690,"&gt;50%",'2way'!$Y$3:$Y$7690,"N",'2way'!$R$3:$R$7690,"=" &amp;B260)</f>
        <v>1</v>
      </c>
      <c r="F260" s="69">
        <f>COUNTIFS('2way'!$B$3:$B$7690,"&gt;50%",'2way'!$Y$3:$Y$7690,"Y",'2way'!$Q$3:$Q$7690,"=" &amp;B260) +  COUNTIFS('2way'!$B$3:$B$7690,"&gt;50%",'2way'!$Y$3:$Y$7690,"Y",'2way'!$R$3:$R$7690,"=" &amp;B260)</f>
        <v>1</v>
      </c>
      <c r="G260">
        <f>COUNTIF('2way'!$Q$3:$Q$7690,"=" &amp;B260) + COUNTIF('2way'!$R$3:$R$7690,"=" &amp;B260)</f>
        <v>13</v>
      </c>
      <c r="H260" s="6">
        <f t="shared" ref="H260:H323" si="66">C260/G260</f>
        <v>0.23076923076923078</v>
      </c>
      <c r="I260" s="6">
        <f t="shared" si="51"/>
        <v>0.15384615384615385</v>
      </c>
      <c r="J260" s="6">
        <f t="shared" si="52"/>
        <v>7.6923076923076927E-2</v>
      </c>
      <c r="K260" s="6">
        <f t="shared" si="53"/>
        <v>7.6923076923076927E-2</v>
      </c>
      <c r="L260" s="69">
        <f>COUNTIFS('2way'!$M$3:$M$7690,"&gt;50%",'2way'!$Y$3:$Y$7690,"Y",'2way'!$Q$3:$Q$7690,"=" &amp;B260) +  COUNTIFS('2way'!$M$3:$M$7690,"&gt;50%",'2way'!$Y$3:$Y$7690,"Y",'2way'!$R$3:$R$7690,"=" &amp;B260)</f>
        <v>1</v>
      </c>
      <c r="M260" s="69">
        <f>COUNTIFS('2way'!$M$3:$M$7690,"&gt;50%",'2way'!$Y$3:$Y$7690,"N",'2way'!$Q$3:$Q$7690,"=" &amp;B260) +  COUNTIFS('2way'!$M$3:$M$7690,"&gt;50%",'2way'!$Y$3:$Y$7690,"N",'2way'!$R$3:$R$7690,"=" &amp;B260)</f>
        <v>1</v>
      </c>
      <c r="N260" s="69">
        <f>COUNTIFS('2way'!$N$3:$N$7690,"&gt;50%",'2way'!$Y$3:$Y$7690,"N",'2way'!$Q$3:$Q$7690,"=" &amp;B260) +  COUNTIFS('2way'!$N$3:$N$7690,"&gt;50%",'2way'!$Y$3:$Y$7690,"N",'2way'!$R$3:$R$7690,"=" &amp;B260)</f>
        <v>4</v>
      </c>
      <c r="O260" s="69">
        <f>COUNTIFS('2way'!$N$3:$N$7690,"&gt;50%",'2way'!$Y$3:$Y$7690,"Y",'2way'!$Q$3:$Q$7690,"=" &amp;B260) +  COUNTIFS('2way'!$N$3:$N$7690,"&gt;50%",'2way'!$Y$3:$Y$7690,"Y",'2way'!$R$3:$R$7690,"=" &amp;B260)</f>
        <v>6</v>
      </c>
      <c r="P260">
        <f>COUNTIF('2way'!$Q$3:$Q$7690,"=" &amp;B260) + COUNTIF('2way'!$R$3:$R$7690,"=" &amp;B260)</f>
        <v>13</v>
      </c>
      <c r="Q260" s="6">
        <f t="shared" si="54"/>
        <v>7.6923076923076927E-2</v>
      </c>
      <c r="R260" s="6">
        <f t="shared" si="55"/>
        <v>7.6923076923076927E-2</v>
      </c>
      <c r="S260" s="6">
        <f t="shared" si="56"/>
        <v>0.30769230769230771</v>
      </c>
      <c r="T260" s="6">
        <f t="shared" si="57"/>
        <v>0.46153846153846156</v>
      </c>
      <c r="U260">
        <f t="shared" si="58"/>
        <v>4</v>
      </c>
      <c r="V260" s="6">
        <f t="shared" si="59"/>
        <v>0.30769230769230771</v>
      </c>
      <c r="W260">
        <f t="shared" si="60"/>
        <v>5</v>
      </c>
      <c r="X260" s="6">
        <f t="shared" si="61"/>
        <v>0.38461538461538464</v>
      </c>
      <c r="Y260">
        <f t="shared" si="62"/>
        <v>3</v>
      </c>
      <c r="Z260" s="6">
        <f t="shared" si="63"/>
        <v>0.23076923076923078</v>
      </c>
      <c r="AA260">
        <f t="shared" si="64"/>
        <v>7</v>
      </c>
      <c r="AB260" s="6">
        <f t="shared" si="65"/>
        <v>0.53846153846153844</v>
      </c>
    </row>
    <row r="261" spans="1:28" hidden="1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1</v>
      </c>
      <c r="D261" s="69">
        <f>COUNTIFS('2way'!$A$3:$A$7690,"&gt;50%",'2way'!$Y$3:$Y$7690,"N",'2way'!$Q$3:$Q$7690,"=" &amp;B261) +  COUNTIFS('2way'!$A$3:$A$7690,"&gt;50%",'2way'!$Y$3:$Y$7690,"N",'2way'!$R$3:$R$7690,"=" &amp;B261)</f>
        <v>1</v>
      </c>
      <c r="E261" s="69">
        <f>COUNTIFS('2way'!$B$3:$B$7690,"&gt;50%",'2way'!$Y$3:$Y$7690,"N",'2way'!$Q$3:$Q$7690,"=" &amp;B261) +  COUNTIFS('2way'!$B$3:$B$7690,"&gt;50%",'2way'!$Y$3:$Y$7690,"N",'2way'!$R$3:$R$7690,"=" &amp;B261)</f>
        <v>5</v>
      </c>
      <c r="F261" s="69">
        <f>COUNTIFS('2way'!$B$3:$B$7690,"&gt;50%",'2way'!$Y$3:$Y$7690,"Y",'2way'!$Q$3:$Q$7690,"=" &amp;B261) +  COUNTIFS('2way'!$B$3:$B$7690,"&gt;50%",'2way'!$Y$3:$Y$7690,"Y",'2way'!$R$3:$R$7690,"=" &amp;B261)</f>
        <v>3</v>
      </c>
      <c r="G261">
        <f>COUNTIF('2way'!$Q$3:$Q$7690,"=" &amp;B261) + COUNTIF('2way'!$R$3:$R$7690,"=" &amp;B261)</f>
        <v>13</v>
      </c>
      <c r="H261" s="6">
        <f t="shared" si="66"/>
        <v>7.6923076923076927E-2</v>
      </c>
      <c r="I261" s="6">
        <f t="shared" ref="I261:I324" si="67">D261/G261</f>
        <v>7.6923076923076927E-2</v>
      </c>
      <c r="J261" s="6">
        <f t="shared" ref="J261:J324" si="68">E261/G261</f>
        <v>0.38461538461538464</v>
      </c>
      <c r="K261" s="6">
        <f t="shared" ref="K261:K324" si="69">F261/G261</f>
        <v>0.23076923076923078</v>
      </c>
      <c r="L261" s="69">
        <f>COUNTIFS('2way'!$M$3:$M$7690,"&gt;50%",'2way'!$Y$3:$Y$7690,"Y",'2way'!$Q$3:$Q$7690,"=" &amp;B261) +  COUNTIFS('2way'!$M$3:$M$7690,"&gt;50%",'2way'!$Y$3:$Y$7690,"Y",'2way'!$R$3:$R$7690,"=" &amp;B261)</f>
        <v>1</v>
      </c>
      <c r="M261" s="69">
        <f>COUNTIFS('2way'!$M$3:$M$7690,"&gt;50%",'2way'!$Y$3:$Y$7690,"N",'2way'!$Q$3:$Q$7690,"=" &amp;B261) +  COUNTIFS('2way'!$M$3:$M$7690,"&gt;50%",'2way'!$Y$3:$Y$7690,"N",'2way'!$R$3:$R$7690,"=" &amp;B261)</f>
        <v>3</v>
      </c>
      <c r="N261" s="69">
        <f>COUNTIFS('2way'!$N$3:$N$7690,"&gt;50%",'2way'!$Y$3:$Y$7690,"N",'2way'!$Q$3:$Q$7690,"=" &amp;B261) +  COUNTIFS('2way'!$N$3:$N$7690,"&gt;50%",'2way'!$Y$3:$Y$7690,"N",'2way'!$R$3:$R$7690,"=" &amp;B261)</f>
        <v>4</v>
      </c>
      <c r="O261" s="69">
        <f>COUNTIFS('2way'!$N$3:$N$7690,"&gt;50%",'2way'!$Y$3:$Y$7690,"Y",'2way'!$Q$3:$Q$7690,"=" &amp;B261) +  COUNTIFS('2way'!$N$3:$N$7690,"&gt;50%",'2way'!$Y$3:$Y$7690,"Y",'2way'!$R$3:$R$7690,"=" &amp;B261)</f>
        <v>5</v>
      </c>
      <c r="P261">
        <f>COUNTIF('2way'!$Q$3:$Q$7690,"=" &amp;B261) + COUNTIF('2way'!$R$3:$R$7690,"=" &amp;B261)</f>
        <v>13</v>
      </c>
      <c r="Q261" s="6">
        <f t="shared" ref="Q261:Q324" si="70">L261/P261</f>
        <v>7.6923076923076927E-2</v>
      </c>
      <c r="R261" s="6">
        <f t="shared" ref="R261:R324" si="71">M261/P261</f>
        <v>0.23076923076923078</v>
      </c>
      <c r="S261" s="6">
        <f t="shared" ref="S261:S324" si="72">N261/P261</f>
        <v>0.30769230769230771</v>
      </c>
      <c r="T261" s="6">
        <f t="shared" ref="T261:T324" si="73">O261/P261</f>
        <v>0.38461538461538464</v>
      </c>
      <c r="U261">
        <f t="shared" ref="U261:U324" si="74">C261+E261</f>
        <v>6</v>
      </c>
      <c r="V261" s="6">
        <f t="shared" ref="V261:V324" si="75">U261/G261</f>
        <v>0.46153846153846156</v>
      </c>
      <c r="W261">
        <f t="shared" ref="W261:W324" si="76">L261+N261</f>
        <v>5</v>
      </c>
      <c r="X261" s="6">
        <f t="shared" ref="X261:X324" si="77">W261/P261</f>
        <v>0.38461538461538464</v>
      </c>
      <c r="Y261">
        <f t="shared" ref="Y261:Y324" si="78">D261+F261</f>
        <v>4</v>
      </c>
      <c r="Z261" s="6">
        <f t="shared" ref="Z261:Z324" si="79">Y261/G261</f>
        <v>0.30769230769230771</v>
      </c>
      <c r="AA261">
        <f t="shared" ref="AA261:AA324" si="80">M261+O261</f>
        <v>8</v>
      </c>
      <c r="AB261" s="6">
        <f t="shared" ref="AB261:AB324" si="81">AA261/P261</f>
        <v>0.61538461538461542</v>
      </c>
    </row>
    <row r="262" spans="1:28" hidden="1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1</v>
      </c>
      <c r="D262" s="69">
        <f>COUNTIFS('2way'!$A$3:$A$7690,"&gt;50%",'2way'!$Y$3:$Y$7690,"N",'2way'!$Q$3:$Q$7690,"=" &amp;B262) +  COUNTIFS('2way'!$A$3:$A$7690,"&gt;50%",'2way'!$Y$3:$Y$7690,"N",'2way'!$R$3:$R$7690,"=" &amp;B262)</f>
        <v>2</v>
      </c>
      <c r="E262" s="69">
        <f>COUNTIFS('2way'!$B$3:$B$7690,"&gt;50%",'2way'!$Y$3:$Y$7690,"N",'2way'!$Q$3:$Q$7690,"=" &amp;B262) +  COUNTIFS('2way'!$B$3:$B$7690,"&gt;50%",'2way'!$Y$3:$Y$7690,"N",'2way'!$R$3:$R$7690,"=" &amp;B262)</f>
        <v>6</v>
      </c>
      <c r="F262" s="69">
        <f>COUNTIFS('2way'!$B$3:$B$7690,"&gt;50%",'2way'!$Y$3:$Y$7690,"Y",'2way'!$Q$3:$Q$7690,"=" &amp;B262) +  COUNTIFS('2way'!$B$3:$B$7690,"&gt;50%",'2way'!$Y$3:$Y$7690,"Y",'2way'!$R$3:$R$7690,"=" &amp;B262)</f>
        <v>2</v>
      </c>
      <c r="G262">
        <f>COUNTIF('2way'!$Q$3:$Q$7690,"=" &amp;B262) + COUNTIF('2way'!$R$3:$R$7690,"=" &amp;B262)</f>
        <v>13</v>
      </c>
      <c r="H262" s="6">
        <f t="shared" si="66"/>
        <v>7.6923076923076927E-2</v>
      </c>
      <c r="I262" s="6">
        <f t="shared" si="67"/>
        <v>0.15384615384615385</v>
      </c>
      <c r="J262" s="6">
        <f t="shared" si="68"/>
        <v>0.46153846153846156</v>
      </c>
      <c r="K262" s="6">
        <f t="shared" si="69"/>
        <v>0.15384615384615385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4</v>
      </c>
      <c r="N262" s="69">
        <f>COUNTIFS('2way'!$N$3:$N$7690,"&gt;50%",'2way'!$Y$3:$Y$7690,"N",'2way'!$Q$3:$Q$7690,"=" &amp;B262) +  COUNTIFS('2way'!$N$3:$N$7690,"&gt;50%",'2way'!$Y$3:$Y$7690,"N",'2way'!$R$3:$R$7690,"=" &amp;B262)</f>
        <v>5</v>
      </c>
      <c r="O262" s="69">
        <f>COUNTIFS('2way'!$N$3:$N$7690,"&gt;50%",'2way'!$Y$3:$Y$7690,"Y",'2way'!$Q$3:$Q$7690,"=" &amp;B262) +  COUNTIFS('2way'!$N$3:$N$7690,"&gt;50%",'2way'!$Y$3:$Y$7690,"Y",'2way'!$R$3:$R$7690,"=" &amp;B262)</f>
        <v>4</v>
      </c>
      <c r="P262">
        <f>COUNTIF('2way'!$Q$3:$Q$7690,"=" &amp;B262) + COUNTIF('2way'!$R$3:$R$7690,"=" &amp;B262)</f>
        <v>13</v>
      </c>
      <c r="Q262" s="6">
        <f t="shared" si="70"/>
        <v>0</v>
      </c>
      <c r="R262" s="6">
        <f t="shared" si="71"/>
        <v>0.30769230769230771</v>
      </c>
      <c r="S262" s="6">
        <f t="shared" si="72"/>
        <v>0.38461538461538464</v>
      </c>
      <c r="T262" s="6">
        <f t="shared" si="73"/>
        <v>0.30769230769230771</v>
      </c>
      <c r="U262">
        <f t="shared" si="74"/>
        <v>7</v>
      </c>
      <c r="V262" s="6">
        <f t="shared" si="75"/>
        <v>0.53846153846153844</v>
      </c>
      <c r="W262">
        <f t="shared" si="76"/>
        <v>5</v>
      </c>
      <c r="X262" s="6">
        <f t="shared" si="77"/>
        <v>0.38461538461538464</v>
      </c>
      <c r="Y262">
        <f t="shared" si="78"/>
        <v>4</v>
      </c>
      <c r="Z262" s="6">
        <f t="shared" si="79"/>
        <v>0.30769230769230771</v>
      </c>
      <c r="AA262">
        <f t="shared" si="80"/>
        <v>8</v>
      </c>
      <c r="AB262" s="6">
        <f t="shared" si="81"/>
        <v>0.61538461538461542</v>
      </c>
    </row>
    <row r="263" spans="1:28" hidden="1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2</v>
      </c>
      <c r="E263" s="69">
        <f>COUNTIFS('2way'!$B$3:$B$7690,"&gt;50%",'2way'!$Y$3:$Y$7690,"N",'2way'!$Q$3:$Q$7690,"=" &amp;B263) +  COUNTIFS('2way'!$B$3:$B$7690,"&gt;50%",'2way'!$Y$3:$Y$7690,"N",'2way'!$R$3:$R$7690,"=" &amp;B263)</f>
        <v>6</v>
      </c>
      <c r="F263" s="69">
        <f>COUNTIFS('2way'!$B$3:$B$7690,"&gt;50%",'2way'!$Y$3:$Y$7690,"Y",'2way'!$Q$3:$Q$7690,"=" &amp;B263) +  COUNTIFS('2way'!$B$3:$B$7690,"&gt;50%",'2way'!$Y$3:$Y$7690,"Y",'2way'!$R$3:$R$7690,"=" &amp;B263)</f>
        <v>3</v>
      </c>
      <c r="G263">
        <f>COUNTIF('2way'!$Q$3:$Q$7690,"=" &amp;B263) + COUNTIF('2way'!$R$3:$R$7690,"=" &amp;B263)</f>
        <v>13</v>
      </c>
      <c r="H263" s="6">
        <f t="shared" si="66"/>
        <v>7.6923076923076927E-2</v>
      </c>
      <c r="I263" s="6">
        <f t="shared" si="67"/>
        <v>0.15384615384615385</v>
      </c>
      <c r="J263" s="6">
        <f t="shared" si="68"/>
        <v>0.46153846153846156</v>
      </c>
      <c r="K263" s="6">
        <f t="shared" si="69"/>
        <v>0.23076923076923078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1</v>
      </c>
      <c r="N263" s="69">
        <f>COUNTIFS('2way'!$N$3:$N$7690,"&gt;50%",'2way'!$Y$3:$Y$7690,"N",'2way'!$Q$3:$Q$7690,"=" &amp;B263) +  COUNTIFS('2way'!$N$3:$N$7690,"&gt;50%",'2way'!$Y$3:$Y$7690,"N",'2way'!$R$3:$R$7690,"=" &amp;B263)</f>
        <v>7</v>
      </c>
      <c r="O263" s="69">
        <f>COUNTIFS('2way'!$N$3:$N$7690,"&gt;50%",'2way'!$Y$3:$Y$7690,"Y",'2way'!$Q$3:$Q$7690,"=" &amp;B263) +  COUNTIFS('2way'!$N$3:$N$7690,"&gt;50%",'2way'!$Y$3:$Y$7690,"Y",'2way'!$R$3:$R$7690,"=" &amp;B263)</f>
        <v>5</v>
      </c>
      <c r="P263">
        <f>COUNTIF('2way'!$Q$3:$Q$7690,"=" &amp;B263) + COUNTIF('2way'!$R$3:$R$7690,"=" &amp;B263)</f>
        <v>13</v>
      </c>
      <c r="Q263" s="6">
        <f t="shared" si="70"/>
        <v>0</v>
      </c>
      <c r="R263" s="6">
        <f t="shared" si="71"/>
        <v>7.6923076923076927E-2</v>
      </c>
      <c r="S263" s="6">
        <f t="shared" si="72"/>
        <v>0.53846153846153844</v>
      </c>
      <c r="T263" s="6">
        <f t="shared" si="73"/>
        <v>0.38461538461538464</v>
      </c>
      <c r="U263">
        <f t="shared" si="74"/>
        <v>7</v>
      </c>
      <c r="V263" s="6">
        <f t="shared" si="75"/>
        <v>0.53846153846153844</v>
      </c>
      <c r="W263">
        <f t="shared" si="76"/>
        <v>7</v>
      </c>
      <c r="X263" s="6">
        <f t="shared" si="77"/>
        <v>0.53846153846153844</v>
      </c>
      <c r="Y263">
        <f t="shared" si="78"/>
        <v>5</v>
      </c>
      <c r="Z263" s="6">
        <f t="shared" si="79"/>
        <v>0.38461538461538464</v>
      </c>
      <c r="AA263">
        <f t="shared" si="80"/>
        <v>6</v>
      </c>
      <c r="AB263" s="6">
        <f t="shared" si="81"/>
        <v>0.46153846153846156</v>
      </c>
    </row>
    <row r="264" spans="1:28" hidden="1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4</v>
      </c>
      <c r="D264" s="69">
        <f>COUNTIFS('2way'!$A$3:$A$7690,"&gt;50%",'2way'!$Y$3:$Y$7690,"N",'2way'!$Q$3:$Q$7690,"=" &amp;B264) +  COUNTIFS('2way'!$A$3:$A$7690,"&gt;50%",'2way'!$Y$3:$Y$7690,"N",'2way'!$R$3:$R$7690,"=" &amp;B264)</f>
        <v>1</v>
      </c>
      <c r="E264" s="69">
        <f>COUNTIFS('2way'!$B$3:$B$7690,"&gt;50%",'2way'!$Y$3:$Y$7690,"N",'2way'!$Q$3:$Q$7690,"=" &amp;B264) +  COUNTIFS('2way'!$B$3:$B$7690,"&gt;50%",'2way'!$Y$3:$Y$7690,"N",'2way'!$R$3:$R$7690,"=" &amp;B264)</f>
        <v>5</v>
      </c>
      <c r="F264" s="69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13</v>
      </c>
      <c r="H264" s="6">
        <f t="shared" si="66"/>
        <v>0.30769230769230771</v>
      </c>
      <c r="I264" s="6">
        <f t="shared" si="67"/>
        <v>7.6923076923076927E-2</v>
      </c>
      <c r="J264" s="6">
        <f t="shared" si="68"/>
        <v>0.38461538461538464</v>
      </c>
      <c r="K264" s="6">
        <f t="shared" si="69"/>
        <v>0.15384615384615385</v>
      </c>
      <c r="L264" s="69">
        <f>COUNTIFS('2way'!$M$3:$M$7690,"&gt;50%",'2way'!$Y$3:$Y$7690,"Y",'2way'!$Q$3:$Q$7690,"=" &amp;B264) +  COUNTIFS('2way'!$M$3:$M$7690,"&gt;50%",'2way'!$Y$3:$Y$7690,"Y",'2way'!$R$3:$R$7690,"=" &amp;B264)</f>
        <v>5</v>
      </c>
      <c r="M264" s="69">
        <f>COUNTIFS('2way'!$M$3:$M$7690,"&gt;50%",'2way'!$Y$3:$Y$7690,"N",'2way'!$Q$3:$Q$7690,"=" &amp;B264) +  COUNTIFS('2way'!$M$3:$M$7690,"&gt;50%",'2way'!$Y$3:$Y$7690,"N",'2way'!$R$3:$R$7690,"=" &amp;B264)</f>
        <v>1</v>
      </c>
      <c r="N264" s="69">
        <f>COUNTIFS('2way'!$N$3:$N$7690,"&gt;50%",'2way'!$Y$3:$Y$7690,"N",'2way'!$Q$3:$Q$7690,"=" &amp;B264) +  COUNTIFS('2way'!$N$3:$N$7690,"&gt;50%",'2way'!$Y$3:$Y$7690,"N",'2way'!$R$3:$R$7690,"=" &amp;B264)</f>
        <v>5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13</v>
      </c>
      <c r="Q264" s="6">
        <f t="shared" si="70"/>
        <v>0.38461538461538464</v>
      </c>
      <c r="R264" s="6">
        <f t="shared" si="71"/>
        <v>7.6923076923076927E-2</v>
      </c>
      <c r="S264" s="6">
        <f t="shared" si="72"/>
        <v>0.38461538461538464</v>
      </c>
      <c r="T264" s="6">
        <f t="shared" si="73"/>
        <v>0.15384615384615385</v>
      </c>
      <c r="U264">
        <f t="shared" si="74"/>
        <v>9</v>
      </c>
      <c r="V264" s="6">
        <f t="shared" si="75"/>
        <v>0.69230769230769229</v>
      </c>
      <c r="W264">
        <f t="shared" si="76"/>
        <v>10</v>
      </c>
      <c r="X264" s="6">
        <f t="shared" si="77"/>
        <v>0.76923076923076927</v>
      </c>
      <c r="Y264">
        <f t="shared" si="78"/>
        <v>3</v>
      </c>
      <c r="Z264" s="6">
        <f t="shared" si="79"/>
        <v>0.23076923076923078</v>
      </c>
      <c r="AA264">
        <f t="shared" si="80"/>
        <v>3</v>
      </c>
      <c r="AB264" s="6">
        <f t="shared" si="81"/>
        <v>0.23076923076923078</v>
      </c>
    </row>
    <row r="265" spans="1:28" hidden="1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2</v>
      </c>
      <c r="D265" s="69">
        <f>COUNTIFS('2way'!$A$3:$A$7690,"&gt;50%",'2way'!$Y$3:$Y$7690,"N",'2way'!$Q$3:$Q$7690,"=" &amp;B265) +  COUNTIFS('2way'!$A$3:$A$7690,"&gt;50%",'2way'!$Y$3:$Y$7690,"N",'2way'!$R$3:$R$7690,"=" &amp;B265)</f>
        <v>2</v>
      </c>
      <c r="E265" s="69">
        <f>COUNTIFS('2way'!$B$3:$B$7690,"&gt;50%",'2way'!$Y$3:$Y$7690,"N",'2way'!$Q$3:$Q$7690,"=" &amp;B265) +  COUNTIFS('2way'!$B$3:$B$7690,"&gt;50%",'2way'!$Y$3:$Y$7690,"N",'2way'!$R$3:$R$7690,"=" &amp;B265)</f>
        <v>6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13</v>
      </c>
      <c r="H265" s="6">
        <f t="shared" si="66"/>
        <v>0.15384615384615385</v>
      </c>
      <c r="I265" s="6">
        <f t="shared" si="67"/>
        <v>0.15384615384615385</v>
      </c>
      <c r="J265" s="6">
        <f t="shared" si="68"/>
        <v>0.46153846153846156</v>
      </c>
      <c r="K265" s="6">
        <f t="shared" si="69"/>
        <v>7.6923076923076927E-2</v>
      </c>
      <c r="L265" s="69">
        <f>COUNTIFS('2way'!$M$3:$M$7690,"&gt;50%",'2way'!$Y$3:$Y$7690,"Y",'2way'!$Q$3:$Q$7690,"=" &amp;B265) +  COUNTIFS('2way'!$M$3:$M$7690,"&gt;50%",'2way'!$Y$3:$Y$7690,"Y",'2way'!$R$3:$R$7690,"=" &amp;B265)</f>
        <v>1</v>
      </c>
      <c r="M265" s="69">
        <f>COUNTIFS('2way'!$M$3:$M$7690,"&gt;50%",'2way'!$Y$3:$Y$7690,"N",'2way'!$Q$3:$Q$7690,"=" &amp;B265) +  COUNTIFS('2way'!$M$3:$M$7690,"&gt;50%",'2way'!$Y$3:$Y$7690,"N",'2way'!$R$3:$R$7690,"=" &amp;B265)</f>
        <v>2</v>
      </c>
      <c r="N265" s="69">
        <f>COUNTIFS('2way'!$N$3:$N$7690,"&gt;50%",'2way'!$Y$3:$Y$7690,"N",'2way'!$Q$3:$Q$7690,"=" &amp;B265) +  COUNTIFS('2way'!$N$3:$N$7690,"&gt;50%",'2way'!$Y$3:$Y$7690,"N",'2way'!$R$3:$R$7690,"=" &amp;B265)</f>
        <v>7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13</v>
      </c>
      <c r="Q265" s="6">
        <f t="shared" si="70"/>
        <v>7.6923076923076927E-2</v>
      </c>
      <c r="R265" s="6">
        <f t="shared" si="71"/>
        <v>0.15384615384615385</v>
      </c>
      <c r="S265" s="6">
        <f t="shared" si="72"/>
        <v>0.53846153846153844</v>
      </c>
      <c r="T265" s="6">
        <f t="shared" si="73"/>
        <v>0.23076923076923078</v>
      </c>
      <c r="U265">
        <f t="shared" si="74"/>
        <v>8</v>
      </c>
      <c r="V265" s="6">
        <f t="shared" si="75"/>
        <v>0.61538461538461542</v>
      </c>
      <c r="W265">
        <f t="shared" si="76"/>
        <v>8</v>
      </c>
      <c r="X265" s="6">
        <f t="shared" si="77"/>
        <v>0.61538461538461542</v>
      </c>
      <c r="Y265">
        <f t="shared" si="78"/>
        <v>3</v>
      </c>
      <c r="Z265" s="6">
        <f t="shared" si="79"/>
        <v>0.23076923076923078</v>
      </c>
      <c r="AA265">
        <f t="shared" si="80"/>
        <v>5</v>
      </c>
      <c r="AB265" s="6">
        <f t="shared" si="81"/>
        <v>0.38461538461538464</v>
      </c>
    </row>
    <row r="266" spans="1:28" hidden="1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3</v>
      </c>
      <c r="D266" s="69">
        <f>COUNTIFS('2way'!$A$3:$A$7690,"&gt;50%",'2way'!$Y$3:$Y$7690,"N",'2way'!$Q$3:$Q$7690,"=" &amp;B266) +  COUNTIFS('2way'!$A$3:$A$7690,"&gt;50%",'2way'!$Y$3:$Y$7690,"N",'2way'!$R$3:$R$7690,"=" &amp;B266)</f>
        <v>5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2</v>
      </c>
      <c r="G266">
        <f>COUNTIF('2way'!$Q$3:$Q$7690,"=" &amp;B266) + COUNTIF('2way'!$R$3:$R$7690,"=" &amp;B266)</f>
        <v>12</v>
      </c>
      <c r="H266" s="6">
        <f t="shared" si="66"/>
        <v>0.25</v>
      </c>
      <c r="I266" s="6">
        <f t="shared" si="67"/>
        <v>0.41666666666666669</v>
      </c>
      <c r="J266" s="6">
        <f t="shared" si="68"/>
        <v>0</v>
      </c>
      <c r="K266" s="6">
        <f t="shared" si="69"/>
        <v>0.16666666666666666</v>
      </c>
      <c r="L266" s="69">
        <f>COUNTIFS('2way'!$M$3:$M$7690,"&gt;50%",'2way'!$Y$3:$Y$7690,"Y",'2way'!$Q$3:$Q$7690,"=" &amp;B266) +  COUNTIFS('2way'!$M$3:$M$7690,"&gt;50%",'2way'!$Y$3:$Y$7690,"Y",'2way'!$R$3:$R$7690,"=" &amp;B266)</f>
        <v>3</v>
      </c>
      <c r="M266" s="69">
        <f>COUNTIFS('2way'!$M$3:$M$7690,"&gt;50%",'2way'!$Y$3:$Y$7690,"N",'2way'!$Q$3:$Q$7690,"=" &amp;B266) +  COUNTIFS('2way'!$M$3:$M$7690,"&gt;50%",'2way'!$Y$3:$Y$7690,"N",'2way'!$R$3:$R$7690,"=" &amp;B266)</f>
        <v>4</v>
      </c>
      <c r="N266" s="69">
        <f>COUNTIFS('2way'!$N$3:$N$7690,"&gt;50%",'2way'!$Y$3:$Y$7690,"N",'2way'!$Q$3:$Q$7690,"=" &amp;B266) +  COUNTIFS('2way'!$N$3:$N$7690,"&gt;50%",'2way'!$Y$3:$Y$7690,"N",'2way'!$R$3:$R$7690,"=" &amp;B266)</f>
        <v>2</v>
      </c>
      <c r="O266" s="69">
        <f>COUNTIFS('2way'!$N$3:$N$7690,"&gt;50%",'2way'!$Y$3:$Y$7690,"Y",'2way'!$Q$3:$Q$7690,"=" &amp;B266) +  COUNTIFS('2way'!$N$3:$N$7690,"&gt;50%",'2way'!$Y$3:$Y$7690,"Y",'2way'!$R$3:$R$7690,"=" &amp;B266)</f>
        <v>3</v>
      </c>
      <c r="P266">
        <f>COUNTIF('2way'!$Q$3:$Q$7690,"=" &amp;B266) + COUNTIF('2way'!$R$3:$R$7690,"=" &amp;B266)</f>
        <v>12</v>
      </c>
      <c r="Q266" s="6">
        <f t="shared" si="70"/>
        <v>0.25</v>
      </c>
      <c r="R266" s="6">
        <f t="shared" si="71"/>
        <v>0.33333333333333331</v>
      </c>
      <c r="S266" s="6">
        <f t="shared" si="72"/>
        <v>0.16666666666666666</v>
      </c>
      <c r="T266" s="6">
        <f t="shared" si="73"/>
        <v>0.25</v>
      </c>
      <c r="U266">
        <f t="shared" si="74"/>
        <v>3</v>
      </c>
      <c r="V266" s="6">
        <f t="shared" si="75"/>
        <v>0.25</v>
      </c>
      <c r="W266">
        <f t="shared" si="76"/>
        <v>5</v>
      </c>
      <c r="X266" s="6">
        <f t="shared" si="77"/>
        <v>0.41666666666666669</v>
      </c>
      <c r="Y266">
        <f t="shared" si="78"/>
        <v>7</v>
      </c>
      <c r="Z266" s="6">
        <f t="shared" si="79"/>
        <v>0.58333333333333337</v>
      </c>
      <c r="AA266">
        <f t="shared" si="80"/>
        <v>7</v>
      </c>
      <c r="AB266" s="6">
        <f t="shared" si="81"/>
        <v>0.58333333333333337</v>
      </c>
    </row>
    <row r="267" spans="1:28" hidden="1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4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6</v>
      </c>
      <c r="F267" s="69">
        <f>COUNTIFS('2way'!$B$3:$B$7690,"&gt;50%",'2way'!$Y$3:$Y$7690,"Y",'2way'!$Q$3:$Q$7690,"=" &amp;B267) +  COUNTIFS('2way'!$B$3:$B$7690,"&gt;50%",'2way'!$Y$3:$Y$7690,"Y",'2way'!$R$3:$R$7690,"=" &amp;B267)</f>
        <v>3</v>
      </c>
      <c r="G267">
        <f>COUNTIF('2way'!$Q$3:$Q$7690,"=" &amp;B267) + COUNTIF('2way'!$R$3:$R$7690,"=" &amp;B267)</f>
        <v>13</v>
      </c>
      <c r="H267" s="6">
        <f t="shared" si="66"/>
        <v>0.30769230769230771</v>
      </c>
      <c r="I267" s="6">
        <f t="shared" si="67"/>
        <v>0</v>
      </c>
      <c r="J267" s="6">
        <f t="shared" si="68"/>
        <v>0.46153846153846156</v>
      </c>
      <c r="K267" s="6">
        <f t="shared" si="69"/>
        <v>0.23076923076923078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1</v>
      </c>
      <c r="N267" s="69">
        <f>COUNTIFS('2way'!$N$3:$N$7690,"&gt;50%",'2way'!$Y$3:$Y$7690,"N",'2way'!$Q$3:$Q$7690,"=" &amp;B267) +  COUNTIFS('2way'!$N$3:$N$7690,"&gt;50%",'2way'!$Y$3:$Y$7690,"N",'2way'!$R$3:$R$7690,"=" &amp;B267)</f>
        <v>5</v>
      </c>
      <c r="O267" s="69">
        <f>COUNTIFS('2way'!$N$3:$N$7690,"&gt;50%",'2way'!$Y$3:$Y$7690,"Y",'2way'!$Q$3:$Q$7690,"=" &amp;B267) +  COUNTIFS('2way'!$N$3:$N$7690,"&gt;50%",'2way'!$Y$3:$Y$7690,"Y",'2way'!$R$3:$R$7690,"=" &amp;B267)</f>
        <v>7</v>
      </c>
      <c r="P267">
        <f>COUNTIF('2way'!$Q$3:$Q$7690,"=" &amp;B267) + COUNTIF('2way'!$R$3:$R$7690,"=" &amp;B267)</f>
        <v>13</v>
      </c>
      <c r="Q267" s="6">
        <f t="shared" si="70"/>
        <v>0</v>
      </c>
      <c r="R267" s="6">
        <f t="shared" si="71"/>
        <v>7.6923076923076927E-2</v>
      </c>
      <c r="S267" s="6">
        <f t="shared" si="72"/>
        <v>0.38461538461538464</v>
      </c>
      <c r="T267" s="6">
        <f t="shared" si="73"/>
        <v>0.53846153846153844</v>
      </c>
      <c r="U267">
        <f t="shared" si="74"/>
        <v>10</v>
      </c>
      <c r="V267" s="6">
        <f t="shared" si="75"/>
        <v>0.76923076923076927</v>
      </c>
      <c r="W267">
        <f t="shared" si="76"/>
        <v>5</v>
      </c>
      <c r="X267" s="6">
        <f t="shared" si="77"/>
        <v>0.38461538461538464</v>
      </c>
      <c r="Y267">
        <f t="shared" si="78"/>
        <v>3</v>
      </c>
      <c r="Z267" s="6">
        <f t="shared" si="79"/>
        <v>0.23076923076923078</v>
      </c>
      <c r="AA267">
        <f t="shared" si="80"/>
        <v>8</v>
      </c>
      <c r="AB267" s="6">
        <f t="shared" si="81"/>
        <v>0.61538461538461542</v>
      </c>
    </row>
    <row r="268" spans="1:28" hidden="1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1</v>
      </c>
      <c r="E268" s="69">
        <f>COUNTIFS('2way'!$B$3:$B$7690,"&gt;50%",'2way'!$Y$3:$Y$7690,"N",'2way'!$Q$3:$Q$7690,"=" &amp;B268) +  COUNTIFS('2way'!$B$3:$B$7690,"&gt;50%",'2way'!$Y$3:$Y$7690,"N",'2way'!$R$3:$R$7690,"=" &amp;B268)</f>
        <v>4</v>
      </c>
      <c r="F268" s="69">
        <f>COUNTIFS('2way'!$B$3:$B$7690,"&gt;50%",'2way'!$Y$3:$Y$7690,"Y",'2way'!$Q$3:$Q$7690,"=" &amp;B268) +  COUNTIFS('2way'!$B$3:$B$7690,"&gt;50%",'2way'!$Y$3:$Y$7690,"Y",'2way'!$R$3:$R$7690,"=" &amp;B268)</f>
        <v>2</v>
      </c>
      <c r="G268">
        <f>COUNTIF('2way'!$Q$3:$Q$7690,"=" &amp;B268) + COUNTIF('2way'!$R$3:$R$7690,"=" &amp;B268)</f>
        <v>13</v>
      </c>
      <c r="H268" s="6">
        <f t="shared" si="66"/>
        <v>0</v>
      </c>
      <c r="I268" s="6">
        <f t="shared" si="67"/>
        <v>7.6923076923076927E-2</v>
      </c>
      <c r="J268" s="6">
        <f t="shared" si="68"/>
        <v>0.30769230769230771</v>
      </c>
      <c r="K268" s="6">
        <f t="shared" si="69"/>
        <v>0.15384615384615385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1</v>
      </c>
      <c r="N268" s="69">
        <f>COUNTIFS('2way'!$N$3:$N$7690,"&gt;50%",'2way'!$Y$3:$Y$7690,"N",'2way'!$Q$3:$Q$7690,"=" &amp;B268) +  COUNTIFS('2way'!$N$3:$N$7690,"&gt;50%",'2way'!$Y$3:$Y$7690,"N",'2way'!$R$3:$R$7690,"=" &amp;B268)</f>
        <v>8</v>
      </c>
      <c r="O268" s="69">
        <f>COUNTIFS('2way'!$N$3:$N$7690,"&gt;50%",'2way'!$Y$3:$Y$7690,"Y",'2way'!$Q$3:$Q$7690,"=" &amp;B268) +  COUNTIFS('2way'!$N$3:$N$7690,"&gt;50%",'2way'!$Y$3:$Y$7690,"Y",'2way'!$R$3:$R$7690,"=" &amp;B268)</f>
        <v>4</v>
      </c>
      <c r="P268">
        <f>COUNTIF('2way'!$Q$3:$Q$7690,"=" &amp;B268) + COUNTIF('2way'!$R$3:$R$7690,"=" &amp;B268)</f>
        <v>13</v>
      </c>
      <c r="Q268" s="6">
        <f t="shared" si="70"/>
        <v>0</v>
      </c>
      <c r="R268" s="6">
        <f t="shared" si="71"/>
        <v>7.6923076923076927E-2</v>
      </c>
      <c r="S268" s="6">
        <f t="shared" si="72"/>
        <v>0.61538461538461542</v>
      </c>
      <c r="T268" s="6">
        <f t="shared" si="73"/>
        <v>0.30769230769230771</v>
      </c>
      <c r="U268">
        <f t="shared" si="74"/>
        <v>4</v>
      </c>
      <c r="V268" s="6">
        <f t="shared" si="75"/>
        <v>0.30769230769230771</v>
      </c>
      <c r="W268">
        <f t="shared" si="76"/>
        <v>8</v>
      </c>
      <c r="X268" s="6">
        <f t="shared" si="77"/>
        <v>0.61538461538461542</v>
      </c>
      <c r="Y268">
        <f t="shared" si="78"/>
        <v>3</v>
      </c>
      <c r="Z268" s="6">
        <f t="shared" si="79"/>
        <v>0.23076923076923078</v>
      </c>
      <c r="AA268">
        <f t="shared" si="80"/>
        <v>5</v>
      </c>
      <c r="AB268" s="6">
        <f t="shared" si="81"/>
        <v>0.38461538461538464</v>
      </c>
    </row>
    <row r="269" spans="1:28" hidden="1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5</v>
      </c>
      <c r="D269" s="69">
        <f>COUNTIFS('2way'!$A$3:$A$7690,"&gt;50%",'2way'!$Y$3:$Y$7690,"N",'2way'!$Q$3:$Q$7690,"=" &amp;B269) +  COUNTIFS('2way'!$A$3:$A$7690,"&gt;50%",'2way'!$Y$3:$Y$7690,"N",'2way'!$R$3:$R$7690,"=" &amp;B269)</f>
        <v>2</v>
      </c>
      <c r="E269" s="69">
        <f>COUNTIFS('2way'!$B$3:$B$7690,"&gt;50%",'2way'!$Y$3:$Y$7690,"N",'2way'!$Q$3:$Q$7690,"=" &amp;B269) +  COUNTIFS('2way'!$B$3:$B$7690,"&gt;50%",'2way'!$Y$3:$Y$7690,"N",'2way'!$R$3:$R$7690,"=" &amp;B269)</f>
        <v>3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13</v>
      </c>
      <c r="H269" s="6">
        <f t="shared" si="66"/>
        <v>0.38461538461538464</v>
      </c>
      <c r="I269" s="6">
        <f t="shared" si="67"/>
        <v>0.15384615384615385</v>
      </c>
      <c r="J269" s="6">
        <f t="shared" si="68"/>
        <v>0.23076923076923078</v>
      </c>
      <c r="K269" s="6">
        <f t="shared" si="69"/>
        <v>7.6923076923076927E-2</v>
      </c>
      <c r="L269" s="69">
        <f>COUNTIFS('2way'!$M$3:$M$7690,"&gt;50%",'2way'!$Y$3:$Y$7690,"Y",'2way'!$Q$3:$Q$7690,"=" &amp;B269) +  COUNTIFS('2way'!$M$3:$M$7690,"&gt;50%",'2way'!$Y$3:$Y$7690,"Y",'2way'!$R$3:$R$7690,"=" &amp;B269)</f>
        <v>5</v>
      </c>
      <c r="M269" s="69">
        <f>COUNTIFS('2way'!$M$3:$M$7690,"&gt;50%",'2way'!$Y$3:$Y$7690,"N",'2way'!$Q$3:$Q$7690,"=" &amp;B269) +  COUNTIFS('2way'!$M$3:$M$7690,"&gt;50%",'2way'!$Y$3:$Y$7690,"N",'2way'!$R$3:$R$7690,"=" &amp;B269)</f>
        <v>5</v>
      </c>
      <c r="N269" s="69">
        <f>COUNTIFS('2way'!$N$3:$N$7690,"&gt;50%",'2way'!$Y$3:$Y$7690,"N",'2way'!$Q$3:$Q$7690,"=" &amp;B269) +  COUNTIFS('2way'!$N$3:$N$7690,"&gt;50%",'2way'!$Y$3:$Y$7690,"N",'2way'!$R$3:$R$7690,"=" &amp;B269)</f>
        <v>1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13</v>
      </c>
      <c r="Q269" s="6">
        <f t="shared" si="70"/>
        <v>0.38461538461538464</v>
      </c>
      <c r="R269" s="6">
        <f t="shared" si="71"/>
        <v>0.38461538461538464</v>
      </c>
      <c r="S269" s="6">
        <f t="shared" si="72"/>
        <v>7.6923076923076927E-2</v>
      </c>
      <c r="T269" s="6">
        <f t="shared" si="73"/>
        <v>0.15384615384615385</v>
      </c>
      <c r="U269">
        <f t="shared" si="74"/>
        <v>8</v>
      </c>
      <c r="V269" s="6">
        <f t="shared" si="75"/>
        <v>0.61538461538461542</v>
      </c>
      <c r="W269">
        <f t="shared" si="76"/>
        <v>6</v>
      </c>
      <c r="X269" s="6">
        <f t="shared" si="77"/>
        <v>0.46153846153846156</v>
      </c>
      <c r="Y269">
        <f t="shared" si="78"/>
        <v>3</v>
      </c>
      <c r="Z269" s="6">
        <f t="shared" si="79"/>
        <v>0.23076923076923078</v>
      </c>
      <c r="AA269">
        <f t="shared" si="80"/>
        <v>7</v>
      </c>
      <c r="AB269" s="6">
        <f t="shared" si="81"/>
        <v>0.53846153846153844</v>
      </c>
    </row>
    <row r="270" spans="1:28" hidden="1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1</v>
      </c>
      <c r="D270" s="69">
        <f>COUNTIFS('2way'!$A$3:$A$7690,"&gt;50%",'2way'!$Y$3:$Y$7690,"N",'2way'!$Q$3:$Q$7690,"=" &amp;B270) +  COUNTIFS('2way'!$A$3:$A$7690,"&gt;50%",'2way'!$Y$3:$Y$7690,"N",'2way'!$R$3:$R$7690,"=" &amp;B270)</f>
        <v>1</v>
      </c>
      <c r="E270" s="69">
        <f>COUNTIFS('2way'!$B$3:$B$7690,"&gt;50%",'2way'!$Y$3:$Y$7690,"N",'2way'!$Q$3:$Q$7690,"=" &amp;B270) +  COUNTIFS('2way'!$B$3:$B$7690,"&gt;50%",'2way'!$Y$3:$Y$7690,"N",'2way'!$R$3:$R$7690,"=" &amp;B270)</f>
        <v>6</v>
      </c>
      <c r="F270" s="69">
        <f>COUNTIFS('2way'!$B$3:$B$7690,"&gt;50%",'2way'!$Y$3:$Y$7690,"Y",'2way'!$Q$3:$Q$7690,"=" &amp;B270) +  COUNTIFS('2way'!$B$3:$B$7690,"&gt;50%",'2way'!$Y$3:$Y$7690,"Y",'2way'!$R$3:$R$7690,"=" &amp;B270)</f>
        <v>3</v>
      </c>
      <c r="G270">
        <f>COUNTIF('2way'!$Q$3:$Q$7690,"=" &amp;B270) + COUNTIF('2way'!$R$3:$R$7690,"=" &amp;B270)</f>
        <v>13</v>
      </c>
      <c r="H270" s="6">
        <f t="shared" si="66"/>
        <v>7.6923076923076927E-2</v>
      </c>
      <c r="I270" s="6">
        <f t="shared" si="67"/>
        <v>7.6923076923076927E-2</v>
      </c>
      <c r="J270" s="6">
        <f t="shared" si="68"/>
        <v>0.46153846153846156</v>
      </c>
      <c r="K270" s="6">
        <f t="shared" si="69"/>
        <v>0.23076923076923078</v>
      </c>
      <c r="L270" s="69">
        <f>COUNTIFS('2way'!$M$3:$M$7690,"&gt;50%",'2way'!$Y$3:$Y$7690,"Y",'2way'!$Q$3:$Q$7690,"=" &amp;B270) +  COUNTIFS('2way'!$M$3:$M$7690,"&gt;50%",'2way'!$Y$3:$Y$7690,"Y",'2way'!$R$3:$R$7690,"=" &amp;B270)</f>
        <v>1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9</v>
      </c>
      <c r="O270" s="69">
        <f>COUNTIFS('2way'!$N$3:$N$7690,"&gt;50%",'2way'!$Y$3:$Y$7690,"Y",'2way'!$Q$3:$Q$7690,"=" &amp;B270) +  COUNTIFS('2way'!$N$3:$N$7690,"&gt;50%",'2way'!$Y$3:$Y$7690,"Y",'2way'!$R$3:$R$7690,"=" &amp;B270)</f>
        <v>3</v>
      </c>
      <c r="P270">
        <f>COUNTIF('2way'!$Q$3:$Q$7690,"=" &amp;B270) + COUNTIF('2way'!$R$3:$R$7690,"=" &amp;B270)</f>
        <v>13</v>
      </c>
      <c r="Q270" s="6">
        <f t="shared" si="70"/>
        <v>7.6923076923076927E-2</v>
      </c>
      <c r="R270" s="6">
        <f t="shared" si="71"/>
        <v>0</v>
      </c>
      <c r="S270" s="6">
        <f t="shared" si="72"/>
        <v>0.69230769230769229</v>
      </c>
      <c r="T270" s="6">
        <f t="shared" si="73"/>
        <v>0.23076923076923078</v>
      </c>
      <c r="U270">
        <f t="shared" si="74"/>
        <v>7</v>
      </c>
      <c r="V270" s="6">
        <f t="shared" si="75"/>
        <v>0.53846153846153844</v>
      </c>
      <c r="W270">
        <f t="shared" si="76"/>
        <v>10</v>
      </c>
      <c r="X270" s="6">
        <f t="shared" si="77"/>
        <v>0.76923076923076927</v>
      </c>
      <c r="Y270">
        <f t="shared" si="78"/>
        <v>4</v>
      </c>
      <c r="Z270" s="6">
        <f t="shared" si="79"/>
        <v>0.30769230769230771</v>
      </c>
      <c r="AA270">
        <f t="shared" si="80"/>
        <v>3</v>
      </c>
      <c r="AB270" s="6">
        <f t="shared" si="81"/>
        <v>0.23076923076923078</v>
      </c>
    </row>
    <row r="271" spans="1:28" hidden="1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5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4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13</v>
      </c>
      <c r="H271" s="6">
        <f t="shared" si="66"/>
        <v>0.38461538461538464</v>
      </c>
      <c r="I271" s="6">
        <f t="shared" si="67"/>
        <v>7.6923076923076927E-2</v>
      </c>
      <c r="J271" s="6">
        <f t="shared" si="68"/>
        <v>0.30769230769230771</v>
      </c>
      <c r="K271" s="6">
        <f t="shared" si="69"/>
        <v>0.15384615384615385</v>
      </c>
      <c r="L271" s="69">
        <f>COUNTIFS('2way'!$M$3:$M$7690,"&gt;50%",'2way'!$Y$3:$Y$7690,"Y",'2way'!$Q$3:$Q$7690,"=" &amp;B271) +  COUNTIFS('2way'!$M$3:$M$7690,"&gt;50%",'2way'!$Y$3:$Y$7690,"Y",'2way'!$R$3:$R$7690,"=" &amp;B271)</f>
        <v>2</v>
      </c>
      <c r="M271" s="69">
        <f>COUNTIFS('2way'!$M$3:$M$7690,"&gt;50%",'2way'!$Y$3:$Y$7690,"N",'2way'!$Q$3:$Q$7690,"=" &amp;B271) +  COUNTIFS('2way'!$M$3:$M$7690,"&gt;50%",'2way'!$Y$3:$Y$7690,"N",'2way'!$R$3:$R$7690,"=" &amp;B271)</f>
        <v>2</v>
      </c>
      <c r="N271" s="69">
        <f>COUNTIFS('2way'!$N$3:$N$7690,"&gt;50%",'2way'!$Y$3:$Y$7690,"N",'2way'!$Q$3:$Q$7690,"=" &amp;B271) +  COUNTIFS('2way'!$N$3:$N$7690,"&gt;50%",'2way'!$Y$3:$Y$7690,"N",'2way'!$R$3:$R$7690,"=" &amp;B271)</f>
        <v>3</v>
      </c>
      <c r="O271" s="69">
        <f>COUNTIFS('2way'!$N$3:$N$7690,"&gt;50%",'2way'!$Y$3:$Y$7690,"Y",'2way'!$Q$3:$Q$7690,"=" &amp;B271) +  COUNTIFS('2way'!$N$3:$N$7690,"&gt;50%",'2way'!$Y$3:$Y$7690,"Y",'2way'!$R$3:$R$7690,"=" &amp;B271)</f>
        <v>6</v>
      </c>
      <c r="P271">
        <f>COUNTIF('2way'!$Q$3:$Q$7690,"=" &amp;B271) + COUNTIF('2way'!$R$3:$R$7690,"=" &amp;B271)</f>
        <v>13</v>
      </c>
      <c r="Q271" s="6">
        <f t="shared" si="70"/>
        <v>0.15384615384615385</v>
      </c>
      <c r="R271" s="6">
        <f t="shared" si="71"/>
        <v>0.15384615384615385</v>
      </c>
      <c r="S271" s="6">
        <f t="shared" si="72"/>
        <v>0.23076923076923078</v>
      </c>
      <c r="T271" s="6">
        <f t="shared" si="73"/>
        <v>0.46153846153846156</v>
      </c>
      <c r="U271">
        <f t="shared" si="74"/>
        <v>9</v>
      </c>
      <c r="V271" s="6">
        <f t="shared" si="75"/>
        <v>0.69230769230769229</v>
      </c>
      <c r="W271">
        <f t="shared" si="76"/>
        <v>5</v>
      </c>
      <c r="X271" s="6">
        <f t="shared" si="77"/>
        <v>0.38461538461538464</v>
      </c>
      <c r="Y271">
        <f t="shared" si="78"/>
        <v>3</v>
      </c>
      <c r="Z271" s="6">
        <f t="shared" si="79"/>
        <v>0.23076923076923078</v>
      </c>
      <c r="AA271">
        <f t="shared" si="80"/>
        <v>8</v>
      </c>
      <c r="AB271" s="6">
        <f t="shared" si="81"/>
        <v>0.61538461538461542</v>
      </c>
    </row>
    <row r="272" spans="1:28" hidden="1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3</v>
      </c>
      <c r="D272" s="69">
        <f>COUNTIFS('2way'!$A$3:$A$7690,"&gt;50%",'2way'!$Y$3:$Y$7690,"N",'2way'!$Q$3:$Q$7690,"=" &amp;B272) +  COUNTIFS('2way'!$A$3:$A$7690,"&gt;50%",'2way'!$Y$3:$Y$7690,"N",'2way'!$R$3:$R$7690,"=" &amp;B272)</f>
        <v>1</v>
      </c>
      <c r="E272" s="69">
        <f>COUNTIFS('2way'!$B$3:$B$7690,"&gt;50%",'2way'!$Y$3:$Y$7690,"N",'2way'!$Q$3:$Q$7690,"=" &amp;B272) +  COUNTIFS('2way'!$B$3:$B$7690,"&gt;50%",'2way'!$Y$3:$Y$7690,"N",'2way'!$R$3:$R$7690,"=" &amp;B272)</f>
        <v>5</v>
      </c>
      <c r="F272" s="69">
        <f>COUNTIFS('2way'!$B$3:$B$7690,"&gt;50%",'2way'!$Y$3:$Y$7690,"Y",'2way'!$Q$3:$Q$7690,"=" &amp;B272) +  COUNTIFS('2way'!$B$3:$B$7690,"&gt;50%",'2way'!$Y$3:$Y$7690,"Y",'2way'!$R$3:$R$7690,"=" &amp;B272)</f>
        <v>3</v>
      </c>
      <c r="G272">
        <f>COUNTIF('2way'!$Q$3:$Q$7690,"=" &amp;B272) + COUNTIF('2way'!$R$3:$R$7690,"=" &amp;B272)</f>
        <v>13</v>
      </c>
      <c r="H272" s="6">
        <f t="shared" si="66"/>
        <v>0.23076923076923078</v>
      </c>
      <c r="I272" s="6">
        <f t="shared" si="67"/>
        <v>7.6923076923076927E-2</v>
      </c>
      <c r="J272" s="6">
        <f t="shared" si="68"/>
        <v>0.38461538461538464</v>
      </c>
      <c r="K272" s="6">
        <f t="shared" si="69"/>
        <v>0.23076923076923078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7</v>
      </c>
      <c r="O272" s="69">
        <f>COUNTIFS('2way'!$N$3:$N$7690,"&gt;50%",'2way'!$Y$3:$Y$7690,"Y",'2way'!$Q$3:$Q$7690,"=" &amp;B272) +  COUNTIFS('2way'!$N$3:$N$7690,"&gt;50%",'2way'!$Y$3:$Y$7690,"Y",'2way'!$R$3:$R$7690,"=" &amp;B272)</f>
        <v>6</v>
      </c>
      <c r="P272">
        <f>COUNTIF('2way'!$Q$3:$Q$7690,"=" &amp;B272) + COUNTIF('2way'!$R$3:$R$7690,"=" &amp;B272)</f>
        <v>13</v>
      </c>
      <c r="Q272" s="6">
        <f t="shared" si="70"/>
        <v>0</v>
      </c>
      <c r="R272" s="6">
        <f t="shared" si="71"/>
        <v>0</v>
      </c>
      <c r="S272" s="6">
        <f t="shared" si="72"/>
        <v>0.53846153846153844</v>
      </c>
      <c r="T272" s="6">
        <f t="shared" si="73"/>
        <v>0.46153846153846156</v>
      </c>
      <c r="U272">
        <f t="shared" si="74"/>
        <v>8</v>
      </c>
      <c r="V272" s="6">
        <f t="shared" si="75"/>
        <v>0.61538461538461542</v>
      </c>
      <c r="W272">
        <f t="shared" si="76"/>
        <v>7</v>
      </c>
      <c r="X272" s="6">
        <f t="shared" si="77"/>
        <v>0.53846153846153844</v>
      </c>
      <c r="Y272">
        <f t="shared" si="78"/>
        <v>4</v>
      </c>
      <c r="Z272" s="6">
        <f t="shared" si="79"/>
        <v>0.30769230769230771</v>
      </c>
      <c r="AA272">
        <f t="shared" si="80"/>
        <v>6</v>
      </c>
      <c r="AB272" s="6">
        <f t="shared" si="81"/>
        <v>0.46153846153846156</v>
      </c>
    </row>
    <row r="273" spans="1:28" hidden="1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1</v>
      </c>
      <c r="D273" s="69">
        <f>COUNTIFS('2way'!$A$3:$A$7690,"&gt;50%",'2way'!$Y$3:$Y$7690,"N",'2way'!$Q$3:$Q$7690,"=" &amp;B273) +  COUNTIFS('2way'!$A$3:$A$7690,"&gt;50%",'2way'!$Y$3:$Y$7690,"N",'2way'!$R$3:$R$7690,"=" &amp;B273)</f>
        <v>4</v>
      </c>
      <c r="E273" s="69">
        <f>COUNTIFS('2way'!$B$3:$B$7690,"&gt;50%",'2way'!$Y$3:$Y$7690,"N",'2way'!$Q$3:$Q$7690,"=" &amp;B273) +  COUNTIFS('2way'!$B$3:$B$7690,"&gt;50%",'2way'!$Y$3:$Y$7690,"N",'2way'!$R$3:$R$7690,"=" &amp;B273)</f>
        <v>2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13</v>
      </c>
      <c r="H273" s="6">
        <f t="shared" si="66"/>
        <v>7.6923076923076927E-2</v>
      </c>
      <c r="I273" s="6">
        <f t="shared" si="67"/>
        <v>0.30769230769230771</v>
      </c>
      <c r="J273" s="6">
        <f t="shared" si="68"/>
        <v>0.15384615384615385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1</v>
      </c>
      <c r="N273" s="69">
        <f>COUNTIFS('2way'!$N$3:$N$7690,"&gt;50%",'2way'!$Y$3:$Y$7690,"N",'2way'!$Q$3:$Q$7690,"=" &amp;B273) +  COUNTIFS('2way'!$N$3:$N$7690,"&gt;50%",'2way'!$Y$3:$Y$7690,"N",'2way'!$R$3:$R$7690,"=" &amp;B273)</f>
        <v>7</v>
      </c>
      <c r="O273" s="69">
        <f>COUNTIFS('2way'!$N$3:$N$7690,"&gt;50%",'2way'!$Y$3:$Y$7690,"Y",'2way'!$Q$3:$Q$7690,"=" &amp;B273) +  COUNTIFS('2way'!$N$3:$N$7690,"&gt;50%",'2way'!$Y$3:$Y$7690,"Y",'2way'!$R$3:$R$7690,"=" &amp;B273)</f>
        <v>4</v>
      </c>
      <c r="P273">
        <f>COUNTIF('2way'!$Q$3:$Q$7690,"=" &amp;B273) + COUNTIF('2way'!$R$3:$R$7690,"=" &amp;B273)</f>
        <v>13</v>
      </c>
      <c r="Q273" s="6">
        <f t="shared" si="70"/>
        <v>7.6923076923076927E-2</v>
      </c>
      <c r="R273" s="6">
        <f t="shared" si="71"/>
        <v>7.6923076923076927E-2</v>
      </c>
      <c r="S273" s="6">
        <f t="shared" si="72"/>
        <v>0.53846153846153844</v>
      </c>
      <c r="T273" s="6">
        <f t="shared" si="73"/>
        <v>0.30769230769230771</v>
      </c>
      <c r="U273">
        <f t="shared" si="74"/>
        <v>3</v>
      </c>
      <c r="V273" s="6">
        <f t="shared" si="75"/>
        <v>0.23076923076923078</v>
      </c>
      <c r="W273">
        <f t="shared" si="76"/>
        <v>8</v>
      </c>
      <c r="X273" s="6">
        <f t="shared" si="77"/>
        <v>0.61538461538461542</v>
      </c>
      <c r="Y273">
        <f t="shared" si="78"/>
        <v>4</v>
      </c>
      <c r="Z273" s="6">
        <f t="shared" si="79"/>
        <v>0.30769230769230771</v>
      </c>
      <c r="AA273">
        <f t="shared" si="80"/>
        <v>5</v>
      </c>
      <c r="AB273" s="6">
        <f t="shared" si="81"/>
        <v>0.38461538461538464</v>
      </c>
    </row>
    <row r="274" spans="1:28" hidden="1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2</v>
      </c>
      <c r="D274" s="69">
        <f>COUNTIFS('2way'!$A$3:$A$7690,"&gt;50%",'2way'!$Y$3:$Y$7690,"N",'2way'!$Q$3:$Q$7690,"=" &amp;B274) +  COUNTIFS('2way'!$A$3:$A$7690,"&gt;50%",'2way'!$Y$3:$Y$7690,"N",'2way'!$R$3:$R$7690,"=" &amp;B274)</f>
        <v>1</v>
      </c>
      <c r="E274" s="69">
        <f>COUNTIFS('2way'!$B$3:$B$7690,"&gt;50%",'2way'!$Y$3:$Y$7690,"N",'2way'!$Q$3:$Q$7690,"=" &amp;B274) +  COUNTIFS('2way'!$B$3:$B$7690,"&gt;50%",'2way'!$Y$3:$Y$7690,"N",'2way'!$R$3:$R$7690,"=" &amp;B274)</f>
        <v>2</v>
      </c>
      <c r="F274" s="69">
        <f>COUNTIFS('2way'!$B$3:$B$7690,"&gt;50%",'2way'!$Y$3:$Y$7690,"Y",'2way'!$Q$3:$Q$7690,"=" &amp;B274) +  COUNTIFS('2way'!$B$3:$B$7690,"&gt;50%",'2way'!$Y$3:$Y$7690,"Y",'2way'!$R$3:$R$7690,"=" &amp;B274)</f>
        <v>2</v>
      </c>
      <c r="G274">
        <f>COUNTIF('2way'!$Q$3:$Q$7690,"=" &amp;B274) + COUNTIF('2way'!$R$3:$R$7690,"=" &amp;B274)</f>
        <v>13</v>
      </c>
      <c r="H274" s="6">
        <f t="shared" si="66"/>
        <v>0.15384615384615385</v>
      </c>
      <c r="I274" s="6">
        <f t="shared" si="67"/>
        <v>7.6923076923076927E-2</v>
      </c>
      <c r="J274" s="6">
        <f t="shared" si="68"/>
        <v>0.15384615384615385</v>
      </c>
      <c r="K274" s="6">
        <f t="shared" si="69"/>
        <v>0.15384615384615385</v>
      </c>
      <c r="L274" s="69">
        <f>COUNTIFS('2way'!$M$3:$M$7690,"&gt;50%",'2way'!$Y$3:$Y$7690,"Y",'2way'!$Q$3:$Q$7690,"=" &amp;B274) +  COUNTIFS('2way'!$M$3:$M$7690,"&gt;50%",'2way'!$Y$3:$Y$7690,"Y",'2way'!$R$3:$R$7690,"=" &amp;B274)</f>
        <v>2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7</v>
      </c>
      <c r="O274" s="69">
        <f>COUNTIFS('2way'!$N$3:$N$7690,"&gt;50%",'2way'!$Y$3:$Y$7690,"Y",'2way'!$Q$3:$Q$7690,"=" &amp;B274) +  COUNTIFS('2way'!$N$3:$N$7690,"&gt;50%",'2way'!$Y$3:$Y$7690,"Y",'2way'!$R$3:$R$7690,"=" &amp;B274)</f>
        <v>3</v>
      </c>
      <c r="P274">
        <f>COUNTIF('2way'!$Q$3:$Q$7690,"=" &amp;B274) + COUNTIF('2way'!$R$3:$R$7690,"=" &amp;B274)</f>
        <v>13</v>
      </c>
      <c r="Q274" s="6">
        <f t="shared" si="70"/>
        <v>0.15384615384615385</v>
      </c>
      <c r="R274" s="6">
        <f t="shared" si="71"/>
        <v>7.6923076923076927E-2</v>
      </c>
      <c r="S274" s="6">
        <f t="shared" si="72"/>
        <v>0.53846153846153844</v>
      </c>
      <c r="T274" s="6">
        <f t="shared" si="73"/>
        <v>0.23076923076923078</v>
      </c>
      <c r="U274">
        <f t="shared" si="74"/>
        <v>4</v>
      </c>
      <c r="V274" s="6">
        <f t="shared" si="75"/>
        <v>0.30769230769230771</v>
      </c>
      <c r="W274">
        <f t="shared" si="76"/>
        <v>9</v>
      </c>
      <c r="X274" s="6">
        <f t="shared" si="77"/>
        <v>0.69230769230769229</v>
      </c>
      <c r="Y274">
        <f t="shared" si="78"/>
        <v>3</v>
      </c>
      <c r="Z274" s="6">
        <f t="shared" si="79"/>
        <v>0.23076923076923078</v>
      </c>
      <c r="AA274">
        <f t="shared" si="80"/>
        <v>4</v>
      </c>
      <c r="AB274" s="6">
        <f t="shared" si="81"/>
        <v>0.30769230769230771</v>
      </c>
    </row>
    <row r="275" spans="1:28" hidden="1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3</v>
      </c>
      <c r="D275" s="69">
        <f>COUNTIFS('2way'!$A$3:$A$7690,"&gt;50%",'2way'!$Y$3:$Y$7690,"N",'2way'!$Q$3:$Q$7690,"=" &amp;B275) +  COUNTIFS('2way'!$A$3:$A$7690,"&gt;50%",'2way'!$Y$3:$Y$7690,"N",'2way'!$R$3:$R$7690,"=" &amp;B275)</f>
        <v>1</v>
      </c>
      <c r="E275" s="69">
        <f>COUNTIFS('2way'!$B$3:$B$7690,"&gt;50%",'2way'!$Y$3:$Y$7690,"N",'2way'!$Q$3:$Q$7690,"=" &amp;B275) +  COUNTIFS('2way'!$B$3:$B$7690,"&gt;50%",'2way'!$Y$3:$Y$7690,"N",'2way'!$R$3:$R$7690,"=" &amp;B275)</f>
        <v>5</v>
      </c>
      <c r="F275" s="69">
        <f>COUNTIFS('2way'!$B$3:$B$7690,"&gt;50%",'2way'!$Y$3:$Y$7690,"Y",'2way'!$Q$3:$Q$7690,"=" &amp;B275) +  COUNTIFS('2way'!$B$3:$B$7690,"&gt;50%",'2way'!$Y$3:$Y$7690,"Y",'2way'!$R$3:$R$7690,"=" &amp;B275)</f>
        <v>2</v>
      </c>
      <c r="G275">
        <f>COUNTIF('2way'!$Q$3:$Q$7690,"=" &amp;B275) + COUNTIF('2way'!$R$3:$R$7690,"=" &amp;B275)</f>
        <v>13</v>
      </c>
      <c r="H275" s="6">
        <f t="shared" si="66"/>
        <v>0.23076923076923078</v>
      </c>
      <c r="I275" s="6">
        <f t="shared" si="67"/>
        <v>7.6923076923076927E-2</v>
      </c>
      <c r="J275" s="6">
        <f t="shared" si="68"/>
        <v>0.38461538461538464</v>
      </c>
      <c r="K275" s="6">
        <f t="shared" si="69"/>
        <v>0.15384615384615385</v>
      </c>
      <c r="L275" s="69">
        <f>COUNTIFS('2way'!$M$3:$M$7690,"&gt;50%",'2way'!$Y$3:$Y$7690,"Y",'2way'!$Q$3:$Q$7690,"=" &amp;B275) +  COUNTIFS('2way'!$M$3:$M$7690,"&gt;50%",'2way'!$Y$3:$Y$7690,"Y",'2way'!$R$3:$R$7690,"=" &amp;B275)</f>
        <v>2</v>
      </c>
      <c r="M275" s="69">
        <f>COUNTIFS('2way'!$M$3:$M$7690,"&gt;50%",'2way'!$Y$3:$Y$7690,"N",'2way'!$Q$3:$Q$7690,"=" &amp;B275) +  COUNTIFS('2way'!$M$3:$M$7690,"&gt;50%",'2way'!$Y$3:$Y$7690,"N",'2way'!$R$3:$R$7690,"=" &amp;B275)</f>
        <v>2</v>
      </c>
      <c r="N275" s="69">
        <f>COUNTIFS('2way'!$N$3:$N$7690,"&gt;50%",'2way'!$Y$3:$Y$7690,"N",'2way'!$Q$3:$Q$7690,"=" &amp;B275) +  COUNTIFS('2way'!$N$3:$N$7690,"&gt;50%",'2way'!$Y$3:$Y$7690,"N",'2way'!$R$3:$R$7690,"=" &amp;B275)</f>
        <v>6</v>
      </c>
      <c r="O275" s="69">
        <f>COUNTIFS('2way'!$N$3:$N$7690,"&gt;50%",'2way'!$Y$3:$Y$7690,"Y",'2way'!$Q$3:$Q$7690,"=" &amp;B275) +  COUNTIFS('2way'!$N$3:$N$7690,"&gt;50%",'2way'!$Y$3:$Y$7690,"Y",'2way'!$R$3:$R$7690,"=" &amp;B275)</f>
        <v>3</v>
      </c>
      <c r="P275">
        <f>COUNTIF('2way'!$Q$3:$Q$7690,"=" &amp;B275) + COUNTIF('2way'!$R$3:$R$7690,"=" &amp;B275)</f>
        <v>13</v>
      </c>
      <c r="Q275" s="6">
        <f t="shared" si="70"/>
        <v>0.15384615384615385</v>
      </c>
      <c r="R275" s="6">
        <f t="shared" si="71"/>
        <v>0.15384615384615385</v>
      </c>
      <c r="S275" s="6">
        <f t="shared" si="72"/>
        <v>0.46153846153846156</v>
      </c>
      <c r="T275" s="6">
        <f t="shared" si="73"/>
        <v>0.23076923076923078</v>
      </c>
      <c r="U275">
        <f t="shared" si="74"/>
        <v>8</v>
      </c>
      <c r="V275" s="6">
        <f t="shared" si="75"/>
        <v>0.61538461538461542</v>
      </c>
      <c r="W275">
        <f t="shared" si="76"/>
        <v>8</v>
      </c>
      <c r="X275" s="6">
        <f t="shared" si="77"/>
        <v>0.61538461538461542</v>
      </c>
      <c r="Y275">
        <f t="shared" si="78"/>
        <v>3</v>
      </c>
      <c r="Z275" s="6">
        <f t="shared" si="79"/>
        <v>0.23076923076923078</v>
      </c>
      <c r="AA275">
        <f t="shared" si="80"/>
        <v>5</v>
      </c>
      <c r="AB275" s="6">
        <f t="shared" si="81"/>
        <v>0.38461538461538464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4</v>
      </c>
      <c r="F276" s="69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11</v>
      </c>
      <c r="H276" s="6">
        <f t="shared" si="66"/>
        <v>0</v>
      </c>
      <c r="I276" s="6">
        <f t="shared" si="67"/>
        <v>0.18181818181818182</v>
      </c>
      <c r="J276" s="6">
        <f t="shared" si="68"/>
        <v>0.36363636363636365</v>
      </c>
      <c r="K276" s="6">
        <f t="shared" si="69"/>
        <v>0.18181818181818182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5</v>
      </c>
      <c r="N276" s="69">
        <f>COUNTIFS('2way'!$N$3:$N$7690,"&gt;50%",'2way'!$Y$3:$Y$7690,"N",'2way'!$Q$3:$Q$7690,"=" &amp;B276) +  COUNTIFS('2way'!$N$3:$N$7690,"&gt;50%",'2way'!$Y$3:$Y$7690,"N",'2way'!$R$3:$R$7690,"=" &amp;B276)</f>
        <v>3</v>
      </c>
      <c r="O276" s="69">
        <f>COUNTIFS('2way'!$N$3:$N$7690,"&gt;50%",'2way'!$Y$3:$Y$7690,"Y",'2way'!$Q$3:$Q$7690,"=" &amp;B276) +  COUNTIFS('2way'!$N$3:$N$7690,"&gt;50%",'2way'!$Y$3:$Y$7690,"Y",'2way'!$R$3:$R$7690,"=" &amp;B276)</f>
        <v>2</v>
      </c>
      <c r="P276">
        <f>COUNTIF('2way'!$Q$3:$Q$7690,"=" &amp;B276) + COUNTIF('2way'!$R$3:$R$7690,"=" &amp;B276)</f>
        <v>11</v>
      </c>
      <c r="Q276" s="6">
        <f t="shared" si="70"/>
        <v>9.0909090909090912E-2</v>
      </c>
      <c r="R276" s="6">
        <f t="shared" si="71"/>
        <v>0.45454545454545453</v>
      </c>
      <c r="S276" s="6">
        <f t="shared" si="72"/>
        <v>0.27272727272727271</v>
      </c>
      <c r="T276" s="6">
        <f t="shared" si="73"/>
        <v>0.18181818181818182</v>
      </c>
      <c r="U276">
        <f t="shared" si="74"/>
        <v>4</v>
      </c>
      <c r="V276" s="6">
        <f t="shared" si="75"/>
        <v>0.36363636363636365</v>
      </c>
      <c r="W276">
        <f t="shared" si="76"/>
        <v>4</v>
      </c>
      <c r="X276" s="6">
        <f t="shared" si="77"/>
        <v>0.36363636363636365</v>
      </c>
      <c r="Y276">
        <f t="shared" si="78"/>
        <v>4</v>
      </c>
      <c r="Z276" s="6">
        <f t="shared" si="79"/>
        <v>0.36363636363636365</v>
      </c>
      <c r="AA276">
        <f t="shared" si="80"/>
        <v>7</v>
      </c>
      <c r="AB276" s="6">
        <f t="shared" si="81"/>
        <v>0.63636363636363635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2</v>
      </c>
      <c r="E277" s="69">
        <f>COUNTIFS('2way'!$B$3:$B$7690,"&gt;50%",'2way'!$Y$3:$Y$7690,"N",'2way'!$Q$3:$Q$7690,"=" &amp;B277) +  COUNTIFS('2way'!$B$3:$B$7690,"&gt;50%",'2way'!$Y$3:$Y$7690,"N",'2way'!$R$3:$R$7690,"=" &amp;B277)</f>
        <v>1</v>
      </c>
      <c r="F277" s="69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11</v>
      </c>
      <c r="H277" s="6">
        <f t="shared" si="66"/>
        <v>0</v>
      </c>
      <c r="I277" s="6">
        <f t="shared" si="67"/>
        <v>0.18181818181818182</v>
      </c>
      <c r="J277" s="6">
        <f t="shared" si="68"/>
        <v>9.0909090909090912E-2</v>
      </c>
      <c r="K277" s="6">
        <f t="shared" si="69"/>
        <v>9.0909090909090912E-2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4</v>
      </c>
      <c r="O277" s="69">
        <f>COUNTIFS('2way'!$N$3:$N$7690,"&gt;50%",'2way'!$Y$3:$Y$7690,"Y",'2way'!$Q$3:$Q$7690,"=" &amp;B277) +  COUNTIFS('2way'!$N$3:$N$7690,"&gt;50%",'2way'!$Y$3:$Y$7690,"Y",'2way'!$R$3:$R$7690,"=" &amp;B277)</f>
        <v>5</v>
      </c>
      <c r="P277">
        <f>COUNTIF('2way'!$Q$3:$Q$7690,"=" &amp;B277) + COUNTIF('2way'!$R$3:$R$7690,"=" &amp;B277)</f>
        <v>11</v>
      </c>
      <c r="Q277" s="6">
        <f t="shared" si="70"/>
        <v>9.0909090909090912E-2</v>
      </c>
      <c r="R277" s="6">
        <f t="shared" si="71"/>
        <v>9.0909090909090912E-2</v>
      </c>
      <c r="S277" s="6">
        <f t="shared" si="72"/>
        <v>0.36363636363636365</v>
      </c>
      <c r="T277" s="6">
        <f t="shared" si="73"/>
        <v>0.45454545454545453</v>
      </c>
      <c r="U277">
        <f t="shared" si="74"/>
        <v>1</v>
      </c>
      <c r="V277" s="6">
        <f t="shared" si="75"/>
        <v>9.0909090909090912E-2</v>
      </c>
      <c r="W277">
        <f t="shared" si="76"/>
        <v>5</v>
      </c>
      <c r="X277" s="6">
        <f t="shared" si="77"/>
        <v>0.45454545454545453</v>
      </c>
      <c r="Y277">
        <f t="shared" si="78"/>
        <v>3</v>
      </c>
      <c r="Z277" s="6">
        <f t="shared" si="79"/>
        <v>0.27272727272727271</v>
      </c>
      <c r="AA277">
        <f t="shared" si="80"/>
        <v>6</v>
      </c>
      <c r="AB277" s="6">
        <f t="shared" si="81"/>
        <v>0.54545454545454541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1</v>
      </c>
      <c r="E278" s="69">
        <f>COUNTIFS('2way'!$B$3:$B$7690,"&gt;50%",'2way'!$Y$3:$Y$7690,"N",'2way'!$Q$3:$Q$7690,"=" &amp;B278) +  COUNTIFS('2way'!$B$3:$B$7690,"&gt;50%",'2way'!$Y$3:$Y$7690,"N",'2way'!$R$3:$R$7690,"=" &amp;B278)</f>
        <v>2</v>
      </c>
      <c r="F278" s="69">
        <f>COUNTIFS('2way'!$B$3:$B$7690,"&gt;50%",'2way'!$Y$3:$Y$7690,"Y",'2way'!$Q$3:$Q$7690,"=" &amp;B278) +  COUNTIFS('2way'!$B$3:$B$7690,"&gt;50%",'2way'!$Y$3:$Y$7690,"Y",'2way'!$R$3:$R$7690,"=" &amp;B278)</f>
        <v>2</v>
      </c>
      <c r="G278">
        <f>COUNTIF('2way'!$Q$3:$Q$7690,"=" &amp;B278) + COUNTIF('2way'!$R$3:$R$7690,"=" &amp;B278)</f>
        <v>11</v>
      </c>
      <c r="H278" s="6">
        <f t="shared" si="66"/>
        <v>0.36363636363636365</v>
      </c>
      <c r="I278" s="6">
        <f t="shared" si="67"/>
        <v>9.0909090909090912E-2</v>
      </c>
      <c r="J278" s="6">
        <f t="shared" si="68"/>
        <v>0.18181818181818182</v>
      </c>
      <c r="K278" s="6">
        <f t="shared" si="69"/>
        <v>0.18181818181818182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1</v>
      </c>
      <c r="N278" s="69">
        <f>COUNTIFS('2way'!$N$3:$N$7690,"&gt;50%",'2way'!$Y$3:$Y$7690,"N",'2way'!$Q$3:$Q$7690,"=" &amp;B278) +  COUNTIFS('2way'!$N$3:$N$7690,"&gt;50%",'2way'!$Y$3:$Y$7690,"N",'2way'!$R$3:$R$7690,"=" &amp;B278)</f>
        <v>3</v>
      </c>
      <c r="O278" s="69">
        <f>COUNTIFS('2way'!$N$3:$N$7690,"&gt;50%",'2way'!$Y$3:$Y$7690,"Y",'2way'!$Q$3:$Q$7690,"=" &amp;B278) +  COUNTIFS('2way'!$N$3:$N$7690,"&gt;50%",'2way'!$Y$3:$Y$7690,"Y",'2way'!$R$3:$R$7690,"=" &amp;B278)</f>
        <v>5</v>
      </c>
      <c r="P278">
        <f>COUNTIF('2way'!$Q$3:$Q$7690,"=" &amp;B278) + COUNTIF('2way'!$R$3:$R$7690,"=" &amp;B278)</f>
        <v>11</v>
      </c>
      <c r="Q278" s="6">
        <f t="shared" si="70"/>
        <v>0.18181818181818182</v>
      </c>
      <c r="R278" s="6">
        <f t="shared" si="71"/>
        <v>9.0909090909090912E-2</v>
      </c>
      <c r="S278" s="6">
        <f t="shared" si="72"/>
        <v>0.27272727272727271</v>
      </c>
      <c r="T278" s="6">
        <f t="shared" si="73"/>
        <v>0.45454545454545453</v>
      </c>
      <c r="U278">
        <f t="shared" si="74"/>
        <v>6</v>
      </c>
      <c r="V278" s="6">
        <f t="shared" si="75"/>
        <v>0.54545454545454541</v>
      </c>
      <c r="W278">
        <f t="shared" si="76"/>
        <v>5</v>
      </c>
      <c r="X278" s="6">
        <f t="shared" si="77"/>
        <v>0.45454545454545453</v>
      </c>
      <c r="Y278">
        <f t="shared" si="78"/>
        <v>3</v>
      </c>
      <c r="Z278" s="6">
        <f t="shared" si="79"/>
        <v>0.27272727272727271</v>
      </c>
      <c r="AA278">
        <f t="shared" si="80"/>
        <v>6</v>
      </c>
      <c r="AB278" s="6">
        <f t="shared" si="81"/>
        <v>0.54545454545454541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1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4</v>
      </c>
      <c r="F279" s="69">
        <f>COUNTIFS('2way'!$B$3:$B$7690,"&gt;50%",'2way'!$Y$3:$Y$7690,"Y",'2way'!$Q$3:$Q$7690,"=" &amp;B279) +  COUNTIFS('2way'!$B$3:$B$7690,"&gt;50%",'2way'!$Y$3:$Y$7690,"Y",'2way'!$R$3:$R$7690,"=" &amp;B279)</f>
        <v>3</v>
      </c>
      <c r="G279">
        <f>COUNTIF('2way'!$Q$3:$Q$7690,"=" &amp;B279) + COUNTIF('2way'!$R$3:$R$7690,"=" &amp;B279)</f>
        <v>11</v>
      </c>
      <c r="H279" s="6">
        <f t="shared" si="66"/>
        <v>9.0909090909090912E-2</v>
      </c>
      <c r="I279" s="6">
        <f t="shared" si="67"/>
        <v>9.0909090909090912E-2</v>
      </c>
      <c r="J279" s="6">
        <f t="shared" si="68"/>
        <v>0.36363636363636365</v>
      </c>
      <c r="K279" s="6">
        <f t="shared" si="69"/>
        <v>0.27272727272727271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2</v>
      </c>
      <c r="O279" s="69">
        <f>COUNTIFS('2way'!$N$3:$N$7690,"&gt;50%",'2way'!$Y$3:$Y$7690,"Y",'2way'!$Q$3:$Q$7690,"=" &amp;B279) +  COUNTIFS('2way'!$N$3:$N$7690,"&gt;50%",'2way'!$Y$3:$Y$7690,"Y",'2way'!$R$3:$R$7690,"=" &amp;B279)</f>
        <v>6</v>
      </c>
      <c r="P279">
        <f>COUNTIF('2way'!$Q$3:$Q$7690,"=" &amp;B279) + COUNTIF('2way'!$R$3:$R$7690,"=" &amp;B279)</f>
        <v>11</v>
      </c>
      <c r="Q279" s="6">
        <f t="shared" si="70"/>
        <v>0</v>
      </c>
      <c r="R279" s="6">
        <f t="shared" si="71"/>
        <v>0.27272727272727271</v>
      </c>
      <c r="S279" s="6">
        <f t="shared" si="72"/>
        <v>0.18181818181818182</v>
      </c>
      <c r="T279" s="6">
        <f t="shared" si="73"/>
        <v>0.54545454545454541</v>
      </c>
      <c r="U279">
        <f t="shared" si="74"/>
        <v>5</v>
      </c>
      <c r="V279" s="6">
        <f t="shared" si="75"/>
        <v>0.45454545454545453</v>
      </c>
      <c r="W279">
        <f t="shared" si="76"/>
        <v>2</v>
      </c>
      <c r="X279" s="6">
        <f t="shared" si="77"/>
        <v>0.18181818181818182</v>
      </c>
      <c r="Y279">
        <f t="shared" si="78"/>
        <v>4</v>
      </c>
      <c r="Z279" s="6">
        <f t="shared" si="79"/>
        <v>0.36363636363636365</v>
      </c>
      <c r="AA279">
        <f t="shared" si="80"/>
        <v>9</v>
      </c>
      <c r="AB279" s="6">
        <f t="shared" si="81"/>
        <v>0.81818181818181823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4</v>
      </c>
      <c r="F280" s="69">
        <f>COUNTIFS('2way'!$B$3:$B$7690,"&gt;50%",'2way'!$Y$3:$Y$7690,"Y",'2way'!$Q$3:$Q$7690,"=" &amp;B280) +  COUNTIFS('2way'!$B$3:$B$7690,"&gt;50%",'2way'!$Y$3:$Y$7690,"Y",'2way'!$R$3:$R$7690,"=" &amp;B280)</f>
        <v>3</v>
      </c>
      <c r="G280">
        <f>COUNTIF('2way'!$Q$3:$Q$7690,"=" &amp;B280) + COUNTIF('2way'!$R$3:$R$7690,"=" &amp;B280)</f>
        <v>11</v>
      </c>
      <c r="H280" s="6">
        <f t="shared" si="66"/>
        <v>9.0909090909090912E-2</v>
      </c>
      <c r="I280" s="6">
        <f t="shared" si="67"/>
        <v>0</v>
      </c>
      <c r="J280" s="6">
        <f t="shared" si="68"/>
        <v>0.36363636363636365</v>
      </c>
      <c r="K280" s="6">
        <f t="shared" si="69"/>
        <v>0.27272727272727271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2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5</v>
      </c>
      <c r="P280">
        <f>COUNTIF('2way'!$Q$3:$Q$7690,"=" &amp;B280) + COUNTIF('2way'!$R$3:$R$7690,"=" &amp;B280)</f>
        <v>11</v>
      </c>
      <c r="Q280" s="6">
        <f t="shared" si="70"/>
        <v>9.0909090909090912E-2</v>
      </c>
      <c r="R280" s="6">
        <f t="shared" si="71"/>
        <v>0.18181818181818182</v>
      </c>
      <c r="S280" s="6">
        <f t="shared" si="72"/>
        <v>0.27272727272727271</v>
      </c>
      <c r="T280" s="6">
        <f t="shared" si="73"/>
        <v>0.45454545454545453</v>
      </c>
      <c r="U280">
        <f t="shared" si="74"/>
        <v>5</v>
      </c>
      <c r="V280" s="6">
        <f t="shared" si="75"/>
        <v>0.45454545454545453</v>
      </c>
      <c r="W280">
        <f t="shared" si="76"/>
        <v>4</v>
      </c>
      <c r="X280" s="6">
        <f t="shared" si="77"/>
        <v>0.36363636363636365</v>
      </c>
      <c r="Y280">
        <f t="shared" si="78"/>
        <v>3</v>
      </c>
      <c r="Z280" s="6">
        <f t="shared" si="79"/>
        <v>0.27272727272727271</v>
      </c>
      <c r="AA280">
        <f t="shared" si="80"/>
        <v>7</v>
      </c>
      <c r="AB280" s="6">
        <f t="shared" si="81"/>
        <v>0.63636363636363635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4</v>
      </c>
      <c r="D281" s="69">
        <f>COUNTIFS('2way'!$A$3:$A$7690,"&gt;50%",'2way'!$Y$3:$Y$7690,"N",'2way'!$Q$3:$Q$7690,"=" &amp;B281) +  COUNTIFS('2way'!$A$3:$A$7690,"&gt;50%",'2way'!$Y$3:$Y$7690,"N",'2way'!$R$3:$R$7690,"=" &amp;B281)</f>
        <v>1</v>
      </c>
      <c r="E281" s="69">
        <f>COUNTIFS('2way'!$B$3:$B$7690,"&gt;50%",'2way'!$Y$3:$Y$7690,"N",'2way'!$Q$3:$Q$7690,"=" &amp;B281) +  COUNTIFS('2way'!$B$3:$B$7690,"&gt;50%",'2way'!$Y$3:$Y$7690,"N",'2way'!$R$3:$R$7690,"=" &amp;B281)</f>
        <v>1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11</v>
      </c>
      <c r="H281" s="6">
        <f t="shared" si="66"/>
        <v>0.36363636363636365</v>
      </c>
      <c r="I281" s="6">
        <f t="shared" si="67"/>
        <v>9.0909090909090912E-2</v>
      </c>
      <c r="J281" s="6">
        <f t="shared" si="68"/>
        <v>9.0909090909090912E-2</v>
      </c>
      <c r="K281" s="6">
        <f t="shared" si="69"/>
        <v>0.27272727272727271</v>
      </c>
      <c r="L281" s="69">
        <f>COUNTIFS('2way'!$M$3:$M$7690,"&gt;50%",'2way'!$Y$3:$Y$7690,"Y",'2way'!$Q$3:$Q$7690,"=" &amp;B281) +  COUNTIFS('2way'!$M$3:$M$7690,"&gt;50%",'2way'!$Y$3:$Y$7690,"Y",'2way'!$R$3:$R$7690,"=" &amp;B281)</f>
        <v>3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2</v>
      </c>
      <c r="O281" s="69">
        <f>COUNTIFS('2way'!$N$3:$N$7690,"&gt;50%",'2way'!$Y$3:$Y$7690,"Y",'2way'!$Q$3:$Q$7690,"=" &amp;B281) +  COUNTIFS('2way'!$N$3:$N$7690,"&gt;50%",'2way'!$Y$3:$Y$7690,"Y",'2way'!$R$3:$R$7690,"=" &amp;B281)</f>
        <v>6</v>
      </c>
      <c r="P281">
        <f>COUNTIF('2way'!$Q$3:$Q$7690,"=" &amp;B281) + COUNTIF('2way'!$R$3:$R$7690,"=" &amp;B281)</f>
        <v>11</v>
      </c>
      <c r="Q281" s="6">
        <f t="shared" si="70"/>
        <v>0.27272727272727271</v>
      </c>
      <c r="R281" s="6">
        <f t="shared" si="71"/>
        <v>0</v>
      </c>
      <c r="S281" s="6">
        <f t="shared" si="72"/>
        <v>0.18181818181818182</v>
      </c>
      <c r="T281" s="6">
        <f t="shared" si="73"/>
        <v>0.54545454545454541</v>
      </c>
      <c r="U281">
        <f t="shared" si="74"/>
        <v>5</v>
      </c>
      <c r="V281" s="6">
        <f t="shared" si="75"/>
        <v>0.45454545454545453</v>
      </c>
      <c r="W281">
        <f t="shared" si="76"/>
        <v>5</v>
      </c>
      <c r="X281" s="6">
        <f t="shared" si="77"/>
        <v>0.45454545454545453</v>
      </c>
      <c r="Y281">
        <f t="shared" si="78"/>
        <v>4</v>
      </c>
      <c r="Z281" s="6">
        <f t="shared" si="79"/>
        <v>0.36363636363636365</v>
      </c>
      <c r="AA281">
        <f t="shared" si="80"/>
        <v>6</v>
      </c>
      <c r="AB281" s="6">
        <f t="shared" si="81"/>
        <v>0.54545454545454541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6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11</v>
      </c>
      <c r="H282" s="6">
        <f t="shared" si="66"/>
        <v>0.54545454545454541</v>
      </c>
      <c r="I282" s="6">
        <f t="shared" si="67"/>
        <v>0</v>
      </c>
      <c r="J282" s="6">
        <f t="shared" si="68"/>
        <v>0.27272727272727271</v>
      </c>
      <c r="K282" s="6">
        <f t="shared" si="69"/>
        <v>9.0909090909090912E-2</v>
      </c>
      <c r="L282" s="69">
        <f>COUNTIFS('2way'!$M$3:$M$7690,"&gt;50%",'2way'!$Y$3:$Y$7690,"Y",'2way'!$Q$3:$Q$7690,"=" &amp;B282) +  COUNTIFS('2way'!$M$3:$M$7690,"&gt;50%",'2way'!$Y$3:$Y$7690,"Y",'2way'!$R$3:$R$7690,"=" &amp;B282)</f>
        <v>8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11</v>
      </c>
      <c r="Q282" s="6">
        <f t="shared" si="70"/>
        <v>0.72727272727272729</v>
      </c>
      <c r="R282" s="6">
        <f t="shared" si="71"/>
        <v>0.18181818181818182</v>
      </c>
      <c r="S282" s="6">
        <f t="shared" si="72"/>
        <v>9.0909090909090912E-2</v>
      </c>
      <c r="T282" s="6">
        <f t="shared" si="73"/>
        <v>0</v>
      </c>
      <c r="U282">
        <f t="shared" si="74"/>
        <v>9</v>
      </c>
      <c r="V282" s="6">
        <f t="shared" si="75"/>
        <v>0.81818181818181823</v>
      </c>
      <c r="W282">
        <f t="shared" si="76"/>
        <v>9</v>
      </c>
      <c r="X282" s="6">
        <f t="shared" si="77"/>
        <v>0.81818181818181823</v>
      </c>
      <c r="Y282">
        <f t="shared" si="78"/>
        <v>1</v>
      </c>
      <c r="Z282" s="6">
        <f t="shared" si="79"/>
        <v>9.0909090909090912E-2</v>
      </c>
      <c r="AA282">
        <f t="shared" si="80"/>
        <v>2</v>
      </c>
      <c r="AB282" s="6">
        <f t="shared" si="81"/>
        <v>0.18181818181818182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1</v>
      </c>
      <c r="D283" s="69">
        <f>COUNTIFS('2way'!$A$3:$A$7690,"&gt;50%",'2way'!$Y$3:$Y$7690,"N",'2way'!$Q$3:$Q$7690,"=" &amp;B283) +  COUNTIFS('2way'!$A$3:$A$7690,"&gt;50%",'2way'!$Y$3:$Y$7690,"N",'2way'!$R$3:$R$7690,"=" &amp;B283)</f>
        <v>3</v>
      </c>
      <c r="E283" s="69">
        <f>COUNTIFS('2way'!$B$3:$B$7690,"&gt;50%",'2way'!$Y$3:$Y$7690,"N",'2way'!$Q$3:$Q$7690,"=" &amp;B283) +  COUNTIFS('2way'!$B$3:$B$7690,"&gt;50%",'2way'!$Y$3:$Y$7690,"N",'2way'!$R$3:$R$7690,"=" &amp;B283)</f>
        <v>3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11</v>
      </c>
      <c r="H283" s="6">
        <f t="shared" si="66"/>
        <v>9.0909090909090912E-2</v>
      </c>
      <c r="I283" s="6">
        <f t="shared" si="67"/>
        <v>0.27272727272727271</v>
      </c>
      <c r="J283" s="6">
        <f t="shared" si="68"/>
        <v>0.27272727272727271</v>
      </c>
      <c r="K283" s="6">
        <f t="shared" si="69"/>
        <v>0.18181818181818182</v>
      </c>
      <c r="L283" s="69">
        <f>COUNTIFS('2way'!$M$3:$M$7690,"&gt;50%",'2way'!$Y$3:$Y$7690,"Y",'2way'!$Q$3:$Q$7690,"=" &amp;B283) +  COUNTIFS('2way'!$M$3:$M$7690,"&gt;50%",'2way'!$Y$3:$Y$7690,"Y",'2way'!$R$3:$R$7690,"=" &amp;B283)</f>
        <v>1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7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11</v>
      </c>
      <c r="Q283" s="6">
        <f t="shared" si="70"/>
        <v>9.0909090909090912E-2</v>
      </c>
      <c r="R283" s="6">
        <f t="shared" si="71"/>
        <v>0</v>
      </c>
      <c r="S283" s="6">
        <f t="shared" si="72"/>
        <v>0.63636363636363635</v>
      </c>
      <c r="T283" s="6">
        <f t="shared" si="73"/>
        <v>0.27272727272727271</v>
      </c>
      <c r="U283">
        <f t="shared" si="74"/>
        <v>4</v>
      </c>
      <c r="V283" s="6">
        <f t="shared" si="75"/>
        <v>0.36363636363636365</v>
      </c>
      <c r="W283">
        <f t="shared" si="76"/>
        <v>8</v>
      </c>
      <c r="X283" s="6">
        <f t="shared" si="77"/>
        <v>0.72727272727272729</v>
      </c>
      <c r="Y283">
        <f t="shared" si="78"/>
        <v>5</v>
      </c>
      <c r="Z283" s="6">
        <f t="shared" si="79"/>
        <v>0.45454545454545453</v>
      </c>
      <c r="AA283">
        <f t="shared" si="80"/>
        <v>3</v>
      </c>
      <c r="AB283" s="6">
        <f t="shared" si="81"/>
        <v>0.27272727272727271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5</v>
      </c>
      <c r="F284" s="69">
        <f>COUNTIFS('2way'!$B$3:$B$7690,"&gt;50%",'2way'!$Y$3:$Y$7690,"Y",'2way'!$Q$3:$Q$7690,"=" &amp;B284) +  COUNTIFS('2way'!$B$3:$B$7690,"&gt;50%",'2way'!$Y$3:$Y$7690,"Y",'2way'!$R$3:$R$7690,"=" &amp;B284)</f>
        <v>4</v>
      </c>
      <c r="G284">
        <f>COUNTIF('2way'!$Q$3:$Q$7690,"=" &amp;B284) + COUNTIF('2way'!$R$3:$R$7690,"=" &amp;B284)</f>
        <v>11</v>
      </c>
      <c r="H284" s="6">
        <f t="shared" si="66"/>
        <v>0</v>
      </c>
      <c r="I284" s="6">
        <f t="shared" si="67"/>
        <v>9.0909090909090912E-2</v>
      </c>
      <c r="J284" s="6">
        <f t="shared" si="68"/>
        <v>0.45454545454545453</v>
      </c>
      <c r="K284" s="6">
        <f t="shared" si="69"/>
        <v>0.36363636363636365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5</v>
      </c>
      <c r="O284" s="69">
        <f>COUNTIFS('2way'!$N$3:$N$7690,"&gt;50%",'2way'!$Y$3:$Y$7690,"Y",'2way'!$Q$3:$Q$7690,"=" &amp;B284) +  COUNTIFS('2way'!$N$3:$N$7690,"&gt;50%",'2way'!$Y$3:$Y$7690,"Y",'2way'!$R$3:$R$7690,"=" &amp;B284)</f>
        <v>4</v>
      </c>
      <c r="P284">
        <f>COUNTIF('2way'!$Q$3:$Q$7690,"=" &amp;B284) + COUNTIF('2way'!$R$3:$R$7690,"=" &amp;B284)</f>
        <v>11</v>
      </c>
      <c r="Q284" s="6">
        <f t="shared" si="70"/>
        <v>9.0909090909090912E-2</v>
      </c>
      <c r="R284" s="6">
        <f t="shared" si="71"/>
        <v>9.0909090909090912E-2</v>
      </c>
      <c r="S284" s="6">
        <f t="shared" si="72"/>
        <v>0.45454545454545453</v>
      </c>
      <c r="T284" s="6">
        <f t="shared" si="73"/>
        <v>0.36363636363636365</v>
      </c>
      <c r="U284">
        <f t="shared" si="74"/>
        <v>5</v>
      </c>
      <c r="V284" s="6">
        <f t="shared" si="75"/>
        <v>0.45454545454545453</v>
      </c>
      <c r="W284">
        <f t="shared" si="76"/>
        <v>6</v>
      </c>
      <c r="X284" s="6">
        <f t="shared" si="77"/>
        <v>0.54545454545454541</v>
      </c>
      <c r="Y284">
        <f t="shared" si="78"/>
        <v>5</v>
      </c>
      <c r="Z284" s="6">
        <f t="shared" si="79"/>
        <v>0.45454545454545453</v>
      </c>
      <c r="AA284">
        <f t="shared" si="80"/>
        <v>5</v>
      </c>
      <c r="AB284" s="6">
        <f t="shared" si="81"/>
        <v>0.45454545454545453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3</v>
      </c>
      <c r="F285" s="69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11</v>
      </c>
      <c r="H285" s="6">
        <f t="shared" si="66"/>
        <v>0</v>
      </c>
      <c r="I285" s="6">
        <f t="shared" si="67"/>
        <v>0</v>
      </c>
      <c r="J285" s="6">
        <f t="shared" si="68"/>
        <v>0.27272727272727271</v>
      </c>
      <c r="K285" s="6">
        <f t="shared" si="69"/>
        <v>9.0909090909090912E-2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1</v>
      </c>
      <c r="N285" s="69">
        <f>COUNTIFS('2way'!$N$3:$N$7690,"&gt;50%",'2way'!$Y$3:$Y$7690,"N",'2way'!$Q$3:$Q$7690,"=" &amp;B285) +  COUNTIFS('2way'!$N$3:$N$7690,"&gt;50%",'2way'!$Y$3:$Y$7690,"N",'2way'!$R$3:$R$7690,"=" &amp;B285)</f>
        <v>6</v>
      </c>
      <c r="O285" s="69">
        <f>COUNTIFS('2way'!$N$3:$N$7690,"&gt;50%",'2way'!$Y$3:$Y$7690,"Y",'2way'!$Q$3:$Q$7690,"=" &amp;B285) +  COUNTIFS('2way'!$N$3:$N$7690,"&gt;50%",'2way'!$Y$3:$Y$7690,"Y",'2way'!$R$3:$R$7690,"=" &amp;B285)</f>
        <v>4</v>
      </c>
      <c r="P285">
        <f>COUNTIF('2way'!$Q$3:$Q$7690,"=" &amp;B285) + COUNTIF('2way'!$R$3:$R$7690,"=" &amp;B285)</f>
        <v>11</v>
      </c>
      <c r="Q285" s="6">
        <f t="shared" si="70"/>
        <v>0</v>
      </c>
      <c r="R285" s="6">
        <f t="shared" si="71"/>
        <v>9.0909090909090912E-2</v>
      </c>
      <c r="S285" s="6">
        <f t="shared" si="72"/>
        <v>0.54545454545454541</v>
      </c>
      <c r="T285" s="6">
        <f t="shared" si="73"/>
        <v>0.36363636363636365</v>
      </c>
      <c r="U285">
        <f t="shared" si="74"/>
        <v>3</v>
      </c>
      <c r="V285" s="6">
        <f t="shared" si="75"/>
        <v>0.27272727272727271</v>
      </c>
      <c r="W285">
        <f t="shared" si="76"/>
        <v>6</v>
      </c>
      <c r="X285" s="6">
        <f t="shared" si="77"/>
        <v>0.54545454545454541</v>
      </c>
      <c r="Y285">
        <f t="shared" si="78"/>
        <v>1</v>
      </c>
      <c r="Z285" s="6">
        <f t="shared" si="79"/>
        <v>9.0909090909090912E-2</v>
      </c>
      <c r="AA285">
        <f t="shared" si="80"/>
        <v>5</v>
      </c>
      <c r="AB285" s="6">
        <f t="shared" si="81"/>
        <v>0.45454545454545453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4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11</v>
      </c>
      <c r="H286" s="6">
        <f t="shared" si="66"/>
        <v>0</v>
      </c>
      <c r="I286" s="6">
        <f t="shared" si="67"/>
        <v>0</v>
      </c>
      <c r="J286" s="6">
        <f t="shared" si="68"/>
        <v>0.36363636363636365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1</v>
      </c>
      <c r="N286" s="69">
        <f>COUNTIFS('2way'!$N$3:$N$7690,"&gt;50%",'2way'!$Y$3:$Y$7690,"N",'2way'!$Q$3:$Q$7690,"=" &amp;B286) +  COUNTIFS('2way'!$N$3:$N$7690,"&gt;50%",'2way'!$Y$3:$Y$7690,"N",'2way'!$R$3:$R$7690,"=" &amp;B286)</f>
        <v>6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11</v>
      </c>
      <c r="Q286" s="6">
        <f t="shared" si="70"/>
        <v>9.0909090909090912E-2</v>
      </c>
      <c r="R286" s="6">
        <f t="shared" si="71"/>
        <v>9.0909090909090912E-2</v>
      </c>
      <c r="S286" s="6">
        <f t="shared" si="72"/>
        <v>0.54545454545454541</v>
      </c>
      <c r="T286" s="6">
        <f t="shared" si="73"/>
        <v>0.27272727272727271</v>
      </c>
      <c r="U286">
        <f t="shared" si="74"/>
        <v>4</v>
      </c>
      <c r="V286" s="6">
        <f t="shared" si="75"/>
        <v>0.36363636363636365</v>
      </c>
      <c r="W286">
        <f t="shared" si="76"/>
        <v>7</v>
      </c>
      <c r="X286" s="6">
        <f t="shared" si="77"/>
        <v>0.63636363636363635</v>
      </c>
      <c r="Y286">
        <f t="shared" si="78"/>
        <v>0</v>
      </c>
      <c r="Z286" s="6">
        <f t="shared" si="79"/>
        <v>0</v>
      </c>
      <c r="AA286">
        <f t="shared" si="80"/>
        <v>4</v>
      </c>
      <c r="AB286" s="6">
        <f t="shared" si="81"/>
        <v>0.36363636363636365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3</v>
      </c>
      <c r="F287" s="69">
        <f>COUNTIFS('2way'!$B$3:$B$7690,"&gt;50%",'2way'!$Y$3:$Y$7690,"Y",'2way'!$Q$3:$Q$7690,"=" &amp;B287) +  COUNTIFS('2way'!$B$3:$B$7690,"&gt;50%",'2way'!$Y$3:$Y$7690,"Y",'2way'!$R$3:$R$7690,"=" &amp;B287)</f>
        <v>1</v>
      </c>
      <c r="G287">
        <f>COUNTIF('2way'!$Q$3:$Q$7690,"=" &amp;B287) + COUNTIF('2way'!$R$3:$R$7690,"=" &amp;B287)</f>
        <v>11</v>
      </c>
      <c r="H287" s="6">
        <f t="shared" si="66"/>
        <v>0.36363636363636365</v>
      </c>
      <c r="I287" s="6">
        <f t="shared" si="67"/>
        <v>9.0909090909090912E-2</v>
      </c>
      <c r="J287" s="6">
        <f t="shared" si="68"/>
        <v>0.27272727272727271</v>
      </c>
      <c r="K287" s="6">
        <f t="shared" si="69"/>
        <v>9.0909090909090912E-2</v>
      </c>
      <c r="L287" s="69">
        <f>COUNTIFS('2way'!$M$3:$M$7690,"&gt;50%",'2way'!$Y$3:$Y$7690,"Y",'2way'!$Q$3:$Q$7690,"=" &amp;B287) +  COUNTIFS('2way'!$M$3:$M$7690,"&gt;50%",'2way'!$Y$3:$Y$7690,"Y",'2way'!$R$3:$R$7690,"=" &amp;B287)</f>
        <v>6</v>
      </c>
      <c r="M287" s="69">
        <f>COUNTIFS('2way'!$M$3:$M$7690,"&gt;50%",'2way'!$Y$3:$Y$7690,"N",'2way'!$Q$3:$Q$7690,"=" &amp;B287) +  COUNTIFS('2way'!$M$3:$M$7690,"&gt;50%",'2way'!$Y$3:$Y$7690,"N",'2way'!$R$3:$R$7690,"=" &amp;B287)</f>
        <v>5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11</v>
      </c>
      <c r="Q287" s="6">
        <f t="shared" si="70"/>
        <v>0.54545454545454541</v>
      </c>
      <c r="R287" s="6">
        <f t="shared" si="71"/>
        <v>0.45454545454545453</v>
      </c>
      <c r="S287" s="6">
        <f t="shared" si="72"/>
        <v>0</v>
      </c>
      <c r="T287" s="6">
        <f t="shared" si="73"/>
        <v>0</v>
      </c>
      <c r="U287">
        <f t="shared" si="74"/>
        <v>7</v>
      </c>
      <c r="V287" s="6">
        <f t="shared" si="75"/>
        <v>0.63636363636363635</v>
      </c>
      <c r="W287">
        <f t="shared" si="76"/>
        <v>6</v>
      </c>
      <c r="X287" s="6">
        <f t="shared" si="77"/>
        <v>0.54545454545454541</v>
      </c>
      <c r="Y287">
        <f t="shared" si="78"/>
        <v>2</v>
      </c>
      <c r="Z287" s="6">
        <f t="shared" si="79"/>
        <v>0.18181818181818182</v>
      </c>
      <c r="AA287">
        <f t="shared" si="80"/>
        <v>5</v>
      </c>
      <c r="AB287" s="6">
        <f t="shared" si="81"/>
        <v>0.45454545454545453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3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5</v>
      </c>
      <c r="F288" s="69">
        <f>COUNTIFS('2way'!$B$3:$B$7690,"&gt;50%",'2way'!$Y$3:$Y$7690,"Y",'2way'!$Q$3:$Q$7690,"=" &amp;B288) +  COUNTIFS('2way'!$B$3:$B$7690,"&gt;50%",'2way'!$Y$3:$Y$7690,"Y",'2way'!$R$3:$R$7690,"=" &amp;B288)</f>
        <v>3</v>
      </c>
      <c r="G288">
        <f>COUNTIF('2way'!$Q$3:$Q$7690,"=" &amp;B288) + COUNTIF('2way'!$R$3:$R$7690,"=" &amp;B288)</f>
        <v>11</v>
      </c>
      <c r="H288" s="6">
        <f t="shared" si="66"/>
        <v>0.27272727272727271</v>
      </c>
      <c r="I288" s="6">
        <f t="shared" si="67"/>
        <v>0</v>
      </c>
      <c r="J288" s="6">
        <f t="shared" si="68"/>
        <v>0.45454545454545453</v>
      </c>
      <c r="K288" s="6">
        <f t="shared" si="69"/>
        <v>0.27272727272727271</v>
      </c>
      <c r="L288" s="69">
        <f>COUNTIFS('2way'!$M$3:$M$7690,"&gt;50%",'2way'!$Y$3:$Y$7690,"Y",'2way'!$Q$3:$Q$7690,"=" &amp;B288) +  COUNTIFS('2way'!$M$3:$M$7690,"&gt;50%",'2way'!$Y$3:$Y$7690,"Y",'2way'!$R$3:$R$7690,"=" &amp;B288)</f>
        <v>3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3</v>
      </c>
      <c r="O288" s="69">
        <f>COUNTIFS('2way'!$N$3:$N$7690,"&gt;50%",'2way'!$Y$3:$Y$7690,"Y",'2way'!$Q$3:$Q$7690,"=" &amp;B288) +  COUNTIFS('2way'!$N$3:$N$7690,"&gt;50%",'2way'!$Y$3:$Y$7690,"Y",'2way'!$R$3:$R$7690,"=" &amp;B288)</f>
        <v>3</v>
      </c>
      <c r="P288">
        <f>COUNTIF('2way'!$Q$3:$Q$7690,"=" &amp;B288) + COUNTIF('2way'!$R$3:$R$7690,"=" &amp;B288)</f>
        <v>11</v>
      </c>
      <c r="Q288" s="6">
        <f t="shared" si="70"/>
        <v>0.27272727272727271</v>
      </c>
      <c r="R288" s="6">
        <f t="shared" si="71"/>
        <v>0.18181818181818182</v>
      </c>
      <c r="S288" s="6">
        <f t="shared" si="72"/>
        <v>0.27272727272727271</v>
      </c>
      <c r="T288" s="6">
        <f t="shared" si="73"/>
        <v>0.27272727272727271</v>
      </c>
      <c r="U288">
        <f t="shared" si="74"/>
        <v>8</v>
      </c>
      <c r="V288" s="6">
        <f t="shared" si="75"/>
        <v>0.72727272727272729</v>
      </c>
      <c r="W288">
        <f t="shared" si="76"/>
        <v>6</v>
      </c>
      <c r="X288" s="6">
        <f t="shared" si="77"/>
        <v>0.54545454545454541</v>
      </c>
      <c r="Y288">
        <f t="shared" si="78"/>
        <v>3</v>
      </c>
      <c r="Z288" s="6">
        <f t="shared" si="79"/>
        <v>0.27272727272727271</v>
      </c>
      <c r="AA288">
        <f t="shared" si="80"/>
        <v>5</v>
      </c>
      <c r="AB288" s="6">
        <f t="shared" si="81"/>
        <v>0.45454545454545453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7</v>
      </c>
      <c r="F289" s="69">
        <f>COUNTIFS('2way'!$B$3:$B$7690,"&gt;50%",'2way'!$Y$3:$Y$7690,"Y",'2way'!$Q$3:$Q$7690,"=" &amp;B289) +  COUNTIFS('2way'!$B$3:$B$7690,"&gt;50%",'2way'!$Y$3:$Y$7690,"Y",'2way'!$R$3:$R$7690,"=" &amp;B289)</f>
        <v>3</v>
      </c>
      <c r="G289">
        <f>COUNTIF('2way'!$Q$3:$Q$7690,"=" &amp;B289) + COUNTIF('2way'!$R$3:$R$7690,"=" &amp;B289)</f>
        <v>11</v>
      </c>
      <c r="H289" s="6">
        <f t="shared" si="66"/>
        <v>0</v>
      </c>
      <c r="I289" s="6">
        <f t="shared" si="67"/>
        <v>0</v>
      </c>
      <c r="J289" s="6">
        <f t="shared" si="68"/>
        <v>0.63636363636363635</v>
      </c>
      <c r="K289" s="6">
        <f t="shared" si="69"/>
        <v>0.27272727272727271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1</v>
      </c>
      <c r="N289" s="69">
        <f>COUNTIFS('2way'!$N$3:$N$7690,"&gt;50%",'2way'!$Y$3:$Y$7690,"N",'2way'!$Q$3:$Q$7690,"=" &amp;B289) +  COUNTIFS('2way'!$N$3:$N$7690,"&gt;50%",'2way'!$Y$3:$Y$7690,"N",'2way'!$R$3:$R$7690,"=" &amp;B289)</f>
        <v>7</v>
      </c>
      <c r="O289" s="69">
        <f>COUNTIFS('2way'!$N$3:$N$7690,"&gt;50%",'2way'!$Y$3:$Y$7690,"Y",'2way'!$Q$3:$Q$7690,"=" &amp;B289) +  COUNTIFS('2way'!$N$3:$N$7690,"&gt;50%",'2way'!$Y$3:$Y$7690,"Y",'2way'!$R$3:$R$7690,"=" &amp;B289)</f>
        <v>3</v>
      </c>
      <c r="P289">
        <f>COUNTIF('2way'!$Q$3:$Q$7690,"=" &amp;B289) + COUNTIF('2way'!$R$3:$R$7690,"=" &amp;B289)</f>
        <v>11</v>
      </c>
      <c r="Q289" s="6">
        <f t="shared" si="70"/>
        <v>0</v>
      </c>
      <c r="R289" s="6">
        <f t="shared" si="71"/>
        <v>9.0909090909090912E-2</v>
      </c>
      <c r="S289" s="6">
        <f t="shared" si="72"/>
        <v>0.63636363636363635</v>
      </c>
      <c r="T289" s="6">
        <f t="shared" si="73"/>
        <v>0.27272727272727271</v>
      </c>
      <c r="U289">
        <f t="shared" si="74"/>
        <v>7</v>
      </c>
      <c r="V289" s="6">
        <f t="shared" si="75"/>
        <v>0.63636363636363635</v>
      </c>
      <c r="W289">
        <f t="shared" si="76"/>
        <v>7</v>
      </c>
      <c r="X289" s="6">
        <f t="shared" si="77"/>
        <v>0.63636363636363635</v>
      </c>
      <c r="Y289">
        <f t="shared" si="78"/>
        <v>3</v>
      </c>
      <c r="Z289" s="6">
        <f t="shared" si="79"/>
        <v>0.27272727272727271</v>
      </c>
      <c r="AA289">
        <f t="shared" si="80"/>
        <v>4</v>
      </c>
      <c r="AB289" s="6">
        <f t="shared" si="81"/>
        <v>0.36363636363636365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3</v>
      </c>
      <c r="E290" s="69">
        <f>COUNTIFS('2way'!$B$3:$B$7690,"&gt;50%",'2way'!$Y$3:$Y$7690,"N",'2way'!$Q$3:$Q$7690,"=" &amp;B290) +  COUNTIFS('2way'!$B$3:$B$7690,"&gt;50%",'2way'!$Y$3:$Y$7690,"N",'2way'!$R$3:$R$7690,"=" &amp;B290)</f>
        <v>2</v>
      </c>
      <c r="F290" s="69">
        <f>COUNTIFS('2way'!$B$3:$B$7690,"&gt;50%",'2way'!$Y$3:$Y$7690,"Y",'2way'!$Q$3:$Q$7690,"=" &amp;B290) +  COUNTIFS('2way'!$B$3:$B$7690,"&gt;50%",'2way'!$Y$3:$Y$7690,"Y",'2way'!$R$3:$R$7690,"=" &amp;B290)</f>
        <v>3</v>
      </c>
      <c r="G290">
        <f>COUNTIF('2way'!$Q$3:$Q$7690,"=" &amp;B290) + COUNTIF('2way'!$R$3:$R$7690,"=" &amp;B290)</f>
        <v>11</v>
      </c>
      <c r="H290" s="6">
        <f t="shared" si="66"/>
        <v>0.18181818181818182</v>
      </c>
      <c r="I290" s="6">
        <f t="shared" si="67"/>
        <v>0.27272727272727271</v>
      </c>
      <c r="J290" s="6">
        <f t="shared" si="68"/>
        <v>0.18181818181818182</v>
      </c>
      <c r="K290" s="6">
        <f t="shared" si="69"/>
        <v>0.27272727272727271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4</v>
      </c>
      <c r="O290" s="69">
        <f>COUNTIFS('2way'!$N$3:$N$7690,"&gt;50%",'2way'!$Y$3:$Y$7690,"Y",'2way'!$Q$3:$Q$7690,"=" &amp;B290) +  COUNTIFS('2way'!$N$3:$N$7690,"&gt;50%",'2way'!$Y$3:$Y$7690,"Y",'2way'!$R$3:$R$7690,"=" &amp;B290)</f>
        <v>5</v>
      </c>
      <c r="P290">
        <f>COUNTIF('2way'!$Q$3:$Q$7690,"=" &amp;B290) + COUNTIF('2way'!$R$3:$R$7690,"=" &amp;B290)</f>
        <v>11</v>
      </c>
      <c r="Q290" s="6">
        <f t="shared" si="70"/>
        <v>9.0909090909090912E-2</v>
      </c>
      <c r="R290" s="6">
        <f t="shared" si="71"/>
        <v>9.0909090909090912E-2</v>
      </c>
      <c r="S290" s="6">
        <f t="shared" si="72"/>
        <v>0.36363636363636365</v>
      </c>
      <c r="T290" s="6">
        <f t="shared" si="73"/>
        <v>0.45454545454545453</v>
      </c>
      <c r="U290">
        <f t="shared" si="74"/>
        <v>4</v>
      </c>
      <c r="V290" s="6">
        <f t="shared" si="75"/>
        <v>0.36363636363636365</v>
      </c>
      <c r="W290">
        <f t="shared" si="76"/>
        <v>5</v>
      </c>
      <c r="X290" s="6">
        <f t="shared" si="77"/>
        <v>0.45454545454545453</v>
      </c>
      <c r="Y290">
        <f t="shared" si="78"/>
        <v>6</v>
      </c>
      <c r="Z290" s="6">
        <f t="shared" si="79"/>
        <v>0.54545454545454541</v>
      </c>
      <c r="AA290">
        <f t="shared" si="80"/>
        <v>6</v>
      </c>
      <c r="AB290" s="6">
        <f t="shared" si="81"/>
        <v>0.54545454545454541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1</v>
      </c>
      <c r="D291" s="69">
        <f>COUNTIFS('2way'!$A$3:$A$7690,"&gt;50%",'2way'!$Y$3:$Y$7690,"N",'2way'!$Q$3:$Q$7690,"=" &amp;B291) +  COUNTIFS('2way'!$A$3:$A$7690,"&gt;50%",'2way'!$Y$3:$Y$7690,"N",'2way'!$R$3:$R$7690,"=" &amp;B291)</f>
        <v>1</v>
      </c>
      <c r="E291" s="69">
        <f>COUNTIFS('2way'!$B$3:$B$7690,"&gt;50%",'2way'!$Y$3:$Y$7690,"N",'2way'!$Q$3:$Q$7690,"=" &amp;B291) +  COUNTIFS('2way'!$B$3:$B$7690,"&gt;50%",'2way'!$Y$3:$Y$7690,"N",'2way'!$R$3:$R$7690,"=" &amp;B291)</f>
        <v>4</v>
      </c>
      <c r="F291" s="69">
        <f>COUNTIFS('2way'!$B$3:$B$7690,"&gt;50%",'2way'!$Y$3:$Y$7690,"Y",'2way'!$Q$3:$Q$7690,"=" &amp;B291) +  COUNTIFS('2way'!$B$3:$B$7690,"&gt;50%",'2way'!$Y$3:$Y$7690,"Y",'2way'!$R$3:$R$7690,"=" &amp;B291)</f>
        <v>4</v>
      </c>
      <c r="G291">
        <f>COUNTIF('2way'!$Q$3:$Q$7690,"=" &amp;B291) + COUNTIF('2way'!$R$3:$R$7690,"=" &amp;B291)</f>
        <v>11</v>
      </c>
      <c r="H291" s="6">
        <f t="shared" si="66"/>
        <v>9.0909090909090912E-2</v>
      </c>
      <c r="I291" s="6">
        <f t="shared" si="67"/>
        <v>9.0909090909090912E-2</v>
      </c>
      <c r="J291" s="6">
        <f t="shared" si="68"/>
        <v>0.36363636363636365</v>
      </c>
      <c r="K291" s="6">
        <f t="shared" si="69"/>
        <v>0.36363636363636365</v>
      </c>
      <c r="L291" s="69">
        <f>COUNTIFS('2way'!$M$3:$M$7690,"&gt;50%",'2way'!$Y$3:$Y$7690,"Y",'2way'!$Q$3:$Q$7690,"=" &amp;B291) +  COUNTIFS('2way'!$M$3:$M$7690,"&gt;50%",'2way'!$Y$3:$Y$7690,"Y",'2way'!$R$3:$R$7690,"=" &amp;B291)</f>
        <v>2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5</v>
      </c>
      <c r="O291" s="69">
        <f>COUNTIFS('2way'!$N$3:$N$7690,"&gt;50%",'2way'!$Y$3:$Y$7690,"Y",'2way'!$Q$3:$Q$7690,"=" &amp;B291) +  COUNTIFS('2way'!$N$3:$N$7690,"&gt;50%",'2way'!$Y$3:$Y$7690,"Y",'2way'!$R$3:$R$7690,"=" &amp;B291)</f>
        <v>4</v>
      </c>
      <c r="P291">
        <f>COUNTIF('2way'!$Q$3:$Q$7690,"=" &amp;B291) + COUNTIF('2way'!$R$3:$R$7690,"=" &amp;B291)</f>
        <v>11</v>
      </c>
      <c r="Q291" s="6">
        <f t="shared" si="70"/>
        <v>0.18181818181818182</v>
      </c>
      <c r="R291" s="6">
        <f t="shared" si="71"/>
        <v>0</v>
      </c>
      <c r="S291" s="6">
        <f t="shared" si="72"/>
        <v>0.45454545454545453</v>
      </c>
      <c r="T291" s="6">
        <f t="shared" si="73"/>
        <v>0.36363636363636365</v>
      </c>
      <c r="U291">
        <f t="shared" si="74"/>
        <v>5</v>
      </c>
      <c r="V291" s="6">
        <f t="shared" si="75"/>
        <v>0.45454545454545453</v>
      </c>
      <c r="W291">
        <f t="shared" si="76"/>
        <v>7</v>
      </c>
      <c r="X291" s="6">
        <f t="shared" si="77"/>
        <v>0.63636363636363635</v>
      </c>
      <c r="Y291">
        <f t="shared" si="78"/>
        <v>5</v>
      </c>
      <c r="Z291" s="6">
        <f t="shared" si="79"/>
        <v>0.45454545454545453</v>
      </c>
      <c r="AA291">
        <f t="shared" si="80"/>
        <v>4</v>
      </c>
      <c r="AB291" s="6">
        <f t="shared" si="81"/>
        <v>0.36363636363636365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3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3</v>
      </c>
      <c r="F292" s="69">
        <f>COUNTIFS('2way'!$B$3:$B$7690,"&gt;50%",'2way'!$Y$3:$Y$7690,"Y",'2way'!$Q$3:$Q$7690,"=" &amp;B292) +  COUNTIFS('2way'!$B$3:$B$7690,"&gt;50%",'2way'!$Y$3:$Y$7690,"Y",'2way'!$R$3:$R$7690,"=" &amp;B292)</f>
        <v>3</v>
      </c>
      <c r="G292">
        <f>COUNTIF('2way'!$Q$3:$Q$7690,"=" &amp;B292) + COUNTIF('2way'!$R$3:$R$7690,"=" &amp;B292)</f>
        <v>11</v>
      </c>
      <c r="H292" s="6">
        <f t="shared" si="66"/>
        <v>0.27272727272727271</v>
      </c>
      <c r="I292" s="6">
        <f t="shared" si="67"/>
        <v>0</v>
      </c>
      <c r="J292" s="6">
        <f t="shared" si="68"/>
        <v>0.27272727272727271</v>
      </c>
      <c r="K292" s="6">
        <f t="shared" si="69"/>
        <v>0.27272727272727271</v>
      </c>
      <c r="L292" s="69">
        <f>COUNTIFS('2way'!$M$3:$M$7690,"&gt;50%",'2way'!$Y$3:$Y$7690,"Y",'2way'!$Q$3:$Q$7690,"=" &amp;B292) +  COUNTIFS('2way'!$M$3:$M$7690,"&gt;50%",'2way'!$Y$3:$Y$7690,"Y",'2way'!$R$3:$R$7690,"=" &amp;B292)</f>
        <v>3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5</v>
      </c>
      <c r="O292" s="69">
        <f>COUNTIFS('2way'!$N$3:$N$7690,"&gt;50%",'2way'!$Y$3:$Y$7690,"Y",'2way'!$Q$3:$Q$7690,"=" &amp;B292) +  COUNTIFS('2way'!$N$3:$N$7690,"&gt;50%",'2way'!$Y$3:$Y$7690,"Y",'2way'!$R$3:$R$7690,"=" &amp;B292)</f>
        <v>3</v>
      </c>
      <c r="P292">
        <f>COUNTIF('2way'!$Q$3:$Q$7690,"=" &amp;B292) + COUNTIF('2way'!$R$3:$R$7690,"=" &amp;B292)</f>
        <v>11</v>
      </c>
      <c r="Q292" s="6">
        <f t="shared" si="70"/>
        <v>0.27272727272727271</v>
      </c>
      <c r="R292" s="6">
        <f t="shared" si="71"/>
        <v>0</v>
      </c>
      <c r="S292" s="6">
        <f t="shared" si="72"/>
        <v>0.45454545454545453</v>
      </c>
      <c r="T292" s="6">
        <f t="shared" si="73"/>
        <v>0.27272727272727271</v>
      </c>
      <c r="U292">
        <f t="shared" si="74"/>
        <v>6</v>
      </c>
      <c r="V292" s="6">
        <f t="shared" si="75"/>
        <v>0.54545454545454541</v>
      </c>
      <c r="W292">
        <f t="shared" si="76"/>
        <v>8</v>
      </c>
      <c r="X292" s="6">
        <f t="shared" si="77"/>
        <v>0.72727272727272729</v>
      </c>
      <c r="Y292">
        <f t="shared" si="78"/>
        <v>3</v>
      </c>
      <c r="Z292" s="6">
        <f t="shared" si="79"/>
        <v>0.27272727272727271</v>
      </c>
      <c r="AA292">
        <f t="shared" si="80"/>
        <v>3</v>
      </c>
      <c r="AB292" s="6">
        <f t="shared" si="81"/>
        <v>0.27272727272727271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8</v>
      </c>
      <c r="F293" s="69">
        <f>COUNTIFS('2way'!$B$3:$B$7690,"&gt;50%",'2way'!$Y$3:$Y$7690,"Y",'2way'!$Q$3:$Q$7690,"=" &amp;B293) +  COUNTIFS('2way'!$B$3:$B$7690,"&gt;50%",'2way'!$Y$3:$Y$7690,"Y",'2way'!$R$3:$R$7690,"=" &amp;B293)</f>
        <v>3</v>
      </c>
      <c r="G293">
        <f>COUNTIF('2way'!$Q$3:$Q$7690,"=" &amp;B293) + COUNTIF('2way'!$R$3:$R$7690,"=" &amp;B293)</f>
        <v>11</v>
      </c>
      <c r="H293" s="6">
        <f t="shared" si="66"/>
        <v>0</v>
      </c>
      <c r="I293" s="6">
        <f t="shared" si="67"/>
        <v>0</v>
      </c>
      <c r="J293" s="6">
        <f t="shared" si="68"/>
        <v>0.72727272727272729</v>
      </c>
      <c r="K293" s="6">
        <f t="shared" si="69"/>
        <v>0.27272727272727271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6</v>
      </c>
      <c r="O293" s="69">
        <f>COUNTIFS('2way'!$N$3:$N$7690,"&gt;50%",'2way'!$Y$3:$Y$7690,"Y",'2way'!$Q$3:$Q$7690,"=" &amp;B293) +  COUNTIFS('2way'!$N$3:$N$7690,"&gt;50%",'2way'!$Y$3:$Y$7690,"Y",'2way'!$R$3:$R$7690,"=" &amp;B293)</f>
        <v>3</v>
      </c>
      <c r="P293">
        <f>COUNTIF('2way'!$Q$3:$Q$7690,"=" &amp;B293) + COUNTIF('2way'!$R$3:$R$7690,"=" &amp;B293)</f>
        <v>11</v>
      </c>
      <c r="Q293" s="6">
        <f t="shared" si="70"/>
        <v>0</v>
      </c>
      <c r="R293" s="6">
        <f t="shared" si="71"/>
        <v>0.18181818181818182</v>
      </c>
      <c r="S293" s="6">
        <f t="shared" si="72"/>
        <v>0.54545454545454541</v>
      </c>
      <c r="T293" s="6">
        <f t="shared" si="73"/>
        <v>0.27272727272727271</v>
      </c>
      <c r="U293">
        <f t="shared" si="74"/>
        <v>8</v>
      </c>
      <c r="V293" s="6">
        <f t="shared" si="75"/>
        <v>0.72727272727272729</v>
      </c>
      <c r="W293">
        <f t="shared" si="76"/>
        <v>6</v>
      </c>
      <c r="X293" s="6">
        <f t="shared" si="77"/>
        <v>0.54545454545454541</v>
      </c>
      <c r="Y293">
        <f t="shared" si="78"/>
        <v>3</v>
      </c>
      <c r="Z293" s="6">
        <f t="shared" si="79"/>
        <v>0.27272727272727271</v>
      </c>
      <c r="AA293">
        <f t="shared" si="80"/>
        <v>5</v>
      </c>
      <c r="AB293" s="6">
        <f t="shared" si="81"/>
        <v>0.45454545454545453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1</v>
      </c>
      <c r="D294" s="69">
        <f>COUNTIFS('2way'!$A$3:$A$7690,"&gt;50%",'2way'!$Y$3:$Y$7690,"N",'2way'!$Q$3:$Q$7690,"=" &amp;B294) +  COUNTIFS('2way'!$A$3:$A$7690,"&gt;50%",'2way'!$Y$3:$Y$7690,"N",'2way'!$R$3:$R$7690,"=" &amp;B294)</f>
        <v>1</v>
      </c>
      <c r="E294" s="69">
        <f>COUNTIFS('2way'!$B$3:$B$7690,"&gt;50%",'2way'!$Y$3:$Y$7690,"N",'2way'!$Q$3:$Q$7690,"=" &amp;B294) +  COUNTIFS('2way'!$B$3:$B$7690,"&gt;50%",'2way'!$Y$3:$Y$7690,"N",'2way'!$R$3:$R$7690,"=" &amp;B294)</f>
        <v>1</v>
      </c>
      <c r="F294" s="69">
        <f>COUNTIFS('2way'!$B$3:$B$7690,"&gt;50%",'2way'!$Y$3:$Y$7690,"Y",'2way'!$Q$3:$Q$7690,"=" &amp;B294) +  COUNTIFS('2way'!$B$3:$B$7690,"&gt;50%",'2way'!$Y$3:$Y$7690,"Y",'2way'!$R$3:$R$7690,"=" &amp;B294)</f>
        <v>2</v>
      </c>
      <c r="G294">
        <f>COUNTIF('2way'!$Q$3:$Q$7690,"=" &amp;B294) + COUNTIF('2way'!$R$3:$R$7690,"=" &amp;B294)</f>
        <v>13</v>
      </c>
      <c r="H294" s="6">
        <f t="shared" si="66"/>
        <v>7.6923076923076927E-2</v>
      </c>
      <c r="I294" s="6">
        <f t="shared" si="67"/>
        <v>7.6923076923076927E-2</v>
      </c>
      <c r="J294" s="6">
        <f t="shared" si="68"/>
        <v>7.6923076923076927E-2</v>
      </c>
      <c r="K294" s="6">
        <f t="shared" si="69"/>
        <v>0.15384615384615385</v>
      </c>
      <c r="L294" s="69">
        <f>COUNTIFS('2way'!$M$3:$M$7690,"&gt;50%",'2way'!$Y$3:$Y$7690,"Y",'2way'!$Q$3:$Q$7690,"=" &amp;B294) +  COUNTIFS('2way'!$M$3:$M$7690,"&gt;50%",'2way'!$Y$3:$Y$7690,"Y",'2way'!$R$3:$R$7690,"=" &amp;B294)</f>
        <v>6</v>
      </c>
      <c r="M294" s="69">
        <f>COUNTIFS('2way'!$M$3:$M$7690,"&gt;50%",'2way'!$Y$3:$Y$7690,"N",'2way'!$Q$3:$Q$7690,"=" &amp;B294) +  COUNTIFS('2way'!$M$3:$M$7690,"&gt;50%",'2way'!$Y$3:$Y$7690,"N",'2way'!$R$3:$R$7690,"=" &amp;B294)</f>
        <v>3</v>
      </c>
      <c r="N294" s="69">
        <f>COUNTIFS('2way'!$N$3:$N$7690,"&gt;50%",'2way'!$Y$3:$Y$7690,"N",'2way'!$Q$3:$Q$7690,"=" &amp;B294) +  COUNTIFS('2way'!$N$3:$N$7690,"&gt;50%",'2way'!$Y$3:$Y$7690,"N",'2way'!$R$3:$R$7690,"=" &amp;B294)</f>
        <v>4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13</v>
      </c>
      <c r="Q294" s="6">
        <f t="shared" si="70"/>
        <v>0.46153846153846156</v>
      </c>
      <c r="R294" s="6">
        <f t="shared" si="71"/>
        <v>0.23076923076923078</v>
      </c>
      <c r="S294" s="6">
        <f t="shared" si="72"/>
        <v>0.30769230769230771</v>
      </c>
      <c r="T294" s="6">
        <f t="shared" si="73"/>
        <v>0</v>
      </c>
      <c r="U294">
        <f t="shared" si="74"/>
        <v>2</v>
      </c>
      <c r="V294" s="6">
        <f t="shared" si="75"/>
        <v>0.15384615384615385</v>
      </c>
      <c r="W294">
        <f t="shared" si="76"/>
        <v>10</v>
      </c>
      <c r="X294" s="6">
        <f t="shared" si="77"/>
        <v>0.76923076923076927</v>
      </c>
      <c r="Y294">
        <f t="shared" si="78"/>
        <v>3</v>
      </c>
      <c r="Z294" s="6">
        <f t="shared" si="79"/>
        <v>0.23076923076923078</v>
      </c>
      <c r="AA294">
        <f t="shared" si="80"/>
        <v>3</v>
      </c>
      <c r="AB294" s="6">
        <f t="shared" si="81"/>
        <v>0.23076923076923078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5</v>
      </c>
      <c r="F295" s="69">
        <f>COUNTIFS('2way'!$B$3:$B$7690,"&gt;50%",'2way'!$Y$3:$Y$7690,"Y",'2way'!$Q$3:$Q$7690,"=" &amp;B295) +  COUNTIFS('2way'!$B$3:$B$7690,"&gt;50%",'2way'!$Y$3:$Y$7690,"Y",'2way'!$R$3:$R$7690,"=" &amp;B295)</f>
        <v>4</v>
      </c>
      <c r="G295">
        <f>COUNTIF('2way'!$Q$3:$Q$7690,"=" &amp;B295) + COUNTIF('2way'!$R$3:$R$7690,"=" &amp;B295)</f>
        <v>13</v>
      </c>
      <c r="H295" s="6">
        <f t="shared" si="66"/>
        <v>0.23076923076923078</v>
      </c>
      <c r="I295" s="6">
        <f t="shared" si="67"/>
        <v>7.6923076923076927E-2</v>
      </c>
      <c r="J295" s="6">
        <f t="shared" si="68"/>
        <v>0.38461538461538464</v>
      </c>
      <c r="K295" s="6">
        <f t="shared" si="69"/>
        <v>0.30769230769230771</v>
      </c>
      <c r="L295" s="69">
        <f>COUNTIFS('2way'!$M$3:$M$7690,"&gt;50%",'2way'!$Y$3:$Y$7690,"Y",'2way'!$Q$3:$Q$7690,"=" &amp;B295) +  COUNTIFS('2way'!$M$3:$M$7690,"&gt;50%",'2way'!$Y$3:$Y$7690,"Y",'2way'!$R$3:$R$7690,"=" &amp;B295)</f>
        <v>7</v>
      </c>
      <c r="M295" s="69">
        <f>COUNTIFS('2way'!$M$3:$M$7690,"&gt;50%",'2way'!$Y$3:$Y$7690,"N",'2way'!$Q$3:$Q$7690,"=" &amp;B295) +  COUNTIFS('2way'!$M$3:$M$7690,"&gt;50%",'2way'!$Y$3:$Y$7690,"N",'2way'!$R$3:$R$7690,"=" &amp;B295)</f>
        <v>6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13</v>
      </c>
      <c r="Q295" s="6">
        <f t="shared" si="70"/>
        <v>0.53846153846153844</v>
      </c>
      <c r="R295" s="6">
        <f t="shared" si="71"/>
        <v>0.46153846153846156</v>
      </c>
      <c r="S295" s="6">
        <f t="shared" si="72"/>
        <v>0</v>
      </c>
      <c r="T295" s="6">
        <f t="shared" si="73"/>
        <v>0</v>
      </c>
      <c r="U295">
        <f t="shared" si="74"/>
        <v>8</v>
      </c>
      <c r="V295" s="6">
        <f t="shared" si="75"/>
        <v>0.61538461538461542</v>
      </c>
      <c r="W295">
        <f t="shared" si="76"/>
        <v>7</v>
      </c>
      <c r="X295" s="6">
        <f t="shared" si="77"/>
        <v>0.53846153846153844</v>
      </c>
      <c r="Y295">
        <f t="shared" si="78"/>
        <v>5</v>
      </c>
      <c r="Z295" s="6">
        <f t="shared" si="79"/>
        <v>0.38461538461538464</v>
      </c>
      <c r="AA295">
        <f t="shared" si="80"/>
        <v>6</v>
      </c>
      <c r="AB295" s="6">
        <f t="shared" si="81"/>
        <v>0.46153846153846156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1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4</v>
      </c>
      <c r="F296" s="69">
        <f>COUNTIFS('2way'!$B$3:$B$7690,"&gt;50%",'2way'!$Y$3:$Y$7690,"Y",'2way'!$Q$3:$Q$7690,"=" &amp;B296) +  COUNTIFS('2way'!$B$3:$B$7690,"&gt;50%",'2way'!$Y$3:$Y$7690,"Y",'2way'!$R$3:$R$7690,"=" &amp;B296)</f>
        <v>3</v>
      </c>
      <c r="G296">
        <f>COUNTIF('2way'!$Q$3:$Q$7690,"=" &amp;B296) + COUNTIF('2way'!$R$3:$R$7690,"=" &amp;B296)</f>
        <v>12</v>
      </c>
      <c r="H296" s="6">
        <f t="shared" si="66"/>
        <v>8.3333333333333329E-2</v>
      </c>
      <c r="I296" s="6">
        <f t="shared" si="67"/>
        <v>0.16666666666666666</v>
      </c>
      <c r="J296" s="6">
        <f t="shared" si="68"/>
        <v>0.33333333333333331</v>
      </c>
      <c r="K296" s="6">
        <f t="shared" si="69"/>
        <v>0.25</v>
      </c>
      <c r="L296" s="69">
        <f>COUNTIFS('2way'!$M$3:$M$7690,"&gt;50%",'2way'!$Y$3:$Y$7690,"Y",'2way'!$Q$3:$Q$7690,"=" &amp;B296) +  COUNTIFS('2way'!$M$3:$M$7690,"&gt;50%",'2way'!$Y$3:$Y$7690,"Y",'2way'!$R$3:$R$7690,"=" &amp;B296)</f>
        <v>5</v>
      </c>
      <c r="M296" s="69">
        <f>COUNTIFS('2way'!$M$3:$M$7690,"&gt;50%",'2way'!$Y$3:$Y$7690,"N",'2way'!$Q$3:$Q$7690,"=" &amp;B296) +  COUNTIFS('2way'!$M$3:$M$7690,"&gt;50%",'2way'!$Y$3:$Y$7690,"N",'2way'!$R$3:$R$7690,"=" &amp;B296)</f>
        <v>6</v>
      </c>
      <c r="N296" s="69">
        <f>COUNTIFS('2way'!$N$3:$N$7690,"&gt;50%",'2way'!$Y$3:$Y$7690,"N",'2way'!$Q$3:$Q$7690,"=" &amp;B296) +  COUNTIFS('2way'!$N$3:$N$7690,"&gt;50%",'2way'!$Y$3:$Y$7690,"N",'2way'!$R$3:$R$7690,"=" &amp;B296)</f>
        <v>1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12</v>
      </c>
      <c r="Q296" s="6">
        <f t="shared" si="70"/>
        <v>0.41666666666666669</v>
      </c>
      <c r="R296" s="6">
        <f t="shared" si="71"/>
        <v>0.5</v>
      </c>
      <c r="S296" s="6">
        <f t="shared" si="72"/>
        <v>8.3333333333333329E-2</v>
      </c>
      <c r="T296" s="6">
        <f t="shared" si="73"/>
        <v>0</v>
      </c>
      <c r="U296">
        <f t="shared" si="74"/>
        <v>5</v>
      </c>
      <c r="V296" s="6">
        <f t="shared" si="75"/>
        <v>0.41666666666666669</v>
      </c>
      <c r="W296">
        <f t="shared" si="76"/>
        <v>6</v>
      </c>
      <c r="X296" s="6">
        <f t="shared" si="77"/>
        <v>0.5</v>
      </c>
      <c r="Y296">
        <f t="shared" si="78"/>
        <v>5</v>
      </c>
      <c r="Z296" s="6">
        <f t="shared" si="79"/>
        <v>0.41666666666666669</v>
      </c>
      <c r="AA296">
        <f t="shared" si="80"/>
        <v>6</v>
      </c>
      <c r="AB296" s="6">
        <f t="shared" si="81"/>
        <v>0.5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6</v>
      </c>
      <c r="D297" s="69">
        <f>COUNTIFS('2way'!$A$3:$A$7690,"&gt;50%",'2way'!$Y$3:$Y$7690,"N",'2way'!$Q$3:$Q$7690,"=" &amp;B297) +  COUNTIFS('2way'!$A$3:$A$7690,"&gt;50%",'2way'!$Y$3:$Y$7690,"N",'2way'!$R$3:$R$7690,"=" &amp;B297)</f>
        <v>2</v>
      </c>
      <c r="E297" s="69">
        <f>COUNTIFS('2way'!$B$3:$B$7690,"&gt;50%",'2way'!$Y$3:$Y$7690,"N",'2way'!$Q$3:$Q$7690,"=" &amp;B297) +  COUNTIFS('2way'!$B$3:$B$7690,"&gt;50%",'2way'!$Y$3:$Y$7690,"N",'2way'!$R$3:$R$7690,"=" &amp;B297)</f>
        <v>2</v>
      </c>
      <c r="F297" s="69">
        <f>COUNTIFS('2way'!$B$3:$B$7690,"&gt;50%",'2way'!$Y$3:$Y$7690,"Y",'2way'!$Q$3:$Q$7690,"=" &amp;B297) +  COUNTIFS('2way'!$B$3:$B$7690,"&gt;50%",'2way'!$Y$3:$Y$7690,"Y",'2way'!$R$3:$R$7690,"=" &amp;B297)</f>
        <v>2</v>
      </c>
      <c r="G297">
        <f>COUNTIF('2way'!$Q$3:$Q$7690,"=" &amp;B297) + COUNTIF('2way'!$R$3:$R$7690,"=" &amp;B297)</f>
        <v>12</v>
      </c>
      <c r="H297" s="6">
        <f t="shared" si="66"/>
        <v>0.5</v>
      </c>
      <c r="I297" s="6">
        <f t="shared" si="67"/>
        <v>0.16666666666666666</v>
      </c>
      <c r="J297" s="6">
        <f t="shared" si="68"/>
        <v>0.16666666666666666</v>
      </c>
      <c r="K297" s="6">
        <f t="shared" si="69"/>
        <v>0.16666666666666666</v>
      </c>
      <c r="L297" s="69">
        <f>COUNTIFS('2way'!$M$3:$M$7690,"&gt;50%",'2way'!$Y$3:$Y$7690,"Y",'2way'!$Q$3:$Q$7690,"=" &amp;B297) +  COUNTIFS('2way'!$M$3:$M$7690,"&gt;50%",'2way'!$Y$3:$Y$7690,"Y",'2way'!$R$3:$R$7690,"=" &amp;B297)</f>
        <v>8</v>
      </c>
      <c r="M297" s="69">
        <f>COUNTIFS('2way'!$M$3:$M$7690,"&gt;50%",'2way'!$Y$3:$Y$7690,"N",'2way'!$Q$3:$Q$7690,"=" &amp;B297) +  COUNTIFS('2way'!$M$3:$M$7690,"&gt;50%",'2way'!$Y$3:$Y$7690,"N",'2way'!$R$3:$R$7690,"=" &amp;B297)</f>
        <v>4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12</v>
      </c>
      <c r="Q297" s="6">
        <f t="shared" si="70"/>
        <v>0.66666666666666663</v>
      </c>
      <c r="R297" s="6">
        <f t="shared" si="71"/>
        <v>0.33333333333333331</v>
      </c>
      <c r="S297" s="6">
        <f t="shared" si="72"/>
        <v>0</v>
      </c>
      <c r="T297" s="6">
        <f t="shared" si="73"/>
        <v>0</v>
      </c>
      <c r="U297">
        <f t="shared" si="74"/>
        <v>8</v>
      </c>
      <c r="V297" s="6">
        <f t="shared" si="75"/>
        <v>0.66666666666666663</v>
      </c>
      <c r="W297">
        <f t="shared" si="76"/>
        <v>8</v>
      </c>
      <c r="X297" s="6">
        <f t="shared" si="77"/>
        <v>0.66666666666666663</v>
      </c>
      <c r="Y297">
        <f t="shared" si="78"/>
        <v>4</v>
      </c>
      <c r="Z297" s="6">
        <f t="shared" si="79"/>
        <v>0.33333333333333331</v>
      </c>
      <c r="AA297">
        <f t="shared" si="80"/>
        <v>4</v>
      </c>
      <c r="AB297" s="6">
        <f t="shared" si="81"/>
        <v>0.33333333333333331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2</v>
      </c>
      <c r="E298" s="69">
        <f>COUNTIFS('2way'!$B$3:$B$7690,"&gt;50%",'2way'!$Y$3:$Y$7690,"N",'2way'!$Q$3:$Q$7690,"=" &amp;B298) +  COUNTIFS('2way'!$B$3:$B$7690,"&gt;50%",'2way'!$Y$3:$Y$7690,"N",'2way'!$R$3:$R$7690,"=" &amp;B298)</f>
        <v>3</v>
      </c>
      <c r="F298" s="69">
        <f>COUNTIFS('2way'!$B$3:$B$7690,"&gt;50%",'2way'!$Y$3:$Y$7690,"Y",'2way'!$Q$3:$Q$7690,"=" &amp;B298) +  COUNTIFS('2way'!$B$3:$B$7690,"&gt;50%",'2way'!$Y$3:$Y$7690,"Y",'2way'!$R$3:$R$7690,"=" &amp;B298)</f>
        <v>2</v>
      </c>
      <c r="G298">
        <f>COUNTIF('2way'!$Q$3:$Q$7690,"=" &amp;B298) + COUNTIF('2way'!$R$3:$R$7690,"=" &amp;B298)</f>
        <v>13</v>
      </c>
      <c r="H298" s="6">
        <f t="shared" si="66"/>
        <v>0.23076923076923078</v>
      </c>
      <c r="I298" s="6">
        <f t="shared" si="67"/>
        <v>0.15384615384615385</v>
      </c>
      <c r="J298" s="6">
        <f t="shared" si="68"/>
        <v>0.23076923076923078</v>
      </c>
      <c r="K298" s="6">
        <f t="shared" si="69"/>
        <v>0.15384615384615385</v>
      </c>
      <c r="L298" s="69">
        <f>COUNTIFS('2way'!$M$3:$M$7690,"&gt;50%",'2way'!$Y$3:$Y$7690,"Y",'2way'!$Q$3:$Q$7690,"=" &amp;B298) +  COUNTIFS('2way'!$M$3:$M$7690,"&gt;50%",'2way'!$Y$3:$Y$7690,"Y",'2way'!$R$3:$R$7690,"=" &amp;B298)</f>
        <v>7</v>
      </c>
      <c r="M298" s="69">
        <f>COUNTIFS('2way'!$M$3:$M$7690,"&gt;50%",'2way'!$Y$3:$Y$7690,"N",'2way'!$Q$3:$Q$7690,"=" &amp;B298) +  COUNTIFS('2way'!$M$3:$M$7690,"&gt;50%",'2way'!$Y$3:$Y$7690,"N",'2way'!$R$3:$R$7690,"=" &amp;B298)</f>
        <v>6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13</v>
      </c>
      <c r="Q298" s="6">
        <f t="shared" si="70"/>
        <v>0.53846153846153844</v>
      </c>
      <c r="R298" s="6">
        <f t="shared" si="71"/>
        <v>0.46153846153846156</v>
      </c>
      <c r="S298" s="6">
        <f t="shared" si="72"/>
        <v>0</v>
      </c>
      <c r="T298" s="6">
        <f t="shared" si="73"/>
        <v>0</v>
      </c>
      <c r="U298">
        <f t="shared" si="74"/>
        <v>6</v>
      </c>
      <c r="V298" s="6">
        <f t="shared" si="75"/>
        <v>0.46153846153846156</v>
      </c>
      <c r="W298">
        <f t="shared" si="76"/>
        <v>7</v>
      </c>
      <c r="X298" s="6">
        <f t="shared" si="77"/>
        <v>0.53846153846153844</v>
      </c>
      <c r="Y298">
        <f t="shared" si="78"/>
        <v>4</v>
      </c>
      <c r="Z298" s="6">
        <f t="shared" si="79"/>
        <v>0.30769230769230771</v>
      </c>
      <c r="AA298">
        <f t="shared" si="80"/>
        <v>6</v>
      </c>
      <c r="AB298" s="6">
        <f t="shared" si="81"/>
        <v>0.46153846153846156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3</v>
      </c>
      <c r="D299" s="69">
        <f>COUNTIFS('2way'!$A$3:$A$7690,"&gt;50%",'2way'!$Y$3:$Y$7690,"N",'2way'!$Q$3:$Q$7690,"=" &amp;B299) +  COUNTIFS('2way'!$A$3:$A$7690,"&gt;50%",'2way'!$Y$3:$Y$7690,"N",'2way'!$R$3:$R$7690,"=" &amp;B299)</f>
        <v>1</v>
      </c>
      <c r="E299" s="69">
        <f>COUNTIFS('2way'!$B$3:$B$7690,"&gt;50%",'2way'!$Y$3:$Y$7690,"N",'2way'!$Q$3:$Q$7690,"=" &amp;B299) +  COUNTIFS('2way'!$B$3:$B$7690,"&gt;50%",'2way'!$Y$3:$Y$7690,"N",'2way'!$R$3:$R$7690,"=" &amp;B299)</f>
        <v>1</v>
      </c>
      <c r="F299" s="69">
        <f>COUNTIFS('2way'!$B$3:$B$7690,"&gt;50%",'2way'!$Y$3:$Y$7690,"Y",'2way'!$Q$3:$Q$7690,"=" &amp;B299) +  COUNTIFS('2way'!$B$3:$B$7690,"&gt;50%",'2way'!$Y$3:$Y$7690,"Y",'2way'!$R$3:$R$7690,"=" &amp;B299)</f>
        <v>1</v>
      </c>
      <c r="G299">
        <f>COUNTIF('2way'!$Q$3:$Q$7690,"=" &amp;B299) + COUNTIF('2way'!$R$3:$R$7690,"=" &amp;B299)</f>
        <v>13</v>
      </c>
      <c r="H299" s="6">
        <f t="shared" si="66"/>
        <v>0.23076923076923078</v>
      </c>
      <c r="I299" s="6">
        <f t="shared" si="67"/>
        <v>7.6923076923076927E-2</v>
      </c>
      <c r="J299" s="6">
        <f t="shared" si="68"/>
        <v>7.6923076923076927E-2</v>
      </c>
      <c r="K299" s="6">
        <f t="shared" si="69"/>
        <v>7.6923076923076927E-2</v>
      </c>
      <c r="L299" s="69">
        <f>COUNTIFS('2way'!$M$3:$M$7690,"&gt;50%",'2way'!$Y$3:$Y$7690,"Y",'2way'!$Q$3:$Q$7690,"=" &amp;B299) +  COUNTIFS('2way'!$M$3:$M$7690,"&gt;50%",'2way'!$Y$3:$Y$7690,"Y",'2way'!$R$3:$R$7690,"=" &amp;B299)</f>
        <v>11</v>
      </c>
      <c r="M299" s="69">
        <f>COUNTIFS('2way'!$M$3:$M$7690,"&gt;50%",'2way'!$Y$3:$Y$7690,"N",'2way'!$Q$3:$Q$7690,"=" &amp;B299) +  COUNTIFS('2way'!$M$3:$M$7690,"&gt;50%",'2way'!$Y$3:$Y$7690,"N",'2way'!$R$3:$R$7690,"=" &amp;B299)</f>
        <v>2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13</v>
      </c>
      <c r="Q299" s="6">
        <f t="shared" si="70"/>
        <v>0.84615384615384615</v>
      </c>
      <c r="R299" s="6">
        <f t="shared" si="71"/>
        <v>0.15384615384615385</v>
      </c>
      <c r="S299" s="6">
        <f t="shared" si="72"/>
        <v>0</v>
      </c>
      <c r="T299" s="6">
        <f t="shared" si="73"/>
        <v>0</v>
      </c>
      <c r="U299">
        <f t="shared" si="74"/>
        <v>4</v>
      </c>
      <c r="V299" s="6">
        <f t="shared" si="75"/>
        <v>0.30769230769230771</v>
      </c>
      <c r="W299">
        <f t="shared" si="76"/>
        <v>11</v>
      </c>
      <c r="X299" s="6">
        <f t="shared" si="77"/>
        <v>0.84615384615384615</v>
      </c>
      <c r="Y299">
        <f t="shared" si="78"/>
        <v>2</v>
      </c>
      <c r="Z299" s="6">
        <f t="shared" si="79"/>
        <v>0.15384615384615385</v>
      </c>
      <c r="AA299">
        <f t="shared" si="80"/>
        <v>2</v>
      </c>
      <c r="AB299" s="6">
        <f t="shared" si="81"/>
        <v>0.15384615384615385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5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3</v>
      </c>
      <c r="F300" s="69">
        <f>COUNTIFS('2way'!$B$3:$B$7690,"&gt;50%",'2way'!$Y$3:$Y$7690,"Y",'2way'!$Q$3:$Q$7690,"=" &amp;B300) +  COUNTIFS('2way'!$B$3:$B$7690,"&gt;50%",'2way'!$Y$3:$Y$7690,"Y",'2way'!$R$3:$R$7690,"=" &amp;B300)</f>
        <v>4</v>
      </c>
      <c r="G300">
        <f>COUNTIF('2way'!$Q$3:$Q$7690,"=" &amp;B300) + COUNTIF('2way'!$R$3:$R$7690,"=" &amp;B300)</f>
        <v>13</v>
      </c>
      <c r="H300" s="6">
        <f t="shared" si="66"/>
        <v>0.38461538461538464</v>
      </c>
      <c r="I300" s="6">
        <f t="shared" si="67"/>
        <v>0</v>
      </c>
      <c r="J300" s="6">
        <f t="shared" si="68"/>
        <v>0.23076923076923078</v>
      </c>
      <c r="K300" s="6">
        <f t="shared" si="69"/>
        <v>0.30769230769230771</v>
      </c>
      <c r="L300" s="69">
        <f>COUNTIFS('2way'!$M$3:$M$7690,"&gt;50%",'2way'!$Y$3:$Y$7690,"Y",'2way'!$Q$3:$Q$7690,"=" &amp;B300) +  COUNTIFS('2way'!$M$3:$M$7690,"&gt;50%",'2way'!$Y$3:$Y$7690,"Y",'2way'!$R$3:$R$7690,"=" &amp;B300)</f>
        <v>10</v>
      </c>
      <c r="M300" s="69">
        <f>COUNTIFS('2way'!$M$3:$M$7690,"&gt;50%",'2way'!$Y$3:$Y$7690,"N",'2way'!$Q$3:$Q$7690,"=" &amp;B300) +  COUNTIFS('2way'!$M$3:$M$7690,"&gt;50%",'2way'!$Y$3:$Y$7690,"N",'2way'!$R$3:$R$7690,"=" &amp;B300)</f>
        <v>3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13</v>
      </c>
      <c r="Q300" s="6">
        <f t="shared" si="70"/>
        <v>0.76923076923076927</v>
      </c>
      <c r="R300" s="6">
        <f t="shared" si="71"/>
        <v>0.23076923076923078</v>
      </c>
      <c r="S300" s="6">
        <f t="shared" si="72"/>
        <v>0</v>
      </c>
      <c r="T300" s="6">
        <f t="shared" si="73"/>
        <v>0</v>
      </c>
      <c r="U300">
        <f t="shared" si="74"/>
        <v>8</v>
      </c>
      <c r="V300" s="6">
        <f t="shared" si="75"/>
        <v>0.61538461538461542</v>
      </c>
      <c r="W300">
        <f t="shared" si="76"/>
        <v>10</v>
      </c>
      <c r="X300" s="6">
        <f t="shared" si="77"/>
        <v>0.76923076923076927</v>
      </c>
      <c r="Y300">
        <f t="shared" si="78"/>
        <v>4</v>
      </c>
      <c r="Z300" s="6">
        <f t="shared" si="79"/>
        <v>0.30769230769230771</v>
      </c>
      <c r="AA300">
        <f t="shared" si="80"/>
        <v>3</v>
      </c>
      <c r="AB300" s="6">
        <f t="shared" si="81"/>
        <v>0.23076923076923078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4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4</v>
      </c>
      <c r="F301" s="69">
        <f>COUNTIFS('2way'!$B$3:$B$7690,"&gt;50%",'2way'!$Y$3:$Y$7690,"Y",'2way'!$Q$3:$Q$7690,"=" &amp;B301) +  COUNTIFS('2way'!$B$3:$B$7690,"&gt;50%",'2way'!$Y$3:$Y$7690,"Y",'2way'!$R$3:$R$7690,"=" &amp;B301)</f>
        <v>1</v>
      </c>
      <c r="G301">
        <f>COUNTIF('2way'!$Q$3:$Q$7690,"=" &amp;B301) + COUNTIF('2way'!$R$3:$R$7690,"=" &amp;B301)</f>
        <v>13</v>
      </c>
      <c r="H301" s="6">
        <f t="shared" si="66"/>
        <v>0.30769230769230771</v>
      </c>
      <c r="I301" s="6">
        <f t="shared" si="67"/>
        <v>0.15384615384615385</v>
      </c>
      <c r="J301" s="6">
        <f t="shared" si="68"/>
        <v>0.30769230769230771</v>
      </c>
      <c r="K301" s="6">
        <f t="shared" si="69"/>
        <v>7.6923076923076927E-2</v>
      </c>
      <c r="L301" s="69">
        <f>COUNTIFS('2way'!$M$3:$M$7690,"&gt;50%",'2way'!$Y$3:$Y$7690,"Y",'2way'!$Q$3:$Q$7690,"=" &amp;B301) +  COUNTIFS('2way'!$M$3:$M$7690,"&gt;50%",'2way'!$Y$3:$Y$7690,"Y",'2way'!$R$3:$R$7690,"=" &amp;B301)</f>
        <v>5</v>
      </c>
      <c r="M301" s="69">
        <f>COUNTIFS('2way'!$M$3:$M$7690,"&gt;50%",'2way'!$Y$3:$Y$7690,"N",'2way'!$Q$3:$Q$7690,"=" &amp;B301) +  COUNTIFS('2way'!$M$3:$M$7690,"&gt;50%",'2way'!$Y$3:$Y$7690,"N",'2way'!$R$3:$R$7690,"=" &amp;B301)</f>
        <v>5</v>
      </c>
      <c r="N301" s="69">
        <f>COUNTIFS('2way'!$N$3:$N$7690,"&gt;50%",'2way'!$Y$3:$Y$7690,"N",'2way'!$Q$3:$Q$7690,"=" &amp;B301) +  COUNTIFS('2way'!$N$3:$N$7690,"&gt;50%",'2way'!$Y$3:$Y$7690,"N",'2way'!$R$3:$R$7690,"=" &amp;B301)</f>
        <v>3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13</v>
      </c>
      <c r="Q301" s="6">
        <f t="shared" si="70"/>
        <v>0.38461538461538464</v>
      </c>
      <c r="R301" s="6">
        <f t="shared" si="71"/>
        <v>0.38461538461538464</v>
      </c>
      <c r="S301" s="6">
        <f t="shared" si="72"/>
        <v>0.23076923076923078</v>
      </c>
      <c r="T301" s="6">
        <f t="shared" si="73"/>
        <v>0</v>
      </c>
      <c r="U301">
        <f t="shared" si="74"/>
        <v>8</v>
      </c>
      <c r="V301" s="6">
        <f t="shared" si="75"/>
        <v>0.61538461538461542</v>
      </c>
      <c r="W301">
        <f t="shared" si="76"/>
        <v>8</v>
      </c>
      <c r="X301" s="6">
        <f t="shared" si="77"/>
        <v>0.61538461538461542</v>
      </c>
      <c r="Y301">
        <f t="shared" si="78"/>
        <v>3</v>
      </c>
      <c r="Z301" s="6">
        <f t="shared" si="79"/>
        <v>0.23076923076923078</v>
      </c>
      <c r="AA301">
        <f t="shared" si="80"/>
        <v>5</v>
      </c>
      <c r="AB301" s="6">
        <f t="shared" si="81"/>
        <v>0.38461538461538464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8</v>
      </c>
      <c r="D302" s="69">
        <f>COUNTIFS('2way'!$A$3:$A$7690,"&gt;50%",'2way'!$Y$3:$Y$7690,"N",'2way'!$Q$3:$Q$7690,"=" &amp;B302) +  COUNTIFS('2way'!$A$3:$A$7690,"&gt;50%",'2way'!$Y$3:$Y$7690,"N",'2way'!$R$3:$R$7690,"=" &amp;B302)</f>
        <v>2</v>
      </c>
      <c r="E302" s="69">
        <f>COUNTIFS('2way'!$B$3:$B$7690,"&gt;50%",'2way'!$Y$3:$Y$7690,"N",'2way'!$Q$3:$Q$7690,"=" &amp;B302) +  COUNTIFS('2way'!$B$3:$B$7690,"&gt;50%",'2way'!$Y$3:$Y$7690,"N",'2way'!$R$3:$R$7690,"=" &amp;B302)</f>
        <v>1</v>
      </c>
      <c r="F302" s="69">
        <f>COUNTIFS('2way'!$B$3:$B$7690,"&gt;50%",'2way'!$Y$3:$Y$7690,"Y",'2way'!$Q$3:$Q$7690,"=" &amp;B302) +  COUNTIFS('2way'!$B$3:$B$7690,"&gt;50%",'2way'!$Y$3:$Y$7690,"Y",'2way'!$R$3:$R$7690,"=" &amp;B302)</f>
        <v>1</v>
      </c>
      <c r="G302">
        <f>COUNTIF('2way'!$Q$3:$Q$7690,"=" &amp;B302) + COUNTIF('2way'!$R$3:$R$7690,"=" &amp;B302)</f>
        <v>13</v>
      </c>
      <c r="H302" s="6">
        <f t="shared" si="66"/>
        <v>0.61538461538461542</v>
      </c>
      <c r="I302" s="6">
        <f t="shared" si="67"/>
        <v>0.15384615384615385</v>
      </c>
      <c r="J302" s="6">
        <f t="shared" si="68"/>
        <v>7.6923076923076927E-2</v>
      </c>
      <c r="K302" s="6">
        <f t="shared" si="69"/>
        <v>7.6923076923076927E-2</v>
      </c>
      <c r="L302" s="69">
        <f>COUNTIFS('2way'!$M$3:$M$7690,"&gt;50%",'2way'!$Y$3:$Y$7690,"Y",'2way'!$Q$3:$Q$7690,"=" &amp;B302) +  COUNTIFS('2way'!$M$3:$M$7690,"&gt;50%",'2way'!$Y$3:$Y$7690,"Y",'2way'!$R$3:$R$7690,"=" &amp;B302)</f>
        <v>8</v>
      </c>
      <c r="M302" s="69">
        <f>COUNTIFS('2way'!$M$3:$M$7690,"&gt;50%",'2way'!$Y$3:$Y$7690,"N",'2way'!$Q$3:$Q$7690,"=" &amp;B302) +  COUNTIFS('2way'!$M$3:$M$7690,"&gt;50%",'2way'!$Y$3:$Y$7690,"N",'2way'!$R$3:$R$7690,"=" &amp;B302)</f>
        <v>4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13</v>
      </c>
      <c r="Q302" s="6">
        <f t="shared" si="70"/>
        <v>0.61538461538461542</v>
      </c>
      <c r="R302" s="6">
        <f t="shared" si="71"/>
        <v>0.30769230769230771</v>
      </c>
      <c r="S302" s="6">
        <f t="shared" si="72"/>
        <v>0</v>
      </c>
      <c r="T302" s="6">
        <f t="shared" si="73"/>
        <v>7.6923076923076927E-2</v>
      </c>
      <c r="U302">
        <f t="shared" si="74"/>
        <v>9</v>
      </c>
      <c r="V302" s="6">
        <f t="shared" si="75"/>
        <v>0.69230769230769229</v>
      </c>
      <c r="W302">
        <f t="shared" si="76"/>
        <v>8</v>
      </c>
      <c r="X302" s="6">
        <f t="shared" si="77"/>
        <v>0.61538461538461542</v>
      </c>
      <c r="Y302">
        <f t="shared" si="78"/>
        <v>3</v>
      </c>
      <c r="Z302" s="6">
        <f t="shared" si="79"/>
        <v>0.23076923076923078</v>
      </c>
      <c r="AA302">
        <f t="shared" si="80"/>
        <v>5</v>
      </c>
      <c r="AB302" s="6">
        <f t="shared" si="81"/>
        <v>0.38461538461538464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1</v>
      </c>
      <c r="D303" s="69">
        <f>COUNTIFS('2way'!$A$3:$A$7690,"&gt;50%",'2way'!$Y$3:$Y$7690,"N",'2way'!$Q$3:$Q$7690,"=" &amp;B303) +  COUNTIFS('2way'!$A$3:$A$7690,"&gt;50%",'2way'!$Y$3:$Y$7690,"N",'2way'!$R$3:$R$7690,"=" &amp;B303)</f>
        <v>1</v>
      </c>
      <c r="E303" s="69">
        <f>COUNTIFS('2way'!$B$3:$B$7690,"&gt;50%",'2way'!$Y$3:$Y$7690,"N",'2way'!$Q$3:$Q$7690,"=" &amp;B303) +  COUNTIFS('2way'!$B$3:$B$7690,"&gt;50%",'2way'!$Y$3:$Y$7690,"N",'2way'!$R$3:$R$7690,"=" &amp;B303)</f>
        <v>2</v>
      </c>
      <c r="F303" s="69">
        <f>COUNTIFS('2way'!$B$3:$B$7690,"&gt;50%",'2way'!$Y$3:$Y$7690,"Y",'2way'!$Q$3:$Q$7690,"=" &amp;B303) +  COUNTIFS('2way'!$B$3:$B$7690,"&gt;50%",'2way'!$Y$3:$Y$7690,"Y",'2way'!$R$3:$R$7690,"=" &amp;B303)</f>
        <v>1</v>
      </c>
      <c r="G303">
        <f>COUNTIF('2way'!$Q$3:$Q$7690,"=" &amp;B303) + COUNTIF('2way'!$R$3:$R$7690,"=" &amp;B303)</f>
        <v>13</v>
      </c>
      <c r="H303" s="6">
        <f t="shared" si="66"/>
        <v>7.6923076923076927E-2</v>
      </c>
      <c r="I303" s="6">
        <f t="shared" si="67"/>
        <v>7.6923076923076927E-2</v>
      </c>
      <c r="J303" s="6">
        <f t="shared" si="68"/>
        <v>0.15384615384615385</v>
      </c>
      <c r="K303" s="6">
        <f t="shared" si="69"/>
        <v>7.6923076923076927E-2</v>
      </c>
      <c r="L303" s="69">
        <f>COUNTIFS('2way'!$M$3:$M$7690,"&gt;50%",'2way'!$Y$3:$Y$7690,"Y",'2way'!$Q$3:$Q$7690,"=" &amp;B303) +  COUNTIFS('2way'!$M$3:$M$7690,"&gt;50%",'2way'!$Y$3:$Y$7690,"Y",'2way'!$R$3:$R$7690,"=" &amp;B303)</f>
        <v>5</v>
      </c>
      <c r="M303" s="69">
        <f>COUNTIFS('2way'!$M$3:$M$7690,"&gt;50%",'2way'!$Y$3:$Y$7690,"N",'2way'!$Q$3:$Q$7690,"=" &amp;B303) +  COUNTIFS('2way'!$M$3:$M$7690,"&gt;50%",'2way'!$Y$3:$Y$7690,"N",'2way'!$R$3:$R$7690,"=" &amp;B303)</f>
        <v>6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1</v>
      </c>
      <c r="P303">
        <f>COUNTIF('2way'!$Q$3:$Q$7690,"=" &amp;B303) + COUNTIF('2way'!$R$3:$R$7690,"=" &amp;B303)</f>
        <v>13</v>
      </c>
      <c r="Q303" s="6">
        <f t="shared" si="70"/>
        <v>0.38461538461538464</v>
      </c>
      <c r="R303" s="6">
        <f t="shared" si="71"/>
        <v>0.46153846153846156</v>
      </c>
      <c r="S303" s="6">
        <f t="shared" si="72"/>
        <v>7.6923076923076927E-2</v>
      </c>
      <c r="T303" s="6">
        <f t="shared" si="73"/>
        <v>7.6923076923076927E-2</v>
      </c>
      <c r="U303">
        <f t="shared" si="74"/>
        <v>3</v>
      </c>
      <c r="V303" s="6">
        <f t="shared" si="75"/>
        <v>0.23076923076923078</v>
      </c>
      <c r="W303">
        <f t="shared" si="76"/>
        <v>6</v>
      </c>
      <c r="X303" s="6">
        <f t="shared" si="77"/>
        <v>0.46153846153846156</v>
      </c>
      <c r="Y303">
        <f t="shared" si="78"/>
        <v>2</v>
      </c>
      <c r="Z303" s="6">
        <f t="shared" si="79"/>
        <v>0.15384615384615385</v>
      </c>
      <c r="AA303">
        <f t="shared" si="80"/>
        <v>7</v>
      </c>
      <c r="AB303" s="6">
        <f t="shared" si="81"/>
        <v>0.53846153846153844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2</v>
      </c>
      <c r="D304" s="69">
        <f>COUNTIFS('2way'!$A$3:$A$7690,"&gt;50%",'2way'!$Y$3:$Y$7690,"N",'2way'!$Q$3:$Q$7690,"=" &amp;B304) +  COUNTIFS('2way'!$A$3:$A$7690,"&gt;50%",'2way'!$Y$3:$Y$7690,"N",'2way'!$R$3:$R$7690,"=" &amp;B304)</f>
        <v>1</v>
      </c>
      <c r="E304" s="69">
        <f>COUNTIFS('2way'!$B$3:$B$7690,"&gt;50%",'2way'!$Y$3:$Y$7690,"N",'2way'!$Q$3:$Q$7690,"=" &amp;B304) +  COUNTIFS('2way'!$B$3:$B$7690,"&gt;50%",'2way'!$Y$3:$Y$7690,"N",'2way'!$R$3:$R$7690,"=" &amp;B304)</f>
        <v>4</v>
      </c>
      <c r="F304" s="69">
        <f>COUNTIFS('2way'!$B$3:$B$7690,"&gt;50%",'2way'!$Y$3:$Y$7690,"Y",'2way'!$Q$3:$Q$7690,"=" &amp;B304) +  COUNTIFS('2way'!$B$3:$B$7690,"&gt;50%",'2way'!$Y$3:$Y$7690,"Y",'2way'!$R$3:$R$7690,"=" &amp;B304)</f>
        <v>5</v>
      </c>
      <c r="G304">
        <f>COUNTIF('2way'!$Q$3:$Q$7690,"=" &amp;B304) + COUNTIF('2way'!$R$3:$R$7690,"=" &amp;B304)</f>
        <v>13</v>
      </c>
      <c r="H304" s="6">
        <f t="shared" si="66"/>
        <v>0.15384615384615385</v>
      </c>
      <c r="I304" s="6">
        <f t="shared" si="67"/>
        <v>7.6923076923076927E-2</v>
      </c>
      <c r="J304" s="6">
        <f t="shared" si="68"/>
        <v>0.30769230769230771</v>
      </c>
      <c r="K304" s="6">
        <f t="shared" si="69"/>
        <v>0.38461538461538464</v>
      </c>
      <c r="L304" s="69">
        <f>COUNTIFS('2way'!$M$3:$M$7690,"&gt;50%",'2way'!$Y$3:$Y$7690,"Y",'2way'!$Q$3:$Q$7690,"=" &amp;B304) +  COUNTIFS('2way'!$M$3:$M$7690,"&gt;50%",'2way'!$Y$3:$Y$7690,"Y",'2way'!$R$3:$R$7690,"=" &amp;B304)</f>
        <v>7</v>
      </c>
      <c r="M304" s="69">
        <f>COUNTIFS('2way'!$M$3:$M$7690,"&gt;50%",'2way'!$Y$3:$Y$7690,"N",'2way'!$Q$3:$Q$7690,"=" &amp;B304) +  COUNTIFS('2way'!$M$3:$M$7690,"&gt;50%",'2way'!$Y$3:$Y$7690,"N",'2way'!$R$3:$R$7690,"=" &amp;B304)</f>
        <v>4</v>
      </c>
      <c r="N304" s="69">
        <f>COUNTIFS('2way'!$N$3:$N$7690,"&gt;50%",'2way'!$Y$3:$Y$7690,"N",'2way'!$Q$3:$Q$7690,"=" &amp;B304) +  COUNTIFS('2way'!$N$3:$N$7690,"&gt;50%",'2way'!$Y$3:$Y$7690,"N",'2way'!$R$3:$R$7690,"=" &amp;B304)</f>
        <v>2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13</v>
      </c>
      <c r="Q304" s="6">
        <f t="shared" si="70"/>
        <v>0.53846153846153844</v>
      </c>
      <c r="R304" s="6">
        <f t="shared" si="71"/>
        <v>0.30769230769230771</v>
      </c>
      <c r="S304" s="6">
        <f t="shared" si="72"/>
        <v>0.15384615384615385</v>
      </c>
      <c r="T304" s="6">
        <f t="shared" si="73"/>
        <v>0</v>
      </c>
      <c r="U304">
        <f t="shared" si="74"/>
        <v>6</v>
      </c>
      <c r="V304" s="6">
        <f t="shared" si="75"/>
        <v>0.46153846153846156</v>
      </c>
      <c r="W304">
        <f t="shared" si="76"/>
        <v>9</v>
      </c>
      <c r="X304" s="6">
        <f t="shared" si="77"/>
        <v>0.69230769230769229</v>
      </c>
      <c r="Y304">
        <f t="shared" si="78"/>
        <v>6</v>
      </c>
      <c r="Z304" s="6">
        <f t="shared" si="79"/>
        <v>0.46153846153846156</v>
      </c>
      <c r="AA304">
        <f t="shared" si="80"/>
        <v>4</v>
      </c>
      <c r="AB304" s="6">
        <f t="shared" si="81"/>
        <v>0.30769230769230771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7</v>
      </c>
      <c r="D305" s="69">
        <f>COUNTIFS('2way'!$A$3:$A$7690,"&gt;50%",'2way'!$Y$3:$Y$7690,"N",'2way'!$Q$3:$Q$7690,"=" &amp;B305) +  COUNTIFS('2way'!$A$3:$A$7690,"&gt;50%",'2way'!$Y$3:$Y$7690,"N",'2way'!$R$3:$R$7690,"=" &amp;B305)</f>
        <v>2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2</v>
      </c>
      <c r="G305">
        <f>COUNTIF('2way'!$Q$3:$Q$7690,"=" &amp;B305) + COUNTIF('2way'!$R$3:$R$7690,"=" &amp;B305)</f>
        <v>13</v>
      </c>
      <c r="H305" s="6">
        <f t="shared" si="66"/>
        <v>0.53846153846153844</v>
      </c>
      <c r="I305" s="6">
        <f t="shared" si="67"/>
        <v>0.15384615384615385</v>
      </c>
      <c r="J305" s="6">
        <f t="shared" si="68"/>
        <v>0</v>
      </c>
      <c r="K305" s="6">
        <f t="shared" si="69"/>
        <v>0.15384615384615385</v>
      </c>
      <c r="L305" s="69">
        <f>COUNTIFS('2way'!$M$3:$M$7690,"&gt;50%",'2way'!$Y$3:$Y$7690,"Y",'2way'!$Q$3:$Q$7690,"=" &amp;B305) +  COUNTIFS('2way'!$M$3:$M$7690,"&gt;50%",'2way'!$Y$3:$Y$7690,"Y",'2way'!$R$3:$R$7690,"=" &amp;B305)</f>
        <v>11</v>
      </c>
      <c r="M305" s="69">
        <f>COUNTIFS('2way'!$M$3:$M$7690,"&gt;50%",'2way'!$Y$3:$Y$7690,"N",'2way'!$Q$3:$Q$7690,"=" &amp;B305) +  COUNTIFS('2way'!$M$3:$M$7690,"&gt;50%",'2way'!$Y$3:$Y$7690,"N",'2way'!$R$3:$R$7690,"=" &amp;B305)</f>
        <v>2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13</v>
      </c>
      <c r="Q305" s="6">
        <f t="shared" si="70"/>
        <v>0.84615384615384615</v>
      </c>
      <c r="R305" s="6">
        <f t="shared" si="71"/>
        <v>0.15384615384615385</v>
      </c>
      <c r="S305" s="6">
        <f t="shared" si="72"/>
        <v>0</v>
      </c>
      <c r="T305" s="6">
        <f t="shared" si="73"/>
        <v>0</v>
      </c>
      <c r="U305">
        <f t="shared" si="74"/>
        <v>7</v>
      </c>
      <c r="V305" s="6">
        <f t="shared" si="75"/>
        <v>0.53846153846153844</v>
      </c>
      <c r="W305">
        <f t="shared" si="76"/>
        <v>11</v>
      </c>
      <c r="X305" s="6">
        <f t="shared" si="77"/>
        <v>0.84615384615384615</v>
      </c>
      <c r="Y305">
        <f t="shared" si="78"/>
        <v>4</v>
      </c>
      <c r="Z305" s="6">
        <f t="shared" si="79"/>
        <v>0.30769230769230771</v>
      </c>
      <c r="AA305">
        <f t="shared" si="80"/>
        <v>2</v>
      </c>
      <c r="AB305" s="6">
        <f t="shared" si="81"/>
        <v>0.15384615384615385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4</v>
      </c>
      <c r="E306" s="69">
        <f>COUNTIFS('2way'!$B$3:$B$7690,"&gt;50%",'2way'!$Y$3:$Y$7690,"N",'2way'!$Q$3:$Q$7690,"=" &amp;B306) +  COUNTIFS('2way'!$B$3:$B$7690,"&gt;50%",'2way'!$Y$3:$Y$7690,"N",'2way'!$R$3:$R$7690,"=" &amp;B306)</f>
        <v>2</v>
      </c>
      <c r="F306" s="69">
        <f>COUNTIFS('2way'!$B$3:$B$7690,"&gt;50%",'2way'!$Y$3:$Y$7690,"Y",'2way'!$Q$3:$Q$7690,"=" &amp;B306) +  COUNTIFS('2way'!$B$3:$B$7690,"&gt;50%",'2way'!$Y$3:$Y$7690,"Y",'2way'!$R$3:$R$7690,"=" &amp;B306)</f>
        <v>3</v>
      </c>
      <c r="G306">
        <f>COUNTIF('2way'!$Q$3:$Q$7690,"=" &amp;B306) + COUNTIF('2way'!$R$3:$R$7690,"=" &amp;B306)</f>
        <v>13</v>
      </c>
      <c r="H306" s="6">
        <f t="shared" si="66"/>
        <v>7.6923076923076927E-2</v>
      </c>
      <c r="I306" s="6">
        <f t="shared" si="67"/>
        <v>0.30769230769230771</v>
      </c>
      <c r="J306" s="6">
        <f t="shared" si="68"/>
        <v>0.15384615384615385</v>
      </c>
      <c r="K306" s="6">
        <f t="shared" si="69"/>
        <v>0.23076923076923078</v>
      </c>
      <c r="L306" s="69">
        <f>COUNTIFS('2way'!$M$3:$M$7690,"&gt;50%",'2way'!$Y$3:$Y$7690,"Y",'2way'!$Q$3:$Q$7690,"=" &amp;B306) +  COUNTIFS('2way'!$M$3:$M$7690,"&gt;50%",'2way'!$Y$3:$Y$7690,"Y",'2way'!$R$3:$R$7690,"=" &amp;B306)</f>
        <v>5</v>
      </c>
      <c r="M306" s="69">
        <f>COUNTIFS('2way'!$M$3:$M$7690,"&gt;50%",'2way'!$Y$3:$Y$7690,"N",'2way'!$Q$3:$Q$7690,"=" &amp;B306) +  COUNTIFS('2way'!$M$3:$M$7690,"&gt;50%",'2way'!$Y$3:$Y$7690,"N",'2way'!$R$3:$R$7690,"=" &amp;B306)</f>
        <v>3</v>
      </c>
      <c r="N306" s="69">
        <f>COUNTIFS('2way'!$N$3:$N$7690,"&gt;50%",'2way'!$Y$3:$Y$7690,"N",'2way'!$Q$3:$Q$7690,"=" &amp;B306) +  COUNTIFS('2way'!$N$3:$N$7690,"&gt;50%",'2way'!$Y$3:$Y$7690,"N",'2way'!$R$3:$R$7690,"=" &amp;B306)</f>
        <v>5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13</v>
      </c>
      <c r="Q306" s="6">
        <f t="shared" si="70"/>
        <v>0.38461538461538464</v>
      </c>
      <c r="R306" s="6">
        <f t="shared" si="71"/>
        <v>0.23076923076923078</v>
      </c>
      <c r="S306" s="6">
        <f t="shared" si="72"/>
        <v>0.38461538461538464</v>
      </c>
      <c r="T306" s="6">
        <f t="shared" si="73"/>
        <v>0</v>
      </c>
      <c r="U306">
        <f t="shared" si="74"/>
        <v>3</v>
      </c>
      <c r="V306" s="6">
        <f t="shared" si="75"/>
        <v>0.23076923076923078</v>
      </c>
      <c r="W306">
        <f t="shared" si="76"/>
        <v>10</v>
      </c>
      <c r="X306" s="6">
        <f t="shared" si="77"/>
        <v>0.76923076923076927</v>
      </c>
      <c r="Y306">
        <f t="shared" si="78"/>
        <v>7</v>
      </c>
      <c r="Z306" s="6">
        <f t="shared" si="79"/>
        <v>0.53846153846153844</v>
      </c>
      <c r="AA306">
        <f t="shared" si="80"/>
        <v>3</v>
      </c>
      <c r="AB306" s="6">
        <f t="shared" si="81"/>
        <v>0.23076923076923078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2</v>
      </c>
      <c r="E307" s="69">
        <f>COUNTIFS('2way'!$B$3:$B$7690,"&gt;50%",'2way'!$Y$3:$Y$7690,"N",'2way'!$Q$3:$Q$7690,"=" &amp;B307) +  COUNTIFS('2way'!$B$3:$B$7690,"&gt;50%",'2way'!$Y$3:$Y$7690,"N",'2way'!$R$3:$R$7690,"=" &amp;B307)</f>
        <v>6</v>
      </c>
      <c r="F307" s="69">
        <f>COUNTIFS('2way'!$B$3:$B$7690,"&gt;50%",'2way'!$Y$3:$Y$7690,"Y",'2way'!$Q$3:$Q$7690,"=" &amp;B307) +  COUNTIFS('2way'!$B$3:$B$7690,"&gt;50%",'2way'!$Y$3:$Y$7690,"Y",'2way'!$R$3:$R$7690,"=" &amp;B307)</f>
        <v>1</v>
      </c>
      <c r="G307">
        <f>COUNTIF('2way'!$Q$3:$Q$7690,"=" &amp;B307) + COUNTIF('2way'!$R$3:$R$7690,"=" &amp;B307)</f>
        <v>13</v>
      </c>
      <c r="H307" s="6">
        <f t="shared" si="66"/>
        <v>0.23076923076923078</v>
      </c>
      <c r="I307" s="6">
        <f t="shared" si="67"/>
        <v>0.15384615384615385</v>
      </c>
      <c r="J307" s="6">
        <f t="shared" si="68"/>
        <v>0.46153846153846156</v>
      </c>
      <c r="K307" s="6">
        <f t="shared" si="69"/>
        <v>7.6923076923076927E-2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6</v>
      </c>
      <c r="N307" s="69">
        <f>COUNTIFS('2way'!$N$3:$N$7690,"&gt;50%",'2way'!$Y$3:$Y$7690,"N",'2way'!$Q$3:$Q$7690,"=" &amp;B307) +  COUNTIFS('2way'!$N$3:$N$7690,"&gt;50%",'2way'!$Y$3:$Y$7690,"N",'2way'!$R$3:$R$7690,"=" &amp;B307)</f>
        <v>2</v>
      </c>
      <c r="O307" s="69">
        <f>COUNTIFS('2way'!$N$3:$N$7690,"&gt;50%",'2way'!$Y$3:$Y$7690,"Y",'2way'!$Q$3:$Q$7690,"=" &amp;B307) +  COUNTIFS('2way'!$N$3:$N$7690,"&gt;50%",'2way'!$Y$3:$Y$7690,"Y",'2way'!$R$3:$R$7690,"=" &amp;B307)</f>
        <v>2</v>
      </c>
      <c r="P307">
        <f>COUNTIF('2way'!$Q$3:$Q$7690,"=" &amp;B307) + COUNTIF('2way'!$R$3:$R$7690,"=" &amp;B307)</f>
        <v>13</v>
      </c>
      <c r="Q307" s="6">
        <f t="shared" si="70"/>
        <v>0.23076923076923078</v>
      </c>
      <c r="R307" s="6">
        <f t="shared" si="71"/>
        <v>0.46153846153846156</v>
      </c>
      <c r="S307" s="6">
        <f t="shared" si="72"/>
        <v>0.15384615384615385</v>
      </c>
      <c r="T307" s="6">
        <f t="shared" si="73"/>
        <v>0.15384615384615385</v>
      </c>
      <c r="U307">
        <f t="shared" si="74"/>
        <v>9</v>
      </c>
      <c r="V307" s="6">
        <f t="shared" si="75"/>
        <v>0.69230769230769229</v>
      </c>
      <c r="W307">
        <f t="shared" si="76"/>
        <v>5</v>
      </c>
      <c r="X307" s="6">
        <f t="shared" si="77"/>
        <v>0.38461538461538464</v>
      </c>
      <c r="Y307">
        <f t="shared" si="78"/>
        <v>3</v>
      </c>
      <c r="Z307" s="6">
        <f t="shared" si="79"/>
        <v>0.23076923076923078</v>
      </c>
      <c r="AA307">
        <f t="shared" si="80"/>
        <v>8</v>
      </c>
      <c r="AB307" s="6">
        <f t="shared" si="81"/>
        <v>0.61538461538461542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4</v>
      </c>
      <c r="D308" s="69">
        <f>COUNTIFS('2way'!$A$3:$A$7690,"&gt;50%",'2way'!$Y$3:$Y$7690,"N",'2way'!$Q$3:$Q$7690,"=" &amp;B308) +  COUNTIFS('2way'!$A$3:$A$7690,"&gt;50%",'2way'!$Y$3:$Y$7690,"N",'2way'!$R$3:$R$7690,"=" &amp;B308)</f>
        <v>3</v>
      </c>
      <c r="E308" s="69">
        <f>COUNTIFS('2way'!$B$3:$B$7690,"&gt;50%",'2way'!$Y$3:$Y$7690,"N",'2way'!$Q$3:$Q$7690,"=" &amp;B308) +  COUNTIFS('2way'!$B$3:$B$7690,"&gt;50%",'2way'!$Y$3:$Y$7690,"N",'2way'!$R$3:$R$7690,"=" &amp;B308)</f>
        <v>3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13</v>
      </c>
      <c r="H308" s="6">
        <f t="shared" si="66"/>
        <v>0.30769230769230771</v>
      </c>
      <c r="I308" s="6">
        <f t="shared" si="67"/>
        <v>0.23076923076923078</v>
      </c>
      <c r="J308" s="6">
        <f t="shared" si="68"/>
        <v>0.23076923076923078</v>
      </c>
      <c r="K308" s="6">
        <f t="shared" si="69"/>
        <v>7.6923076923076927E-2</v>
      </c>
      <c r="L308" s="69">
        <f>COUNTIFS('2way'!$M$3:$M$7690,"&gt;50%",'2way'!$Y$3:$Y$7690,"Y",'2way'!$Q$3:$Q$7690,"=" &amp;B308) +  COUNTIFS('2way'!$M$3:$M$7690,"&gt;50%",'2way'!$Y$3:$Y$7690,"Y",'2way'!$R$3:$R$7690,"=" &amp;B308)</f>
        <v>7</v>
      </c>
      <c r="M308" s="69">
        <f>COUNTIFS('2way'!$M$3:$M$7690,"&gt;50%",'2way'!$Y$3:$Y$7690,"N",'2way'!$Q$3:$Q$7690,"=" &amp;B308) +  COUNTIFS('2way'!$M$3:$M$7690,"&gt;50%",'2way'!$Y$3:$Y$7690,"N",'2way'!$R$3:$R$7690,"=" &amp;B308)</f>
        <v>4</v>
      </c>
      <c r="N308" s="69">
        <f>COUNTIFS('2way'!$N$3:$N$7690,"&gt;50%",'2way'!$Y$3:$Y$7690,"N",'2way'!$Q$3:$Q$7690,"=" &amp;B308) +  COUNTIFS('2way'!$N$3:$N$7690,"&gt;50%",'2way'!$Y$3:$Y$7690,"N",'2way'!$R$3:$R$7690,"=" &amp;B308)</f>
        <v>2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13</v>
      </c>
      <c r="Q308" s="6">
        <f t="shared" si="70"/>
        <v>0.53846153846153844</v>
      </c>
      <c r="R308" s="6">
        <f t="shared" si="71"/>
        <v>0.30769230769230771</v>
      </c>
      <c r="S308" s="6">
        <f t="shared" si="72"/>
        <v>0.15384615384615385</v>
      </c>
      <c r="T308" s="6">
        <f t="shared" si="73"/>
        <v>0</v>
      </c>
      <c r="U308">
        <f t="shared" si="74"/>
        <v>7</v>
      </c>
      <c r="V308" s="6">
        <f t="shared" si="75"/>
        <v>0.53846153846153844</v>
      </c>
      <c r="W308">
        <f t="shared" si="76"/>
        <v>9</v>
      </c>
      <c r="X308" s="6">
        <f t="shared" si="77"/>
        <v>0.69230769230769229</v>
      </c>
      <c r="Y308">
        <f t="shared" si="78"/>
        <v>4</v>
      </c>
      <c r="Z308" s="6">
        <f t="shared" si="79"/>
        <v>0.30769230769230771</v>
      </c>
      <c r="AA308">
        <f t="shared" si="80"/>
        <v>4</v>
      </c>
      <c r="AB308" s="6">
        <f t="shared" si="81"/>
        <v>0.30769230769230771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7</v>
      </c>
      <c r="D309" s="69">
        <f>COUNTIFS('2way'!$A$3:$A$7690,"&gt;50%",'2way'!$Y$3:$Y$7690,"N",'2way'!$Q$3:$Q$7690,"=" &amp;B309) +  COUNTIFS('2way'!$A$3:$A$7690,"&gt;50%",'2way'!$Y$3:$Y$7690,"N",'2way'!$R$3:$R$7690,"=" &amp;B309)</f>
        <v>2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1</v>
      </c>
      <c r="G309">
        <f>COUNTIF('2way'!$Q$3:$Q$7690,"=" &amp;B309) + COUNTIF('2way'!$R$3:$R$7690,"=" &amp;B309)</f>
        <v>12</v>
      </c>
      <c r="H309" s="6">
        <f t="shared" si="66"/>
        <v>0.58333333333333337</v>
      </c>
      <c r="I309" s="6">
        <f t="shared" si="67"/>
        <v>0.16666666666666666</v>
      </c>
      <c r="J309" s="6">
        <f t="shared" si="68"/>
        <v>0</v>
      </c>
      <c r="K309" s="6">
        <f t="shared" si="69"/>
        <v>8.3333333333333329E-2</v>
      </c>
      <c r="L309" s="69">
        <f>COUNTIFS('2way'!$M$3:$M$7690,"&gt;50%",'2way'!$Y$3:$Y$7690,"Y",'2way'!$Q$3:$Q$7690,"=" &amp;B309) +  COUNTIFS('2way'!$M$3:$M$7690,"&gt;50%",'2way'!$Y$3:$Y$7690,"Y",'2way'!$R$3:$R$7690,"=" &amp;B309)</f>
        <v>9</v>
      </c>
      <c r="M309" s="69">
        <f>COUNTIFS('2way'!$M$3:$M$7690,"&gt;50%",'2way'!$Y$3:$Y$7690,"N",'2way'!$Q$3:$Q$7690,"=" &amp;B309) +  COUNTIFS('2way'!$M$3:$M$7690,"&gt;50%",'2way'!$Y$3:$Y$7690,"N",'2way'!$R$3:$R$7690,"=" &amp;B309)</f>
        <v>3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12</v>
      </c>
      <c r="Q309" s="6">
        <f t="shared" si="70"/>
        <v>0.75</v>
      </c>
      <c r="R309" s="6">
        <f t="shared" si="71"/>
        <v>0.25</v>
      </c>
      <c r="S309" s="6">
        <f t="shared" si="72"/>
        <v>0</v>
      </c>
      <c r="T309" s="6">
        <f t="shared" si="73"/>
        <v>0</v>
      </c>
      <c r="U309">
        <f t="shared" si="74"/>
        <v>7</v>
      </c>
      <c r="V309" s="6">
        <f t="shared" si="75"/>
        <v>0.58333333333333337</v>
      </c>
      <c r="W309">
        <f t="shared" si="76"/>
        <v>9</v>
      </c>
      <c r="X309" s="6">
        <f t="shared" si="77"/>
        <v>0.75</v>
      </c>
      <c r="Y309">
        <f t="shared" si="78"/>
        <v>3</v>
      </c>
      <c r="Z309" s="6">
        <f t="shared" si="79"/>
        <v>0.25</v>
      </c>
      <c r="AA309">
        <f t="shared" si="80"/>
        <v>3</v>
      </c>
      <c r="AB309" s="6">
        <f t="shared" si="81"/>
        <v>0.25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6</v>
      </c>
      <c r="D310" s="69">
        <f>COUNTIFS('2way'!$A$3:$A$7690,"&gt;50%",'2way'!$Y$3:$Y$7690,"N",'2way'!$Q$3:$Q$7690,"=" &amp;B310) +  COUNTIFS('2way'!$A$3:$A$7690,"&gt;50%",'2way'!$Y$3:$Y$7690,"N",'2way'!$R$3:$R$7690,"=" &amp;B310)</f>
        <v>3</v>
      </c>
      <c r="E310" s="69">
        <f>COUNTIFS('2way'!$B$3:$B$7690,"&gt;50%",'2way'!$Y$3:$Y$7690,"N",'2way'!$Q$3:$Q$7690,"=" &amp;B310) +  COUNTIFS('2way'!$B$3:$B$7690,"&gt;50%",'2way'!$Y$3:$Y$7690,"N",'2way'!$R$3:$R$7690,"=" &amp;B310)</f>
        <v>2</v>
      </c>
      <c r="F310" s="69">
        <f>COUNTIFS('2way'!$B$3:$B$7690,"&gt;50%",'2way'!$Y$3:$Y$7690,"Y",'2way'!$Q$3:$Q$7690,"=" &amp;B310) +  COUNTIFS('2way'!$B$3:$B$7690,"&gt;50%",'2way'!$Y$3:$Y$7690,"Y",'2way'!$R$3:$R$7690,"=" &amp;B310)</f>
        <v>2</v>
      </c>
      <c r="G310">
        <f>COUNTIF('2way'!$Q$3:$Q$7690,"=" &amp;B310) + COUNTIF('2way'!$R$3:$R$7690,"=" &amp;B310)</f>
        <v>13</v>
      </c>
      <c r="H310" s="6">
        <f t="shared" si="66"/>
        <v>0.46153846153846156</v>
      </c>
      <c r="I310" s="6">
        <f t="shared" si="67"/>
        <v>0.23076923076923078</v>
      </c>
      <c r="J310" s="6">
        <f t="shared" si="68"/>
        <v>0.15384615384615385</v>
      </c>
      <c r="K310" s="6">
        <f t="shared" si="69"/>
        <v>0.15384615384615385</v>
      </c>
      <c r="L310" s="69">
        <f>COUNTIFS('2way'!$M$3:$M$7690,"&gt;50%",'2way'!$Y$3:$Y$7690,"Y",'2way'!$Q$3:$Q$7690,"=" &amp;B310) +  COUNTIFS('2way'!$M$3:$M$7690,"&gt;50%",'2way'!$Y$3:$Y$7690,"Y",'2way'!$R$3:$R$7690,"=" &amp;B310)</f>
        <v>8</v>
      </c>
      <c r="M310" s="69">
        <f>COUNTIFS('2way'!$M$3:$M$7690,"&gt;50%",'2way'!$Y$3:$Y$7690,"N",'2way'!$Q$3:$Q$7690,"=" &amp;B310) +  COUNTIFS('2way'!$M$3:$M$7690,"&gt;50%",'2way'!$Y$3:$Y$7690,"N",'2way'!$R$3:$R$7690,"=" &amp;B310)</f>
        <v>5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13</v>
      </c>
      <c r="Q310" s="6">
        <f t="shared" si="70"/>
        <v>0.61538461538461542</v>
      </c>
      <c r="R310" s="6">
        <f t="shared" si="71"/>
        <v>0.38461538461538464</v>
      </c>
      <c r="S310" s="6">
        <f t="shared" si="72"/>
        <v>0</v>
      </c>
      <c r="T310" s="6">
        <f t="shared" si="73"/>
        <v>0</v>
      </c>
      <c r="U310">
        <f t="shared" si="74"/>
        <v>8</v>
      </c>
      <c r="V310" s="6">
        <f t="shared" si="75"/>
        <v>0.61538461538461542</v>
      </c>
      <c r="W310">
        <f t="shared" si="76"/>
        <v>8</v>
      </c>
      <c r="X310" s="6">
        <f t="shared" si="77"/>
        <v>0.61538461538461542</v>
      </c>
      <c r="Y310">
        <f t="shared" si="78"/>
        <v>5</v>
      </c>
      <c r="Z310" s="6">
        <f t="shared" si="79"/>
        <v>0.38461538461538464</v>
      </c>
      <c r="AA310">
        <f t="shared" si="80"/>
        <v>5</v>
      </c>
      <c r="AB310" s="6">
        <f t="shared" si="81"/>
        <v>0.38461538461538464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5</v>
      </c>
      <c r="D311" s="69">
        <f>COUNTIFS('2way'!$A$3:$A$7690,"&gt;50%",'2way'!$Y$3:$Y$7690,"N",'2way'!$Q$3:$Q$7690,"=" &amp;B311) +  COUNTIFS('2way'!$A$3:$A$7690,"&gt;50%",'2way'!$Y$3:$Y$7690,"N",'2way'!$R$3:$R$7690,"=" &amp;B311)</f>
        <v>3</v>
      </c>
      <c r="E311" s="69">
        <f>COUNTIFS('2way'!$B$3:$B$7690,"&gt;50%",'2way'!$Y$3:$Y$7690,"N",'2way'!$Q$3:$Q$7690,"=" &amp;B311) +  COUNTIFS('2way'!$B$3:$B$7690,"&gt;50%",'2way'!$Y$3:$Y$7690,"N",'2way'!$R$3:$R$7690,"=" &amp;B311)</f>
        <v>1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12</v>
      </c>
      <c r="H311" s="6">
        <f t="shared" si="66"/>
        <v>0.41666666666666669</v>
      </c>
      <c r="I311" s="6">
        <f t="shared" si="67"/>
        <v>0.25</v>
      </c>
      <c r="J311" s="6">
        <f t="shared" si="68"/>
        <v>8.3333333333333329E-2</v>
      </c>
      <c r="K311" s="6">
        <f t="shared" si="69"/>
        <v>0.16666666666666666</v>
      </c>
      <c r="L311" s="69">
        <f>COUNTIFS('2way'!$M$3:$M$7690,"&gt;50%",'2way'!$Y$3:$Y$7690,"Y",'2way'!$Q$3:$Q$7690,"=" &amp;B311) +  COUNTIFS('2way'!$M$3:$M$7690,"&gt;50%",'2way'!$Y$3:$Y$7690,"Y",'2way'!$R$3:$R$7690,"=" &amp;B311)</f>
        <v>8</v>
      </c>
      <c r="M311" s="69">
        <f>COUNTIFS('2way'!$M$3:$M$7690,"&gt;50%",'2way'!$Y$3:$Y$7690,"N",'2way'!$Q$3:$Q$7690,"=" &amp;B311) +  COUNTIFS('2way'!$M$3:$M$7690,"&gt;50%",'2way'!$Y$3:$Y$7690,"N",'2way'!$R$3:$R$7690,"=" &amp;B311)</f>
        <v>4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12</v>
      </c>
      <c r="Q311" s="6">
        <f t="shared" si="70"/>
        <v>0.66666666666666663</v>
      </c>
      <c r="R311" s="6">
        <f t="shared" si="71"/>
        <v>0.33333333333333331</v>
      </c>
      <c r="S311" s="6">
        <f t="shared" si="72"/>
        <v>0</v>
      </c>
      <c r="T311" s="6">
        <f t="shared" si="73"/>
        <v>0</v>
      </c>
      <c r="U311">
        <f t="shared" si="74"/>
        <v>6</v>
      </c>
      <c r="V311" s="6">
        <f t="shared" si="75"/>
        <v>0.5</v>
      </c>
      <c r="W311">
        <f t="shared" si="76"/>
        <v>8</v>
      </c>
      <c r="X311" s="6">
        <f t="shared" si="77"/>
        <v>0.66666666666666663</v>
      </c>
      <c r="Y311">
        <f t="shared" si="78"/>
        <v>5</v>
      </c>
      <c r="Z311" s="6">
        <f t="shared" si="79"/>
        <v>0.41666666666666669</v>
      </c>
      <c r="AA311">
        <f t="shared" si="80"/>
        <v>4</v>
      </c>
      <c r="AB311" s="6">
        <f t="shared" si="81"/>
        <v>0.33333333333333331</v>
      </c>
    </row>
    <row r="312" spans="1:28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4</v>
      </c>
      <c r="D312" s="69">
        <f>COUNTIFS('2way'!$A$3:$A$7690,"&gt;50%",'2way'!$Y$3:$Y$7690,"N",'2way'!$Q$3:$Q$7690,"=" &amp;B312) +  COUNTIFS('2way'!$A$3:$A$7690,"&gt;50%",'2way'!$Y$3:$Y$7690,"N",'2way'!$R$3:$R$7690,"=" &amp;B312)</f>
        <v>3</v>
      </c>
      <c r="E312" s="69">
        <f>COUNTIFS('2way'!$B$3:$B$7690,"&gt;50%",'2way'!$Y$3:$Y$7690,"N",'2way'!$Q$3:$Q$7690,"=" &amp;B312) +  COUNTIFS('2way'!$B$3:$B$7690,"&gt;50%",'2way'!$Y$3:$Y$7690,"N",'2way'!$R$3:$R$7690,"=" &amp;B312)</f>
        <v>4</v>
      </c>
      <c r="F312" s="69">
        <f>COUNTIFS('2way'!$B$3:$B$7690,"&gt;50%",'2way'!$Y$3:$Y$7690,"Y",'2way'!$Q$3:$Q$7690,"=" &amp;B312) +  COUNTIFS('2way'!$B$3:$B$7690,"&gt;50%",'2way'!$Y$3:$Y$7690,"Y",'2way'!$R$3:$R$7690,"=" &amp;B312)</f>
        <v>2</v>
      </c>
      <c r="G312">
        <f>COUNTIF('2way'!$Q$3:$Q$7690,"=" &amp;B312) + COUNTIF('2way'!$R$3:$R$7690,"=" &amp;B312)</f>
        <v>15</v>
      </c>
      <c r="H312" s="6">
        <f t="shared" si="66"/>
        <v>0.26666666666666666</v>
      </c>
      <c r="I312" s="6">
        <f t="shared" si="67"/>
        <v>0.2</v>
      </c>
      <c r="J312" s="6">
        <f t="shared" si="68"/>
        <v>0.26666666666666666</v>
      </c>
      <c r="K312" s="6">
        <f t="shared" si="69"/>
        <v>0.13333333333333333</v>
      </c>
      <c r="L312" s="69">
        <f>COUNTIFS('2way'!$M$3:$M$7690,"&gt;50%",'2way'!$Y$3:$Y$7690,"Y",'2way'!$Q$3:$Q$7690,"=" &amp;B312) +  COUNTIFS('2way'!$M$3:$M$7690,"&gt;50%",'2way'!$Y$3:$Y$7690,"Y",'2way'!$R$3:$R$7690,"=" &amp;B312)</f>
        <v>7</v>
      </c>
      <c r="M312" s="69">
        <f>COUNTIFS('2way'!$M$3:$M$7690,"&gt;50%",'2way'!$Y$3:$Y$7690,"N",'2way'!$Q$3:$Q$7690,"=" &amp;B312) +  COUNTIFS('2way'!$M$3:$M$7690,"&gt;50%",'2way'!$Y$3:$Y$7690,"N",'2way'!$R$3:$R$7690,"=" &amp;B312)</f>
        <v>8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15</v>
      </c>
      <c r="Q312" s="6">
        <f t="shared" si="70"/>
        <v>0.46666666666666667</v>
      </c>
      <c r="R312" s="6">
        <f t="shared" si="71"/>
        <v>0.53333333333333333</v>
      </c>
      <c r="S312" s="6">
        <f t="shared" si="72"/>
        <v>0</v>
      </c>
      <c r="T312" s="6">
        <f t="shared" si="73"/>
        <v>0</v>
      </c>
      <c r="U312">
        <f t="shared" si="74"/>
        <v>8</v>
      </c>
      <c r="V312" s="6">
        <f t="shared" si="75"/>
        <v>0.53333333333333333</v>
      </c>
      <c r="W312">
        <f t="shared" si="76"/>
        <v>7</v>
      </c>
      <c r="X312" s="6">
        <f t="shared" si="77"/>
        <v>0.46666666666666667</v>
      </c>
      <c r="Y312">
        <f t="shared" si="78"/>
        <v>5</v>
      </c>
      <c r="Z312" s="6">
        <f t="shared" si="79"/>
        <v>0.33333333333333331</v>
      </c>
      <c r="AA312">
        <f t="shared" si="80"/>
        <v>8</v>
      </c>
      <c r="AB312" s="6">
        <f t="shared" si="81"/>
        <v>0.53333333333333333</v>
      </c>
    </row>
    <row r="313" spans="1:28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5</v>
      </c>
      <c r="D313" s="69">
        <f>COUNTIFS('2way'!$A$3:$A$7690,"&gt;50%",'2way'!$Y$3:$Y$7690,"N",'2way'!$Q$3:$Q$7690,"=" &amp;B313) +  COUNTIFS('2way'!$A$3:$A$7690,"&gt;50%",'2way'!$Y$3:$Y$7690,"N",'2way'!$R$3:$R$7690,"=" &amp;B313)</f>
        <v>7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3</v>
      </c>
      <c r="G313">
        <f>COUNTIF('2way'!$Q$3:$Q$7690,"=" &amp;B313) + COUNTIF('2way'!$R$3:$R$7690,"=" &amp;B313)</f>
        <v>15</v>
      </c>
      <c r="H313" s="6">
        <f t="shared" si="66"/>
        <v>0.33333333333333331</v>
      </c>
      <c r="I313" s="6">
        <f t="shared" si="67"/>
        <v>0.46666666666666667</v>
      </c>
      <c r="J313" s="6">
        <f t="shared" si="68"/>
        <v>0</v>
      </c>
      <c r="K313" s="6">
        <f t="shared" si="69"/>
        <v>0.2</v>
      </c>
      <c r="L313" s="69">
        <f>COUNTIFS('2way'!$M$3:$M$7690,"&gt;50%",'2way'!$Y$3:$Y$7690,"Y",'2way'!$Q$3:$Q$7690,"=" &amp;B313) +  COUNTIFS('2way'!$M$3:$M$7690,"&gt;50%",'2way'!$Y$3:$Y$7690,"Y",'2way'!$R$3:$R$7690,"=" &amp;B313)</f>
        <v>8</v>
      </c>
      <c r="M313" s="69">
        <f>COUNTIFS('2way'!$M$3:$M$7690,"&gt;50%",'2way'!$Y$3:$Y$7690,"N",'2way'!$Q$3:$Q$7690,"=" &amp;B313) +  COUNTIFS('2way'!$M$3:$M$7690,"&gt;50%",'2way'!$Y$3:$Y$7690,"N",'2way'!$R$3:$R$7690,"=" &amp;B313)</f>
        <v>7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15</v>
      </c>
      <c r="Q313" s="6">
        <f t="shared" si="70"/>
        <v>0.53333333333333333</v>
      </c>
      <c r="R313" s="6">
        <f t="shared" si="71"/>
        <v>0.46666666666666667</v>
      </c>
      <c r="S313" s="6">
        <f t="shared" si="72"/>
        <v>0</v>
      </c>
      <c r="T313" s="6">
        <f t="shared" si="73"/>
        <v>0</v>
      </c>
      <c r="U313">
        <f t="shared" si="74"/>
        <v>5</v>
      </c>
      <c r="V313" s="6">
        <f t="shared" si="75"/>
        <v>0.33333333333333331</v>
      </c>
      <c r="W313">
        <f t="shared" si="76"/>
        <v>8</v>
      </c>
      <c r="X313" s="6">
        <f t="shared" si="77"/>
        <v>0.53333333333333333</v>
      </c>
      <c r="Y313">
        <f t="shared" si="78"/>
        <v>10</v>
      </c>
      <c r="Z313" s="6">
        <f t="shared" si="79"/>
        <v>0.66666666666666663</v>
      </c>
      <c r="AA313">
        <f t="shared" si="80"/>
        <v>7</v>
      </c>
      <c r="AB313" s="6">
        <f t="shared" si="81"/>
        <v>0.46666666666666667</v>
      </c>
    </row>
    <row r="314" spans="1:28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4</v>
      </c>
      <c r="D314" s="69">
        <f>COUNTIFS('2way'!$A$3:$A$7690,"&gt;50%",'2way'!$Y$3:$Y$7690,"N",'2way'!$Q$3:$Q$7690,"=" &amp;B314) +  COUNTIFS('2way'!$A$3:$A$7690,"&gt;50%",'2way'!$Y$3:$Y$7690,"N",'2way'!$R$3:$R$7690,"=" &amp;B314)</f>
        <v>4</v>
      </c>
      <c r="E314" s="69">
        <f>COUNTIFS('2way'!$B$3:$B$7690,"&gt;50%",'2way'!$Y$3:$Y$7690,"N",'2way'!$Q$3:$Q$7690,"=" &amp;B314) +  COUNTIFS('2way'!$B$3:$B$7690,"&gt;50%",'2way'!$Y$3:$Y$7690,"N",'2way'!$R$3:$R$7690,"=" &amp;B314)</f>
        <v>3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15</v>
      </c>
      <c r="H314" s="6">
        <f t="shared" si="66"/>
        <v>0.26666666666666666</v>
      </c>
      <c r="I314" s="6">
        <f t="shared" si="67"/>
        <v>0.26666666666666666</v>
      </c>
      <c r="J314" s="6">
        <f t="shared" si="68"/>
        <v>0.2</v>
      </c>
      <c r="K314" s="6">
        <f t="shared" si="69"/>
        <v>6.6666666666666666E-2</v>
      </c>
      <c r="L314" s="69">
        <f>COUNTIFS('2way'!$M$3:$M$7690,"&gt;50%",'2way'!$Y$3:$Y$7690,"Y",'2way'!$Q$3:$Q$7690,"=" &amp;B314) +  COUNTIFS('2way'!$M$3:$M$7690,"&gt;50%",'2way'!$Y$3:$Y$7690,"Y",'2way'!$R$3:$R$7690,"=" &amp;B314)</f>
        <v>5</v>
      </c>
      <c r="M314" s="69">
        <f>COUNTIFS('2way'!$M$3:$M$7690,"&gt;50%",'2way'!$Y$3:$Y$7690,"N",'2way'!$Q$3:$Q$7690,"=" &amp;B314) +  COUNTIFS('2way'!$M$3:$M$7690,"&gt;50%",'2way'!$Y$3:$Y$7690,"N",'2way'!$R$3:$R$7690,"=" &amp;B314)</f>
        <v>9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15</v>
      </c>
      <c r="Q314" s="6">
        <f t="shared" si="70"/>
        <v>0.33333333333333331</v>
      </c>
      <c r="R314" s="6">
        <f t="shared" si="71"/>
        <v>0.6</v>
      </c>
      <c r="S314" s="6">
        <f t="shared" si="72"/>
        <v>6.6666666666666666E-2</v>
      </c>
      <c r="T314" s="6">
        <f t="shared" si="73"/>
        <v>0</v>
      </c>
      <c r="U314">
        <f t="shared" si="74"/>
        <v>7</v>
      </c>
      <c r="V314" s="6">
        <f t="shared" si="75"/>
        <v>0.46666666666666667</v>
      </c>
      <c r="W314">
        <f t="shared" si="76"/>
        <v>6</v>
      </c>
      <c r="X314" s="6">
        <f t="shared" si="77"/>
        <v>0.4</v>
      </c>
      <c r="Y314">
        <f t="shared" si="78"/>
        <v>5</v>
      </c>
      <c r="Z314" s="6">
        <f t="shared" si="79"/>
        <v>0.33333333333333331</v>
      </c>
      <c r="AA314">
        <f t="shared" si="80"/>
        <v>9</v>
      </c>
      <c r="AB314" s="6">
        <f t="shared" si="81"/>
        <v>0.6</v>
      </c>
    </row>
    <row r="315" spans="1:28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5</v>
      </c>
      <c r="D315" s="69">
        <f>COUNTIFS('2way'!$A$3:$A$7690,"&gt;50%",'2way'!$Y$3:$Y$7690,"N",'2way'!$Q$3:$Q$7690,"=" &amp;B315) +  COUNTIFS('2way'!$A$3:$A$7690,"&gt;50%",'2way'!$Y$3:$Y$7690,"N",'2way'!$R$3:$R$7690,"=" &amp;B315)</f>
        <v>4</v>
      </c>
      <c r="E315" s="69">
        <f>COUNTIFS('2way'!$B$3:$B$7690,"&gt;50%",'2way'!$Y$3:$Y$7690,"N",'2way'!$Q$3:$Q$7690,"=" &amp;B315) +  COUNTIFS('2way'!$B$3:$B$7690,"&gt;50%",'2way'!$Y$3:$Y$7690,"N",'2way'!$R$3:$R$7690,"=" &amp;B315)</f>
        <v>2</v>
      </c>
      <c r="F315" s="69">
        <f>COUNTIFS('2way'!$B$3:$B$7690,"&gt;50%",'2way'!$Y$3:$Y$7690,"Y",'2way'!$Q$3:$Q$7690,"=" &amp;B315) +  COUNTIFS('2way'!$B$3:$B$7690,"&gt;50%",'2way'!$Y$3:$Y$7690,"Y",'2way'!$R$3:$R$7690,"=" &amp;B315)</f>
        <v>3</v>
      </c>
      <c r="G315">
        <f>COUNTIF('2way'!$Q$3:$Q$7690,"=" &amp;B315) + COUNTIF('2way'!$R$3:$R$7690,"=" &amp;B315)</f>
        <v>15</v>
      </c>
      <c r="H315" s="6">
        <f t="shared" si="66"/>
        <v>0.33333333333333331</v>
      </c>
      <c r="I315" s="6">
        <f t="shared" si="67"/>
        <v>0.26666666666666666</v>
      </c>
      <c r="J315" s="6">
        <f t="shared" si="68"/>
        <v>0.13333333333333333</v>
      </c>
      <c r="K315" s="6">
        <f t="shared" si="69"/>
        <v>0.2</v>
      </c>
      <c r="L315" s="69">
        <f>COUNTIFS('2way'!$M$3:$M$7690,"&gt;50%",'2way'!$Y$3:$Y$7690,"Y",'2way'!$Q$3:$Q$7690,"=" &amp;B315) +  COUNTIFS('2way'!$M$3:$M$7690,"&gt;50%",'2way'!$Y$3:$Y$7690,"Y",'2way'!$R$3:$R$7690,"=" &amp;B315)</f>
        <v>9</v>
      </c>
      <c r="M315" s="69">
        <f>COUNTIFS('2way'!$M$3:$M$7690,"&gt;50%",'2way'!$Y$3:$Y$7690,"N",'2way'!$Q$3:$Q$7690,"=" &amp;B315) +  COUNTIFS('2way'!$M$3:$M$7690,"&gt;50%",'2way'!$Y$3:$Y$7690,"N",'2way'!$R$3:$R$7690,"=" &amp;B315)</f>
        <v>6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15</v>
      </c>
      <c r="Q315" s="6">
        <f t="shared" si="70"/>
        <v>0.6</v>
      </c>
      <c r="R315" s="6">
        <f t="shared" si="71"/>
        <v>0.4</v>
      </c>
      <c r="S315" s="6">
        <f t="shared" si="72"/>
        <v>0</v>
      </c>
      <c r="T315" s="6">
        <f t="shared" si="73"/>
        <v>0</v>
      </c>
      <c r="U315">
        <f t="shared" si="74"/>
        <v>7</v>
      </c>
      <c r="V315" s="6">
        <f t="shared" si="75"/>
        <v>0.46666666666666667</v>
      </c>
      <c r="W315">
        <f t="shared" si="76"/>
        <v>9</v>
      </c>
      <c r="X315" s="6">
        <f t="shared" si="77"/>
        <v>0.6</v>
      </c>
      <c r="Y315">
        <f t="shared" si="78"/>
        <v>7</v>
      </c>
      <c r="Z315" s="6">
        <f t="shared" si="79"/>
        <v>0.46666666666666667</v>
      </c>
      <c r="AA315">
        <f t="shared" si="80"/>
        <v>6</v>
      </c>
      <c r="AB315" s="6">
        <f t="shared" si="81"/>
        <v>0.4</v>
      </c>
    </row>
    <row r="316" spans="1:28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8</v>
      </c>
      <c r="D316" s="69">
        <f>COUNTIFS('2way'!$A$3:$A$7690,"&gt;50%",'2way'!$Y$3:$Y$7690,"N",'2way'!$Q$3:$Q$7690,"=" &amp;B316) +  COUNTIFS('2way'!$A$3:$A$7690,"&gt;50%",'2way'!$Y$3:$Y$7690,"N",'2way'!$R$3:$R$7690,"=" &amp;B316)</f>
        <v>2</v>
      </c>
      <c r="E316" s="69">
        <f>COUNTIFS('2way'!$B$3:$B$7690,"&gt;50%",'2way'!$Y$3:$Y$7690,"N",'2way'!$Q$3:$Q$7690,"=" &amp;B316) +  COUNTIFS('2way'!$B$3:$B$7690,"&gt;50%",'2way'!$Y$3:$Y$7690,"N",'2way'!$R$3:$R$7690,"=" &amp;B316)</f>
        <v>2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15</v>
      </c>
      <c r="H316" s="6">
        <f t="shared" si="66"/>
        <v>0.53333333333333333</v>
      </c>
      <c r="I316" s="6">
        <f t="shared" si="67"/>
        <v>0.13333333333333333</v>
      </c>
      <c r="J316" s="6">
        <f t="shared" si="68"/>
        <v>0.13333333333333333</v>
      </c>
      <c r="K316" s="6">
        <f t="shared" si="69"/>
        <v>6.6666666666666666E-2</v>
      </c>
      <c r="L316" s="69">
        <f>COUNTIFS('2way'!$M$3:$M$7690,"&gt;50%",'2way'!$Y$3:$Y$7690,"Y",'2way'!$Q$3:$Q$7690,"=" &amp;B316) +  COUNTIFS('2way'!$M$3:$M$7690,"&gt;50%",'2way'!$Y$3:$Y$7690,"Y",'2way'!$R$3:$R$7690,"=" &amp;B316)</f>
        <v>10</v>
      </c>
      <c r="M316" s="69">
        <f>COUNTIFS('2way'!$M$3:$M$7690,"&gt;50%",'2way'!$Y$3:$Y$7690,"N",'2way'!$Q$3:$Q$7690,"=" &amp;B316) +  COUNTIFS('2way'!$M$3:$M$7690,"&gt;50%",'2way'!$Y$3:$Y$7690,"N",'2way'!$R$3:$R$7690,"=" &amp;B316)</f>
        <v>5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15</v>
      </c>
      <c r="Q316" s="6">
        <f t="shared" si="70"/>
        <v>0.66666666666666663</v>
      </c>
      <c r="R316" s="6">
        <f t="shared" si="71"/>
        <v>0.33333333333333331</v>
      </c>
      <c r="S316" s="6">
        <f t="shared" si="72"/>
        <v>0</v>
      </c>
      <c r="T316" s="6">
        <f t="shared" si="73"/>
        <v>0</v>
      </c>
      <c r="U316">
        <f t="shared" si="74"/>
        <v>10</v>
      </c>
      <c r="V316" s="6">
        <f t="shared" si="75"/>
        <v>0.66666666666666663</v>
      </c>
      <c r="W316">
        <f t="shared" si="76"/>
        <v>10</v>
      </c>
      <c r="X316" s="6">
        <f t="shared" si="77"/>
        <v>0.66666666666666663</v>
      </c>
      <c r="Y316">
        <f t="shared" si="78"/>
        <v>3</v>
      </c>
      <c r="Z316" s="6">
        <f t="shared" si="79"/>
        <v>0.2</v>
      </c>
      <c r="AA316">
        <f t="shared" si="80"/>
        <v>5</v>
      </c>
      <c r="AB316" s="6">
        <f t="shared" si="81"/>
        <v>0.33333333333333331</v>
      </c>
    </row>
    <row r="317" spans="1:28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3</v>
      </c>
      <c r="D317" s="69">
        <f>COUNTIFS('2way'!$A$3:$A$7690,"&gt;50%",'2way'!$Y$3:$Y$7690,"N",'2way'!$Q$3:$Q$7690,"=" &amp;B317) +  COUNTIFS('2way'!$A$3:$A$7690,"&gt;50%",'2way'!$Y$3:$Y$7690,"N",'2way'!$R$3:$R$7690,"=" &amp;B317)</f>
        <v>2</v>
      </c>
      <c r="E317" s="69">
        <f>COUNTIFS('2way'!$B$3:$B$7690,"&gt;50%",'2way'!$Y$3:$Y$7690,"N",'2way'!$Q$3:$Q$7690,"=" &amp;B317) +  COUNTIFS('2way'!$B$3:$B$7690,"&gt;50%",'2way'!$Y$3:$Y$7690,"N",'2way'!$R$3:$R$7690,"=" &amp;B317)</f>
        <v>4</v>
      </c>
      <c r="F317" s="69">
        <f>COUNTIFS('2way'!$B$3:$B$7690,"&gt;50%",'2way'!$Y$3:$Y$7690,"Y",'2way'!$Q$3:$Q$7690,"=" &amp;B317) +  COUNTIFS('2way'!$B$3:$B$7690,"&gt;50%",'2way'!$Y$3:$Y$7690,"Y",'2way'!$R$3:$R$7690,"=" &amp;B317)</f>
        <v>4</v>
      </c>
      <c r="G317">
        <f>COUNTIF('2way'!$Q$3:$Q$7690,"=" &amp;B317) + COUNTIF('2way'!$R$3:$R$7690,"=" &amp;B317)</f>
        <v>15</v>
      </c>
      <c r="H317" s="6">
        <f t="shared" si="66"/>
        <v>0.2</v>
      </c>
      <c r="I317" s="6">
        <f t="shared" si="67"/>
        <v>0.13333333333333333</v>
      </c>
      <c r="J317" s="6">
        <f t="shared" si="68"/>
        <v>0.26666666666666666</v>
      </c>
      <c r="K317" s="6">
        <f t="shared" si="69"/>
        <v>0.26666666666666666</v>
      </c>
      <c r="L317" s="69">
        <f>COUNTIFS('2way'!$M$3:$M$7690,"&gt;50%",'2way'!$Y$3:$Y$7690,"Y",'2way'!$Q$3:$Q$7690,"=" &amp;B317) +  COUNTIFS('2way'!$M$3:$M$7690,"&gt;50%",'2way'!$Y$3:$Y$7690,"Y",'2way'!$R$3:$R$7690,"=" &amp;B317)</f>
        <v>8</v>
      </c>
      <c r="M317" s="69">
        <f>COUNTIFS('2way'!$M$3:$M$7690,"&gt;50%",'2way'!$Y$3:$Y$7690,"N",'2way'!$Q$3:$Q$7690,"=" &amp;B317) +  COUNTIFS('2way'!$M$3:$M$7690,"&gt;50%",'2way'!$Y$3:$Y$7690,"N",'2way'!$R$3:$R$7690,"=" &amp;B317)</f>
        <v>7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15</v>
      </c>
      <c r="Q317" s="6">
        <f t="shared" si="70"/>
        <v>0.53333333333333333</v>
      </c>
      <c r="R317" s="6">
        <f t="shared" si="71"/>
        <v>0.46666666666666667</v>
      </c>
      <c r="S317" s="6">
        <f t="shared" si="72"/>
        <v>0</v>
      </c>
      <c r="T317" s="6">
        <f t="shared" si="73"/>
        <v>0</v>
      </c>
      <c r="U317">
        <f t="shared" si="74"/>
        <v>7</v>
      </c>
      <c r="V317" s="6">
        <f t="shared" si="75"/>
        <v>0.46666666666666667</v>
      </c>
      <c r="W317">
        <f t="shared" si="76"/>
        <v>8</v>
      </c>
      <c r="X317" s="6">
        <f t="shared" si="77"/>
        <v>0.53333333333333333</v>
      </c>
      <c r="Y317">
        <f t="shared" si="78"/>
        <v>6</v>
      </c>
      <c r="Z317" s="6">
        <f t="shared" si="79"/>
        <v>0.4</v>
      </c>
      <c r="AA317">
        <f t="shared" si="80"/>
        <v>7</v>
      </c>
      <c r="AB317" s="6">
        <f t="shared" si="81"/>
        <v>0.46666666666666667</v>
      </c>
    </row>
    <row r="318" spans="1:28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4</v>
      </c>
      <c r="D318" s="69">
        <f>COUNTIFS('2way'!$A$3:$A$7690,"&gt;50%",'2way'!$Y$3:$Y$7690,"N",'2way'!$Q$3:$Q$7690,"=" &amp;B318) +  COUNTIFS('2way'!$A$3:$A$7690,"&gt;50%",'2way'!$Y$3:$Y$7690,"N",'2way'!$R$3:$R$7690,"=" &amp;B318)</f>
        <v>3</v>
      </c>
      <c r="E318" s="69">
        <f>COUNTIFS('2way'!$B$3:$B$7690,"&gt;50%",'2way'!$Y$3:$Y$7690,"N",'2way'!$Q$3:$Q$7690,"=" &amp;B318) +  COUNTIFS('2way'!$B$3:$B$7690,"&gt;50%",'2way'!$Y$3:$Y$7690,"N",'2way'!$R$3:$R$7690,"=" &amp;B318)</f>
        <v>4</v>
      </c>
      <c r="F318" s="69">
        <f>COUNTIFS('2way'!$B$3:$B$7690,"&gt;50%",'2way'!$Y$3:$Y$7690,"Y",'2way'!$Q$3:$Q$7690,"=" &amp;B318) +  COUNTIFS('2way'!$B$3:$B$7690,"&gt;50%",'2way'!$Y$3:$Y$7690,"Y",'2way'!$R$3:$R$7690,"=" &amp;B318)</f>
        <v>2</v>
      </c>
      <c r="G318">
        <f>COUNTIF('2way'!$Q$3:$Q$7690,"=" &amp;B318) + COUNTIF('2way'!$R$3:$R$7690,"=" &amp;B318)</f>
        <v>15</v>
      </c>
      <c r="H318" s="6">
        <f t="shared" si="66"/>
        <v>0.26666666666666666</v>
      </c>
      <c r="I318" s="6">
        <f t="shared" si="67"/>
        <v>0.2</v>
      </c>
      <c r="J318" s="6">
        <f t="shared" si="68"/>
        <v>0.26666666666666666</v>
      </c>
      <c r="K318" s="6">
        <f t="shared" si="69"/>
        <v>0.13333333333333333</v>
      </c>
      <c r="L318" s="69">
        <f>COUNTIFS('2way'!$M$3:$M$7690,"&gt;50%",'2way'!$Y$3:$Y$7690,"Y",'2way'!$Q$3:$Q$7690,"=" &amp;B318) +  COUNTIFS('2way'!$M$3:$M$7690,"&gt;50%",'2way'!$Y$3:$Y$7690,"Y",'2way'!$R$3:$R$7690,"=" &amp;B318)</f>
        <v>7</v>
      </c>
      <c r="M318" s="69">
        <f>COUNTIFS('2way'!$M$3:$M$7690,"&gt;50%",'2way'!$Y$3:$Y$7690,"N",'2way'!$Q$3:$Q$7690,"=" &amp;B318) +  COUNTIFS('2way'!$M$3:$M$7690,"&gt;50%",'2way'!$Y$3:$Y$7690,"N",'2way'!$R$3:$R$7690,"=" &amp;B318)</f>
        <v>7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15</v>
      </c>
      <c r="Q318" s="6">
        <f t="shared" si="70"/>
        <v>0.46666666666666667</v>
      </c>
      <c r="R318" s="6">
        <f t="shared" si="71"/>
        <v>0.46666666666666667</v>
      </c>
      <c r="S318" s="6">
        <f t="shared" si="72"/>
        <v>0</v>
      </c>
      <c r="T318" s="6">
        <f t="shared" si="73"/>
        <v>6.6666666666666666E-2</v>
      </c>
      <c r="U318">
        <f t="shared" si="74"/>
        <v>8</v>
      </c>
      <c r="V318" s="6">
        <f t="shared" si="75"/>
        <v>0.53333333333333333</v>
      </c>
      <c r="W318">
        <f t="shared" si="76"/>
        <v>7</v>
      </c>
      <c r="X318" s="6">
        <f t="shared" si="77"/>
        <v>0.46666666666666667</v>
      </c>
      <c r="Y318">
        <f t="shared" si="78"/>
        <v>5</v>
      </c>
      <c r="Z318" s="6">
        <f t="shared" si="79"/>
        <v>0.33333333333333331</v>
      </c>
      <c r="AA318">
        <f t="shared" si="80"/>
        <v>8</v>
      </c>
      <c r="AB318" s="6">
        <f t="shared" si="81"/>
        <v>0.53333333333333333</v>
      </c>
    </row>
    <row r="319" spans="1:28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4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4</v>
      </c>
      <c r="F319" s="69">
        <f>COUNTIFS('2way'!$B$3:$B$7690,"&gt;50%",'2way'!$Y$3:$Y$7690,"Y",'2way'!$Q$3:$Q$7690,"=" &amp;B319) +  COUNTIFS('2way'!$B$3:$B$7690,"&gt;50%",'2way'!$Y$3:$Y$7690,"Y",'2way'!$R$3:$R$7690,"=" &amp;B319)</f>
        <v>5</v>
      </c>
      <c r="G319">
        <f>COUNTIF('2way'!$Q$3:$Q$7690,"=" &amp;B319) + COUNTIF('2way'!$R$3:$R$7690,"=" &amp;B319)</f>
        <v>15</v>
      </c>
      <c r="H319" s="6">
        <f t="shared" si="66"/>
        <v>0.26666666666666666</v>
      </c>
      <c r="I319" s="6">
        <f t="shared" si="67"/>
        <v>0.13333333333333333</v>
      </c>
      <c r="J319" s="6">
        <f t="shared" si="68"/>
        <v>0.26666666666666666</v>
      </c>
      <c r="K319" s="6">
        <f t="shared" si="69"/>
        <v>0.33333333333333331</v>
      </c>
      <c r="L319" s="69">
        <f>COUNTIFS('2way'!$M$3:$M$7690,"&gt;50%",'2way'!$Y$3:$Y$7690,"Y",'2way'!$Q$3:$Q$7690,"=" &amp;B319) +  COUNTIFS('2way'!$M$3:$M$7690,"&gt;50%",'2way'!$Y$3:$Y$7690,"Y",'2way'!$R$3:$R$7690,"=" &amp;B319)</f>
        <v>9</v>
      </c>
      <c r="M319" s="69">
        <f>COUNTIFS('2way'!$M$3:$M$7690,"&gt;50%",'2way'!$Y$3:$Y$7690,"N",'2way'!$Q$3:$Q$7690,"=" &amp;B319) +  COUNTIFS('2way'!$M$3:$M$7690,"&gt;50%",'2way'!$Y$3:$Y$7690,"N",'2way'!$R$3:$R$7690,"=" &amp;B319)</f>
        <v>4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15</v>
      </c>
      <c r="Q319" s="6">
        <f t="shared" si="70"/>
        <v>0.6</v>
      </c>
      <c r="R319" s="6">
        <f t="shared" si="71"/>
        <v>0.26666666666666666</v>
      </c>
      <c r="S319" s="6">
        <f t="shared" si="72"/>
        <v>0.13333333333333333</v>
      </c>
      <c r="T319" s="6">
        <f t="shared" si="73"/>
        <v>0</v>
      </c>
      <c r="U319">
        <f t="shared" si="74"/>
        <v>8</v>
      </c>
      <c r="V319" s="6">
        <f t="shared" si="75"/>
        <v>0.53333333333333333</v>
      </c>
      <c r="W319">
        <f t="shared" si="76"/>
        <v>11</v>
      </c>
      <c r="X319" s="6">
        <f t="shared" si="77"/>
        <v>0.73333333333333328</v>
      </c>
      <c r="Y319">
        <f t="shared" si="78"/>
        <v>7</v>
      </c>
      <c r="Z319" s="6">
        <f t="shared" si="79"/>
        <v>0.46666666666666667</v>
      </c>
      <c r="AA319">
        <f t="shared" si="80"/>
        <v>4</v>
      </c>
      <c r="AB319" s="6">
        <f t="shared" si="81"/>
        <v>0.26666666666666666</v>
      </c>
    </row>
    <row r="320" spans="1:28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5</v>
      </c>
      <c r="D320" s="69">
        <f>COUNTIFS('2way'!$A$3:$A$7690,"&gt;50%",'2way'!$Y$3:$Y$7690,"N",'2way'!$Q$3:$Q$7690,"=" &amp;B320) +  COUNTIFS('2way'!$A$3:$A$7690,"&gt;50%",'2way'!$Y$3:$Y$7690,"N",'2way'!$R$3:$R$7690,"=" &amp;B320)</f>
        <v>5</v>
      </c>
      <c r="E320" s="69">
        <f>COUNTIFS('2way'!$B$3:$B$7690,"&gt;50%",'2way'!$Y$3:$Y$7690,"N",'2way'!$Q$3:$Q$7690,"=" &amp;B320) +  COUNTIFS('2way'!$B$3:$B$7690,"&gt;50%",'2way'!$Y$3:$Y$7690,"N",'2way'!$R$3:$R$7690,"=" &amp;B320)</f>
        <v>1</v>
      </c>
      <c r="F320" s="69">
        <f>COUNTIFS('2way'!$B$3:$B$7690,"&gt;50%",'2way'!$Y$3:$Y$7690,"Y",'2way'!$Q$3:$Q$7690,"=" &amp;B320) +  COUNTIFS('2way'!$B$3:$B$7690,"&gt;50%",'2way'!$Y$3:$Y$7690,"Y",'2way'!$R$3:$R$7690,"=" &amp;B320)</f>
        <v>2</v>
      </c>
      <c r="G320">
        <f>COUNTIF('2way'!$Q$3:$Q$7690,"=" &amp;B320) + COUNTIF('2way'!$R$3:$R$7690,"=" &amp;B320)</f>
        <v>15</v>
      </c>
      <c r="H320" s="6">
        <f t="shared" si="66"/>
        <v>0.33333333333333331</v>
      </c>
      <c r="I320" s="6">
        <f t="shared" si="67"/>
        <v>0.33333333333333331</v>
      </c>
      <c r="J320" s="6">
        <f t="shared" si="68"/>
        <v>6.6666666666666666E-2</v>
      </c>
      <c r="K320" s="6">
        <f t="shared" si="69"/>
        <v>0.13333333333333333</v>
      </c>
      <c r="L320" s="69">
        <f>COUNTIFS('2way'!$M$3:$M$7690,"&gt;50%",'2way'!$Y$3:$Y$7690,"Y",'2way'!$Q$3:$Q$7690,"=" &amp;B320) +  COUNTIFS('2way'!$M$3:$M$7690,"&gt;50%",'2way'!$Y$3:$Y$7690,"Y",'2way'!$R$3:$R$7690,"=" &amp;B320)</f>
        <v>8</v>
      </c>
      <c r="M320" s="69">
        <f>COUNTIFS('2way'!$M$3:$M$7690,"&gt;50%",'2way'!$Y$3:$Y$7690,"N",'2way'!$Q$3:$Q$7690,"=" &amp;B320) +  COUNTIFS('2way'!$M$3:$M$7690,"&gt;50%",'2way'!$Y$3:$Y$7690,"N",'2way'!$R$3:$R$7690,"=" &amp;B320)</f>
        <v>6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15</v>
      </c>
      <c r="Q320" s="6">
        <f t="shared" si="70"/>
        <v>0.53333333333333333</v>
      </c>
      <c r="R320" s="6">
        <f t="shared" si="71"/>
        <v>0.4</v>
      </c>
      <c r="S320" s="6">
        <f t="shared" si="72"/>
        <v>0</v>
      </c>
      <c r="T320" s="6">
        <f t="shared" si="73"/>
        <v>0</v>
      </c>
      <c r="U320">
        <f t="shared" si="74"/>
        <v>6</v>
      </c>
      <c r="V320" s="6">
        <f t="shared" si="75"/>
        <v>0.4</v>
      </c>
      <c r="W320">
        <f t="shared" si="76"/>
        <v>8</v>
      </c>
      <c r="X320" s="6">
        <f t="shared" si="77"/>
        <v>0.53333333333333333</v>
      </c>
      <c r="Y320">
        <f t="shared" si="78"/>
        <v>7</v>
      </c>
      <c r="Z320" s="6">
        <f t="shared" si="79"/>
        <v>0.46666666666666667</v>
      </c>
      <c r="AA320">
        <f t="shared" si="80"/>
        <v>6</v>
      </c>
      <c r="AB320" s="6">
        <f t="shared" si="81"/>
        <v>0.4</v>
      </c>
    </row>
    <row r="321" spans="1:28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5</v>
      </c>
      <c r="D321" s="69">
        <f>COUNTIFS('2way'!$A$3:$A$7690,"&gt;50%",'2way'!$Y$3:$Y$7690,"N",'2way'!$Q$3:$Q$7690,"=" &amp;B321) +  COUNTIFS('2way'!$A$3:$A$7690,"&gt;50%",'2way'!$Y$3:$Y$7690,"N",'2way'!$R$3:$R$7690,"=" &amp;B321)</f>
        <v>3</v>
      </c>
      <c r="E321" s="69">
        <f>COUNTIFS('2way'!$B$3:$B$7690,"&gt;50%",'2way'!$Y$3:$Y$7690,"N",'2way'!$Q$3:$Q$7690,"=" &amp;B321) +  COUNTIFS('2way'!$B$3:$B$7690,"&gt;50%",'2way'!$Y$3:$Y$7690,"N",'2way'!$R$3:$R$7690,"=" &amp;B321)</f>
        <v>2</v>
      </c>
      <c r="F321" s="69">
        <f>COUNTIFS('2way'!$B$3:$B$7690,"&gt;50%",'2way'!$Y$3:$Y$7690,"Y",'2way'!$Q$3:$Q$7690,"=" &amp;B321) +  COUNTIFS('2way'!$B$3:$B$7690,"&gt;50%",'2way'!$Y$3:$Y$7690,"Y",'2way'!$R$3:$R$7690,"=" &amp;B321)</f>
        <v>3</v>
      </c>
      <c r="G321">
        <f>COUNTIF('2way'!$Q$3:$Q$7690,"=" &amp;B321) + COUNTIF('2way'!$R$3:$R$7690,"=" &amp;B321)</f>
        <v>15</v>
      </c>
      <c r="H321" s="6">
        <f t="shared" si="66"/>
        <v>0.33333333333333331</v>
      </c>
      <c r="I321" s="6">
        <f t="shared" si="67"/>
        <v>0.2</v>
      </c>
      <c r="J321" s="6">
        <f t="shared" si="68"/>
        <v>0.13333333333333333</v>
      </c>
      <c r="K321" s="6">
        <f t="shared" si="69"/>
        <v>0.2</v>
      </c>
      <c r="L321" s="69">
        <f>COUNTIFS('2way'!$M$3:$M$7690,"&gt;50%",'2way'!$Y$3:$Y$7690,"Y",'2way'!$Q$3:$Q$7690,"=" &amp;B321) +  COUNTIFS('2way'!$M$3:$M$7690,"&gt;50%",'2way'!$Y$3:$Y$7690,"Y",'2way'!$R$3:$R$7690,"=" &amp;B321)</f>
        <v>9</v>
      </c>
      <c r="M321" s="69">
        <f>COUNTIFS('2way'!$M$3:$M$7690,"&gt;50%",'2way'!$Y$3:$Y$7690,"N",'2way'!$Q$3:$Q$7690,"=" &amp;B321) +  COUNTIFS('2way'!$M$3:$M$7690,"&gt;50%",'2way'!$Y$3:$Y$7690,"N",'2way'!$R$3:$R$7690,"=" &amp;B321)</f>
        <v>6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15</v>
      </c>
      <c r="Q321" s="6">
        <f t="shared" si="70"/>
        <v>0.6</v>
      </c>
      <c r="R321" s="6">
        <f t="shared" si="71"/>
        <v>0.4</v>
      </c>
      <c r="S321" s="6">
        <f t="shared" si="72"/>
        <v>0</v>
      </c>
      <c r="T321" s="6">
        <f t="shared" si="73"/>
        <v>0</v>
      </c>
      <c r="U321">
        <f t="shared" si="74"/>
        <v>7</v>
      </c>
      <c r="V321" s="6">
        <f t="shared" si="75"/>
        <v>0.46666666666666667</v>
      </c>
      <c r="W321">
        <f t="shared" si="76"/>
        <v>9</v>
      </c>
      <c r="X321" s="6">
        <f t="shared" si="77"/>
        <v>0.6</v>
      </c>
      <c r="Y321">
        <f t="shared" si="78"/>
        <v>6</v>
      </c>
      <c r="Z321" s="6">
        <f t="shared" si="79"/>
        <v>0.4</v>
      </c>
      <c r="AA321">
        <f t="shared" si="80"/>
        <v>6</v>
      </c>
      <c r="AB321" s="6">
        <f t="shared" si="81"/>
        <v>0.4</v>
      </c>
    </row>
    <row r="322" spans="1:28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6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5</v>
      </c>
      <c r="F322" s="69">
        <f>COUNTIFS('2way'!$B$3:$B$7690,"&gt;50%",'2way'!$Y$3:$Y$7690,"Y",'2way'!$Q$3:$Q$7690,"=" &amp;B322) +  COUNTIFS('2way'!$B$3:$B$7690,"&gt;50%",'2way'!$Y$3:$Y$7690,"Y",'2way'!$R$3:$R$7690,"=" &amp;B322)</f>
        <v>3</v>
      </c>
      <c r="G322">
        <f>COUNTIF('2way'!$Q$3:$Q$7690,"=" &amp;B322) + COUNTIF('2way'!$R$3:$R$7690,"=" &amp;B322)</f>
        <v>15</v>
      </c>
      <c r="H322" s="6">
        <f t="shared" si="66"/>
        <v>0.4</v>
      </c>
      <c r="I322" s="6">
        <f t="shared" si="67"/>
        <v>6.6666666666666666E-2</v>
      </c>
      <c r="J322" s="6">
        <f t="shared" si="68"/>
        <v>0.33333333333333331</v>
      </c>
      <c r="K322" s="6">
        <f t="shared" si="69"/>
        <v>0.2</v>
      </c>
      <c r="L322" s="69">
        <f>COUNTIFS('2way'!$M$3:$M$7690,"&gt;50%",'2way'!$Y$3:$Y$7690,"Y",'2way'!$Q$3:$Q$7690,"=" &amp;B322) +  COUNTIFS('2way'!$M$3:$M$7690,"&gt;50%",'2way'!$Y$3:$Y$7690,"Y",'2way'!$R$3:$R$7690,"=" &amp;B322)</f>
        <v>9</v>
      </c>
      <c r="M322" s="69">
        <f>COUNTIFS('2way'!$M$3:$M$7690,"&gt;50%",'2way'!$Y$3:$Y$7690,"N",'2way'!$Q$3:$Q$7690,"=" &amp;B322) +  COUNTIFS('2way'!$M$3:$M$7690,"&gt;50%",'2way'!$Y$3:$Y$7690,"N",'2way'!$R$3:$R$7690,"=" &amp;B322)</f>
        <v>6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15</v>
      </c>
      <c r="Q322" s="6">
        <f t="shared" si="70"/>
        <v>0.6</v>
      </c>
      <c r="R322" s="6">
        <f t="shared" si="71"/>
        <v>0.4</v>
      </c>
      <c r="S322" s="6">
        <f t="shared" si="72"/>
        <v>0</v>
      </c>
      <c r="T322" s="6">
        <f t="shared" si="73"/>
        <v>0</v>
      </c>
      <c r="U322">
        <f t="shared" si="74"/>
        <v>11</v>
      </c>
      <c r="V322" s="6">
        <f t="shared" si="75"/>
        <v>0.73333333333333328</v>
      </c>
      <c r="W322">
        <f t="shared" si="76"/>
        <v>9</v>
      </c>
      <c r="X322" s="6">
        <f t="shared" si="77"/>
        <v>0.6</v>
      </c>
      <c r="Y322">
        <f t="shared" si="78"/>
        <v>4</v>
      </c>
      <c r="Z322" s="6">
        <f t="shared" si="79"/>
        <v>0.26666666666666666</v>
      </c>
      <c r="AA322">
        <f t="shared" si="80"/>
        <v>6</v>
      </c>
      <c r="AB322" s="6">
        <f t="shared" si="81"/>
        <v>0.4</v>
      </c>
    </row>
    <row r="323" spans="1:28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3</v>
      </c>
      <c r="E323" s="69">
        <f>COUNTIFS('2way'!$B$3:$B$7690,"&gt;50%",'2way'!$Y$3:$Y$7690,"N",'2way'!$Q$3:$Q$7690,"=" &amp;B323) +  COUNTIFS('2way'!$B$3:$B$7690,"&gt;50%",'2way'!$Y$3:$Y$7690,"N",'2way'!$R$3:$R$7690,"=" &amp;B323)</f>
        <v>2</v>
      </c>
      <c r="F323" s="69">
        <f>COUNTIFS('2way'!$B$3:$B$7690,"&gt;50%",'2way'!$Y$3:$Y$7690,"Y",'2way'!$Q$3:$Q$7690,"=" &amp;B323) +  COUNTIFS('2way'!$B$3:$B$7690,"&gt;50%",'2way'!$Y$3:$Y$7690,"Y",'2way'!$R$3:$R$7690,"=" &amp;B323)</f>
        <v>6</v>
      </c>
      <c r="G323">
        <f>COUNTIF('2way'!$Q$3:$Q$7690,"=" &amp;B323) + COUNTIF('2way'!$R$3:$R$7690,"=" &amp;B323)</f>
        <v>15</v>
      </c>
      <c r="H323" s="6">
        <f t="shared" si="66"/>
        <v>6.6666666666666666E-2</v>
      </c>
      <c r="I323" s="6">
        <f t="shared" si="67"/>
        <v>0.2</v>
      </c>
      <c r="J323" s="6">
        <f t="shared" si="68"/>
        <v>0.13333333333333333</v>
      </c>
      <c r="K323" s="6">
        <f t="shared" si="69"/>
        <v>0.4</v>
      </c>
      <c r="L323" s="69">
        <f>COUNTIFS('2way'!$M$3:$M$7690,"&gt;50%",'2way'!$Y$3:$Y$7690,"Y",'2way'!$Q$3:$Q$7690,"=" &amp;B323) +  COUNTIFS('2way'!$M$3:$M$7690,"&gt;50%",'2way'!$Y$3:$Y$7690,"Y",'2way'!$R$3:$R$7690,"=" &amp;B323)</f>
        <v>7</v>
      </c>
      <c r="M323" s="69">
        <f>COUNTIFS('2way'!$M$3:$M$7690,"&gt;50%",'2way'!$Y$3:$Y$7690,"N",'2way'!$Q$3:$Q$7690,"=" &amp;B323) +  COUNTIFS('2way'!$M$3:$M$7690,"&gt;50%",'2way'!$Y$3:$Y$7690,"N",'2way'!$R$3:$R$7690,"=" &amp;B323)</f>
        <v>5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15</v>
      </c>
      <c r="Q323" s="6">
        <f t="shared" si="70"/>
        <v>0.46666666666666667</v>
      </c>
      <c r="R323" s="6">
        <f t="shared" si="71"/>
        <v>0.33333333333333331</v>
      </c>
      <c r="S323" s="6">
        <f t="shared" si="72"/>
        <v>6.6666666666666666E-2</v>
      </c>
      <c r="T323" s="6">
        <f t="shared" si="73"/>
        <v>6.6666666666666666E-2</v>
      </c>
      <c r="U323">
        <f t="shared" si="74"/>
        <v>3</v>
      </c>
      <c r="V323" s="6">
        <f t="shared" si="75"/>
        <v>0.2</v>
      </c>
      <c r="W323">
        <f t="shared" si="76"/>
        <v>8</v>
      </c>
      <c r="X323" s="6">
        <f t="shared" si="77"/>
        <v>0.53333333333333333</v>
      </c>
      <c r="Y323">
        <f t="shared" si="78"/>
        <v>9</v>
      </c>
      <c r="Z323" s="6">
        <f t="shared" si="79"/>
        <v>0.6</v>
      </c>
      <c r="AA323">
        <f t="shared" si="80"/>
        <v>6</v>
      </c>
      <c r="AB323" s="6">
        <f t="shared" si="81"/>
        <v>0.4</v>
      </c>
    </row>
    <row r="324" spans="1:28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3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1</v>
      </c>
      <c r="F324" s="69">
        <f>COUNTIFS('2way'!$B$3:$B$7690,"&gt;50%",'2way'!$Y$3:$Y$7690,"Y",'2way'!$Q$3:$Q$7690,"=" &amp;B324) +  COUNTIFS('2way'!$B$3:$B$7690,"&gt;50%",'2way'!$Y$3:$Y$7690,"Y",'2way'!$R$3:$R$7690,"=" &amp;B324)</f>
        <v>2</v>
      </c>
      <c r="G324">
        <f>COUNTIF('2way'!$Q$3:$Q$7690,"=" &amp;B324) + COUNTIF('2way'!$R$3:$R$7690,"=" &amp;B324)</f>
        <v>15</v>
      </c>
      <c r="H324" s="6">
        <f t="shared" ref="H324:H387" si="82">C324/G324</f>
        <v>0.2</v>
      </c>
      <c r="I324" s="6">
        <f t="shared" si="67"/>
        <v>0</v>
      </c>
      <c r="J324" s="6">
        <f t="shared" si="68"/>
        <v>6.6666666666666666E-2</v>
      </c>
      <c r="K324" s="6">
        <f t="shared" si="69"/>
        <v>0.13333333333333333</v>
      </c>
      <c r="L324" s="69">
        <f>COUNTIFS('2way'!$M$3:$M$7690,"&gt;50%",'2way'!$Y$3:$Y$7690,"Y",'2way'!$Q$3:$Q$7690,"=" &amp;B324) +  COUNTIFS('2way'!$M$3:$M$7690,"&gt;50%",'2way'!$Y$3:$Y$7690,"Y",'2way'!$R$3:$R$7690,"=" &amp;B324)</f>
        <v>11</v>
      </c>
      <c r="M324" s="69">
        <f>COUNTIFS('2way'!$M$3:$M$7690,"&gt;50%",'2way'!$Y$3:$Y$7690,"N",'2way'!$Q$3:$Q$7690,"=" &amp;B324) +  COUNTIFS('2way'!$M$3:$M$7690,"&gt;50%",'2way'!$Y$3:$Y$7690,"N",'2way'!$R$3:$R$7690,"=" &amp;B324)</f>
        <v>4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15</v>
      </c>
      <c r="Q324" s="6">
        <f t="shared" si="70"/>
        <v>0.73333333333333328</v>
      </c>
      <c r="R324" s="6">
        <f t="shared" si="71"/>
        <v>0.26666666666666666</v>
      </c>
      <c r="S324" s="6">
        <f t="shared" si="72"/>
        <v>0</v>
      </c>
      <c r="T324" s="6">
        <f t="shared" si="73"/>
        <v>0</v>
      </c>
      <c r="U324">
        <f t="shared" si="74"/>
        <v>4</v>
      </c>
      <c r="V324" s="6">
        <f t="shared" si="75"/>
        <v>0.26666666666666666</v>
      </c>
      <c r="W324">
        <f t="shared" si="76"/>
        <v>11</v>
      </c>
      <c r="X324" s="6">
        <f t="shared" si="77"/>
        <v>0.73333333333333328</v>
      </c>
      <c r="Y324">
        <f t="shared" si="78"/>
        <v>2</v>
      </c>
      <c r="Z324" s="6">
        <f t="shared" si="79"/>
        <v>0.13333333333333333</v>
      </c>
      <c r="AA324">
        <f t="shared" si="80"/>
        <v>4</v>
      </c>
      <c r="AB324" s="6">
        <f t="shared" si="81"/>
        <v>0.26666666666666666</v>
      </c>
    </row>
    <row r="325" spans="1:28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5</v>
      </c>
      <c r="D325" s="69">
        <f>COUNTIFS('2way'!$A$3:$A$7690,"&gt;50%",'2way'!$Y$3:$Y$7690,"N",'2way'!$Q$3:$Q$7690,"=" &amp;B325) +  COUNTIFS('2way'!$A$3:$A$7690,"&gt;50%",'2way'!$Y$3:$Y$7690,"N",'2way'!$R$3:$R$7690,"=" &amp;B325)</f>
        <v>4</v>
      </c>
      <c r="E325" s="69">
        <f>COUNTIFS('2way'!$B$3:$B$7690,"&gt;50%",'2way'!$Y$3:$Y$7690,"N",'2way'!$Q$3:$Q$7690,"=" &amp;B325) +  COUNTIFS('2way'!$B$3:$B$7690,"&gt;50%",'2way'!$Y$3:$Y$7690,"N",'2way'!$R$3:$R$7690,"=" &amp;B325)</f>
        <v>1</v>
      </c>
      <c r="F325" s="69">
        <f>COUNTIFS('2way'!$B$3:$B$7690,"&gt;50%",'2way'!$Y$3:$Y$7690,"Y",'2way'!$Q$3:$Q$7690,"=" &amp;B325) +  COUNTIFS('2way'!$B$3:$B$7690,"&gt;50%",'2way'!$Y$3:$Y$7690,"Y",'2way'!$R$3:$R$7690,"=" &amp;B325)</f>
        <v>4</v>
      </c>
      <c r="G325">
        <f>COUNTIF('2way'!$Q$3:$Q$7690,"=" &amp;B325) + COUNTIF('2way'!$R$3:$R$7690,"=" &amp;B325)</f>
        <v>15</v>
      </c>
      <c r="H325" s="6">
        <f t="shared" si="82"/>
        <v>0.33333333333333331</v>
      </c>
      <c r="I325" s="6">
        <f t="shared" ref="I325:I388" si="83">D325/G325</f>
        <v>0.26666666666666666</v>
      </c>
      <c r="J325" s="6">
        <f t="shared" ref="J325:J388" si="84">E325/G325</f>
        <v>6.6666666666666666E-2</v>
      </c>
      <c r="K325" s="6">
        <f t="shared" ref="K325:K388" si="85">F325/G325</f>
        <v>0.26666666666666666</v>
      </c>
      <c r="L325" s="69">
        <f>COUNTIFS('2way'!$M$3:$M$7690,"&gt;50%",'2way'!$Y$3:$Y$7690,"Y",'2way'!$Q$3:$Q$7690,"=" &amp;B325) +  COUNTIFS('2way'!$M$3:$M$7690,"&gt;50%",'2way'!$Y$3:$Y$7690,"Y",'2way'!$R$3:$R$7690,"=" &amp;B325)</f>
        <v>10</v>
      </c>
      <c r="M325" s="69">
        <f>COUNTIFS('2way'!$M$3:$M$7690,"&gt;50%",'2way'!$Y$3:$Y$7690,"N",'2way'!$Q$3:$Q$7690,"=" &amp;B325) +  COUNTIFS('2way'!$M$3:$M$7690,"&gt;50%",'2way'!$Y$3:$Y$7690,"N",'2way'!$R$3:$R$7690,"=" &amp;B325)</f>
        <v>5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15</v>
      </c>
      <c r="Q325" s="6">
        <f t="shared" ref="Q325:Q388" si="86">L325/P325</f>
        <v>0.66666666666666663</v>
      </c>
      <c r="R325" s="6">
        <f t="shared" ref="R325:R388" si="87">M325/P325</f>
        <v>0.33333333333333331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6</v>
      </c>
      <c r="V325" s="6">
        <f t="shared" ref="V325:V388" si="91">U325/G325</f>
        <v>0.4</v>
      </c>
      <c r="W325">
        <f t="shared" ref="W325:W388" si="92">L325+N325</f>
        <v>10</v>
      </c>
      <c r="X325" s="6">
        <f t="shared" ref="X325:X388" si="93">W325/P325</f>
        <v>0.66666666666666663</v>
      </c>
      <c r="Y325">
        <f t="shared" ref="Y325:Y388" si="94">D325+F325</f>
        <v>8</v>
      </c>
      <c r="Z325" s="6">
        <f t="shared" ref="Z325:Z388" si="95">Y325/G325</f>
        <v>0.53333333333333333</v>
      </c>
      <c r="AA325">
        <f t="shared" ref="AA325:AA388" si="96">M325+O325</f>
        <v>5</v>
      </c>
      <c r="AB325" s="6">
        <f t="shared" ref="AB325:AB388" si="97">AA325/P325</f>
        <v>0.33333333333333331</v>
      </c>
    </row>
    <row r="326" spans="1:28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4</v>
      </c>
      <c r="D326" s="69">
        <f>COUNTIFS('2way'!$A$3:$A$7690,"&gt;50%",'2way'!$Y$3:$Y$7690,"N",'2way'!$Q$3:$Q$7690,"=" &amp;B326) +  COUNTIFS('2way'!$A$3:$A$7690,"&gt;50%",'2way'!$Y$3:$Y$7690,"N",'2way'!$R$3:$R$7690,"=" &amp;B326)</f>
        <v>1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15</v>
      </c>
      <c r="H326" s="6">
        <f t="shared" si="82"/>
        <v>0.26666666666666666</v>
      </c>
      <c r="I326" s="6">
        <f t="shared" si="83"/>
        <v>6.6666666666666666E-2</v>
      </c>
      <c r="J326" s="6">
        <f t="shared" si="84"/>
        <v>0</v>
      </c>
      <c r="K326" s="6">
        <f t="shared" si="85"/>
        <v>6.6666666666666666E-2</v>
      </c>
      <c r="L326" s="69">
        <f>COUNTIFS('2way'!$M$3:$M$7690,"&gt;50%",'2way'!$Y$3:$Y$7690,"Y",'2way'!$Q$3:$Q$7690,"=" &amp;B326) +  COUNTIFS('2way'!$M$3:$M$7690,"&gt;50%",'2way'!$Y$3:$Y$7690,"Y",'2way'!$R$3:$R$7690,"=" &amp;B326)</f>
        <v>11</v>
      </c>
      <c r="M326" s="69">
        <f>COUNTIFS('2way'!$M$3:$M$7690,"&gt;50%",'2way'!$Y$3:$Y$7690,"N",'2way'!$Q$3:$Q$7690,"=" &amp;B326) +  COUNTIFS('2way'!$M$3:$M$7690,"&gt;50%",'2way'!$Y$3:$Y$7690,"N",'2way'!$R$3:$R$7690,"=" &amp;B326)</f>
        <v>4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15</v>
      </c>
      <c r="Q326" s="6">
        <f t="shared" si="86"/>
        <v>0.73333333333333328</v>
      </c>
      <c r="R326" s="6">
        <f t="shared" si="87"/>
        <v>0.26666666666666666</v>
      </c>
      <c r="S326" s="6">
        <f t="shared" si="88"/>
        <v>0</v>
      </c>
      <c r="T326" s="6">
        <f t="shared" si="89"/>
        <v>0</v>
      </c>
      <c r="U326">
        <f t="shared" si="90"/>
        <v>4</v>
      </c>
      <c r="V326" s="6">
        <f t="shared" si="91"/>
        <v>0.26666666666666666</v>
      </c>
      <c r="W326">
        <f t="shared" si="92"/>
        <v>11</v>
      </c>
      <c r="X326" s="6">
        <f t="shared" si="93"/>
        <v>0.73333333333333328</v>
      </c>
      <c r="Y326">
        <f t="shared" si="94"/>
        <v>2</v>
      </c>
      <c r="Z326" s="6">
        <f t="shared" si="95"/>
        <v>0.13333333333333333</v>
      </c>
      <c r="AA326">
        <f t="shared" si="96"/>
        <v>4</v>
      </c>
      <c r="AB326" s="6">
        <f t="shared" si="97"/>
        <v>0.26666666666666666</v>
      </c>
    </row>
    <row r="327" spans="1:28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8</v>
      </c>
      <c r="D327" s="69">
        <f>COUNTIFS('2way'!$A$3:$A$7690,"&gt;50%",'2way'!$Y$3:$Y$7690,"N",'2way'!$Q$3:$Q$7690,"=" &amp;B327) +  COUNTIFS('2way'!$A$3:$A$7690,"&gt;50%",'2way'!$Y$3:$Y$7690,"N",'2way'!$R$3:$R$7690,"=" &amp;B327)</f>
        <v>3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3</v>
      </c>
      <c r="G327">
        <f>COUNTIF('2way'!$Q$3:$Q$7690,"=" &amp;B327) + COUNTIF('2way'!$R$3:$R$7690,"=" &amp;B327)</f>
        <v>15</v>
      </c>
      <c r="H327" s="6">
        <f t="shared" si="82"/>
        <v>0.53333333333333333</v>
      </c>
      <c r="I327" s="6">
        <f t="shared" si="83"/>
        <v>0.2</v>
      </c>
      <c r="J327" s="6">
        <f t="shared" si="84"/>
        <v>0</v>
      </c>
      <c r="K327" s="6">
        <f t="shared" si="85"/>
        <v>0.2</v>
      </c>
      <c r="L327" s="69">
        <f>COUNTIFS('2way'!$M$3:$M$7690,"&gt;50%",'2way'!$Y$3:$Y$7690,"Y",'2way'!$Q$3:$Q$7690,"=" &amp;B327) +  COUNTIFS('2way'!$M$3:$M$7690,"&gt;50%",'2way'!$Y$3:$Y$7690,"Y",'2way'!$R$3:$R$7690,"=" &amp;B327)</f>
        <v>12</v>
      </c>
      <c r="M327" s="69">
        <f>COUNTIFS('2way'!$M$3:$M$7690,"&gt;50%",'2way'!$Y$3:$Y$7690,"N",'2way'!$Q$3:$Q$7690,"=" &amp;B327) +  COUNTIFS('2way'!$M$3:$M$7690,"&gt;50%",'2way'!$Y$3:$Y$7690,"N",'2way'!$R$3:$R$7690,"=" &amp;B327)</f>
        <v>3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15</v>
      </c>
      <c r="Q327" s="6">
        <f t="shared" si="86"/>
        <v>0.8</v>
      </c>
      <c r="R327" s="6">
        <f t="shared" si="87"/>
        <v>0.2</v>
      </c>
      <c r="S327" s="6">
        <f t="shared" si="88"/>
        <v>0</v>
      </c>
      <c r="T327" s="6">
        <f t="shared" si="89"/>
        <v>0</v>
      </c>
      <c r="U327">
        <f t="shared" si="90"/>
        <v>8</v>
      </c>
      <c r="V327" s="6">
        <f t="shared" si="91"/>
        <v>0.53333333333333333</v>
      </c>
      <c r="W327">
        <f t="shared" si="92"/>
        <v>12</v>
      </c>
      <c r="X327" s="6">
        <f t="shared" si="93"/>
        <v>0.8</v>
      </c>
      <c r="Y327">
        <f t="shared" si="94"/>
        <v>6</v>
      </c>
      <c r="Z327" s="6">
        <f t="shared" si="95"/>
        <v>0.4</v>
      </c>
      <c r="AA327">
        <f t="shared" si="96"/>
        <v>3</v>
      </c>
      <c r="AB327" s="6">
        <f t="shared" si="97"/>
        <v>0.2</v>
      </c>
    </row>
    <row r="328" spans="1:28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4</v>
      </c>
      <c r="E328" s="69">
        <f>COUNTIFS('2way'!$B$3:$B$7690,"&gt;50%",'2way'!$Y$3:$Y$7690,"N",'2way'!$Q$3:$Q$7690,"=" &amp;B328) +  COUNTIFS('2way'!$B$3:$B$7690,"&gt;50%",'2way'!$Y$3:$Y$7690,"N",'2way'!$R$3:$R$7690,"=" &amp;B328)</f>
        <v>3</v>
      </c>
      <c r="F328" s="69">
        <f>COUNTIFS('2way'!$B$3:$B$7690,"&gt;50%",'2way'!$Y$3:$Y$7690,"Y",'2way'!$Q$3:$Q$7690,"=" &amp;B328) +  COUNTIFS('2way'!$B$3:$B$7690,"&gt;50%",'2way'!$Y$3:$Y$7690,"Y",'2way'!$R$3:$R$7690,"=" &amp;B328)</f>
        <v>4</v>
      </c>
      <c r="G328">
        <f>COUNTIF('2way'!$Q$3:$Q$7690,"=" &amp;B328) + COUNTIF('2way'!$R$3:$R$7690,"=" &amp;B328)</f>
        <v>15</v>
      </c>
      <c r="H328" s="6">
        <f t="shared" si="82"/>
        <v>0.2</v>
      </c>
      <c r="I328" s="6">
        <f t="shared" si="83"/>
        <v>0.26666666666666666</v>
      </c>
      <c r="J328" s="6">
        <f t="shared" si="84"/>
        <v>0.2</v>
      </c>
      <c r="K328" s="6">
        <f t="shared" si="85"/>
        <v>0.26666666666666666</v>
      </c>
      <c r="L328" s="69">
        <f>COUNTIFS('2way'!$M$3:$M$7690,"&gt;50%",'2way'!$Y$3:$Y$7690,"Y",'2way'!$Q$3:$Q$7690,"=" &amp;B328) +  COUNTIFS('2way'!$M$3:$M$7690,"&gt;50%",'2way'!$Y$3:$Y$7690,"Y",'2way'!$R$3:$R$7690,"=" &amp;B328)</f>
        <v>8</v>
      </c>
      <c r="M328" s="69">
        <f>COUNTIFS('2way'!$M$3:$M$7690,"&gt;50%",'2way'!$Y$3:$Y$7690,"N",'2way'!$Q$3:$Q$7690,"=" &amp;B328) +  COUNTIFS('2way'!$M$3:$M$7690,"&gt;50%",'2way'!$Y$3:$Y$7690,"N",'2way'!$R$3:$R$7690,"=" &amp;B328)</f>
        <v>7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15</v>
      </c>
      <c r="Q328" s="6">
        <f t="shared" si="86"/>
        <v>0.53333333333333333</v>
      </c>
      <c r="R328" s="6">
        <f t="shared" si="87"/>
        <v>0.46666666666666667</v>
      </c>
      <c r="S328" s="6">
        <f t="shared" si="88"/>
        <v>0</v>
      </c>
      <c r="T328" s="6">
        <f t="shared" si="89"/>
        <v>0</v>
      </c>
      <c r="U328">
        <f t="shared" si="90"/>
        <v>6</v>
      </c>
      <c r="V328" s="6">
        <f t="shared" si="91"/>
        <v>0.4</v>
      </c>
      <c r="W328">
        <f t="shared" si="92"/>
        <v>8</v>
      </c>
      <c r="X328" s="6">
        <f t="shared" si="93"/>
        <v>0.53333333333333333</v>
      </c>
      <c r="Y328">
        <f t="shared" si="94"/>
        <v>8</v>
      </c>
      <c r="Z328" s="6">
        <f t="shared" si="95"/>
        <v>0.53333333333333333</v>
      </c>
      <c r="AA328">
        <f t="shared" si="96"/>
        <v>7</v>
      </c>
      <c r="AB328" s="6">
        <f t="shared" si="97"/>
        <v>0.46666666666666667</v>
      </c>
    </row>
    <row r="329" spans="1:28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5</v>
      </c>
      <c r="D329" s="69">
        <f>COUNTIFS('2way'!$A$3:$A$7690,"&gt;50%",'2way'!$Y$3:$Y$7690,"N",'2way'!$Q$3:$Q$7690,"=" &amp;B329) +  COUNTIFS('2way'!$A$3:$A$7690,"&gt;50%",'2way'!$Y$3:$Y$7690,"N",'2way'!$R$3:$R$7690,"=" &amp;B329)</f>
        <v>3</v>
      </c>
      <c r="E329" s="69">
        <f>COUNTIFS('2way'!$B$3:$B$7690,"&gt;50%",'2way'!$Y$3:$Y$7690,"N",'2way'!$Q$3:$Q$7690,"=" &amp;B329) +  COUNTIFS('2way'!$B$3:$B$7690,"&gt;50%",'2way'!$Y$3:$Y$7690,"N",'2way'!$R$3:$R$7690,"=" &amp;B329)</f>
        <v>2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15</v>
      </c>
      <c r="H329" s="6">
        <f t="shared" si="82"/>
        <v>0.33333333333333331</v>
      </c>
      <c r="I329" s="6">
        <f t="shared" si="83"/>
        <v>0.2</v>
      </c>
      <c r="J329" s="6">
        <f t="shared" si="84"/>
        <v>0.13333333333333333</v>
      </c>
      <c r="K329" s="6">
        <f t="shared" si="85"/>
        <v>6.6666666666666666E-2</v>
      </c>
      <c r="L329" s="69">
        <f>COUNTIFS('2way'!$M$3:$M$7690,"&gt;50%",'2way'!$Y$3:$Y$7690,"Y",'2way'!$Q$3:$Q$7690,"=" &amp;B329) +  COUNTIFS('2way'!$M$3:$M$7690,"&gt;50%",'2way'!$Y$3:$Y$7690,"Y",'2way'!$R$3:$R$7690,"=" &amp;B329)</f>
        <v>8</v>
      </c>
      <c r="M329" s="69">
        <f>COUNTIFS('2way'!$M$3:$M$7690,"&gt;50%",'2way'!$Y$3:$Y$7690,"N",'2way'!$Q$3:$Q$7690,"=" &amp;B329) +  COUNTIFS('2way'!$M$3:$M$7690,"&gt;50%",'2way'!$Y$3:$Y$7690,"N",'2way'!$R$3:$R$7690,"=" &amp;B329)</f>
        <v>7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15</v>
      </c>
      <c r="Q329" s="6">
        <f t="shared" si="86"/>
        <v>0.53333333333333333</v>
      </c>
      <c r="R329" s="6">
        <f t="shared" si="87"/>
        <v>0.46666666666666667</v>
      </c>
      <c r="S329" s="6">
        <f t="shared" si="88"/>
        <v>0</v>
      </c>
      <c r="T329" s="6">
        <f t="shared" si="89"/>
        <v>0</v>
      </c>
      <c r="U329">
        <f t="shared" si="90"/>
        <v>7</v>
      </c>
      <c r="V329" s="6">
        <f t="shared" si="91"/>
        <v>0.46666666666666667</v>
      </c>
      <c r="W329">
        <f t="shared" si="92"/>
        <v>8</v>
      </c>
      <c r="X329" s="6">
        <f t="shared" si="93"/>
        <v>0.53333333333333333</v>
      </c>
      <c r="Y329">
        <f t="shared" si="94"/>
        <v>4</v>
      </c>
      <c r="Z329" s="6">
        <f t="shared" si="95"/>
        <v>0.26666666666666666</v>
      </c>
      <c r="AA329">
        <f t="shared" si="96"/>
        <v>7</v>
      </c>
      <c r="AB329" s="6">
        <f t="shared" si="97"/>
        <v>0.46666666666666667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7</v>
      </c>
      <c r="D330" s="69">
        <f>COUNTIFS('2way'!$A$3:$A$7690,"&gt;50%",'2way'!$Y$3:$Y$7690,"N",'2way'!$Q$3:$Q$7690,"=" &amp;B330) +  COUNTIFS('2way'!$A$3:$A$7690,"&gt;50%",'2way'!$Y$3:$Y$7690,"N",'2way'!$R$3:$R$7690,"=" &amp;B330)</f>
        <v>3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1</v>
      </c>
      <c r="G330">
        <f>COUNTIF('2way'!$Q$3:$Q$7690,"=" &amp;B330) + COUNTIF('2way'!$R$3:$R$7690,"=" &amp;B330)</f>
        <v>13</v>
      </c>
      <c r="H330" s="6">
        <f t="shared" si="82"/>
        <v>0.53846153846153844</v>
      </c>
      <c r="I330" s="6">
        <f t="shared" si="83"/>
        <v>0.23076923076923078</v>
      </c>
      <c r="J330" s="6">
        <f t="shared" si="84"/>
        <v>0</v>
      </c>
      <c r="K330" s="6">
        <f t="shared" si="85"/>
        <v>7.6923076923076927E-2</v>
      </c>
      <c r="L330" s="69">
        <f>COUNTIFS('2way'!$M$3:$M$7690,"&gt;50%",'2way'!$Y$3:$Y$7690,"Y",'2way'!$Q$3:$Q$7690,"=" &amp;B330) +  COUNTIFS('2way'!$M$3:$M$7690,"&gt;50%",'2way'!$Y$3:$Y$7690,"Y",'2way'!$R$3:$R$7690,"=" &amp;B330)</f>
        <v>10</v>
      </c>
      <c r="M330" s="69">
        <f>COUNTIFS('2way'!$M$3:$M$7690,"&gt;50%",'2way'!$Y$3:$Y$7690,"N",'2way'!$Q$3:$Q$7690,"=" &amp;B330) +  COUNTIFS('2way'!$M$3:$M$7690,"&gt;50%",'2way'!$Y$3:$Y$7690,"N",'2way'!$R$3:$R$7690,"=" &amp;B330)</f>
        <v>3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13</v>
      </c>
      <c r="Q330" s="6">
        <f t="shared" si="86"/>
        <v>0.76923076923076927</v>
      </c>
      <c r="R330" s="6">
        <f t="shared" si="87"/>
        <v>0.23076923076923078</v>
      </c>
      <c r="S330" s="6">
        <f t="shared" si="88"/>
        <v>0</v>
      </c>
      <c r="T330" s="6">
        <f t="shared" si="89"/>
        <v>0</v>
      </c>
      <c r="U330">
        <f t="shared" si="90"/>
        <v>7</v>
      </c>
      <c r="V330" s="6">
        <f t="shared" si="91"/>
        <v>0.53846153846153844</v>
      </c>
      <c r="W330">
        <f t="shared" si="92"/>
        <v>10</v>
      </c>
      <c r="X330" s="6">
        <f t="shared" si="93"/>
        <v>0.76923076923076927</v>
      </c>
      <c r="Y330">
        <f t="shared" si="94"/>
        <v>4</v>
      </c>
      <c r="Z330" s="6">
        <f t="shared" si="95"/>
        <v>0.30769230769230771</v>
      </c>
      <c r="AA330">
        <f t="shared" si="96"/>
        <v>3</v>
      </c>
      <c r="AB330" s="6">
        <f t="shared" si="97"/>
        <v>0.23076923076923078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3</v>
      </c>
      <c r="E331" s="69">
        <f>COUNTIFS('2way'!$B$3:$B$7690,"&gt;50%",'2way'!$Y$3:$Y$7690,"N",'2way'!$Q$3:$Q$7690,"=" &amp;B331) +  COUNTIFS('2way'!$B$3:$B$7690,"&gt;50%",'2way'!$Y$3:$Y$7690,"N",'2way'!$R$3:$R$7690,"=" &amp;B331)</f>
        <v>2</v>
      </c>
      <c r="F331" s="69">
        <f>COUNTIFS('2way'!$B$3:$B$7690,"&gt;50%",'2way'!$Y$3:$Y$7690,"Y",'2way'!$Q$3:$Q$7690,"=" &amp;B331) +  COUNTIFS('2way'!$B$3:$B$7690,"&gt;50%",'2way'!$Y$3:$Y$7690,"Y",'2way'!$R$3:$R$7690,"=" &amp;B331)</f>
        <v>5</v>
      </c>
      <c r="G331">
        <f>COUNTIF('2way'!$Q$3:$Q$7690,"=" &amp;B331) + COUNTIF('2way'!$R$3:$R$7690,"=" &amp;B331)</f>
        <v>13</v>
      </c>
      <c r="H331" s="6">
        <f t="shared" si="82"/>
        <v>0.15384615384615385</v>
      </c>
      <c r="I331" s="6">
        <f t="shared" si="83"/>
        <v>0.23076923076923078</v>
      </c>
      <c r="J331" s="6">
        <f t="shared" si="84"/>
        <v>0.15384615384615385</v>
      </c>
      <c r="K331" s="6">
        <f t="shared" si="85"/>
        <v>0.38461538461538464</v>
      </c>
      <c r="L331" s="69">
        <f>COUNTIFS('2way'!$M$3:$M$7690,"&gt;50%",'2way'!$Y$3:$Y$7690,"Y",'2way'!$Q$3:$Q$7690,"=" &amp;B331) +  COUNTIFS('2way'!$M$3:$M$7690,"&gt;50%",'2way'!$Y$3:$Y$7690,"Y",'2way'!$R$3:$R$7690,"=" &amp;B331)</f>
        <v>5</v>
      </c>
      <c r="M331" s="69">
        <f>COUNTIFS('2way'!$M$3:$M$7690,"&gt;50%",'2way'!$Y$3:$Y$7690,"N",'2way'!$Q$3:$Q$7690,"=" &amp;B331) +  COUNTIFS('2way'!$M$3:$M$7690,"&gt;50%",'2way'!$Y$3:$Y$7690,"N",'2way'!$R$3:$R$7690,"=" &amp;B331)</f>
        <v>5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13</v>
      </c>
      <c r="Q331" s="6">
        <f t="shared" si="86"/>
        <v>0.38461538461538464</v>
      </c>
      <c r="R331" s="6">
        <f t="shared" si="87"/>
        <v>0.38461538461538464</v>
      </c>
      <c r="S331" s="6">
        <f t="shared" si="88"/>
        <v>0</v>
      </c>
      <c r="T331" s="6">
        <f t="shared" si="89"/>
        <v>0.15384615384615385</v>
      </c>
      <c r="U331">
        <f t="shared" si="90"/>
        <v>4</v>
      </c>
      <c r="V331" s="6">
        <f t="shared" si="91"/>
        <v>0.30769230769230771</v>
      </c>
      <c r="W331">
        <f t="shared" si="92"/>
        <v>5</v>
      </c>
      <c r="X331" s="6">
        <f t="shared" si="93"/>
        <v>0.38461538461538464</v>
      </c>
      <c r="Y331">
        <f t="shared" si="94"/>
        <v>8</v>
      </c>
      <c r="Z331" s="6">
        <f t="shared" si="95"/>
        <v>0.61538461538461542</v>
      </c>
      <c r="AA331">
        <f t="shared" si="96"/>
        <v>7</v>
      </c>
      <c r="AB331" s="6">
        <f t="shared" si="97"/>
        <v>0.53846153846153844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1</v>
      </c>
      <c r="D332" s="69">
        <f>COUNTIFS('2way'!$A$3:$A$7690,"&gt;50%",'2way'!$Y$3:$Y$7690,"N",'2way'!$Q$3:$Q$7690,"=" &amp;B332) +  COUNTIFS('2way'!$A$3:$A$7690,"&gt;50%",'2way'!$Y$3:$Y$7690,"N",'2way'!$R$3:$R$7690,"=" &amp;B332)</f>
        <v>2</v>
      </c>
      <c r="E332" s="69">
        <f>COUNTIFS('2way'!$B$3:$B$7690,"&gt;50%",'2way'!$Y$3:$Y$7690,"N",'2way'!$Q$3:$Q$7690,"=" &amp;B332) +  COUNTIFS('2way'!$B$3:$B$7690,"&gt;50%",'2way'!$Y$3:$Y$7690,"N",'2way'!$R$3:$R$7690,"=" &amp;B332)</f>
        <v>1</v>
      </c>
      <c r="F332" s="69">
        <f>COUNTIFS('2way'!$B$3:$B$7690,"&gt;50%",'2way'!$Y$3:$Y$7690,"Y",'2way'!$Q$3:$Q$7690,"=" &amp;B332) +  COUNTIFS('2way'!$B$3:$B$7690,"&gt;50%",'2way'!$Y$3:$Y$7690,"Y",'2way'!$R$3:$R$7690,"=" &amp;B332)</f>
        <v>2</v>
      </c>
      <c r="G332">
        <f>COUNTIF('2way'!$Q$3:$Q$7690,"=" &amp;B332) + COUNTIF('2way'!$R$3:$R$7690,"=" &amp;B332)</f>
        <v>13</v>
      </c>
      <c r="H332" s="6">
        <f t="shared" si="82"/>
        <v>7.6923076923076927E-2</v>
      </c>
      <c r="I332" s="6">
        <f t="shared" si="83"/>
        <v>0.15384615384615385</v>
      </c>
      <c r="J332" s="6">
        <f t="shared" si="84"/>
        <v>7.6923076923076927E-2</v>
      </c>
      <c r="K332" s="6">
        <f t="shared" si="85"/>
        <v>0.15384615384615385</v>
      </c>
      <c r="L332" s="69">
        <f>COUNTIFS('2way'!$M$3:$M$7690,"&gt;50%",'2way'!$Y$3:$Y$7690,"Y",'2way'!$Q$3:$Q$7690,"=" &amp;B332) +  COUNTIFS('2way'!$M$3:$M$7690,"&gt;50%",'2way'!$Y$3:$Y$7690,"Y",'2way'!$R$3:$R$7690,"=" &amp;B332)</f>
        <v>4</v>
      </c>
      <c r="M332" s="69">
        <f>COUNTIFS('2way'!$M$3:$M$7690,"&gt;50%",'2way'!$Y$3:$Y$7690,"N",'2way'!$Q$3:$Q$7690,"=" &amp;B332) +  COUNTIFS('2way'!$M$3:$M$7690,"&gt;50%",'2way'!$Y$3:$Y$7690,"N",'2way'!$R$3:$R$7690,"=" &amp;B332)</f>
        <v>3</v>
      </c>
      <c r="N332" s="69">
        <f>COUNTIFS('2way'!$N$3:$N$7690,"&gt;50%",'2way'!$Y$3:$Y$7690,"N",'2way'!$Q$3:$Q$7690,"=" &amp;B332) +  COUNTIFS('2way'!$N$3:$N$7690,"&gt;50%",'2way'!$Y$3:$Y$7690,"N",'2way'!$R$3:$R$7690,"=" &amp;B332)</f>
        <v>1</v>
      </c>
      <c r="O332" s="69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13</v>
      </c>
      <c r="Q332" s="6">
        <f t="shared" si="86"/>
        <v>0.30769230769230771</v>
      </c>
      <c r="R332" s="6">
        <f t="shared" si="87"/>
        <v>0.23076923076923078</v>
      </c>
      <c r="S332" s="6">
        <f t="shared" si="88"/>
        <v>7.6923076923076927E-2</v>
      </c>
      <c r="T332" s="6">
        <f t="shared" si="89"/>
        <v>0.38461538461538464</v>
      </c>
      <c r="U332">
        <f t="shared" si="90"/>
        <v>2</v>
      </c>
      <c r="V332" s="6">
        <f t="shared" si="91"/>
        <v>0.15384615384615385</v>
      </c>
      <c r="W332">
        <f t="shared" si="92"/>
        <v>5</v>
      </c>
      <c r="X332" s="6">
        <f t="shared" si="93"/>
        <v>0.38461538461538464</v>
      </c>
      <c r="Y332">
        <f t="shared" si="94"/>
        <v>4</v>
      </c>
      <c r="Z332" s="6">
        <f t="shared" si="95"/>
        <v>0.30769230769230771</v>
      </c>
      <c r="AA332">
        <f t="shared" si="96"/>
        <v>8</v>
      </c>
      <c r="AB332" s="6">
        <f t="shared" si="97"/>
        <v>0.61538461538461542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4</v>
      </c>
      <c r="E333" s="69">
        <f>COUNTIFS('2way'!$B$3:$B$7690,"&gt;50%",'2way'!$Y$3:$Y$7690,"N",'2way'!$Q$3:$Q$7690,"=" &amp;B333) +  COUNTIFS('2way'!$B$3:$B$7690,"&gt;50%",'2way'!$Y$3:$Y$7690,"N",'2way'!$R$3:$R$7690,"=" &amp;B333)</f>
        <v>3</v>
      </c>
      <c r="F333" s="69">
        <f>COUNTIFS('2way'!$B$3:$B$7690,"&gt;50%",'2way'!$Y$3:$Y$7690,"Y",'2way'!$Q$3:$Q$7690,"=" &amp;B333) +  COUNTIFS('2way'!$B$3:$B$7690,"&gt;50%",'2way'!$Y$3:$Y$7690,"Y",'2way'!$R$3:$R$7690,"=" &amp;B333)</f>
        <v>4</v>
      </c>
      <c r="G333">
        <f>COUNTIF('2way'!$Q$3:$Q$7690,"=" &amp;B333) + COUNTIF('2way'!$R$3:$R$7690,"=" &amp;B333)</f>
        <v>13</v>
      </c>
      <c r="H333" s="6">
        <f t="shared" si="82"/>
        <v>0.15384615384615385</v>
      </c>
      <c r="I333" s="6">
        <f t="shared" si="83"/>
        <v>0.30769230769230771</v>
      </c>
      <c r="J333" s="6">
        <f t="shared" si="84"/>
        <v>0.23076923076923078</v>
      </c>
      <c r="K333" s="6">
        <f t="shared" si="85"/>
        <v>0.30769230769230771</v>
      </c>
      <c r="L333" s="69">
        <f>COUNTIFS('2way'!$M$3:$M$7690,"&gt;50%",'2way'!$Y$3:$Y$7690,"Y",'2way'!$Q$3:$Q$7690,"=" &amp;B333) +  COUNTIFS('2way'!$M$3:$M$7690,"&gt;50%",'2way'!$Y$3:$Y$7690,"Y",'2way'!$R$3:$R$7690,"=" &amp;B333)</f>
        <v>6</v>
      </c>
      <c r="M333" s="69">
        <f>COUNTIFS('2way'!$M$3:$M$7690,"&gt;50%",'2way'!$Y$3:$Y$7690,"N",'2way'!$Q$3:$Q$7690,"=" &amp;B333) +  COUNTIFS('2way'!$M$3:$M$7690,"&gt;50%",'2way'!$Y$3:$Y$7690,"N",'2way'!$R$3:$R$7690,"=" &amp;B333)</f>
        <v>5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13</v>
      </c>
      <c r="Q333" s="6">
        <f t="shared" si="86"/>
        <v>0.46153846153846156</v>
      </c>
      <c r="R333" s="6">
        <f t="shared" si="87"/>
        <v>0.38461538461538464</v>
      </c>
      <c r="S333" s="6">
        <f t="shared" si="88"/>
        <v>0.15384615384615385</v>
      </c>
      <c r="T333" s="6">
        <f t="shared" si="89"/>
        <v>0</v>
      </c>
      <c r="U333">
        <f t="shared" si="90"/>
        <v>5</v>
      </c>
      <c r="V333" s="6">
        <f t="shared" si="91"/>
        <v>0.38461538461538464</v>
      </c>
      <c r="W333">
        <f t="shared" si="92"/>
        <v>8</v>
      </c>
      <c r="X333" s="6">
        <f t="shared" si="93"/>
        <v>0.61538461538461542</v>
      </c>
      <c r="Y333">
        <f t="shared" si="94"/>
        <v>8</v>
      </c>
      <c r="Z333" s="6">
        <f t="shared" si="95"/>
        <v>0.61538461538461542</v>
      </c>
      <c r="AA333">
        <f t="shared" si="96"/>
        <v>5</v>
      </c>
      <c r="AB333" s="6">
        <f t="shared" si="97"/>
        <v>0.38461538461538464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5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4</v>
      </c>
      <c r="G334">
        <f>COUNTIF('2way'!$Q$3:$Q$7690,"=" &amp;B334) + COUNTIF('2way'!$R$3:$R$7690,"=" &amp;B334)</f>
        <v>13</v>
      </c>
      <c r="H334" s="6">
        <f t="shared" si="82"/>
        <v>0.38461538461538464</v>
      </c>
      <c r="I334" s="6">
        <f t="shared" si="83"/>
        <v>7.6923076923076927E-2</v>
      </c>
      <c r="J334" s="6">
        <f t="shared" si="84"/>
        <v>0.23076923076923078</v>
      </c>
      <c r="K334" s="6">
        <f t="shared" si="85"/>
        <v>0.30769230769230771</v>
      </c>
      <c r="L334" s="69">
        <f>COUNTIFS('2way'!$M$3:$M$7690,"&gt;50%",'2way'!$Y$3:$Y$7690,"Y",'2way'!$Q$3:$Q$7690,"=" &amp;B334) +  COUNTIFS('2way'!$M$3:$M$7690,"&gt;50%",'2way'!$Y$3:$Y$7690,"Y",'2way'!$R$3:$R$7690,"=" &amp;B334)</f>
        <v>5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4</v>
      </c>
      <c r="P334">
        <f>COUNTIF('2way'!$Q$3:$Q$7690,"=" &amp;B334) + COUNTIF('2way'!$R$3:$R$7690,"=" &amp;B334)</f>
        <v>13</v>
      </c>
      <c r="Q334" s="6">
        <f t="shared" si="86"/>
        <v>0.38461538461538464</v>
      </c>
      <c r="R334" s="6">
        <f t="shared" si="87"/>
        <v>7.6923076923076927E-2</v>
      </c>
      <c r="S334" s="6">
        <f t="shared" si="88"/>
        <v>0.23076923076923078</v>
      </c>
      <c r="T334" s="6">
        <f t="shared" si="89"/>
        <v>0.30769230769230771</v>
      </c>
      <c r="U334">
        <f t="shared" si="90"/>
        <v>8</v>
      </c>
      <c r="V334" s="6">
        <f t="shared" si="91"/>
        <v>0.61538461538461542</v>
      </c>
      <c r="W334">
        <f t="shared" si="92"/>
        <v>8</v>
      </c>
      <c r="X334" s="6">
        <f t="shared" si="93"/>
        <v>0.61538461538461542</v>
      </c>
      <c r="Y334">
        <f t="shared" si="94"/>
        <v>5</v>
      </c>
      <c r="Z334" s="6">
        <f t="shared" si="95"/>
        <v>0.38461538461538464</v>
      </c>
      <c r="AA334">
        <f t="shared" si="96"/>
        <v>5</v>
      </c>
      <c r="AB334" s="6">
        <f t="shared" si="97"/>
        <v>0.38461538461538464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2</v>
      </c>
      <c r="D335" s="69">
        <f>COUNTIFS('2way'!$A$3:$A$7690,"&gt;50%",'2way'!$Y$3:$Y$7690,"N",'2way'!$Q$3:$Q$7690,"=" &amp;B335) +  COUNTIFS('2way'!$A$3:$A$7690,"&gt;50%",'2way'!$Y$3:$Y$7690,"N",'2way'!$R$3:$R$7690,"=" &amp;B335)</f>
        <v>1</v>
      </c>
      <c r="E335" s="69">
        <f>COUNTIFS('2way'!$B$3:$B$7690,"&gt;50%",'2way'!$Y$3:$Y$7690,"N",'2way'!$Q$3:$Q$7690,"=" &amp;B335) +  COUNTIFS('2way'!$B$3:$B$7690,"&gt;50%",'2way'!$Y$3:$Y$7690,"N",'2way'!$R$3:$R$7690,"=" &amp;B335)</f>
        <v>2</v>
      </c>
      <c r="F335" s="69">
        <f>COUNTIFS('2way'!$B$3:$B$7690,"&gt;50%",'2way'!$Y$3:$Y$7690,"Y",'2way'!$Q$3:$Q$7690,"=" &amp;B335) +  COUNTIFS('2way'!$B$3:$B$7690,"&gt;50%",'2way'!$Y$3:$Y$7690,"Y",'2way'!$R$3:$R$7690,"=" &amp;B335)</f>
        <v>1</v>
      </c>
      <c r="G335">
        <f>COUNTIF('2way'!$Q$3:$Q$7690,"=" &amp;B335) + COUNTIF('2way'!$R$3:$R$7690,"=" &amp;B335)</f>
        <v>13</v>
      </c>
      <c r="H335" s="6">
        <f t="shared" si="82"/>
        <v>0.15384615384615385</v>
      </c>
      <c r="I335" s="6">
        <f t="shared" si="83"/>
        <v>7.6923076923076927E-2</v>
      </c>
      <c r="J335" s="6">
        <f t="shared" si="84"/>
        <v>0.15384615384615385</v>
      </c>
      <c r="K335" s="6">
        <f t="shared" si="85"/>
        <v>7.6923076923076927E-2</v>
      </c>
      <c r="L335" s="69">
        <f>COUNTIFS('2way'!$M$3:$M$7690,"&gt;50%",'2way'!$Y$3:$Y$7690,"Y",'2way'!$Q$3:$Q$7690,"=" &amp;B335) +  COUNTIFS('2way'!$M$3:$M$7690,"&gt;50%",'2way'!$Y$3:$Y$7690,"Y",'2way'!$R$3:$R$7690,"=" &amp;B335)</f>
        <v>4</v>
      </c>
      <c r="M335" s="69">
        <f>COUNTIFS('2way'!$M$3:$M$7690,"&gt;50%",'2way'!$Y$3:$Y$7690,"N",'2way'!$Q$3:$Q$7690,"=" &amp;B335) +  COUNTIFS('2way'!$M$3:$M$7690,"&gt;50%",'2way'!$Y$3:$Y$7690,"N",'2way'!$R$3:$R$7690,"=" &amp;B335)</f>
        <v>5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13</v>
      </c>
      <c r="Q335" s="6">
        <f t="shared" si="86"/>
        <v>0.30769230769230771</v>
      </c>
      <c r="R335" s="6">
        <f t="shared" si="87"/>
        <v>0.38461538461538464</v>
      </c>
      <c r="S335" s="6">
        <f t="shared" si="88"/>
        <v>7.6923076923076927E-2</v>
      </c>
      <c r="T335" s="6">
        <f t="shared" si="89"/>
        <v>0.23076923076923078</v>
      </c>
      <c r="U335">
        <f t="shared" si="90"/>
        <v>4</v>
      </c>
      <c r="V335" s="6">
        <f t="shared" si="91"/>
        <v>0.30769230769230771</v>
      </c>
      <c r="W335">
        <f t="shared" si="92"/>
        <v>5</v>
      </c>
      <c r="X335" s="6">
        <f t="shared" si="93"/>
        <v>0.38461538461538464</v>
      </c>
      <c r="Y335">
        <f t="shared" si="94"/>
        <v>2</v>
      </c>
      <c r="Z335" s="6">
        <f t="shared" si="95"/>
        <v>0.15384615384615385</v>
      </c>
      <c r="AA335">
        <f t="shared" si="96"/>
        <v>8</v>
      </c>
      <c r="AB335" s="6">
        <f t="shared" si="97"/>
        <v>0.61538461538461542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4</v>
      </c>
      <c r="D336" s="69">
        <f>COUNTIFS('2way'!$A$3:$A$7690,"&gt;50%",'2way'!$Y$3:$Y$7690,"N",'2way'!$Q$3:$Q$7690,"=" &amp;B336) +  COUNTIFS('2way'!$A$3:$A$7690,"&gt;50%",'2way'!$Y$3:$Y$7690,"N",'2way'!$R$3:$R$7690,"=" &amp;B336)</f>
        <v>1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3</v>
      </c>
      <c r="G336">
        <f>COUNTIF('2way'!$Q$3:$Q$7690,"=" &amp;B336) + COUNTIF('2way'!$R$3:$R$7690,"=" &amp;B336)</f>
        <v>13</v>
      </c>
      <c r="H336" s="6">
        <f t="shared" si="82"/>
        <v>0.30769230769230771</v>
      </c>
      <c r="I336" s="6">
        <f t="shared" si="83"/>
        <v>7.6923076923076927E-2</v>
      </c>
      <c r="J336" s="6">
        <f t="shared" si="84"/>
        <v>0.30769230769230771</v>
      </c>
      <c r="K336" s="6">
        <f t="shared" si="85"/>
        <v>0.23076923076923078</v>
      </c>
      <c r="L336" s="69">
        <f>COUNTIFS('2way'!$M$3:$M$7690,"&gt;50%",'2way'!$Y$3:$Y$7690,"Y",'2way'!$Q$3:$Q$7690,"=" &amp;B336) +  COUNTIFS('2way'!$M$3:$M$7690,"&gt;50%",'2way'!$Y$3:$Y$7690,"Y",'2way'!$R$3:$R$7690,"=" &amp;B336)</f>
        <v>3</v>
      </c>
      <c r="M336" s="69">
        <f>COUNTIFS('2way'!$M$3:$M$7690,"&gt;50%",'2way'!$Y$3:$Y$7690,"N",'2way'!$Q$3:$Q$7690,"=" &amp;B336) +  COUNTIFS('2way'!$M$3:$M$7690,"&gt;50%",'2way'!$Y$3:$Y$7690,"N",'2way'!$R$3:$R$7690,"=" &amp;B336)</f>
        <v>3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4</v>
      </c>
      <c r="P336">
        <f>COUNTIF('2way'!$Q$3:$Q$7690,"=" &amp;B336) + COUNTIF('2way'!$R$3:$R$7690,"=" &amp;B336)</f>
        <v>13</v>
      </c>
      <c r="Q336" s="6">
        <f t="shared" si="86"/>
        <v>0.23076923076923078</v>
      </c>
      <c r="R336" s="6">
        <f t="shared" si="87"/>
        <v>0.23076923076923078</v>
      </c>
      <c r="S336" s="6">
        <f t="shared" si="88"/>
        <v>0.23076923076923078</v>
      </c>
      <c r="T336" s="6">
        <f t="shared" si="89"/>
        <v>0.30769230769230771</v>
      </c>
      <c r="U336">
        <f t="shared" si="90"/>
        <v>8</v>
      </c>
      <c r="V336" s="6">
        <f t="shared" si="91"/>
        <v>0.61538461538461542</v>
      </c>
      <c r="W336">
        <f t="shared" si="92"/>
        <v>6</v>
      </c>
      <c r="X336" s="6">
        <f t="shared" si="93"/>
        <v>0.46153846153846156</v>
      </c>
      <c r="Y336">
        <f t="shared" si="94"/>
        <v>4</v>
      </c>
      <c r="Z336" s="6">
        <f t="shared" si="95"/>
        <v>0.30769230769230771</v>
      </c>
      <c r="AA336">
        <f t="shared" si="96"/>
        <v>7</v>
      </c>
      <c r="AB336" s="6">
        <f t="shared" si="97"/>
        <v>0.53846153846153844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2</v>
      </c>
      <c r="D337" s="69">
        <f>COUNTIFS('2way'!$A$3:$A$7690,"&gt;50%",'2way'!$Y$3:$Y$7690,"N",'2way'!$Q$3:$Q$7690,"=" &amp;B337) +  COUNTIFS('2way'!$A$3:$A$7690,"&gt;50%",'2way'!$Y$3:$Y$7690,"N",'2way'!$R$3:$R$7690,"=" &amp;B337)</f>
        <v>3</v>
      </c>
      <c r="E337" s="69">
        <f>COUNTIFS('2way'!$B$3:$B$7690,"&gt;50%",'2way'!$Y$3:$Y$7690,"N",'2way'!$Q$3:$Q$7690,"=" &amp;B337) +  COUNTIFS('2way'!$B$3:$B$7690,"&gt;50%",'2way'!$Y$3:$Y$7690,"N",'2way'!$R$3:$R$7690,"=" &amp;B337)</f>
        <v>4</v>
      </c>
      <c r="F337" s="69">
        <f>COUNTIFS('2way'!$B$3:$B$7690,"&gt;50%",'2way'!$Y$3:$Y$7690,"Y",'2way'!$Q$3:$Q$7690,"=" &amp;B337) +  COUNTIFS('2way'!$B$3:$B$7690,"&gt;50%",'2way'!$Y$3:$Y$7690,"Y",'2way'!$R$3:$R$7690,"=" &amp;B337)</f>
        <v>4</v>
      </c>
      <c r="G337">
        <f>COUNTIF('2way'!$Q$3:$Q$7690,"=" &amp;B337) + COUNTIF('2way'!$R$3:$R$7690,"=" &amp;B337)</f>
        <v>13</v>
      </c>
      <c r="H337" s="6">
        <f t="shared" si="82"/>
        <v>0.15384615384615385</v>
      </c>
      <c r="I337" s="6">
        <f t="shared" si="83"/>
        <v>0.23076923076923078</v>
      </c>
      <c r="J337" s="6">
        <f t="shared" si="84"/>
        <v>0.30769230769230771</v>
      </c>
      <c r="K337" s="6">
        <f t="shared" si="85"/>
        <v>0.30769230769230771</v>
      </c>
      <c r="L337" s="69">
        <f>COUNTIFS('2way'!$M$3:$M$7690,"&gt;50%",'2way'!$Y$3:$Y$7690,"Y",'2way'!$Q$3:$Q$7690,"=" &amp;B337) +  COUNTIFS('2way'!$M$3:$M$7690,"&gt;50%",'2way'!$Y$3:$Y$7690,"Y",'2way'!$R$3:$R$7690,"=" &amp;B337)</f>
        <v>1</v>
      </c>
      <c r="M337" s="69">
        <f>COUNTIFS('2way'!$M$3:$M$7690,"&gt;50%",'2way'!$Y$3:$Y$7690,"N",'2way'!$Q$3:$Q$7690,"=" &amp;B337) +  COUNTIFS('2way'!$M$3:$M$7690,"&gt;50%",'2way'!$Y$3:$Y$7690,"N",'2way'!$R$3:$R$7690,"=" &amp;B337)</f>
        <v>2</v>
      </c>
      <c r="N337" s="69">
        <f>COUNTIFS('2way'!$N$3:$N$7690,"&gt;50%",'2way'!$Y$3:$Y$7690,"N",'2way'!$Q$3:$Q$7690,"=" &amp;B337) +  COUNTIFS('2way'!$N$3:$N$7690,"&gt;50%",'2way'!$Y$3:$Y$7690,"N",'2way'!$R$3:$R$7690,"=" &amp;B337)</f>
        <v>5</v>
      </c>
      <c r="O337" s="69">
        <f>COUNTIFS('2way'!$N$3:$N$7690,"&gt;50%",'2way'!$Y$3:$Y$7690,"Y",'2way'!$Q$3:$Q$7690,"=" &amp;B337) +  COUNTIFS('2way'!$N$3:$N$7690,"&gt;50%",'2way'!$Y$3:$Y$7690,"Y",'2way'!$R$3:$R$7690,"=" &amp;B337)</f>
        <v>5</v>
      </c>
      <c r="P337">
        <f>COUNTIF('2way'!$Q$3:$Q$7690,"=" &amp;B337) + COUNTIF('2way'!$R$3:$R$7690,"=" &amp;B337)</f>
        <v>13</v>
      </c>
      <c r="Q337" s="6">
        <f t="shared" si="86"/>
        <v>7.6923076923076927E-2</v>
      </c>
      <c r="R337" s="6">
        <f t="shared" si="87"/>
        <v>0.15384615384615385</v>
      </c>
      <c r="S337" s="6">
        <f t="shared" si="88"/>
        <v>0.38461538461538464</v>
      </c>
      <c r="T337" s="6">
        <f t="shared" si="89"/>
        <v>0.38461538461538464</v>
      </c>
      <c r="U337">
        <f t="shared" si="90"/>
        <v>6</v>
      </c>
      <c r="V337" s="6">
        <f t="shared" si="91"/>
        <v>0.46153846153846156</v>
      </c>
      <c r="W337">
        <f t="shared" si="92"/>
        <v>6</v>
      </c>
      <c r="X337" s="6">
        <f t="shared" si="93"/>
        <v>0.46153846153846156</v>
      </c>
      <c r="Y337">
        <f t="shared" si="94"/>
        <v>7</v>
      </c>
      <c r="Z337" s="6">
        <f t="shared" si="95"/>
        <v>0.53846153846153844</v>
      </c>
      <c r="AA337">
        <f t="shared" si="96"/>
        <v>7</v>
      </c>
      <c r="AB337" s="6">
        <f t="shared" si="97"/>
        <v>0.53846153846153844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3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6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13</v>
      </c>
      <c r="H338" s="6">
        <f t="shared" si="82"/>
        <v>0.23076923076923078</v>
      </c>
      <c r="I338" s="6">
        <f t="shared" si="83"/>
        <v>0.15384615384615385</v>
      </c>
      <c r="J338" s="6">
        <f t="shared" si="84"/>
        <v>0.46153846153846156</v>
      </c>
      <c r="K338" s="6">
        <f t="shared" si="85"/>
        <v>0.15384615384615385</v>
      </c>
      <c r="L338" s="69">
        <f>COUNTIFS('2way'!$M$3:$M$7690,"&gt;50%",'2way'!$Y$3:$Y$7690,"Y",'2way'!$Q$3:$Q$7690,"=" &amp;B338) +  COUNTIFS('2way'!$M$3:$M$7690,"&gt;50%",'2way'!$Y$3:$Y$7690,"Y",'2way'!$R$3:$R$7690,"=" &amp;B338)</f>
        <v>4</v>
      </c>
      <c r="M338" s="69">
        <f>COUNTIFS('2way'!$M$3:$M$7690,"&gt;50%",'2way'!$Y$3:$Y$7690,"N",'2way'!$Q$3:$Q$7690,"=" &amp;B338) +  COUNTIFS('2way'!$M$3:$M$7690,"&gt;50%",'2way'!$Y$3:$Y$7690,"N",'2way'!$R$3:$R$7690,"=" &amp;B338)</f>
        <v>4</v>
      </c>
      <c r="N338" s="69">
        <f>COUNTIFS('2way'!$N$3:$N$7690,"&gt;50%",'2way'!$Y$3:$Y$7690,"N",'2way'!$Q$3:$Q$7690,"=" &amp;B338) +  COUNTIFS('2way'!$N$3:$N$7690,"&gt;50%",'2way'!$Y$3:$Y$7690,"N",'2way'!$R$3:$R$7690,"=" &amp;B338)</f>
        <v>4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13</v>
      </c>
      <c r="Q338" s="6">
        <f t="shared" si="86"/>
        <v>0.30769230769230771</v>
      </c>
      <c r="R338" s="6">
        <f t="shared" si="87"/>
        <v>0.30769230769230771</v>
      </c>
      <c r="S338" s="6">
        <f t="shared" si="88"/>
        <v>0.30769230769230771</v>
      </c>
      <c r="T338" s="6">
        <f t="shared" si="89"/>
        <v>0</v>
      </c>
      <c r="U338">
        <f t="shared" si="90"/>
        <v>9</v>
      </c>
      <c r="V338" s="6">
        <f t="shared" si="91"/>
        <v>0.69230769230769229</v>
      </c>
      <c r="W338">
        <f t="shared" si="92"/>
        <v>8</v>
      </c>
      <c r="X338" s="6">
        <f t="shared" si="93"/>
        <v>0.61538461538461542</v>
      </c>
      <c r="Y338">
        <f t="shared" si="94"/>
        <v>4</v>
      </c>
      <c r="Z338" s="6">
        <f t="shared" si="95"/>
        <v>0.30769230769230771</v>
      </c>
      <c r="AA338">
        <f t="shared" si="96"/>
        <v>4</v>
      </c>
      <c r="AB338" s="6">
        <f t="shared" si="97"/>
        <v>0.30769230769230771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5</v>
      </c>
      <c r="F339" s="69">
        <f>COUNTIFS('2way'!$B$3:$B$7690,"&gt;50%",'2way'!$Y$3:$Y$7690,"Y",'2way'!$Q$3:$Q$7690,"=" &amp;B339) +  COUNTIFS('2way'!$B$3:$B$7690,"&gt;50%",'2way'!$Y$3:$Y$7690,"Y",'2way'!$R$3:$R$7690,"=" &amp;B339)</f>
        <v>1</v>
      </c>
      <c r="G339">
        <f>COUNTIF('2way'!$Q$3:$Q$7690,"=" &amp;B339) + COUNTIF('2way'!$R$3:$R$7690,"=" &amp;B339)</f>
        <v>13</v>
      </c>
      <c r="H339" s="6">
        <f t="shared" si="82"/>
        <v>0</v>
      </c>
      <c r="I339" s="6">
        <f t="shared" si="83"/>
        <v>0</v>
      </c>
      <c r="J339" s="6">
        <f t="shared" si="84"/>
        <v>0.38461538461538464</v>
      </c>
      <c r="K339" s="6">
        <f t="shared" si="85"/>
        <v>7.6923076923076927E-2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7</v>
      </c>
      <c r="O339" s="69">
        <f>COUNTIFS('2way'!$N$3:$N$7690,"&gt;50%",'2way'!$Y$3:$Y$7690,"Y",'2way'!$Q$3:$Q$7690,"=" &amp;B339) +  COUNTIFS('2way'!$N$3:$N$7690,"&gt;50%",'2way'!$Y$3:$Y$7690,"Y",'2way'!$R$3:$R$7690,"=" &amp;B339)</f>
        <v>1</v>
      </c>
      <c r="P339">
        <f>COUNTIF('2way'!$Q$3:$Q$7690,"=" &amp;B339) + COUNTIF('2way'!$R$3:$R$7690,"=" &amp;B339)</f>
        <v>13</v>
      </c>
      <c r="Q339" s="6">
        <f t="shared" si="86"/>
        <v>0.15384615384615385</v>
      </c>
      <c r="R339" s="6">
        <f t="shared" si="87"/>
        <v>0.23076923076923078</v>
      </c>
      <c r="S339" s="6">
        <f t="shared" si="88"/>
        <v>0.53846153846153844</v>
      </c>
      <c r="T339" s="6">
        <f t="shared" si="89"/>
        <v>7.6923076923076927E-2</v>
      </c>
      <c r="U339">
        <f t="shared" si="90"/>
        <v>5</v>
      </c>
      <c r="V339" s="6">
        <f t="shared" si="91"/>
        <v>0.38461538461538464</v>
      </c>
      <c r="W339">
        <f t="shared" si="92"/>
        <v>9</v>
      </c>
      <c r="X339" s="6">
        <f t="shared" si="93"/>
        <v>0.69230769230769229</v>
      </c>
      <c r="Y339">
        <f t="shared" si="94"/>
        <v>1</v>
      </c>
      <c r="Z339" s="6">
        <f t="shared" si="95"/>
        <v>7.6923076923076927E-2</v>
      </c>
      <c r="AA339">
        <f t="shared" si="96"/>
        <v>4</v>
      </c>
      <c r="AB339" s="6">
        <f t="shared" si="97"/>
        <v>0.30769230769230771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1</v>
      </c>
      <c r="D340" s="69">
        <f>COUNTIFS('2way'!$A$3:$A$7690,"&gt;50%",'2way'!$Y$3:$Y$7690,"N",'2way'!$Q$3:$Q$7690,"=" &amp;B340) +  COUNTIFS('2way'!$A$3:$A$7690,"&gt;50%",'2way'!$Y$3:$Y$7690,"N",'2way'!$R$3:$R$7690,"=" &amp;B340)</f>
        <v>2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5</v>
      </c>
      <c r="G340">
        <f>COUNTIF('2way'!$Q$3:$Q$7690,"=" &amp;B340) + COUNTIF('2way'!$R$3:$R$7690,"=" &amp;B340)</f>
        <v>13</v>
      </c>
      <c r="H340" s="6">
        <f t="shared" si="82"/>
        <v>7.6923076923076927E-2</v>
      </c>
      <c r="I340" s="6">
        <f t="shared" si="83"/>
        <v>0.15384615384615385</v>
      </c>
      <c r="J340" s="6">
        <f t="shared" si="84"/>
        <v>0.15384615384615385</v>
      </c>
      <c r="K340" s="6">
        <f t="shared" si="85"/>
        <v>0.38461538461538464</v>
      </c>
      <c r="L340" s="69">
        <f>COUNTIFS('2way'!$M$3:$M$7690,"&gt;50%",'2way'!$Y$3:$Y$7690,"Y",'2way'!$Q$3:$Q$7690,"=" &amp;B340) +  COUNTIFS('2way'!$M$3:$M$7690,"&gt;50%",'2way'!$Y$3:$Y$7690,"Y",'2way'!$R$3:$R$7690,"=" &amp;B340)</f>
        <v>6</v>
      </c>
      <c r="M340" s="69">
        <f>COUNTIFS('2way'!$M$3:$M$7690,"&gt;50%",'2way'!$Y$3:$Y$7690,"N",'2way'!$Q$3:$Q$7690,"=" &amp;B340) +  COUNTIFS('2way'!$M$3:$M$7690,"&gt;50%",'2way'!$Y$3:$Y$7690,"N",'2way'!$R$3:$R$7690,"=" &amp;B340)</f>
        <v>3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13</v>
      </c>
      <c r="Q340" s="6">
        <f t="shared" si="86"/>
        <v>0.46153846153846156</v>
      </c>
      <c r="R340" s="6">
        <f t="shared" si="87"/>
        <v>0.23076923076923078</v>
      </c>
      <c r="S340" s="6">
        <f t="shared" si="88"/>
        <v>0.23076923076923078</v>
      </c>
      <c r="T340" s="6">
        <f t="shared" si="89"/>
        <v>7.6923076923076927E-2</v>
      </c>
      <c r="U340">
        <f t="shared" si="90"/>
        <v>3</v>
      </c>
      <c r="V340" s="6">
        <f t="shared" si="91"/>
        <v>0.23076923076923078</v>
      </c>
      <c r="W340">
        <f t="shared" si="92"/>
        <v>9</v>
      </c>
      <c r="X340" s="6">
        <f t="shared" si="93"/>
        <v>0.69230769230769229</v>
      </c>
      <c r="Y340">
        <f t="shared" si="94"/>
        <v>7</v>
      </c>
      <c r="Z340" s="6">
        <f t="shared" si="95"/>
        <v>0.53846153846153844</v>
      </c>
      <c r="AA340">
        <f t="shared" si="96"/>
        <v>4</v>
      </c>
      <c r="AB340" s="6">
        <f t="shared" si="97"/>
        <v>0.30769230769230771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1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4</v>
      </c>
      <c r="F341" s="69">
        <f>COUNTIFS('2way'!$B$3:$B$7690,"&gt;50%",'2way'!$Y$3:$Y$7690,"Y",'2way'!$Q$3:$Q$7690,"=" &amp;B341) +  COUNTIFS('2way'!$B$3:$B$7690,"&gt;50%",'2way'!$Y$3:$Y$7690,"Y",'2way'!$R$3:$R$7690,"=" &amp;B341)</f>
        <v>5</v>
      </c>
      <c r="G341">
        <f>COUNTIF('2way'!$Q$3:$Q$7690,"=" &amp;B341) + COUNTIF('2way'!$R$3:$R$7690,"=" &amp;B341)</f>
        <v>13</v>
      </c>
      <c r="H341" s="6">
        <f t="shared" si="82"/>
        <v>7.6923076923076927E-2</v>
      </c>
      <c r="I341" s="6">
        <f t="shared" si="83"/>
        <v>0.15384615384615385</v>
      </c>
      <c r="J341" s="6">
        <f t="shared" si="84"/>
        <v>0.30769230769230771</v>
      </c>
      <c r="K341" s="6">
        <f t="shared" si="85"/>
        <v>0.38461538461538464</v>
      </c>
      <c r="L341" s="69">
        <f>COUNTIFS('2way'!$M$3:$M$7690,"&gt;50%",'2way'!$Y$3:$Y$7690,"Y",'2way'!$Q$3:$Q$7690,"=" &amp;B341) +  COUNTIFS('2way'!$M$3:$M$7690,"&gt;50%",'2way'!$Y$3:$Y$7690,"Y",'2way'!$R$3:$R$7690,"=" &amp;B341)</f>
        <v>5</v>
      </c>
      <c r="M341" s="69">
        <f>COUNTIFS('2way'!$M$3:$M$7690,"&gt;50%",'2way'!$Y$3:$Y$7690,"N",'2way'!$Q$3:$Q$7690,"=" &amp;B341) +  COUNTIFS('2way'!$M$3:$M$7690,"&gt;50%",'2way'!$Y$3:$Y$7690,"N",'2way'!$R$3:$R$7690,"=" &amp;B341)</f>
        <v>5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2</v>
      </c>
      <c r="P341">
        <f>COUNTIF('2way'!$Q$3:$Q$7690,"=" &amp;B341) + COUNTIF('2way'!$R$3:$R$7690,"=" &amp;B341)</f>
        <v>13</v>
      </c>
      <c r="Q341" s="6">
        <f t="shared" si="86"/>
        <v>0.38461538461538464</v>
      </c>
      <c r="R341" s="6">
        <f t="shared" si="87"/>
        <v>0.38461538461538464</v>
      </c>
      <c r="S341" s="6">
        <f t="shared" si="88"/>
        <v>7.6923076923076927E-2</v>
      </c>
      <c r="T341" s="6">
        <f t="shared" si="89"/>
        <v>0.15384615384615385</v>
      </c>
      <c r="U341">
        <f t="shared" si="90"/>
        <v>5</v>
      </c>
      <c r="V341" s="6">
        <f t="shared" si="91"/>
        <v>0.38461538461538464</v>
      </c>
      <c r="W341">
        <f t="shared" si="92"/>
        <v>6</v>
      </c>
      <c r="X341" s="6">
        <f t="shared" si="93"/>
        <v>0.46153846153846156</v>
      </c>
      <c r="Y341">
        <f t="shared" si="94"/>
        <v>7</v>
      </c>
      <c r="Z341" s="6">
        <f t="shared" si="95"/>
        <v>0.53846153846153844</v>
      </c>
      <c r="AA341">
        <f t="shared" si="96"/>
        <v>7</v>
      </c>
      <c r="AB341" s="6">
        <f t="shared" si="97"/>
        <v>0.53846153846153844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7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2</v>
      </c>
      <c r="F342" s="69">
        <f>COUNTIFS('2way'!$B$3:$B$7690,"&gt;50%",'2way'!$Y$3:$Y$7690,"Y",'2way'!$Q$3:$Q$7690,"=" &amp;B342) +  COUNTIFS('2way'!$B$3:$B$7690,"&gt;50%",'2way'!$Y$3:$Y$7690,"Y",'2way'!$R$3:$R$7690,"=" &amp;B342)</f>
        <v>1</v>
      </c>
      <c r="G342">
        <f>COUNTIF('2way'!$Q$3:$Q$7690,"=" &amp;B342) + COUNTIF('2way'!$R$3:$R$7690,"=" &amp;B342)</f>
        <v>13</v>
      </c>
      <c r="H342" s="6">
        <f t="shared" si="82"/>
        <v>0.53846153846153844</v>
      </c>
      <c r="I342" s="6">
        <f t="shared" si="83"/>
        <v>7.6923076923076927E-2</v>
      </c>
      <c r="J342" s="6">
        <f t="shared" si="84"/>
        <v>0.15384615384615385</v>
      </c>
      <c r="K342" s="6">
        <f t="shared" si="85"/>
        <v>7.6923076923076927E-2</v>
      </c>
      <c r="L342" s="69">
        <f>COUNTIFS('2way'!$M$3:$M$7690,"&gt;50%",'2way'!$Y$3:$Y$7690,"Y",'2way'!$Q$3:$Q$7690,"=" &amp;B342) +  COUNTIFS('2way'!$M$3:$M$7690,"&gt;50%",'2way'!$Y$3:$Y$7690,"Y",'2way'!$R$3:$R$7690,"=" &amp;B342)</f>
        <v>7</v>
      </c>
      <c r="M342" s="69">
        <f>COUNTIFS('2way'!$M$3:$M$7690,"&gt;50%",'2way'!$Y$3:$Y$7690,"N",'2way'!$Q$3:$Q$7690,"=" &amp;B342) +  COUNTIFS('2way'!$M$3:$M$7690,"&gt;50%",'2way'!$Y$3:$Y$7690,"N",'2way'!$R$3:$R$7690,"=" &amp;B342)</f>
        <v>1</v>
      </c>
      <c r="N342" s="69">
        <f>COUNTIFS('2way'!$N$3:$N$7690,"&gt;50%",'2way'!$Y$3:$Y$7690,"N",'2way'!$Q$3:$Q$7690,"=" &amp;B342) +  COUNTIFS('2way'!$N$3:$N$7690,"&gt;50%",'2way'!$Y$3:$Y$7690,"N",'2way'!$R$3:$R$7690,"=" &amp;B342)</f>
        <v>2</v>
      </c>
      <c r="O342" s="69">
        <f>COUNTIFS('2way'!$N$3:$N$7690,"&gt;50%",'2way'!$Y$3:$Y$7690,"Y",'2way'!$Q$3:$Q$7690,"=" &amp;B342) +  COUNTIFS('2way'!$N$3:$N$7690,"&gt;50%",'2way'!$Y$3:$Y$7690,"Y",'2way'!$R$3:$R$7690,"=" &amp;B342)</f>
        <v>3</v>
      </c>
      <c r="P342">
        <f>COUNTIF('2way'!$Q$3:$Q$7690,"=" &amp;B342) + COUNTIF('2way'!$R$3:$R$7690,"=" &amp;B342)</f>
        <v>13</v>
      </c>
      <c r="Q342" s="6">
        <f t="shared" si="86"/>
        <v>0.53846153846153844</v>
      </c>
      <c r="R342" s="6">
        <f t="shared" si="87"/>
        <v>7.6923076923076927E-2</v>
      </c>
      <c r="S342" s="6">
        <f t="shared" si="88"/>
        <v>0.15384615384615385</v>
      </c>
      <c r="T342" s="6">
        <f t="shared" si="89"/>
        <v>0.23076923076923078</v>
      </c>
      <c r="U342">
        <f t="shared" si="90"/>
        <v>9</v>
      </c>
      <c r="V342" s="6">
        <f t="shared" si="91"/>
        <v>0.69230769230769229</v>
      </c>
      <c r="W342">
        <f t="shared" si="92"/>
        <v>9</v>
      </c>
      <c r="X342" s="6">
        <f t="shared" si="93"/>
        <v>0.69230769230769229</v>
      </c>
      <c r="Y342">
        <f t="shared" si="94"/>
        <v>2</v>
      </c>
      <c r="Z342" s="6">
        <f t="shared" si="95"/>
        <v>0.15384615384615385</v>
      </c>
      <c r="AA342">
        <f t="shared" si="96"/>
        <v>4</v>
      </c>
      <c r="AB342" s="6">
        <f t="shared" si="97"/>
        <v>0.30769230769230771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1</v>
      </c>
      <c r="D343" s="69">
        <f>COUNTIFS('2way'!$A$3:$A$7690,"&gt;50%",'2way'!$Y$3:$Y$7690,"N",'2way'!$Q$3:$Q$7690,"=" &amp;B343) +  COUNTIFS('2way'!$A$3:$A$7690,"&gt;50%",'2way'!$Y$3:$Y$7690,"N",'2way'!$R$3:$R$7690,"=" &amp;B343)</f>
        <v>2</v>
      </c>
      <c r="E343" s="69">
        <f>COUNTIFS('2way'!$B$3:$B$7690,"&gt;50%",'2way'!$Y$3:$Y$7690,"N",'2way'!$Q$3:$Q$7690,"=" &amp;B343) +  COUNTIFS('2way'!$B$3:$B$7690,"&gt;50%",'2way'!$Y$3:$Y$7690,"N",'2way'!$R$3:$R$7690,"=" &amp;B343)</f>
        <v>5</v>
      </c>
      <c r="F343" s="69">
        <f>COUNTIFS('2way'!$B$3:$B$7690,"&gt;50%",'2way'!$Y$3:$Y$7690,"Y",'2way'!$Q$3:$Q$7690,"=" &amp;B343) +  COUNTIFS('2way'!$B$3:$B$7690,"&gt;50%",'2way'!$Y$3:$Y$7690,"Y",'2way'!$R$3:$R$7690,"=" &amp;B343)</f>
        <v>3</v>
      </c>
      <c r="G343">
        <f>COUNTIF('2way'!$Q$3:$Q$7690,"=" &amp;B343) + COUNTIF('2way'!$R$3:$R$7690,"=" &amp;B343)</f>
        <v>13</v>
      </c>
      <c r="H343" s="6">
        <f t="shared" si="82"/>
        <v>7.6923076923076927E-2</v>
      </c>
      <c r="I343" s="6">
        <f t="shared" si="83"/>
        <v>0.15384615384615385</v>
      </c>
      <c r="J343" s="6">
        <f t="shared" si="84"/>
        <v>0.38461538461538464</v>
      </c>
      <c r="K343" s="6">
        <f t="shared" si="85"/>
        <v>0.23076923076923078</v>
      </c>
      <c r="L343" s="69">
        <f>COUNTIFS('2way'!$M$3:$M$7690,"&gt;50%",'2way'!$Y$3:$Y$7690,"Y",'2way'!$Q$3:$Q$7690,"=" &amp;B343) +  COUNTIFS('2way'!$M$3:$M$7690,"&gt;50%",'2way'!$Y$3:$Y$7690,"Y",'2way'!$R$3:$R$7690,"=" &amp;B343)</f>
        <v>4</v>
      </c>
      <c r="M343" s="69">
        <f>COUNTIFS('2way'!$M$3:$M$7690,"&gt;50%",'2way'!$Y$3:$Y$7690,"N",'2way'!$Q$3:$Q$7690,"=" &amp;B343) +  COUNTIFS('2way'!$M$3:$M$7690,"&gt;50%",'2way'!$Y$3:$Y$7690,"N",'2way'!$R$3:$R$7690,"=" &amp;B343)</f>
        <v>6</v>
      </c>
      <c r="N343" s="69">
        <f>COUNTIFS('2way'!$N$3:$N$7690,"&gt;50%",'2way'!$Y$3:$Y$7690,"N",'2way'!$Q$3:$Q$7690,"=" &amp;B343) +  COUNTIFS('2way'!$N$3:$N$7690,"&gt;50%",'2way'!$Y$3:$Y$7690,"N",'2way'!$R$3:$R$7690,"=" &amp;B343)</f>
        <v>2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13</v>
      </c>
      <c r="Q343" s="6">
        <f t="shared" si="86"/>
        <v>0.30769230769230771</v>
      </c>
      <c r="R343" s="6">
        <f t="shared" si="87"/>
        <v>0.46153846153846156</v>
      </c>
      <c r="S343" s="6">
        <f t="shared" si="88"/>
        <v>0.15384615384615385</v>
      </c>
      <c r="T343" s="6">
        <f t="shared" si="89"/>
        <v>7.6923076923076927E-2</v>
      </c>
      <c r="U343">
        <f t="shared" si="90"/>
        <v>6</v>
      </c>
      <c r="V343" s="6">
        <f t="shared" si="91"/>
        <v>0.46153846153846156</v>
      </c>
      <c r="W343">
        <f t="shared" si="92"/>
        <v>6</v>
      </c>
      <c r="X343" s="6">
        <f t="shared" si="93"/>
        <v>0.46153846153846156</v>
      </c>
      <c r="Y343">
        <f t="shared" si="94"/>
        <v>5</v>
      </c>
      <c r="Z343" s="6">
        <f t="shared" si="95"/>
        <v>0.38461538461538464</v>
      </c>
      <c r="AA343">
        <f t="shared" si="96"/>
        <v>7</v>
      </c>
      <c r="AB343" s="6">
        <f t="shared" si="97"/>
        <v>0.53846153846153844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3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7</v>
      </c>
      <c r="F344" s="69">
        <f>COUNTIFS('2way'!$B$3:$B$7690,"&gt;50%",'2way'!$Y$3:$Y$7690,"Y",'2way'!$Q$3:$Q$7690,"=" &amp;B344) +  COUNTIFS('2way'!$B$3:$B$7690,"&gt;50%",'2way'!$Y$3:$Y$7690,"Y",'2way'!$R$3:$R$7690,"=" &amp;B344)</f>
        <v>2</v>
      </c>
      <c r="G344">
        <f>COUNTIF('2way'!$Q$3:$Q$7690,"=" &amp;B344) + COUNTIF('2way'!$R$3:$R$7690,"=" &amp;B344)</f>
        <v>13</v>
      </c>
      <c r="H344" s="6">
        <f t="shared" si="82"/>
        <v>0.23076923076923078</v>
      </c>
      <c r="I344" s="6">
        <f t="shared" si="83"/>
        <v>0</v>
      </c>
      <c r="J344" s="6">
        <f t="shared" si="84"/>
        <v>0.53846153846153844</v>
      </c>
      <c r="K344" s="6">
        <f t="shared" si="85"/>
        <v>0.15384615384615385</v>
      </c>
      <c r="L344" s="69">
        <f>COUNTIFS('2way'!$M$3:$M$7690,"&gt;50%",'2way'!$Y$3:$Y$7690,"Y",'2way'!$Q$3:$Q$7690,"=" &amp;B344) +  COUNTIFS('2way'!$M$3:$M$7690,"&gt;50%",'2way'!$Y$3:$Y$7690,"Y",'2way'!$R$3:$R$7690,"=" &amp;B344)</f>
        <v>4</v>
      </c>
      <c r="M344" s="69">
        <f>COUNTIFS('2way'!$M$3:$M$7690,"&gt;50%",'2way'!$Y$3:$Y$7690,"N",'2way'!$Q$3:$Q$7690,"=" &amp;B344) +  COUNTIFS('2way'!$M$3:$M$7690,"&gt;50%",'2way'!$Y$3:$Y$7690,"N",'2way'!$R$3:$R$7690,"=" &amp;B344)</f>
        <v>3</v>
      </c>
      <c r="N344" s="69">
        <f>COUNTIFS('2way'!$N$3:$N$7690,"&gt;50%",'2way'!$Y$3:$Y$7690,"N",'2way'!$Q$3:$Q$7690,"=" &amp;B344) +  COUNTIFS('2way'!$N$3:$N$7690,"&gt;50%",'2way'!$Y$3:$Y$7690,"N",'2way'!$R$3:$R$7690,"=" &amp;B344)</f>
        <v>4</v>
      </c>
      <c r="O344" s="69">
        <f>COUNTIFS('2way'!$N$3:$N$7690,"&gt;50%",'2way'!$Y$3:$Y$7690,"Y",'2way'!$Q$3:$Q$7690,"=" &amp;B344) +  COUNTIFS('2way'!$N$3:$N$7690,"&gt;50%",'2way'!$Y$3:$Y$7690,"Y",'2way'!$R$3:$R$7690,"=" &amp;B344)</f>
        <v>2</v>
      </c>
      <c r="P344">
        <f>COUNTIF('2way'!$Q$3:$Q$7690,"=" &amp;B344) + COUNTIF('2way'!$R$3:$R$7690,"=" &amp;B344)</f>
        <v>13</v>
      </c>
      <c r="Q344" s="6">
        <f t="shared" si="86"/>
        <v>0.30769230769230771</v>
      </c>
      <c r="R344" s="6">
        <f t="shared" si="87"/>
        <v>0.23076923076923078</v>
      </c>
      <c r="S344" s="6">
        <f t="shared" si="88"/>
        <v>0.30769230769230771</v>
      </c>
      <c r="T344" s="6">
        <f t="shared" si="89"/>
        <v>0.15384615384615385</v>
      </c>
      <c r="U344">
        <f t="shared" si="90"/>
        <v>10</v>
      </c>
      <c r="V344" s="6">
        <f t="shared" si="91"/>
        <v>0.76923076923076927</v>
      </c>
      <c r="W344">
        <f t="shared" si="92"/>
        <v>8</v>
      </c>
      <c r="X344" s="6">
        <f t="shared" si="93"/>
        <v>0.61538461538461542</v>
      </c>
      <c r="Y344">
        <f t="shared" si="94"/>
        <v>2</v>
      </c>
      <c r="Z344" s="6">
        <f t="shared" si="95"/>
        <v>0.15384615384615385</v>
      </c>
      <c r="AA344">
        <f t="shared" si="96"/>
        <v>5</v>
      </c>
      <c r="AB344" s="6">
        <f t="shared" si="97"/>
        <v>0.38461538461538464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1</v>
      </c>
      <c r="D345" s="69">
        <f>COUNTIFS('2way'!$A$3:$A$7690,"&gt;50%",'2way'!$Y$3:$Y$7690,"N",'2way'!$Q$3:$Q$7690,"=" &amp;B345) +  COUNTIFS('2way'!$A$3:$A$7690,"&gt;50%",'2way'!$Y$3:$Y$7690,"N",'2way'!$R$3:$R$7690,"=" &amp;B345)</f>
        <v>2</v>
      </c>
      <c r="E345" s="69">
        <f>COUNTIFS('2way'!$B$3:$B$7690,"&gt;50%",'2way'!$Y$3:$Y$7690,"N",'2way'!$Q$3:$Q$7690,"=" &amp;B345) +  COUNTIFS('2way'!$B$3:$B$7690,"&gt;50%",'2way'!$Y$3:$Y$7690,"N",'2way'!$R$3:$R$7690,"=" &amp;B345)</f>
        <v>3</v>
      </c>
      <c r="F345" s="69">
        <f>COUNTIFS('2way'!$B$3:$B$7690,"&gt;50%",'2way'!$Y$3:$Y$7690,"Y",'2way'!$Q$3:$Q$7690,"=" &amp;B345) +  COUNTIFS('2way'!$B$3:$B$7690,"&gt;50%",'2way'!$Y$3:$Y$7690,"Y",'2way'!$R$3:$R$7690,"=" &amp;B345)</f>
        <v>4</v>
      </c>
      <c r="G345">
        <f>COUNTIF('2way'!$Q$3:$Q$7690,"=" &amp;B345) + COUNTIF('2way'!$R$3:$R$7690,"=" &amp;B345)</f>
        <v>13</v>
      </c>
      <c r="H345" s="6">
        <f t="shared" si="82"/>
        <v>7.6923076923076927E-2</v>
      </c>
      <c r="I345" s="6">
        <f t="shared" si="83"/>
        <v>0.15384615384615385</v>
      </c>
      <c r="J345" s="6">
        <f t="shared" si="84"/>
        <v>0.23076923076923078</v>
      </c>
      <c r="K345" s="6">
        <f t="shared" si="85"/>
        <v>0.30769230769230771</v>
      </c>
      <c r="L345" s="69">
        <f>COUNTIFS('2way'!$M$3:$M$7690,"&gt;50%",'2way'!$Y$3:$Y$7690,"Y",'2way'!$Q$3:$Q$7690,"=" &amp;B345) +  COUNTIFS('2way'!$M$3:$M$7690,"&gt;50%",'2way'!$Y$3:$Y$7690,"Y",'2way'!$R$3:$R$7690,"=" &amp;B345)</f>
        <v>2</v>
      </c>
      <c r="M345" s="69">
        <f>COUNTIFS('2way'!$M$3:$M$7690,"&gt;50%",'2way'!$Y$3:$Y$7690,"N",'2way'!$Q$3:$Q$7690,"=" &amp;B345) +  COUNTIFS('2way'!$M$3:$M$7690,"&gt;50%",'2way'!$Y$3:$Y$7690,"N",'2way'!$R$3:$R$7690,"=" &amp;B345)</f>
        <v>2</v>
      </c>
      <c r="N345" s="69">
        <f>COUNTIFS('2way'!$N$3:$N$7690,"&gt;50%",'2way'!$Y$3:$Y$7690,"N",'2way'!$Q$3:$Q$7690,"=" &amp;B345) +  COUNTIFS('2way'!$N$3:$N$7690,"&gt;50%",'2way'!$Y$3:$Y$7690,"N",'2way'!$R$3:$R$7690,"=" &amp;B345)</f>
        <v>5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13</v>
      </c>
      <c r="Q345" s="6">
        <f t="shared" si="86"/>
        <v>0.15384615384615385</v>
      </c>
      <c r="R345" s="6">
        <f t="shared" si="87"/>
        <v>0.15384615384615385</v>
      </c>
      <c r="S345" s="6">
        <f t="shared" si="88"/>
        <v>0.38461538461538464</v>
      </c>
      <c r="T345" s="6">
        <f t="shared" si="89"/>
        <v>0.23076923076923078</v>
      </c>
      <c r="U345">
        <f t="shared" si="90"/>
        <v>4</v>
      </c>
      <c r="V345" s="6">
        <f t="shared" si="91"/>
        <v>0.30769230769230771</v>
      </c>
      <c r="W345">
        <f t="shared" si="92"/>
        <v>7</v>
      </c>
      <c r="X345" s="6">
        <f t="shared" si="93"/>
        <v>0.53846153846153844</v>
      </c>
      <c r="Y345">
        <f t="shared" si="94"/>
        <v>6</v>
      </c>
      <c r="Z345" s="6">
        <f t="shared" si="95"/>
        <v>0.46153846153846156</v>
      </c>
      <c r="AA345">
        <f t="shared" si="96"/>
        <v>5</v>
      </c>
      <c r="AB345" s="6">
        <f t="shared" si="97"/>
        <v>0.38461538461538464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4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3</v>
      </c>
      <c r="G346">
        <f>COUNTIF('2way'!$Q$3:$Q$7690,"=" &amp;B346) + COUNTIF('2way'!$R$3:$R$7690,"=" &amp;B346)</f>
        <v>13</v>
      </c>
      <c r="H346" s="6">
        <f t="shared" si="82"/>
        <v>0.30769230769230771</v>
      </c>
      <c r="I346" s="6">
        <f t="shared" si="83"/>
        <v>0.15384615384615385</v>
      </c>
      <c r="J346" s="6">
        <f t="shared" si="84"/>
        <v>7.6923076923076927E-2</v>
      </c>
      <c r="K346" s="6">
        <f t="shared" si="85"/>
        <v>0.23076923076923078</v>
      </c>
      <c r="L346" s="69">
        <f>COUNTIFS('2way'!$M$3:$M$7690,"&gt;50%",'2way'!$Y$3:$Y$7690,"Y",'2way'!$Q$3:$Q$7690,"=" &amp;B346) +  COUNTIFS('2way'!$M$3:$M$7690,"&gt;50%",'2way'!$Y$3:$Y$7690,"Y",'2way'!$R$3:$R$7690,"=" &amp;B346)</f>
        <v>7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13</v>
      </c>
      <c r="Q346" s="6">
        <f t="shared" si="86"/>
        <v>0.53846153846153844</v>
      </c>
      <c r="R346" s="6">
        <f t="shared" si="87"/>
        <v>0.38461538461538464</v>
      </c>
      <c r="S346" s="6">
        <f t="shared" si="88"/>
        <v>0</v>
      </c>
      <c r="T346" s="6">
        <f t="shared" si="89"/>
        <v>0</v>
      </c>
      <c r="U346">
        <f t="shared" si="90"/>
        <v>5</v>
      </c>
      <c r="V346" s="6">
        <f t="shared" si="91"/>
        <v>0.38461538461538464</v>
      </c>
      <c r="W346">
        <f t="shared" si="92"/>
        <v>7</v>
      </c>
      <c r="X346" s="6">
        <f t="shared" si="93"/>
        <v>0.53846153846153844</v>
      </c>
      <c r="Y346">
        <f t="shared" si="94"/>
        <v>5</v>
      </c>
      <c r="Z346" s="6">
        <f t="shared" si="95"/>
        <v>0.38461538461538464</v>
      </c>
      <c r="AA346">
        <f t="shared" si="96"/>
        <v>5</v>
      </c>
      <c r="AB346" s="6">
        <f t="shared" si="97"/>
        <v>0.38461538461538464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2</v>
      </c>
      <c r="D347" s="69">
        <f>COUNTIFS('2way'!$A$3:$A$7690,"&gt;50%",'2way'!$Y$3:$Y$7690,"N",'2way'!$Q$3:$Q$7690,"=" &amp;B347) +  COUNTIFS('2way'!$A$3:$A$7690,"&gt;50%",'2way'!$Y$3:$Y$7690,"N",'2way'!$R$3:$R$7690,"=" &amp;B347)</f>
        <v>3</v>
      </c>
      <c r="E347" s="69">
        <f>COUNTIFS('2way'!$B$3:$B$7690,"&gt;50%",'2way'!$Y$3:$Y$7690,"N",'2way'!$Q$3:$Q$7690,"=" &amp;B347) +  COUNTIFS('2way'!$B$3:$B$7690,"&gt;50%",'2way'!$Y$3:$Y$7690,"N",'2way'!$R$3:$R$7690,"=" &amp;B347)</f>
        <v>3</v>
      </c>
      <c r="F347" s="69">
        <f>COUNTIFS('2way'!$B$3:$B$7690,"&gt;50%",'2way'!$Y$3:$Y$7690,"Y",'2way'!$Q$3:$Q$7690,"=" &amp;B347) +  COUNTIFS('2way'!$B$3:$B$7690,"&gt;50%",'2way'!$Y$3:$Y$7690,"Y",'2way'!$R$3:$R$7690,"=" &amp;B347)</f>
        <v>3</v>
      </c>
      <c r="G347">
        <f>COUNTIF('2way'!$Q$3:$Q$7690,"=" &amp;B347) + COUNTIF('2way'!$R$3:$R$7690,"=" &amp;B347)</f>
        <v>13</v>
      </c>
      <c r="H347" s="6">
        <f t="shared" si="82"/>
        <v>0.15384615384615385</v>
      </c>
      <c r="I347" s="6">
        <f t="shared" si="83"/>
        <v>0.23076923076923078</v>
      </c>
      <c r="J347" s="6">
        <f t="shared" si="84"/>
        <v>0.23076923076923078</v>
      </c>
      <c r="K347" s="6">
        <f t="shared" si="85"/>
        <v>0.23076923076923078</v>
      </c>
      <c r="L347" s="69">
        <f>COUNTIFS('2way'!$M$3:$M$7690,"&gt;50%",'2way'!$Y$3:$Y$7690,"Y",'2way'!$Q$3:$Q$7690,"=" &amp;B347) +  COUNTIFS('2way'!$M$3:$M$7690,"&gt;50%",'2way'!$Y$3:$Y$7690,"Y",'2way'!$R$3:$R$7690,"=" &amp;B347)</f>
        <v>3</v>
      </c>
      <c r="M347" s="69">
        <f>COUNTIFS('2way'!$M$3:$M$7690,"&gt;50%",'2way'!$Y$3:$Y$7690,"N",'2way'!$Q$3:$Q$7690,"=" &amp;B347) +  COUNTIFS('2way'!$M$3:$M$7690,"&gt;50%",'2way'!$Y$3:$Y$7690,"N",'2way'!$R$3:$R$7690,"=" &amp;B347)</f>
        <v>2</v>
      </c>
      <c r="N347" s="69">
        <f>COUNTIFS('2way'!$N$3:$N$7690,"&gt;50%",'2way'!$Y$3:$Y$7690,"N",'2way'!$Q$3:$Q$7690,"=" &amp;B347) +  COUNTIFS('2way'!$N$3:$N$7690,"&gt;50%",'2way'!$Y$3:$Y$7690,"N",'2way'!$R$3:$R$7690,"=" &amp;B347)</f>
        <v>5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13</v>
      </c>
      <c r="Q347" s="6">
        <f t="shared" si="86"/>
        <v>0.23076923076923078</v>
      </c>
      <c r="R347" s="6">
        <f t="shared" si="87"/>
        <v>0.15384615384615385</v>
      </c>
      <c r="S347" s="6">
        <f t="shared" si="88"/>
        <v>0.38461538461538464</v>
      </c>
      <c r="T347" s="6">
        <f t="shared" si="89"/>
        <v>0.23076923076923078</v>
      </c>
      <c r="U347">
        <f t="shared" si="90"/>
        <v>5</v>
      </c>
      <c r="V347" s="6">
        <f t="shared" si="91"/>
        <v>0.38461538461538464</v>
      </c>
      <c r="W347">
        <f t="shared" si="92"/>
        <v>8</v>
      </c>
      <c r="X347" s="6">
        <f t="shared" si="93"/>
        <v>0.61538461538461542</v>
      </c>
      <c r="Y347">
        <f t="shared" si="94"/>
        <v>6</v>
      </c>
      <c r="Z347" s="6">
        <f t="shared" si="95"/>
        <v>0.46153846153846156</v>
      </c>
      <c r="AA347">
        <f t="shared" si="96"/>
        <v>5</v>
      </c>
      <c r="AB347" s="6">
        <f t="shared" si="97"/>
        <v>0.38461538461538464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5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3</v>
      </c>
      <c r="F348" s="69">
        <f>COUNTIFS('2way'!$B$3:$B$7690,"&gt;50%",'2way'!$Y$3:$Y$7690,"Y",'2way'!$Q$3:$Q$7690,"=" &amp;B348) +  COUNTIFS('2way'!$B$3:$B$7690,"&gt;50%",'2way'!$Y$3:$Y$7690,"Y",'2way'!$R$3:$R$7690,"=" &amp;B348)</f>
        <v>4</v>
      </c>
      <c r="G348">
        <f>COUNTIF('2way'!$Q$3:$Q$7690,"=" &amp;B348) + COUNTIF('2way'!$R$3:$R$7690,"=" &amp;B348)</f>
        <v>13</v>
      </c>
      <c r="H348" s="6">
        <f t="shared" si="82"/>
        <v>0.38461538461538464</v>
      </c>
      <c r="I348" s="6">
        <f t="shared" si="83"/>
        <v>0</v>
      </c>
      <c r="J348" s="6">
        <f t="shared" si="84"/>
        <v>0.23076923076923078</v>
      </c>
      <c r="K348" s="6">
        <f t="shared" si="85"/>
        <v>0.30769230769230771</v>
      </c>
      <c r="L348" s="69">
        <f>COUNTIFS('2way'!$M$3:$M$7690,"&gt;50%",'2way'!$Y$3:$Y$7690,"Y",'2way'!$Q$3:$Q$7690,"=" &amp;B348) +  COUNTIFS('2way'!$M$3:$M$7690,"&gt;50%",'2way'!$Y$3:$Y$7690,"Y",'2way'!$R$3:$R$7690,"=" &amp;B348)</f>
        <v>8</v>
      </c>
      <c r="M348" s="69">
        <f>COUNTIFS('2way'!$M$3:$M$7690,"&gt;50%",'2way'!$Y$3:$Y$7690,"N",'2way'!$Q$3:$Q$7690,"=" &amp;B348) +  COUNTIFS('2way'!$M$3:$M$7690,"&gt;50%",'2way'!$Y$3:$Y$7690,"N",'2way'!$R$3:$R$7690,"=" &amp;B348)</f>
        <v>4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13</v>
      </c>
      <c r="Q348" s="6">
        <f t="shared" si="86"/>
        <v>0.61538461538461542</v>
      </c>
      <c r="R348" s="6">
        <f t="shared" si="87"/>
        <v>0.30769230769230771</v>
      </c>
      <c r="S348" s="6">
        <f t="shared" si="88"/>
        <v>0</v>
      </c>
      <c r="T348" s="6">
        <f t="shared" si="89"/>
        <v>7.6923076923076927E-2</v>
      </c>
      <c r="U348">
        <f t="shared" si="90"/>
        <v>8</v>
      </c>
      <c r="V348" s="6">
        <f t="shared" si="91"/>
        <v>0.61538461538461542</v>
      </c>
      <c r="W348">
        <f t="shared" si="92"/>
        <v>8</v>
      </c>
      <c r="X348" s="6">
        <f t="shared" si="93"/>
        <v>0.61538461538461542</v>
      </c>
      <c r="Y348">
        <f t="shared" si="94"/>
        <v>4</v>
      </c>
      <c r="Z348" s="6">
        <f t="shared" si="95"/>
        <v>0.30769230769230771</v>
      </c>
      <c r="AA348">
        <f t="shared" si="96"/>
        <v>5</v>
      </c>
      <c r="AB348" s="6">
        <f t="shared" si="97"/>
        <v>0.38461538461538464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5</v>
      </c>
      <c r="D349" s="69">
        <f>COUNTIFS('2way'!$A$3:$A$7690,"&gt;50%",'2way'!$Y$3:$Y$7690,"N",'2way'!$Q$3:$Q$7690,"=" &amp;B349) +  COUNTIFS('2way'!$A$3:$A$7690,"&gt;50%",'2way'!$Y$3:$Y$7690,"N",'2way'!$R$3:$R$7690,"=" &amp;B349)</f>
        <v>2</v>
      </c>
      <c r="E349" s="69">
        <f>COUNTIFS('2way'!$B$3:$B$7690,"&gt;50%",'2way'!$Y$3:$Y$7690,"N",'2way'!$Q$3:$Q$7690,"=" &amp;B349) +  COUNTIFS('2way'!$B$3:$B$7690,"&gt;50%",'2way'!$Y$3:$Y$7690,"N",'2way'!$R$3:$R$7690,"=" &amp;B349)</f>
        <v>2</v>
      </c>
      <c r="F349" s="69">
        <f>COUNTIFS('2way'!$B$3:$B$7690,"&gt;50%",'2way'!$Y$3:$Y$7690,"Y",'2way'!$Q$3:$Q$7690,"=" &amp;B349) +  COUNTIFS('2way'!$B$3:$B$7690,"&gt;50%",'2way'!$Y$3:$Y$7690,"Y",'2way'!$R$3:$R$7690,"=" &amp;B349)</f>
        <v>3</v>
      </c>
      <c r="G349">
        <f>COUNTIF('2way'!$Q$3:$Q$7690,"=" &amp;B349) + COUNTIF('2way'!$R$3:$R$7690,"=" &amp;B349)</f>
        <v>13</v>
      </c>
      <c r="H349" s="6">
        <f t="shared" si="82"/>
        <v>0.38461538461538464</v>
      </c>
      <c r="I349" s="6">
        <f t="shared" si="83"/>
        <v>0.15384615384615385</v>
      </c>
      <c r="J349" s="6">
        <f t="shared" si="84"/>
        <v>0.15384615384615385</v>
      </c>
      <c r="K349" s="6">
        <f t="shared" si="85"/>
        <v>0.23076923076923078</v>
      </c>
      <c r="L349" s="69">
        <f>COUNTIFS('2way'!$M$3:$M$7690,"&gt;50%",'2way'!$Y$3:$Y$7690,"Y",'2way'!$Q$3:$Q$7690,"=" &amp;B349) +  COUNTIFS('2way'!$M$3:$M$7690,"&gt;50%",'2way'!$Y$3:$Y$7690,"Y",'2way'!$R$3:$R$7690,"=" &amp;B349)</f>
        <v>8</v>
      </c>
      <c r="M349" s="69">
        <f>COUNTIFS('2way'!$M$3:$M$7690,"&gt;50%",'2way'!$Y$3:$Y$7690,"N",'2way'!$Q$3:$Q$7690,"=" &amp;B349) +  COUNTIFS('2way'!$M$3:$M$7690,"&gt;50%",'2way'!$Y$3:$Y$7690,"N",'2way'!$R$3:$R$7690,"=" &amp;B349)</f>
        <v>5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13</v>
      </c>
      <c r="Q349" s="6">
        <f t="shared" si="86"/>
        <v>0.61538461538461542</v>
      </c>
      <c r="R349" s="6">
        <f t="shared" si="87"/>
        <v>0.38461538461538464</v>
      </c>
      <c r="S349" s="6">
        <f t="shared" si="88"/>
        <v>0</v>
      </c>
      <c r="T349" s="6">
        <f t="shared" si="89"/>
        <v>0</v>
      </c>
      <c r="U349">
        <f t="shared" si="90"/>
        <v>7</v>
      </c>
      <c r="V349" s="6">
        <f t="shared" si="91"/>
        <v>0.53846153846153844</v>
      </c>
      <c r="W349">
        <f t="shared" si="92"/>
        <v>8</v>
      </c>
      <c r="X349" s="6">
        <f t="shared" si="93"/>
        <v>0.61538461538461542</v>
      </c>
      <c r="Y349">
        <f t="shared" si="94"/>
        <v>5</v>
      </c>
      <c r="Z349" s="6">
        <f t="shared" si="95"/>
        <v>0.38461538461538464</v>
      </c>
      <c r="AA349">
        <f t="shared" si="96"/>
        <v>5</v>
      </c>
      <c r="AB349" s="6">
        <f t="shared" si="97"/>
        <v>0.38461538461538464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2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1</v>
      </c>
      <c r="F350" s="69">
        <f>COUNTIFS('2way'!$B$3:$B$7690,"&gt;50%",'2way'!$Y$3:$Y$7690,"Y",'2way'!$Q$3:$Q$7690,"=" &amp;B350) +  COUNTIFS('2way'!$B$3:$B$7690,"&gt;50%",'2way'!$Y$3:$Y$7690,"Y",'2way'!$R$3:$R$7690,"=" &amp;B350)</f>
        <v>6</v>
      </c>
      <c r="G350">
        <f>COUNTIF('2way'!$Q$3:$Q$7690,"=" &amp;B350) + COUNTIF('2way'!$R$3:$R$7690,"=" &amp;B350)</f>
        <v>10</v>
      </c>
      <c r="H350" s="6">
        <f t="shared" si="82"/>
        <v>0.2</v>
      </c>
      <c r="I350" s="6">
        <f t="shared" si="83"/>
        <v>0.1</v>
      </c>
      <c r="J350" s="6">
        <f t="shared" si="84"/>
        <v>0.1</v>
      </c>
      <c r="K350" s="6">
        <f t="shared" si="85"/>
        <v>0.6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2</v>
      </c>
      <c r="O350" s="69">
        <f>COUNTIFS('2way'!$N$3:$N$7690,"&gt;50%",'2way'!$Y$3:$Y$7690,"Y",'2way'!$Q$3:$Q$7690,"=" &amp;B350) +  COUNTIFS('2way'!$N$3:$N$7690,"&gt;50%",'2way'!$Y$3:$Y$7690,"Y",'2way'!$R$3:$R$7690,"=" &amp;B350)</f>
        <v>7</v>
      </c>
      <c r="P350">
        <f>COUNTIF('2way'!$Q$3:$Q$7690,"=" &amp;B350) + COUNTIF('2way'!$R$3:$R$7690,"=" &amp;B350)</f>
        <v>10</v>
      </c>
      <c r="Q350" s="6">
        <f t="shared" si="86"/>
        <v>0</v>
      </c>
      <c r="R350" s="6">
        <f t="shared" si="87"/>
        <v>0</v>
      </c>
      <c r="S350" s="6">
        <f t="shared" si="88"/>
        <v>0.2</v>
      </c>
      <c r="T350" s="6">
        <f t="shared" si="89"/>
        <v>0.7</v>
      </c>
      <c r="U350">
        <f t="shared" si="90"/>
        <v>3</v>
      </c>
      <c r="V350" s="6">
        <f t="shared" si="91"/>
        <v>0.3</v>
      </c>
      <c r="W350">
        <f t="shared" si="92"/>
        <v>2</v>
      </c>
      <c r="X350" s="6">
        <f t="shared" si="93"/>
        <v>0.2</v>
      </c>
      <c r="Y350">
        <f t="shared" si="94"/>
        <v>7</v>
      </c>
      <c r="Z350" s="6">
        <f t="shared" si="95"/>
        <v>0.7</v>
      </c>
      <c r="AA350">
        <f t="shared" si="96"/>
        <v>7</v>
      </c>
      <c r="AB350" s="6">
        <f t="shared" si="97"/>
        <v>0.7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1</v>
      </c>
      <c r="D351" s="69">
        <f>COUNTIFS('2way'!$A$3:$A$7690,"&gt;50%",'2way'!$Y$3:$Y$7690,"N",'2way'!$Q$3:$Q$7690,"=" &amp;B351) +  COUNTIFS('2way'!$A$3:$A$7690,"&gt;50%",'2way'!$Y$3:$Y$7690,"N",'2way'!$R$3:$R$7690,"=" &amp;B351)</f>
        <v>1</v>
      </c>
      <c r="E351" s="69">
        <f>COUNTIFS('2way'!$B$3:$B$7690,"&gt;50%",'2way'!$Y$3:$Y$7690,"N",'2way'!$Q$3:$Q$7690,"=" &amp;B351) +  COUNTIFS('2way'!$B$3:$B$7690,"&gt;50%",'2way'!$Y$3:$Y$7690,"N",'2way'!$R$3:$R$7690,"=" &amp;B351)</f>
        <v>3</v>
      </c>
      <c r="F351" s="69">
        <f>COUNTIFS('2way'!$B$3:$B$7690,"&gt;50%",'2way'!$Y$3:$Y$7690,"Y",'2way'!$Q$3:$Q$7690,"=" &amp;B351) +  COUNTIFS('2way'!$B$3:$B$7690,"&gt;50%",'2way'!$Y$3:$Y$7690,"Y",'2way'!$R$3:$R$7690,"=" &amp;B351)</f>
        <v>5</v>
      </c>
      <c r="G351">
        <f>COUNTIF('2way'!$Q$3:$Q$7690,"=" &amp;B351) + COUNTIF('2way'!$R$3:$R$7690,"=" &amp;B351)</f>
        <v>10</v>
      </c>
      <c r="H351" s="6">
        <f t="shared" si="82"/>
        <v>0.1</v>
      </c>
      <c r="I351" s="6">
        <f t="shared" si="83"/>
        <v>0.1</v>
      </c>
      <c r="J351" s="6">
        <f t="shared" si="84"/>
        <v>0.3</v>
      </c>
      <c r="K351" s="6">
        <f t="shared" si="85"/>
        <v>0.5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4</v>
      </c>
      <c r="O351" s="69">
        <f>COUNTIFS('2way'!$N$3:$N$7690,"&gt;50%",'2way'!$Y$3:$Y$7690,"Y",'2way'!$Q$3:$Q$7690,"=" &amp;B351) +  COUNTIFS('2way'!$N$3:$N$7690,"&gt;50%",'2way'!$Y$3:$Y$7690,"Y",'2way'!$R$3:$R$7690,"=" &amp;B351)</f>
        <v>6</v>
      </c>
      <c r="P351">
        <f>COUNTIF('2way'!$Q$3:$Q$7690,"=" &amp;B351) + COUNTIF('2way'!$R$3:$R$7690,"=" &amp;B351)</f>
        <v>10</v>
      </c>
      <c r="Q351" s="6">
        <f t="shared" si="86"/>
        <v>0</v>
      </c>
      <c r="R351" s="6">
        <f t="shared" si="87"/>
        <v>0</v>
      </c>
      <c r="S351" s="6">
        <f t="shared" si="88"/>
        <v>0.4</v>
      </c>
      <c r="T351" s="6">
        <f t="shared" si="89"/>
        <v>0.6</v>
      </c>
      <c r="U351">
        <f t="shared" si="90"/>
        <v>4</v>
      </c>
      <c r="V351" s="6">
        <f t="shared" si="91"/>
        <v>0.4</v>
      </c>
      <c r="W351">
        <f t="shared" si="92"/>
        <v>4</v>
      </c>
      <c r="X351" s="6">
        <f t="shared" si="93"/>
        <v>0.4</v>
      </c>
      <c r="Y351">
        <f t="shared" si="94"/>
        <v>6</v>
      </c>
      <c r="Z351" s="6">
        <f t="shared" si="95"/>
        <v>0.6</v>
      </c>
      <c r="AA351">
        <f t="shared" si="96"/>
        <v>6</v>
      </c>
      <c r="AB351" s="6">
        <f t="shared" si="97"/>
        <v>0.6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1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2</v>
      </c>
      <c r="F352" s="69">
        <f>COUNTIFS('2way'!$B$3:$B$7690,"&gt;50%",'2way'!$Y$3:$Y$7690,"Y",'2way'!$Q$3:$Q$7690,"=" &amp;B352) +  COUNTIFS('2way'!$B$3:$B$7690,"&gt;50%",'2way'!$Y$3:$Y$7690,"Y",'2way'!$R$3:$R$7690,"=" &amp;B352)</f>
        <v>7</v>
      </c>
      <c r="G352">
        <f>COUNTIF('2way'!$Q$3:$Q$7690,"=" &amp;B352) + COUNTIF('2way'!$R$3:$R$7690,"=" &amp;B352)</f>
        <v>10</v>
      </c>
      <c r="H352" s="6">
        <f t="shared" si="82"/>
        <v>0.1</v>
      </c>
      <c r="I352" s="6">
        <f t="shared" si="83"/>
        <v>0</v>
      </c>
      <c r="J352" s="6">
        <f t="shared" si="84"/>
        <v>0.2</v>
      </c>
      <c r="K352" s="6">
        <f t="shared" si="85"/>
        <v>0.7</v>
      </c>
      <c r="L352" s="69">
        <f>COUNTIFS('2way'!$M$3:$M$7690,"&gt;50%",'2way'!$Y$3:$Y$7690,"Y",'2way'!$Q$3:$Q$7690,"=" &amp;B352) +  COUNTIFS('2way'!$M$3:$M$7690,"&gt;50%",'2way'!$Y$3:$Y$7690,"Y",'2way'!$R$3:$R$7690,"=" &amp;B352)</f>
        <v>2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2</v>
      </c>
      <c r="O352" s="69">
        <f>COUNTIFS('2way'!$N$3:$N$7690,"&gt;50%",'2way'!$Y$3:$Y$7690,"Y",'2way'!$Q$3:$Q$7690,"=" &amp;B352) +  COUNTIFS('2way'!$N$3:$N$7690,"&gt;50%",'2way'!$Y$3:$Y$7690,"Y",'2way'!$R$3:$R$7690,"=" &amp;B352)</f>
        <v>6</v>
      </c>
      <c r="P352">
        <f>COUNTIF('2way'!$Q$3:$Q$7690,"=" &amp;B352) + COUNTIF('2way'!$R$3:$R$7690,"=" &amp;B352)</f>
        <v>10</v>
      </c>
      <c r="Q352" s="6">
        <f t="shared" si="86"/>
        <v>0.2</v>
      </c>
      <c r="R352" s="6">
        <f t="shared" si="87"/>
        <v>0</v>
      </c>
      <c r="S352" s="6">
        <f t="shared" si="88"/>
        <v>0.2</v>
      </c>
      <c r="T352" s="6">
        <f t="shared" si="89"/>
        <v>0.6</v>
      </c>
      <c r="U352">
        <f t="shared" si="90"/>
        <v>3</v>
      </c>
      <c r="V352" s="6">
        <f t="shared" si="91"/>
        <v>0.3</v>
      </c>
      <c r="W352">
        <f t="shared" si="92"/>
        <v>4</v>
      </c>
      <c r="X352" s="6">
        <f t="shared" si="93"/>
        <v>0.4</v>
      </c>
      <c r="Y352">
        <f t="shared" si="94"/>
        <v>7</v>
      </c>
      <c r="Z352" s="6">
        <f t="shared" si="95"/>
        <v>0.7</v>
      </c>
      <c r="AA352">
        <f t="shared" si="96"/>
        <v>6</v>
      </c>
      <c r="AB352" s="6">
        <f t="shared" si="97"/>
        <v>0.6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1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4</v>
      </c>
      <c r="F353" s="69">
        <f>COUNTIFS('2way'!$B$3:$B$7690,"&gt;50%",'2way'!$Y$3:$Y$7690,"Y",'2way'!$Q$3:$Q$7690,"=" &amp;B353) +  COUNTIFS('2way'!$B$3:$B$7690,"&gt;50%",'2way'!$Y$3:$Y$7690,"Y",'2way'!$R$3:$R$7690,"=" &amp;B353)</f>
        <v>4</v>
      </c>
      <c r="G353">
        <f>COUNTIF('2way'!$Q$3:$Q$7690,"=" &amp;B353) + COUNTIF('2way'!$R$3:$R$7690,"=" &amp;B353)</f>
        <v>10</v>
      </c>
      <c r="H353" s="6">
        <f t="shared" si="82"/>
        <v>0.1</v>
      </c>
      <c r="I353" s="6">
        <f t="shared" si="83"/>
        <v>0</v>
      </c>
      <c r="J353" s="6">
        <f t="shared" si="84"/>
        <v>0.4</v>
      </c>
      <c r="K353" s="6">
        <f t="shared" si="85"/>
        <v>0.4</v>
      </c>
      <c r="L353" s="69">
        <f>COUNTIFS('2way'!$M$3:$M$7690,"&gt;50%",'2way'!$Y$3:$Y$7690,"Y",'2way'!$Q$3:$Q$7690,"=" &amp;B353) +  COUNTIFS('2way'!$M$3:$M$7690,"&gt;50%",'2way'!$Y$3:$Y$7690,"Y",'2way'!$R$3:$R$7690,"=" &amp;B353)</f>
        <v>3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3</v>
      </c>
      <c r="O353" s="69">
        <f>COUNTIFS('2way'!$N$3:$N$7690,"&gt;50%",'2way'!$Y$3:$Y$7690,"Y",'2way'!$Q$3:$Q$7690,"=" &amp;B353) +  COUNTIFS('2way'!$N$3:$N$7690,"&gt;50%",'2way'!$Y$3:$Y$7690,"Y",'2way'!$R$3:$R$7690,"=" &amp;B353)</f>
        <v>3</v>
      </c>
      <c r="P353">
        <f>COUNTIF('2way'!$Q$3:$Q$7690,"=" &amp;B353) + COUNTIF('2way'!$R$3:$R$7690,"=" &amp;B353)</f>
        <v>10</v>
      </c>
      <c r="Q353" s="6">
        <f t="shared" si="86"/>
        <v>0.3</v>
      </c>
      <c r="R353" s="6">
        <f t="shared" si="87"/>
        <v>0.1</v>
      </c>
      <c r="S353" s="6">
        <f t="shared" si="88"/>
        <v>0.3</v>
      </c>
      <c r="T353" s="6">
        <f t="shared" si="89"/>
        <v>0.3</v>
      </c>
      <c r="U353">
        <f t="shared" si="90"/>
        <v>5</v>
      </c>
      <c r="V353" s="6">
        <f t="shared" si="91"/>
        <v>0.5</v>
      </c>
      <c r="W353">
        <f t="shared" si="92"/>
        <v>6</v>
      </c>
      <c r="X353" s="6">
        <f t="shared" si="93"/>
        <v>0.6</v>
      </c>
      <c r="Y353">
        <f t="shared" si="94"/>
        <v>4</v>
      </c>
      <c r="Z353" s="6">
        <f t="shared" si="95"/>
        <v>0.4</v>
      </c>
      <c r="AA353">
        <f t="shared" si="96"/>
        <v>4</v>
      </c>
      <c r="AB353" s="6">
        <f t="shared" si="97"/>
        <v>0.4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3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4</v>
      </c>
      <c r="G354">
        <f>COUNTIF('2way'!$Q$3:$Q$7690,"=" &amp;B354) + COUNTIF('2way'!$R$3:$R$7690,"=" &amp;B354)</f>
        <v>10</v>
      </c>
      <c r="H354" s="6">
        <f t="shared" si="82"/>
        <v>0.3</v>
      </c>
      <c r="I354" s="6">
        <f t="shared" si="83"/>
        <v>0</v>
      </c>
      <c r="J354" s="6">
        <f t="shared" si="84"/>
        <v>0.2</v>
      </c>
      <c r="K354" s="6">
        <f t="shared" si="85"/>
        <v>0.4</v>
      </c>
      <c r="L354" s="69">
        <f>COUNTIFS('2way'!$M$3:$M$7690,"&gt;50%",'2way'!$Y$3:$Y$7690,"Y",'2way'!$Q$3:$Q$7690,"=" &amp;B354) +  COUNTIFS('2way'!$M$3:$M$7690,"&gt;50%",'2way'!$Y$3:$Y$7690,"Y",'2way'!$R$3:$R$7690,"=" &amp;B354)</f>
        <v>3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5</v>
      </c>
      <c r="P354">
        <f>COUNTIF('2way'!$Q$3:$Q$7690,"=" &amp;B354) + COUNTIF('2way'!$R$3:$R$7690,"=" &amp;B354)</f>
        <v>10</v>
      </c>
      <c r="Q354" s="6">
        <f t="shared" si="86"/>
        <v>0.3</v>
      </c>
      <c r="R354" s="6">
        <f t="shared" si="87"/>
        <v>0.1</v>
      </c>
      <c r="S354" s="6">
        <f t="shared" si="88"/>
        <v>0.1</v>
      </c>
      <c r="T354" s="6">
        <f t="shared" si="89"/>
        <v>0.5</v>
      </c>
      <c r="U354">
        <f t="shared" si="90"/>
        <v>5</v>
      </c>
      <c r="V354" s="6">
        <f t="shared" si="91"/>
        <v>0.5</v>
      </c>
      <c r="W354">
        <f t="shared" si="92"/>
        <v>4</v>
      </c>
      <c r="X354" s="6">
        <f t="shared" si="93"/>
        <v>0.4</v>
      </c>
      <c r="Y354">
        <f t="shared" si="94"/>
        <v>4</v>
      </c>
      <c r="Z354" s="6">
        <f t="shared" si="95"/>
        <v>0.4</v>
      </c>
      <c r="AA354">
        <f t="shared" si="96"/>
        <v>6</v>
      </c>
      <c r="AB354" s="6">
        <f t="shared" si="97"/>
        <v>0.6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2</v>
      </c>
      <c r="D355" s="69">
        <f>COUNTIFS('2way'!$A$3:$A$7690,"&gt;50%",'2way'!$Y$3:$Y$7690,"N",'2way'!$Q$3:$Q$7690,"=" &amp;B355) +  COUNTIFS('2way'!$A$3:$A$7690,"&gt;50%",'2way'!$Y$3:$Y$7690,"N",'2way'!$R$3:$R$7690,"=" &amp;B355)</f>
        <v>2</v>
      </c>
      <c r="E355" s="69">
        <f>COUNTIFS('2way'!$B$3:$B$7690,"&gt;50%",'2way'!$Y$3:$Y$7690,"N",'2way'!$Q$3:$Q$7690,"=" &amp;B355) +  COUNTIFS('2way'!$B$3:$B$7690,"&gt;50%",'2way'!$Y$3:$Y$7690,"N",'2way'!$R$3:$R$7690,"=" &amp;B355)</f>
        <v>2</v>
      </c>
      <c r="F355" s="69">
        <f>COUNTIFS('2way'!$B$3:$B$7690,"&gt;50%",'2way'!$Y$3:$Y$7690,"Y",'2way'!$Q$3:$Q$7690,"=" &amp;B355) +  COUNTIFS('2way'!$B$3:$B$7690,"&gt;50%",'2way'!$Y$3:$Y$7690,"Y",'2way'!$R$3:$R$7690,"=" &amp;B355)</f>
        <v>4</v>
      </c>
      <c r="G355">
        <f>COUNTIF('2way'!$Q$3:$Q$7690,"=" &amp;B355) + COUNTIF('2way'!$R$3:$R$7690,"=" &amp;B355)</f>
        <v>10</v>
      </c>
      <c r="H355" s="6">
        <f t="shared" si="82"/>
        <v>0.2</v>
      </c>
      <c r="I355" s="6">
        <f t="shared" si="83"/>
        <v>0.2</v>
      </c>
      <c r="J355" s="6">
        <f t="shared" si="84"/>
        <v>0.2</v>
      </c>
      <c r="K355" s="6">
        <f t="shared" si="85"/>
        <v>0.4</v>
      </c>
      <c r="L355" s="69">
        <f>COUNTIFS('2way'!$M$3:$M$7690,"&gt;50%",'2way'!$Y$3:$Y$7690,"Y",'2way'!$Q$3:$Q$7690,"=" &amp;B355) +  COUNTIFS('2way'!$M$3:$M$7690,"&gt;50%",'2way'!$Y$3:$Y$7690,"Y",'2way'!$R$3:$R$7690,"=" &amp;B355)</f>
        <v>3</v>
      </c>
      <c r="M355" s="69">
        <f>COUNTIFS('2way'!$M$3:$M$7690,"&gt;50%",'2way'!$Y$3:$Y$7690,"N",'2way'!$Q$3:$Q$7690,"=" &amp;B355) +  COUNTIFS('2way'!$M$3:$M$7690,"&gt;50%",'2way'!$Y$3:$Y$7690,"N",'2way'!$R$3:$R$7690,"=" &amp;B355)</f>
        <v>2</v>
      </c>
      <c r="N355" s="69">
        <f>COUNTIFS('2way'!$N$3:$N$7690,"&gt;50%",'2way'!$Y$3:$Y$7690,"N",'2way'!$Q$3:$Q$7690,"=" &amp;B355) +  COUNTIFS('2way'!$N$3:$N$7690,"&gt;50%",'2way'!$Y$3:$Y$7690,"N",'2way'!$R$3:$R$7690,"=" &amp;B355)</f>
        <v>2</v>
      </c>
      <c r="O355" s="69">
        <f>COUNTIFS('2way'!$N$3:$N$7690,"&gt;50%",'2way'!$Y$3:$Y$7690,"Y",'2way'!$Q$3:$Q$7690,"=" &amp;B355) +  COUNTIFS('2way'!$N$3:$N$7690,"&gt;50%",'2way'!$Y$3:$Y$7690,"Y",'2way'!$R$3:$R$7690,"=" &amp;B355)</f>
        <v>2</v>
      </c>
      <c r="P355">
        <f>COUNTIF('2way'!$Q$3:$Q$7690,"=" &amp;B355) + COUNTIF('2way'!$R$3:$R$7690,"=" &amp;B355)</f>
        <v>10</v>
      </c>
      <c r="Q355" s="6">
        <f t="shared" si="86"/>
        <v>0.3</v>
      </c>
      <c r="R355" s="6">
        <f t="shared" si="87"/>
        <v>0.2</v>
      </c>
      <c r="S355" s="6">
        <f t="shared" si="88"/>
        <v>0.2</v>
      </c>
      <c r="T355" s="6">
        <f t="shared" si="89"/>
        <v>0.2</v>
      </c>
      <c r="U355">
        <f t="shared" si="90"/>
        <v>4</v>
      </c>
      <c r="V355" s="6">
        <f t="shared" si="91"/>
        <v>0.4</v>
      </c>
      <c r="W355">
        <f t="shared" si="92"/>
        <v>5</v>
      </c>
      <c r="X355" s="6">
        <f t="shared" si="93"/>
        <v>0.5</v>
      </c>
      <c r="Y355">
        <f t="shared" si="94"/>
        <v>6</v>
      </c>
      <c r="Z355" s="6">
        <f t="shared" si="95"/>
        <v>0.6</v>
      </c>
      <c r="AA355">
        <f t="shared" si="96"/>
        <v>4</v>
      </c>
      <c r="AB355" s="6">
        <f t="shared" si="97"/>
        <v>0.4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4</v>
      </c>
      <c r="F356" s="69">
        <f>COUNTIFS('2way'!$B$3:$B$7690,"&gt;50%",'2way'!$Y$3:$Y$7690,"Y",'2way'!$Q$3:$Q$7690,"=" &amp;B356) +  COUNTIFS('2way'!$B$3:$B$7690,"&gt;50%",'2way'!$Y$3:$Y$7690,"Y",'2way'!$R$3:$R$7690,"=" &amp;B356)</f>
        <v>5</v>
      </c>
      <c r="G356">
        <f>COUNTIF('2way'!$Q$3:$Q$7690,"=" &amp;B356) + COUNTIF('2way'!$R$3:$R$7690,"=" &amp;B356)</f>
        <v>10</v>
      </c>
      <c r="H356" s="6">
        <f t="shared" si="82"/>
        <v>0</v>
      </c>
      <c r="I356" s="6">
        <f t="shared" si="83"/>
        <v>0</v>
      </c>
      <c r="J356" s="6">
        <f t="shared" si="84"/>
        <v>0.4</v>
      </c>
      <c r="K356" s="6">
        <f t="shared" si="85"/>
        <v>0.5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5</v>
      </c>
      <c r="O356" s="69">
        <f>COUNTIFS('2way'!$N$3:$N$7690,"&gt;50%",'2way'!$Y$3:$Y$7690,"Y",'2way'!$Q$3:$Q$7690,"=" &amp;B356) +  COUNTIFS('2way'!$N$3:$N$7690,"&gt;50%",'2way'!$Y$3:$Y$7690,"Y",'2way'!$R$3:$R$7690,"=" &amp;B356)</f>
        <v>5</v>
      </c>
      <c r="P356">
        <f>COUNTIF('2way'!$Q$3:$Q$7690,"=" &amp;B356) + COUNTIF('2way'!$R$3:$R$7690,"=" &amp;B356)</f>
        <v>10</v>
      </c>
      <c r="Q356" s="6">
        <f t="shared" si="86"/>
        <v>0</v>
      </c>
      <c r="R356" s="6">
        <f t="shared" si="87"/>
        <v>0</v>
      </c>
      <c r="S356" s="6">
        <f t="shared" si="88"/>
        <v>0.5</v>
      </c>
      <c r="T356" s="6">
        <f t="shared" si="89"/>
        <v>0.5</v>
      </c>
      <c r="U356">
        <f t="shared" si="90"/>
        <v>4</v>
      </c>
      <c r="V356" s="6">
        <f t="shared" si="91"/>
        <v>0.4</v>
      </c>
      <c r="W356">
        <f t="shared" si="92"/>
        <v>5</v>
      </c>
      <c r="X356" s="6">
        <f t="shared" si="93"/>
        <v>0.5</v>
      </c>
      <c r="Y356">
        <f t="shared" si="94"/>
        <v>5</v>
      </c>
      <c r="Z356" s="6">
        <f t="shared" si="95"/>
        <v>0.5</v>
      </c>
      <c r="AA356">
        <f t="shared" si="96"/>
        <v>5</v>
      </c>
      <c r="AB356" s="6">
        <f t="shared" si="97"/>
        <v>0.5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3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4</v>
      </c>
      <c r="F357" s="69">
        <f>COUNTIFS('2way'!$B$3:$B$7690,"&gt;50%",'2way'!$Y$3:$Y$7690,"Y",'2way'!$Q$3:$Q$7690,"=" &amp;B357) +  COUNTIFS('2way'!$B$3:$B$7690,"&gt;50%",'2way'!$Y$3:$Y$7690,"Y",'2way'!$R$3:$R$7690,"=" &amp;B357)</f>
        <v>5</v>
      </c>
      <c r="G357">
        <f>COUNTIF('2way'!$Q$3:$Q$7690,"=" &amp;B357) + COUNTIF('2way'!$R$3:$R$7690,"=" &amp;B357)</f>
        <v>13</v>
      </c>
      <c r="H357" s="6">
        <f t="shared" si="82"/>
        <v>0.23076923076923078</v>
      </c>
      <c r="I357" s="6">
        <f t="shared" si="83"/>
        <v>7.6923076923076927E-2</v>
      </c>
      <c r="J357" s="6">
        <f t="shared" si="84"/>
        <v>0.30769230769230771</v>
      </c>
      <c r="K357" s="6">
        <f t="shared" si="85"/>
        <v>0.38461538461538464</v>
      </c>
      <c r="L357" s="69">
        <f>COUNTIFS('2way'!$M$3:$M$7690,"&gt;50%",'2way'!$Y$3:$Y$7690,"Y",'2way'!$Q$3:$Q$7690,"=" &amp;B357) +  COUNTIFS('2way'!$M$3:$M$7690,"&gt;50%",'2way'!$Y$3:$Y$7690,"Y",'2way'!$R$3:$R$7690,"=" &amp;B357)</f>
        <v>7</v>
      </c>
      <c r="M357" s="69">
        <f>COUNTIFS('2way'!$M$3:$M$7690,"&gt;50%",'2way'!$Y$3:$Y$7690,"N",'2way'!$Q$3:$Q$7690,"=" &amp;B357) +  COUNTIFS('2way'!$M$3:$M$7690,"&gt;50%",'2way'!$Y$3:$Y$7690,"N",'2way'!$R$3:$R$7690,"=" &amp;B357)</f>
        <v>5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13</v>
      </c>
      <c r="Q357" s="6">
        <f t="shared" si="86"/>
        <v>0.53846153846153844</v>
      </c>
      <c r="R357" s="6">
        <f t="shared" si="87"/>
        <v>0.38461538461538464</v>
      </c>
      <c r="S357" s="6">
        <f t="shared" si="88"/>
        <v>0</v>
      </c>
      <c r="T357" s="6">
        <f t="shared" si="89"/>
        <v>0</v>
      </c>
      <c r="U357">
        <f t="shared" si="90"/>
        <v>7</v>
      </c>
      <c r="V357" s="6">
        <f t="shared" si="91"/>
        <v>0.53846153846153844</v>
      </c>
      <c r="W357">
        <f t="shared" si="92"/>
        <v>7</v>
      </c>
      <c r="X357" s="6">
        <f t="shared" si="93"/>
        <v>0.53846153846153844</v>
      </c>
      <c r="Y357">
        <f t="shared" si="94"/>
        <v>6</v>
      </c>
      <c r="Z357" s="6">
        <f t="shared" si="95"/>
        <v>0.46153846153846156</v>
      </c>
      <c r="AA357">
        <f t="shared" si="96"/>
        <v>5</v>
      </c>
      <c r="AB357" s="6">
        <f t="shared" si="97"/>
        <v>0.38461538461538464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4</v>
      </c>
      <c r="E358" s="69">
        <f>COUNTIFS('2way'!$B$3:$B$7690,"&gt;50%",'2way'!$Y$3:$Y$7690,"N",'2way'!$Q$3:$Q$7690,"=" &amp;B358) +  COUNTIFS('2way'!$B$3:$B$7690,"&gt;50%",'2way'!$Y$3:$Y$7690,"N",'2way'!$R$3:$R$7690,"=" &amp;B358)</f>
        <v>2</v>
      </c>
      <c r="F358" s="69">
        <f>COUNTIFS('2way'!$B$3:$B$7690,"&gt;50%",'2way'!$Y$3:$Y$7690,"Y",'2way'!$Q$3:$Q$7690,"=" &amp;B358) +  COUNTIFS('2way'!$B$3:$B$7690,"&gt;50%",'2way'!$Y$3:$Y$7690,"Y",'2way'!$R$3:$R$7690,"=" &amp;B358)</f>
        <v>6</v>
      </c>
      <c r="G358">
        <f>COUNTIF('2way'!$Q$3:$Q$7690,"=" &amp;B358) + COUNTIF('2way'!$R$3:$R$7690,"=" &amp;B358)</f>
        <v>13</v>
      </c>
      <c r="H358" s="6">
        <f t="shared" si="82"/>
        <v>7.6923076923076927E-2</v>
      </c>
      <c r="I358" s="6">
        <f t="shared" si="83"/>
        <v>0.30769230769230771</v>
      </c>
      <c r="J358" s="6">
        <f t="shared" si="84"/>
        <v>0.15384615384615385</v>
      </c>
      <c r="K358" s="6">
        <f t="shared" si="85"/>
        <v>0.46153846153846156</v>
      </c>
      <c r="L358" s="69">
        <f>COUNTIFS('2way'!$M$3:$M$7690,"&gt;50%",'2way'!$Y$3:$Y$7690,"Y",'2way'!$Q$3:$Q$7690,"=" &amp;B358) +  COUNTIFS('2way'!$M$3:$M$7690,"&gt;50%",'2way'!$Y$3:$Y$7690,"Y",'2way'!$R$3:$R$7690,"=" &amp;B358)</f>
        <v>3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5</v>
      </c>
      <c r="O358" s="69">
        <f>COUNTIFS('2way'!$N$3:$N$7690,"&gt;50%",'2way'!$Y$3:$Y$7690,"Y",'2way'!$Q$3:$Q$7690,"=" &amp;B358) +  COUNTIFS('2way'!$N$3:$N$7690,"&gt;50%",'2way'!$Y$3:$Y$7690,"Y",'2way'!$R$3:$R$7690,"=" &amp;B358)</f>
        <v>4</v>
      </c>
      <c r="P358">
        <f>COUNTIF('2way'!$Q$3:$Q$7690,"=" &amp;B358) + COUNTIF('2way'!$R$3:$R$7690,"=" &amp;B358)</f>
        <v>13</v>
      </c>
      <c r="Q358" s="6">
        <f t="shared" si="86"/>
        <v>0.23076923076923078</v>
      </c>
      <c r="R358" s="6">
        <f t="shared" si="87"/>
        <v>7.6923076923076927E-2</v>
      </c>
      <c r="S358" s="6">
        <f t="shared" si="88"/>
        <v>0.38461538461538464</v>
      </c>
      <c r="T358" s="6">
        <f t="shared" si="89"/>
        <v>0.30769230769230771</v>
      </c>
      <c r="U358">
        <f t="shared" si="90"/>
        <v>3</v>
      </c>
      <c r="V358" s="6">
        <f t="shared" si="91"/>
        <v>0.23076923076923078</v>
      </c>
      <c r="W358">
        <f t="shared" si="92"/>
        <v>8</v>
      </c>
      <c r="X358" s="6">
        <f t="shared" si="93"/>
        <v>0.61538461538461542</v>
      </c>
      <c r="Y358">
        <f t="shared" si="94"/>
        <v>10</v>
      </c>
      <c r="Z358" s="6">
        <f t="shared" si="95"/>
        <v>0.76923076923076927</v>
      </c>
      <c r="AA358">
        <f t="shared" si="96"/>
        <v>5</v>
      </c>
      <c r="AB358" s="6">
        <f t="shared" si="97"/>
        <v>0.38461538461538464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5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2</v>
      </c>
      <c r="F359" s="69">
        <f>COUNTIFS('2way'!$B$3:$B$7690,"&gt;50%",'2way'!$Y$3:$Y$7690,"Y",'2way'!$Q$3:$Q$7690,"=" &amp;B359) +  COUNTIFS('2way'!$B$3:$B$7690,"&gt;50%",'2way'!$Y$3:$Y$7690,"Y",'2way'!$R$3:$R$7690,"=" &amp;B359)</f>
        <v>5</v>
      </c>
      <c r="G359">
        <f>COUNTIF('2way'!$Q$3:$Q$7690,"=" &amp;B359) + COUNTIF('2way'!$R$3:$R$7690,"=" &amp;B359)</f>
        <v>14</v>
      </c>
      <c r="H359" s="6">
        <f t="shared" si="82"/>
        <v>0.35714285714285715</v>
      </c>
      <c r="I359" s="6">
        <f t="shared" si="83"/>
        <v>0</v>
      </c>
      <c r="J359" s="6">
        <f t="shared" si="84"/>
        <v>0.14285714285714285</v>
      </c>
      <c r="K359" s="6">
        <f t="shared" si="85"/>
        <v>0.35714285714285715</v>
      </c>
      <c r="L359" s="69">
        <f>COUNTIFS('2way'!$M$3:$M$7690,"&gt;50%",'2way'!$Y$3:$Y$7690,"Y",'2way'!$Q$3:$Q$7690,"=" &amp;B359) +  COUNTIFS('2way'!$M$3:$M$7690,"&gt;50%",'2way'!$Y$3:$Y$7690,"Y",'2way'!$R$3:$R$7690,"=" &amp;B359)</f>
        <v>5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2</v>
      </c>
      <c r="O359" s="69">
        <f>COUNTIFS('2way'!$N$3:$N$7690,"&gt;50%",'2way'!$Y$3:$Y$7690,"Y",'2way'!$Q$3:$Q$7690,"=" &amp;B359) +  COUNTIFS('2way'!$N$3:$N$7690,"&gt;50%",'2way'!$Y$3:$Y$7690,"Y",'2way'!$R$3:$R$7690,"=" &amp;B359)</f>
        <v>5</v>
      </c>
      <c r="P359">
        <f>COUNTIF('2way'!$Q$3:$Q$7690,"=" &amp;B359) + COUNTIF('2way'!$R$3:$R$7690,"=" &amp;B359)</f>
        <v>14</v>
      </c>
      <c r="Q359" s="6">
        <f t="shared" si="86"/>
        <v>0.35714285714285715</v>
      </c>
      <c r="R359" s="6">
        <f t="shared" si="87"/>
        <v>0</v>
      </c>
      <c r="S359" s="6">
        <f t="shared" si="88"/>
        <v>0.14285714285714285</v>
      </c>
      <c r="T359" s="6">
        <f t="shared" si="89"/>
        <v>0.35714285714285715</v>
      </c>
      <c r="U359">
        <f t="shared" si="90"/>
        <v>7</v>
      </c>
      <c r="V359" s="6">
        <f t="shared" si="91"/>
        <v>0.5</v>
      </c>
      <c r="W359">
        <f t="shared" si="92"/>
        <v>7</v>
      </c>
      <c r="X359" s="6">
        <f t="shared" si="93"/>
        <v>0.5</v>
      </c>
      <c r="Y359">
        <f t="shared" si="94"/>
        <v>5</v>
      </c>
      <c r="Z359" s="6">
        <f t="shared" si="95"/>
        <v>0.35714285714285715</v>
      </c>
      <c r="AA359">
        <f t="shared" si="96"/>
        <v>5</v>
      </c>
      <c r="AB359" s="6">
        <f t="shared" si="97"/>
        <v>0.35714285714285715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5</v>
      </c>
      <c r="E360" s="69">
        <f>COUNTIFS('2way'!$B$3:$B$7690,"&gt;50%",'2way'!$Y$3:$Y$7690,"N",'2way'!$Q$3:$Q$7690,"=" &amp;B360) +  COUNTIFS('2way'!$B$3:$B$7690,"&gt;50%",'2way'!$Y$3:$Y$7690,"N",'2way'!$R$3:$R$7690,"=" &amp;B360)</f>
        <v>3</v>
      </c>
      <c r="F360" s="69">
        <f>COUNTIFS('2way'!$B$3:$B$7690,"&gt;50%",'2way'!$Y$3:$Y$7690,"Y",'2way'!$Q$3:$Q$7690,"=" &amp;B360) +  COUNTIFS('2way'!$B$3:$B$7690,"&gt;50%",'2way'!$Y$3:$Y$7690,"Y",'2way'!$R$3:$R$7690,"=" &amp;B360)</f>
        <v>4</v>
      </c>
      <c r="G360">
        <f>COUNTIF('2way'!$Q$3:$Q$7690,"=" &amp;B360) + COUNTIF('2way'!$R$3:$R$7690,"=" &amp;B360)</f>
        <v>14</v>
      </c>
      <c r="H360" s="6">
        <f t="shared" si="82"/>
        <v>0.14285714285714285</v>
      </c>
      <c r="I360" s="6">
        <f t="shared" si="83"/>
        <v>0.35714285714285715</v>
      </c>
      <c r="J360" s="6">
        <f t="shared" si="84"/>
        <v>0.21428571428571427</v>
      </c>
      <c r="K360" s="6">
        <f t="shared" si="85"/>
        <v>0.2857142857142857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1</v>
      </c>
      <c r="N360" s="69">
        <f>COUNTIFS('2way'!$N$3:$N$7690,"&gt;50%",'2way'!$Y$3:$Y$7690,"N",'2way'!$Q$3:$Q$7690,"=" &amp;B360) +  COUNTIFS('2way'!$N$3:$N$7690,"&gt;50%",'2way'!$Y$3:$Y$7690,"N",'2way'!$R$3:$R$7690,"=" &amp;B360)</f>
        <v>7</v>
      </c>
      <c r="O360" s="69">
        <f>COUNTIFS('2way'!$N$3:$N$7690,"&gt;50%",'2way'!$Y$3:$Y$7690,"Y",'2way'!$Q$3:$Q$7690,"=" &amp;B360) +  COUNTIFS('2way'!$N$3:$N$7690,"&gt;50%",'2way'!$Y$3:$Y$7690,"Y",'2way'!$R$3:$R$7690,"=" &amp;B360)</f>
        <v>4</v>
      </c>
      <c r="P360">
        <f>COUNTIF('2way'!$Q$3:$Q$7690,"=" &amp;B360) + COUNTIF('2way'!$R$3:$R$7690,"=" &amp;B360)</f>
        <v>14</v>
      </c>
      <c r="Q360" s="6">
        <f t="shared" si="86"/>
        <v>0.14285714285714285</v>
      </c>
      <c r="R360" s="6">
        <f t="shared" si="87"/>
        <v>7.1428571428571425E-2</v>
      </c>
      <c r="S360" s="6">
        <f t="shared" si="88"/>
        <v>0.5</v>
      </c>
      <c r="T360" s="6">
        <f t="shared" si="89"/>
        <v>0.2857142857142857</v>
      </c>
      <c r="U360">
        <f t="shared" si="90"/>
        <v>5</v>
      </c>
      <c r="V360" s="6">
        <f t="shared" si="91"/>
        <v>0.35714285714285715</v>
      </c>
      <c r="W360">
        <f t="shared" si="92"/>
        <v>9</v>
      </c>
      <c r="X360" s="6">
        <f t="shared" si="93"/>
        <v>0.6428571428571429</v>
      </c>
      <c r="Y360">
        <f t="shared" si="94"/>
        <v>9</v>
      </c>
      <c r="Z360" s="6">
        <f t="shared" si="95"/>
        <v>0.6428571428571429</v>
      </c>
      <c r="AA360">
        <f t="shared" si="96"/>
        <v>5</v>
      </c>
      <c r="AB360" s="6">
        <f t="shared" si="97"/>
        <v>0.35714285714285715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6</v>
      </c>
      <c r="F361" s="69">
        <f>COUNTIFS('2way'!$B$3:$B$7690,"&gt;50%",'2way'!$Y$3:$Y$7690,"Y",'2way'!$Q$3:$Q$7690,"=" &amp;B361) +  COUNTIFS('2way'!$B$3:$B$7690,"&gt;50%",'2way'!$Y$3:$Y$7690,"Y",'2way'!$R$3:$R$7690,"=" &amp;B361)</f>
        <v>6</v>
      </c>
      <c r="G361">
        <f>COUNTIF('2way'!$Q$3:$Q$7690,"=" &amp;B361) + COUNTIF('2way'!$R$3:$R$7690,"=" &amp;B361)</f>
        <v>14</v>
      </c>
      <c r="H361" s="6">
        <f t="shared" si="82"/>
        <v>0</v>
      </c>
      <c r="I361" s="6">
        <f t="shared" si="83"/>
        <v>0.14285714285714285</v>
      </c>
      <c r="J361" s="6">
        <f t="shared" si="84"/>
        <v>0.42857142857142855</v>
      </c>
      <c r="K361" s="6">
        <f t="shared" si="85"/>
        <v>0.42857142857142855</v>
      </c>
      <c r="L361" s="69">
        <f>COUNTIFS('2way'!$M$3:$M$7690,"&gt;50%",'2way'!$Y$3:$Y$7690,"Y",'2way'!$Q$3:$Q$7690,"=" &amp;B361) +  COUNTIFS('2way'!$M$3:$M$7690,"&gt;50%",'2way'!$Y$3:$Y$7690,"Y",'2way'!$R$3:$R$7690,"=" &amp;B361)</f>
        <v>1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8</v>
      </c>
      <c r="O361" s="69">
        <f>COUNTIFS('2way'!$N$3:$N$7690,"&gt;50%",'2way'!$Y$3:$Y$7690,"Y",'2way'!$Q$3:$Q$7690,"=" &amp;B361) +  COUNTIFS('2way'!$N$3:$N$7690,"&gt;50%",'2way'!$Y$3:$Y$7690,"Y",'2way'!$R$3:$R$7690,"=" &amp;B361)</f>
        <v>4</v>
      </c>
      <c r="P361">
        <f>COUNTIF('2way'!$Q$3:$Q$7690,"=" &amp;B361) + COUNTIF('2way'!$R$3:$R$7690,"=" &amp;B361)</f>
        <v>14</v>
      </c>
      <c r="Q361" s="6">
        <f t="shared" si="86"/>
        <v>7.1428571428571425E-2</v>
      </c>
      <c r="R361" s="6">
        <f t="shared" si="87"/>
        <v>0</v>
      </c>
      <c r="S361" s="6">
        <f t="shared" si="88"/>
        <v>0.5714285714285714</v>
      </c>
      <c r="T361" s="6">
        <f t="shared" si="89"/>
        <v>0.2857142857142857</v>
      </c>
      <c r="U361">
        <f t="shared" si="90"/>
        <v>6</v>
      </c>
      <c r="V361" s="6">
        <f t="shared" si="91"/>
        <v>0.42857142857142855</v>
      </c>
      <c r="W361">
        <f t="shared" si="92"/>
        <v>9</v>
      </c>
      <c r="X361" s="6">
        <f t="shared" si="93"/>
        <v>0.6428571428571429</v>
      </c>
      <c r="Y361">
        <f t="shared" si="94"/>
        <v>8</v>
      </c>
      <c r="Z361" s="6">
        <f t="shared" si="95"/>
        <v>0.5714285714285714</v>
      </c>
      <c r="AA361">
        <f t="shared" si="96"/>
        <v>4</v>
      </c>
      <c r="AB361" s="6">
        <f t="shared" si="97"/>
        <v>0.2857142857142857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1</v>
      </c>
      <c r="D362" s="69">
        <f>COUNTIFS('2way'!$A$3:$A$7690,"&gt;50%",'2way'!$Y$3:$Y$7690,"N",'2way'!$Q$3:$Q$7690,"=" &amp;B362) +  COUNTIFS('2way'!$A$3:$A$7690,"&gt;50%",'2way'!$Y$3:$Y$7690,"N",'2way'!$R$3:$R$7690,"=" &amp;B362)</f>
        <v>5</v>
      </c>
      <c r="E362" s="69">
        <f>COUNTIFS('2way'!$B$3:$B$7690,"&gt;50%",'2way'!$Y$3:$Y$7690,"N",'2way'!$Q$3:$Q$7690,"=" &amp;B362) +  COUNTIFS('2way'!$B$3:$B$7690,"&gt;50%",'2way'!$Y$3:$Y$7690,"N",'2way'!$R$3:$R$7690,"=" &amp;B362)</f>
        <v>3</v>
      </c>
      <c r="F362" s="69">
        <f>COUNTIFS('2way'!$B$3:$B$7690,"&gt;50%",'2way'!$Y$3:$Y$7690,"Y",'2way'!$Q$3:$Q$7690,"=" &amp;B362) +  COUNTIFS('2way'!$B$3:$B$7690,"&gt;50%",'2way'!$Y$3:$Y$7690,"Y",'2way'!$R$3:$R$7690,"=" &amp;B362)</f>
        <v>5</v>
      </c>
      <c r="G362">
        <f>COUNTIF('2way'!$Q$3:$Q$7690,"=" &amp;B362) + COUNTIF('2way'!$R$3:$R$7690,"=" &amp;B362)</f>
        <v>14</v>
      </c>
      <c r="H362" s="6">
        <f t="shared" si="82"/>
        <v>7.1428571428571425E-2</v>
      </c>
      <c r="I362" s="6">
        <f t="shared" si="83"/>
        <v>0.35714285714285715</v>
      </c>
      <c r="J362" s="6">
        <f t="shared" si="84"/>
        <v>0.21428571428571427</v>
      </c>
      <c r="K362" s="6">
        <f t="shared" si="85"/>
        <v>0.35714285714285715</v>
      </c>
      <c r="L362" s="69">
        <f>COUNTIFS('2way'!$M$3:$M$7690,"&gt;50%",'2way'!$Y$3:$Y$7690,"Y",'2way'!$Q$3:$Q$7690,"=" &amp;B362) +  COUNTIFS('2way'!$M$3:$M$7690,"&gt;50%",'2way'!$Y$3:$Y$7690,"Y",'2way'!$R$3:$R$7690,"=" &amp;B362)</f>
        <v>1</v>
      </c>
      <c r="M362" s="69">
        <f>COUNTIFS('2way'!$M$3:$M$7690,"&gt;50%",'2way'!$Y$3:$Y$7690,"N",'2way'!$Q$3:$Q$7690,"=" &amp;B362) +  COUNTIFS('2way'!$M$3:$M$7690,"&gt;50%",'2way'!$Y$3:$Y$7690,"N",'2way'!$R$3:$R$7690,"=" &amp;B362)</f>
        <v>2</v>
      </c>
      <c r="N362" s="69">
        <f>COUNTIFS('2way'!$N$3:$N$7690,"&gt;50%",'2way'!$Y$3:$Y$7690,"N",'2way'!$Q$3:$Q$7690,"=" &amp;B362) +  COUNTIFS('2way'!$N$3:$N$7690,"&gt;50%",'2way'!$Y$3:$Y$7690,"N",'2way'!$R$3:$R$7690,"=" &amp;B362)</f>
        <v>6</v>
      </c>
      <c r="O362" s="69">
        <f>COUNTIFS('2way'!$N$3:$N$7690,"&gt;50%",'2way'!$Y$3:$Y$7690,"Y",'2way'!$Q$3:$Q$7690,"=" &amp;B362) +  COUNTIFS('2way'!$N$3:$N$7690,"&gt;50%",'2way'!$Y$3:$Y$7690,"Y",'2way'!$R$3:$R$7690,"=" &amp;B362)</f>
        <v>5</v>
      </c>
      <c r="P362">
        <f>COUNTIF('2way'!$Q$3:$Q$7690,"=" &amp;B362) + COUNTIF('2way'!$R$3:$R$7690,"=" &amp;B362)</f>
        <v>14</v>
      </c>
      <c r="Q362" s="6">
        <f t="shared" si="86"/>
        <v>7.1428571428571425E-2</v>
      </c>
      <c r="R362" s="6">
        <f t="shared" si="87"/>
        <v>0.14285714285714285</v>
      </c>
      <c r="S362" s="6">
        <f t="shared" si="88"/>
        <v>0.42857142857142855</v>
      </c>
      <c r="T362" s="6">
        <f t="shared" si="89"/>
        <v>0.35714285714285715</v>
      </c>
      <c r="U362">
        <f t="shared" si="90"/>
        <v>4</v>
      </c>
      <c r="V362" s="6">
        <f t="shared" si="91"/>
        <v>0.2857142857142857</v>
      </c>
      <c r="W362">
        <f t="shared" si="92"/>
        <v>7</v>
      </c>
      <c r="X362" s="6">
        <f t="shared" si="93"/>
        <v>0.5</v>
      </c>
      <c r="Y362">
        <f t="shared" si="94"/>
        <v>10</v>
      </c>
      <c r="Z362" s="6">
        <f t="shared" si="95"/>
        <v>0.7142857142857143</v>
      </c>
      <c r="AA362">
        <f t="shared" si="96"/>
        <v>7</v>
      </c>
      <c r="AB362" s="6">
        <f t="shared" si="97"/>
        <v>0.5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10</v>
      </c>
      <c r="F363" s="69">
        <f>COUNTIFS('2way'!$B$3:$B$7690,"&gt;50%",'2way'!$Y$3:$Y$7690,"Y",'2way'!$Q$3:$Q$7690,"=" &amp;B363) +  COUNTIFS('2way'!$B$3:$B$7690,"&gt;50%",'2way'!$Y$3:$Y$7690,"Y",'2way'!$R$3:$R$7690,"=" &amp;B363)</f>
        <v>3</v>
      </c>
      <c r="G363">
        <f>COUNTIF('2way'!$Q$3:$Q$7690,"=" &amp;B363) + COUNTIF('2way'!$R$3:$R$7690,"=" &amp;B363)</f>
        <v>14</v>
      </c>
      <c r="H363" s="6">
        <f t="shared" si="82"/>
        <v>0</v>
      </c>
      <c r="I363" s="6">
        <f t="shared" si="83"/>
        <v>7.1428571428571425E-2</v>
      </c>
      <c r="J363" s="6">
        <f t="shared" si="84"/>
        <v>0.7142857142857143</v>
      </c>
      <c r="K363" s="6">
        <f t="shared" si="85"/>
        <v>0.21428571428571427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9</v>
      </c>
      <c r="O363" s="69">
        <f>COUNTIFS('2way'!$N$3:$N$7690,"&gt;50%",'2way'!$Y$3:$Y$7690,"Y",'2way'!$Q$3:$Q$7690,"=" &amp;B363) +  COUNTIFS('2way'!$N$3:$N$7690,"&gt;50%",'2way'!$Y$3:$Y$7690,"Y",'2way'!$R$3:$R$7690,"=" &amp;B363)</f>
        <v>3</v>
      </c>
      <c r="P363">
        <f>COUNTIF('2way'!$Q$3:$Q$7690,"=" &amp;B363) + COUNTIF('2way'!$R$3:$R$7690,"=" &amp;B363)</f>
        <v>14</v>
      </c>
      <c r="Q363" s="6">
        <f t="shared" si="86"/>
        <v>0</v>
      </c>
      <c r="R363" s="6">
        <f t="shared" si="87"/>
        <v>0.14285714285714285</v>
      </c>
      <c r="S363" s="6">
        <f t="shared" si="88"/>
        <v>0.6428571428571429</v>
      </c>
      <c r="T363" s="6">
        <f t="shared" si="89"/>
        <v>0.21428571428571427</v>
      </c>
      <c r="U363">
        <f t="shared" si="90"/>
        <v>10</v>
      </c>
      <c r="V363" s="6">
        <f t="shared" si="91"/>
        <v>0.7142857142857143</v>
      </c>
      <c r="W363">
        <f t="shared" si="92"/>
        <v>9</v>
      </c>
      <c r="X363" s="6">
        <f t="shared" si="93"/>
        <v>0.6428571428571429</v>
      </c>
      <c r="Y363">
        <f t="shared" si="94"/>
        <v>4</v>
      </c>
      <c r="Z363" s="6">
        <f t="shared" si="95"/>
        <v>0.2857142857142857</v>
      </c>
      <c r="AA363">
        <f t="shared" si="96"/>
        <v>5</v>
      </c>
      <c r="AB363" s="6">
        <f t="shared" si="97"/>
        <v>0.35714285714285715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2</v>
      </c>
      <c r="D364" s="69">
        <f>COUNTIFS('2way'!$A$3:$A$7690,"&gt;50%",'2way'!$Y$3:$Y$7690,"N",'2way'!$Q$3:$Q$7690,"=" &amp;B364) +  COUNTIFS('2way'!$A$3:$A$7690,"&gt;50%",'2way'!$Y$3:$Y$7690,"N",'2way'!$R$3:$R$7690,"=" &amp;B364)</f>
        <v>1</v>
      </c>
      <c r="E364" s="69">
        <f>COUNTIFS('2way'!$B$3:$B$7690,"&gt;50%",'2way'!$Y$3:$Y$7690,"N",'2way'!$Q$3:$Q$7690,"=" &amp;B364) +  COUNTIFS('2way'!$B$3:$B$7690,"&gt;50%",'2way'!$Y$3:$Y$7690,"N",'2way'!$R$3:$R$7690,"=" &amp;B364)</f>
        <v>5</v>
      </c>
      <c r="F364" s="69">
        <f>COUNTIFS('2way'!$B$3:$B$7690,"&gt;50%",'2way'!$Y$3:$Y$7690,"Y",'2way'!$Q$3:$Q$7690,"=" &amp;B364) +  COUNTIFS('2way'!$B$3:$B$7690,"&gt;50%",'2way'!$Y$3:$Y$7690,"Y",'2way'!$R$3:$R$7690,"=" &amp;B364)</f>
        <v>6</v>
      </c>
      <c r="G364">
        <f>COUNTIF('2way'!$Q$3:$Q$7690,"=" &amp;B364) + COUNTIF('2way'!$R$3:$R$7690,"=" &amp;B364)</f>
        <v>14</v>
      </c>
      <c r="H364" s="6">
        <f t="shared" si="82"/>
        <v>0.14285714285714285</v>
      </c>
      <c r="I364" s="6">
        <f t="shared" si="83"/>
        <v>7.1428571428571425E-2</v>
      </c>
      <c r="J364" s="6">
        <f t="shared" si="84"/>
        <v>0.35714285714285715</v>
      </c>
      <c r="K364" s="6">
        <f t="shared" si="85"/>
        <v>0.42857142857142855</v>
      </c>
      <c r="L364" s="69">
        <f>COUNTIFS('2way'!$M$3:$M$7690,"&gt;50%",'2way'!$Y$3:$Y$7690,"Y",'2way'!$Q$3:$Q$7690,"=" &amp;B364) +  COUNTIFS('2way'!$M$3:$M$7690,"&gt;50%",'2way'!$Y$3:$Y$7690,"Y",'2way'!$R$3:$R$7690,"=" &amp;B364)</f>
        <v>2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6</v>
      </c>
      <c r="O364" s="69">
        <f>COUNTIFS('2way'!$N$3:$N$7690,"&gt;50%",'2way'!$Y$3:$Y$7690,"Y",'2way'!$Q$3:$Q$7690,"=" &amp;B364) +  COUNTIFS('2way'!$N$3:$N$7690,"&gt;50%",'2way'!$Y$3:$Y$7690,"Y",'2way'!$R$3:$R$7690,"=" &amp;B364)</f>
        <v>6</v>
      </c>
      <c r="P364">
        <f>COUNTIF('2way'!$Q$3:$Q$7690,"=" &amp;B364) + COUNTIF('2way'!$R$3:$R$7690,"=" &amp;B364)</f>
        <v>14</v>
      </c>
      <c r="Q364" s="6">
        <f t="shared" si="86"/>
        <v>0.14285714285714285</v>
      </c>
      <c r="R364" s="6">
        <f t="shared" si="87"/>
        <v>0</v>
      </c>
      <c r="S364" s="6">
        <f t="shared" si="88"/>
        <v>0.42857142857142855</v>
      </c>
      <c r="T364" s="6">
        <f t="shared" si="89"/>
        <v>0.42857142857142855</v>
      </c>
      <c r="U364">
        <f t="shared" si="90"/>
        <v>7</v>
      </c>
      <c r="V364" s="6">
        <f t="shared" si="91"/>
        <v>0.5</v>
      </c>
      <c r="W364">
        <f t="shared" si="92"/>
        <v>8</v>
      </c>
      <c r="X364" s="6">
        <f t="shared" si="93"/>
        <v>0.5714285714285714</v>
      </c>
      <c r="Y364">
        <f t="shared" si="94"/>
        <v>7</v>
      </c>
      <c r="Z364" s="6">
        <f t="shared" si="95"/>
        <v>0.5</v>
      </c>
      <c r="AA364">
        <f t="shared" si="96"/>
        <v>6</v>
      </c>
      <c r="AB364" s="6">
        <f t="shared" si="97"/>
        <v>0.42857142857142855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3</v>
      </c>
      <c r="E365" s="69">
        <f>COUNTIFS('2way'!$B$3:$B$7690,"&gt;50%",'2way'!$Y$3:$Y$7690,"N",'2way'!$Q$3:$Q$7690,"=" &amp;B365) +  COUNTIFS('2way'!$B$3:$B$7690,"&gt;50%",'2way'!$Y$3:$Y$7690,"N",'2way'!$R$3:$R$7690,"=" &amp;B365)</f>
        <v>3</v>
      </c>
      <c r="F365" s="69">
        <f>COUNTIFS('2way'!$B$3:$B$7690,"&gt;50%",'2way'!$Y$3:$Y$7690,"Y",'2way'!$Q$3:$Q$7690,"=" &amp;B365) +  COUNTIFS('2way'!$B$3:$B$7690,"&gt;50%",'2way'!$Y$3:$Y$7690,"Y",'2way'!$R$3:$R$7690,"=" &amp;B365)</f>
        <v>4</v>
      </c>
      <c r="G365">
        <f>COUNTIF('2way'!$Q$3:$Q$7690,"=" &amp;B365) + COUNTIF('2way'!$R$3:$R$7690,"=" &amp;B365)</f>
        <v>13</v>
      </c>
      <c r="H365" s="6">
        <f t="shared" si="82"/>
        <v>0.23076923076923078</v>
      </c>
      <c r="I365" s="6">
        <f t="shared" si="83"/>
        <v>0.23076923076923078</v>
      </c>
      <c r="J365" s="6">
        <f t="shared" si="84"/>
        <v>0.23076923076923078</v>
      </c>
      <c r="K365" s="6">
        <f t="shared" si="85"/>
        <v>0.30769230769230771</v>
      </c>
      <c r="L365" s="69">
        <f>COUNTIFS('2way'!$M$3:$M$7690,"&gt;50%",'2way'!$Y$3:$Y$7690,"Y",'2way'!$Q$3:$Q$7690,"=" &amp;B365) +  COUNTIFS('2way'!$M$3:$M$7690,"&gt;50%",'2way'!$Y$3:$Y$7690,"Y",'2way'!$R$3:$R$7690,"=" &amp;B365)</f>
        <v>6</v>
      </c>
      <c r="M365" s="69">
        <f>COUNTIFS('2way'!$M$3:$M$7690,"&gt;50%",'2way'!$Y$3:$Y$7690,"N",'2way'!$Q$3:$Q$7690,"=" &amp;B365) +  COUNTIFS('2way'!$M$3:$M$7690,"&gt;50%",'2way'!$Y$3:$Y$7690,"N",'2way'!$R$3:$R$7690,"=" &amp;B365)</f>
        <v>6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13</v>
      </c>
      <c r="Q365" s="6">
        <f t="shared" si="86"/>
        <v>0.46153846153846156</v>
      </c>
      <c r="R365" s="6">
        <f t="shared" si="87"/>
        <v>0.46153846153846156</v>
      </c>
      <c r="S365" s="6">
        <f t="shared" si="88"/>
        <v>0</v>
      </c>
      <c r="T365" s="6">
        <f t="shared" si="89"/>
        <v>0</v>
      </c>
      <c r="U365">
        <f t="shared" si="90"/>
        <v>6</v>
      </c>
      <c r="V365" s="6">
        <f t="shared" si="91"/>
        <v>0.46153846153846156</v>
      </c>
      <c r="W365">
        <f t="shared" si="92"/>
        <v>6</v>
      </c>
      <c r="X365" s="6">
        <f t="shared" si="93"/>
        <v>0.46153846153846156</v>
      </c>
      <c r="Y365">
        <f t="shared" si="94"/>
        <v>7</v>
      </c>
      <c r="Z365" s="6">
        <f t="shared" si="95"/>
        <v>0.53846153846153844</v>
      </c>
      <c r="AA365">
        <f t="shared" si="96"/>
        <v>6</v>
      </c>
      <c r="AB365" s="6">
        <f t="shared" si="97"/>
        <v>0.46153846153846156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2</v>
      </c>
      <c r="F366" s="69">
        <f>COUNTIFS('2way'!$B$3:$B$7690,"&gt;50%",'2way'!$Y$3:$Y$7690,"Y",'2way'!$Q$3:$Q$7690,"=" &amp;B366) +  COUNTIFS('2way'!$B$3:$B$7690,"&gt;50%",'2way'!$Y$3:$Y$7690,"Y",'2way'!$R$3:$R$7690,"=" &amp;B366)</f>
        <v>7</v>
      </c>
      <c r="G366">
        <f>COUNTIF('2way'!$Q$3:$Q$7690,"=" &amp;B366) + COUNTIF('2way'!$R$3:$R$7690,"=" &amp;B366)</f>
        <v>13</v>
      </c>
      <c r="H366" s="6">
        <f t="shared" si="82"/>
        <v>0</v>
      </c>
      <c r="I366" s="6">
        <f t="shared" si="83"/>
        <v>0.15384615384615385</v>
      </c>
      <c r="J366" s="6">
        <f t="shared" si="84"/>
        <v>0.15384615384615385</v>
      </c>
      <c r="K366" s="6">
        <f t="shared" si="85"/>
        <v>0.53846153846153844</v>
      </c>
      <c r="L366" s="69">
        <f>COUNTIFS('2way'!$M$3:$M$7690,"&gt;50%",'2way'!$Y$3:$Y$7690,"Y",'2way'!$Q$3:$Q$7690,"=" &amp;B366) +  COUNTIFS('2way'!$M$3:$M$7690,"&gt;50%",'2way'!$Y$3:$Y$7690,"Y",'2way'!$R$3:$R$7690,"=" &amp;B366)</f>
        <v>4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4</v>
      </c>
      <c r="O366" s="69">
        <f>COUNTIFS('2way'!$N$3:$N$7690,"&gt;50%",'2way'!$Y$3:$Y$7690,"Y",'2way'!$Q$3:$Q$7690,"=" &amp;B366) +  COUNTIFS('2way'!$N$3:$N$7690,"&gt;50%",'2way'!$Y$3:$Y$7690,"Y",'2way'!$R$3:$R$7690,"=" &amp;B366)</f>
        <v>3</v>
      </c>
      <c r="P366">
        <f>COUNTIF('2way'!$Q$3:$Q$7690,"=" &amp;B366) + COUNTIF('2way'!$R$3:$R$7690,"=" &amp;B366)</f>
        <v>13</v>
      </c>
      <c r="Q366" s="6">
        <f t="shared" si="86"/>
        <v>0.30769230769230771</v>
      </c>
      <c r="R366" s="6">
        <f t="shared" si="87"/>
        <v>0</v>
      </c>
      <c r="S366" s="6">
        <f t="shared" si="88"/>
        <v>0.30769230769230771</v>
      </c>
      <c r="T366" s="6">
        <f t="shared" si="89"/>
        <v>0.23076923076923078</v>
      </c>
      <c r="U366">
        <f t="shared" si="90"/>
        <v>2</v>
      </c>
      <c r="V366" s="6">
        <f t="shared" si="91"/>
        <v>0.15384615384615385</v>
      </c>
      <c r="W366">
        <f t="shared" si="92"/>
        <v>8</v>
      </c>
      <c r="X366" s="6">
        <f t="shared" si="93"/>
        <v>0.61538461538461542</v>
      </c>
      <c r="Y366">
        <f t="shared" si="94"/>
        <v>9</v>
      </c>
      <c r="Z366" s="6">
        <f t="shared" si="95"/>
        <v>0.69230769230769229</v>
      </c>
      <c r="AA366">
        <f t="shared" si="96"/>
        <v>3</v>
      </c>
      <c r="AB366" s="6">
        <f t="shared" si="97"/>
        <v>0.23076923076923078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3</v>
      </c>
      <c r="E367" s="69">
        <f>COUNTIFS('2way'!$B$3:$B$7690,"&gt;50%",'2way'!$Y$3:$Y$7690,"N",'2way'!$Q$3:$Q$7690,"=" &amp;B367) +  COUNTIFS('2way'!$B$3:$B$7690,"&gt;50%",'2way'!$Y$3:$Y$7690,"N",'2way'!$R$3:$R$7690,"=" &amp;B367)</f>
        <v>4</v>
      </c>
      <c r="F367" s="69">
        <f>COUNTIFS('2way'!$B$3:$B$7690,"&gt;50%",'2way'!$Y$3:$Y$7690,"Y",'2way'!$Q$3:$Q$7690,"=" &amp;B367) +  COUNTIFS('2way'!$B$3:$B$7690,"&gt;50%",'2way'!$Y$3:$Y$7690,"Y",'2way'!$R$3:$R$7690,"=" &amp;B367)</f>
        <v>4</v>
      </c>
      <c r="G367">
        <f>COUNTIF('2way'!$Q$3:$Q$7690,"=" &amp;B367) + COUNTIF('2way'!$R$3:$R$7690,"=" &amp;B367)</f>
        <v>13</v>
      </c>
      <c r="H367" s="6">
        <f t="shared" si="82"/>
        <v>0.15384615384615385</v>
      </c>
      <c r="I367" s="6">
        <f t="shared" si="83"/>
        <v>0.23076923076923078</v>
      </c>
      <c r="J367" s="6">
        <f t="shared" si="84"/>
        <v>0.30769230769230771</v>
      </c>
      <c r="K367" s="6">
        <f t="shared" si="85"/>
        <v>0.30769230769230771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2</v>
      </c>
      <c r="N367" s="69">
        <f>COUNTIFS('2way'!$N$3:$N$7690,"&gt;50%",'2way'!$Y$3:$Y$7690,"N",'2way'!$Q$3:$Q$7690,"=" &amp;B367) +  COUNTIFS('2way'!$N$3:$N$7690,"&gt;50%",'2way'!$Y$3:$Y$7690,"N",'2way'!$R$3:$R$7690,"=" &amp;B367)</f>
        <v>5</v>
      </c>
      <c r="O367" s="69">
        <f>COUNTIFS('2way'!$N$3:$N$7690,"&gt;50%",'2way'!$Y$3:$Y$7690,"Y",'2way'!$Q$3:$Q$7690,"=" &amp;B367) +  COUNTIFS('2way'!$N$3:$N$7690,"&gt;50%",'2way'!$Y$3:$Y$7690,"Y",'2way'!$R$3:$R$7690,"=" &amp;B367)</f>
        <v>5</v>
      </c>
      <c r="P367">
        <f>COUNTIF('2way'!$Q$3:$Q$7690,"=" &amp;B367) + COUNTIF('2way'!$R$3:$R$7690,"=" &amp;B367)</f>
        <v>13</v>
      </c>
      <c r="Q367" s="6">
        <f t="shared" si="86"/>
        <v>7.6923076923076927E-2</v>
      </c>
      <c r="R367" s="6">
        <f t="shared" si="87"/>
        <v>0.15384615384615385</v>
      </c>
      <c r="S367" s="6">
        <f t="shared" si="88"/>
        <v>0.38461538461538464</v>
      </c>
      <c r="T367" s="6">
        <f t="shared" si="89"/>
        <v>0.38461538461538464</v>
      </c>
      <c r="U367">
        <f t="shared" si="90"/>
        <v>6</v>
      </c>
      <c r="V367" s="6">
        <f t="shared" si="91"/>
        <v>0.46153846153846156</v>
      </c>
      <c r="W367">
        <f t="shared" si="92"/>
        <v>6</v>
      </c>
      <c r="X367" s="6">
        <f t="shared" si="93"/>
        <v>0.46153846153846156</v>
      </c>
      <c r="Y367">
        <f t="shared" si="94"/>
        <v>7</v>
      </c>
      <c r="Z367" s="6">
        <f t="shared" si="95"/>
        <v>0.53846153846153844</v>
      </c>
      <c r="AA367">
        <f t="shared" si="96"/>
        <v>7</v>
      </c>
      <c r="AB367" s="6">
        <f t="shared" si="97"/>
        <v>0.53846153846153844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3</v>
      </c>
      <c r="E368" s="69">
        <f>COUNTIFS('2way'!$B$3:$B$7690,"&gt;50%",'2way'!$Y$3:$Y$7690,"N",'2way'!$Q$3:$Q$7690,"=" &amp;B368) +  COUNTIFS('2way'!$B$3:$B$7690,"&gt;50%",'2way'!$Y$3:$Y$7690,"N",'2way'!$R$3:$R$7690,"=" &amp;B368)</f>
        <v>6</v>
      </c>
      <c r="F368" s="69">
        <f>COUNTIFS('2way'!$B$3:$B$7690,"&gt;50%",'2way'!$Y$3:$Y$7690,"Y",'2way'!$Q$3:$Q$7690,"=" &amp;B368) +  COUNTIFS('2way'!$B$3:$B$7690,"&gt;50%",'2way'!$Y$3:$Y$7690,"Y",'2way'!$R$3:$R$7690,"=" &amp;B368)</f>
        <v>3</v>
      </c>
      <c r="G368">
        <f>COUNTIF('2way'!$Q$3:$Q$7690,"=" &amp;B368) + COUNTIF('2way'!$R$3:$R$7690,"=" &amp;B368)</f>
        <v>13</v>
      </c>
      <c r="H368" s="6">
        <f t="shared" si="82"/>
        <v>7.6923076923076927E-2</v>
      </c>
      <c r="I368" s="6">
        <f t="shared" si="83"/>
        <v>0.23076923076923078</v>
      </c>
      <c r="J368" s="6">
        <f t="shared" si="84"/>
        <v>0.46153846153846156</v>
      </c>
      <c r="K368" s="6">
        <f t="shared" si="85"/>
        <v>0.23076923076923078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1</v>
      </c>
      <c r="N368" s="69">
        <f>COUNTIFS('2way'!$N$3:$N$7690,"&gt;50%",'2way'!$Y$3:$Y$7690,"N",'2way'!$Q$3:$Q$7690,"=" &amp;B368) +  COUNTIFS('2way'!$N$3:$N$7690,"&gt;50%",'2way'!$Y$3:$Y$7690,"N",'2way'!$R$3:$R$7690,"=" &amp;B368)</f>
        <v>8</v>
      </c>
      <c r="O368" s="69">
        <f>COUNTIFS('2way'!$N$3:$N$7690,"&gt;50%",'2way'!$Y$3:$Y$7690,"Y",'2way'!$Q$3:$Q$7690,"=" &amp;B368) +  COUNTIFS('2way'!$N$3:$N$7690,"&gt;50%",'2way'!$Y$3:$Y$7690,"Y",'2way'!$R$3:$R$7690,"=" &amp;B368)</f>
        <v>3</v>
      </c>
      <c r="P368">
        <f>COUNTIF('2way'!$Q$3:$Q$7690,"=" &amp;B368) + COUNTIF('2way'!$R$3:$R$7690,"=" &amp;B368)</f>
        <v>13</v>
      </c>
      <c r="Q368" s="6">
        <f t="shared" si="86"/>
        <v>0</v>
      </c>
      <c r="R368" s="6">
        <f t="shared" si="87"/>
        <v>7.6923076923076927E-2</v>
      </c>
      <c r="S368" s="6">
        <f t="shared" si="88"/>
        <v>0.61538461538461542</v>
      </c>
      <c r="T368" s="6">
        <f t="shared" si="89"/>
        <v>0.23076923076923078</v>
      </c>
      <c r="U368">
        <f t="shared" si="90"/>
        <v>7</v>
      </c>
      <c r="V368" s="6">
        <f t="shared" si="91"/>
        <v>0.53846153846153844</v>
      </c>
      <c r="W368">
        <f t="shared" si="92"/>
        <v>8</v>
      </c>
      <c r="X368" s="6">
        <f t="shared" si="93"/>
        <v>0.61538461538461542</v>
      </c>
      <c r="Y368">
        <f t="shared" si="94"/>
        <v>6</v>
      </c>
      <c r="Z368" s="6">
        <f t="shared" si="95"/>
        <v>0.46153846153846156</v>
      </c>
      <c r="AA368">
        <f t="shared" si="96"/>
        <v>4</v>
      </c>
      <c r="AB368" s="6">
        <f t="shared" si="97"/>
        <v>0.30769230769230771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1</v>
      </c>
      <c r="D369" s="69">
        <f>COUNTIFS('2way'!$A$3:$A$7690,"&gt;50%",'2way'!$Y$3:$Y$7690,"N",'2way'!$Q$3:$Q$7690,"=" &amp;B369) +  COUNTIFS('2way'!$A$3:$A$7690,"&gt;50%",'2way'!$Y$3:$Y$7690,"N",'2way'!$R$3:$R$7690,"=" &amp;B369)</f>
        <v>3</v>
      </c>
      <c r="E369" s="69">
        <f>COUNTIFS('2way'!$B$3:$B$7690,"&gt;50%",'2way'!$Y$3:$Y$7690,"N",'2way'!$Q$3:$Q$7690,"=" &amp;B369) +  COUNTIFS('2way'!$B$3:$B$7690,"&gt;50%",'2way'!$Y$3:$Y$7690,"N",'2way'!$R$3:$R$7690,"=" &amp;B369)</f>
        <v>5</v>
      </c>
      <c r="F369" s="69">
        <f>COUNTIFS('2way'!$B$3:$B$7690,"&gt;50%",'2way'!$Y$3:$Y$7690,"Y",'2way'!$Q$3:$Q$7690,"=" &amp;B369) +  COUNTIFS('2way'!$B$3:$B$7690,"&gt;50%",'2way'!$Y$3:$Y$7690,"Y",'2way'!$R$3:$R$7690,"=" &amp;B369)</f>
        <v>6</v>
      </c>
      <c r="G369">
        <f>COUNTIF('2way'!$Q$3:$Q$7690,"=" &amp;B369) + COUNTIF('2way'!$R$3:$R$7690,"=" &amp;B369)</f>
        <v>15</v>
      </c>
      <c r="H369" s="6">
        <f t="shared" si="82"/>
        <v>6.6666666666666666E-2</v>
      </c>
      <c r="I369" s="6">
        <f t="shared" si="83"/>
        <v>0.2</v>
      </c>
      <c r="J369" s="6">
        <f t="shared" si="84"/>
        <v>0.33333333333333331</v>
      </c>
      <c r="K369" s="6">
        <f t="shared" si="85"/>
        <v>0.4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2</v>
      </c>
      <c r="N369" s="69">
        <f>COUNTIFS('2way'!$N$3:$N$7690,"&gt;50%",'2way'!$Y$3:$Y$7690,"N",'2way'!$Q$3:$Q$7690,"=" &amp;B369) +  COUNTIFS('2way'!$N$3:$N$7690,"&gt;50%",'2way'!$Y$3:$Y$7690,"N",'2way'!$R$3:$R$7690,"=" &amp;B369)</f>
        <v>6</v>
      </c>
      <c r="O369" s="69">
        <f>COUNTIFS('2way'!$N$3:$N$7690,"&gt;50%",'2way'!$Y$3:$Y$7690,"Y",'2way'!$Q$3:$Q$7690,"=" &amp;B369) +  COUNTIFS('2way'!$N$3:$N$7690,"&gt;50%",'2way'!$Y$3:$Y$7690,"Y",'2way'!$R$3:$R$7690,"=" &amp;B369)</f>
        <v>5</v>
      </c>
      <c r="P369">
        <f>COUNTIF('2way'!$Q$3:$Q$7690,"=" &amp;B369) + COUNTIF('2way'!$R$3:$R$7690,"=" &amp;B369)</f>
        <v>15</v>
      </c>
      <c r="Q369" s="6">
        <f t="shared" si="86"/>
        <v>0.13333333333333333</v>
      </c>
      <c r="R369" s="6">
        <f t="shared" si="87"/>
        <v>0.13333333333333333</v>
      </c>
      <c r="S369" s="6">
        <f t="shared" si="88"/>
        <v>0.4</v>
      </c>
      <c r="T369" s="6">
        <f t="shared" si="89"/>
        <v>0.33333333333333331</v>
      </c>
      <c r="U369">
        <f t="shared" si="90"/>
        <v>6</v>
      </c>
      <c r="V369" s="6">
        <f t="shared" si="91"/>
        <v>0.4</v>
      </c>
      <c r="W369">
        <f t="shared" si="92"/>
        <v>8</v>
      </c>
      <c r="X369" s="6">
        <f t="shared" si="93"/>
        <v>0.53333333333333333</v>
      </c>
      <c r="Y369">
        <f t="shared" si="94"/>
        <v>9</v>
      </c>
      <c r="Z369" s="6">
        <f t="shared" si="95"/>
        <v>0.6</v>
      </c>
      <c r="AA369">
        <f t="shared" si="96"/>
        <v>7</v>
      </c>
      <c r="AB369" s="6">
        <f t="shared" si="97"/>
        <v>0.46666666666666667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2</v>
      </c>
      <c r="E370" s="69">
        <f>COUNTIFS('2way'!$B$3:$B$7690,"&gt;50%",'2way'!$Y$3:$Y$7690,"N",'2way'!$Q$3:$Q$7690,"=" &amp;B370) +  COUNTIFS('2way'!$B$3:$B$7690,"&gt;50%",'2way'!$Y$3:$Y$7690,"N",'2way'!$R$3:$R$7690,"=" &amp;B370)</f>
        <v>7</v>
      </c>
      <c r="F370" s="69">
        <f>COUNTIFS('2way'!$B$3:$B$7690,"&gt;50%",'2way'!$Y$3:$Y$7690,"Y",'2way'!$Q$3:$Q$7690,"=" &amp;B370) +  COUNTIFS('2way'!$B$3:$B$7690,"&gt;50%",'2way'!$Y$3:$Y$7690,"Y",'2way'!$R$3:$R$7690,"=" &amp;B370)</f>
        <v>5</v>
      </c>
      <c r="G370">
        <f>COUNTIF('2way'!$Q$3:$Q$7690,"=" &amp;B370) + COUNTIF('2way'!$R$3:$R$7690,"=" &amp;B370)</f>
        <v>15</v>
      </c>
      <c r="H370" s="6">
        <f t="shared" si="82"/>
        <v>6.6666666666666666E-2</v>
      </c>
      <c r="I370" s="6">
        <f t="shared" si="83"/>
        <v>0.13333333333333333</v>
      </c>
      <c r="J370" s="6">
        <f t="shared" si="84"/>
        <v>0.46666666666666667</v>
      </c>
      <c r="K370" s="6">
        <f t="shared" si="85"/>
        <v>0.33333333333333331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8</v>
      </c>
      <c r="O370" s="69">
        <f>COUNTIFS('2way'!$N$3:$N$7690,"&gt;50%",'2way'!$Y$3:$Y$7690,"Y",'2way'!$Q$3:$Q$7690,"=" &amp;B370) +  COUNTIFS('2way'!$N$3:$N$7690,"&gt;50%",'2way'!$Y$3:$Y$7690,"Y",'2way'!$R$3:$R$7690,"=" &amp;B370)</f>
        <v>4</v>
      </c>
      <c r="P370">
        <f>COUNTIF('2way'!$Q$3:$Q$7690,"=" &amp;B370) + COUNTIF('2way'!$R$3:$R$7690,"=" &amp;B370)</f>
        <v>15</v>
      </c>
      <c r="Q370" s="6">
        <f t="shared" si="86"/>
        <v>0.13333333333333333</v>
      </c>
      <c r="R370" s="6">
        <f t="shared" si="87"/>
        <v>6.6666666666666666E-2</v>
      </c>
      <c r="S370" s="6">
        <f t="shared" si="88"/>
        <v>0.53333333333333333</v>
      </c>
      <c r="T370" s="6">
        <f t="shared" si="89"/>
        <v>0.26666666666666666</v>
      </c>
      <c r="U370">
        <f t="shared" si="90"/>
        <v>8</v>
      </c>
      <c r="V370" s="6">
        <f t="shared" si="91"/>
        <v>0.53333333333333333</v>
      </c>
      <c r="W370">
        <f t="shared" si="92"/>
        <v>10</v>
      </c>
      <c r="X370" s="6">
        <f t="shared" si="93"/>
        <v>0.66666666666666663</v>
      </c>
      <c r="Y370">
        <f t="shared" si="94"/>
        <v>7</v>
      </c>
      <c r="Z370" s="6">
        <f t="shared" si="95"/>
        <v>0.46666666666666667</v>
      </c>
      <c r="AA370">
        <f t="shared" si="96"/>
        <v>5</v>
      </c>
      <c r="AB370" s="6">
        <f t="shared" si="97"/>
        <v>0.33333333333333331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5</v>
      </c>
      <c r="D371" s="69">
        <f>COUNTIFS('2way'!$A$3:$A$7690,"&gt;50%",'2way'!$Y$3:$Y$7690,"N",'2way'!$Q$3:$Q$7690,"=" &amp;B371) +  COUNTIFS('2way'!$A$3:$A$7690,"&gt;50%",'2way'!$Y$3:$Y$7690,"N",'2way'!$R$3:$R$7690,"=" &amp;B371)</f>
        <v>5</v>
      </c>
      <c r="E371" s="69">
        <f>COUNTIFS('2way'!$B$3:$B$7690,"&gt;50%",'2way'!$Y$3:$Y$7690,"N",'2way'!$Q$3:$Q$7690,"=" &amp;B371) +  COUNTIFS('2way'!$B$3:$B$7690,"&gt;50%",'2way'!$Y$3:$Y$7690,"N",'2way'!$R$3:$R$7690,"=" &amp;B371)</f>
        <v>1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15</v>
      </c>
      <c r="H371" s="6">
        <f t="shared" si="82"/>
        <v>0.33333333333333331</v>
      </c>
      <c r="I371" s="6">
        <f t="shared" si="83"/>
        <v>0.33333333333333331</v>
      </c>
      <c r="J371" s="6">
        <f t="shared" si="84"/>
        <v>6.6666666666666666E-2</v>
      </c>
      <c r="K371" s="6">
        <f t="shared" si="85"/>
        <v>0.26666666666666666</v>
      </c>
      <c r="L371" s="69">
        <f>COUNTIFS('2way'!$M$3:$M$7690,"&gt;50%",'2way'!$Y$3:$Y$7690,"Y",'2way'!$Q$3:$Q$7690,"=" &amp;B371) +  COUNTIFS('2way'!$M$3:$M$7690,"&gt;50%",'2way'!$Y$3:$Y$7690,"Y",'2way'!$R$3:$R$7690,"=" &amp;B371)</f>
        <v>4</v>
      </c>
      <c r="M371" s="69">
        <f>COUNTIFS('2way'!$M$3:$M$7690,"&gt;50%",'2way'!$Y$3:$Y$7690,"N",'2way'!$Q$3:$Q$7690,"=" &amp;B371) +  COUNTIFS('2way'!$M$3:$M$7690,"&gt;50%",'2way'!$Y$3:$Y$7690,"N",'2way'!$R$3:$R$7690,"=" &amp;B371)</f>
        <v>2</v>
      </c>
      <c r="N371" s="69">
        <f>COUNTIFS('2way'!$N$3:$N$7690,"&gt;50%",'2way'!$Y$3:$Y$7690,"N",'2way'!$Q$3:$Q$7690,"=" &amp;B371) +  COUNTIFS('2way'!$N$3:$N$7690,"&gt;50%",'2way'!$Y$3:$Y$7690,"N",'2way'!$R$3:$R$7690,"=" &amp;B371)</f>
        <v>3</v>
      </c>
      <c r="O371" s="69">
        <f>COUNTIFS('2way'!$N$3:$N$7690,"&gt;50%",'2way'!$Y$3:$Y$7690,"Y",'2way'!$Q$3:$Q$7690,"=" &amp;B371) +  COUNTIFS('2way'!$N$3:$N$7690,"&gt;50%",'2way'!$Y$3:$Y$7690,"Y",'2way'!$R$3:$R$7690,"=" &amp;B371)</f>
        <v>5</v>
      </c>
      <c r="P371">
        <f>COUNTIF('2way'!$Q$3:$Q$7690,"=" &amp;B371) + COUNTIF('2way'!$R$3:$R$7690,"=" &amp;B371)</f>
        <v>15</v>
      </c>
      <c r="Q371" s="6">
        <f t="shared" si="86"/>
        <v>0.26666666666666666</v>
      </c>
      <c r="R371" s="6">
        <f t="shared" si="87"/>
        <v>0.13333333333333333</v>
      </c>
      <c r="S371" s="6">
        <f t="shared" si="88"/>
        <v>0.2</v>
      </c>
      <c r="T371" s="6">
        <f t="shared" si="89"/>
        <v>0.33333333333333331</v>
      </c>
      <c r="U371">
        <f t="shared" si="90"/>
        <v>6</v>
      </c>
      <c r="V371" s="6">
        <f t="shared" si="91"/>
        <v>0.4</v>
      </c>
      <c r="W371">
        <f t="shared" si="92"/>
        <v>7</v>
      </c>
      <c r="X371" s="6">
        <f t="shared" si="93"/>
        <v>0.46666666666666667</v>
      </c>
      <c r="Y371">
        <f t="shared" si="94"/>
        <v>9</v>
      </c>
      <c r="Z371" s="6">
        <f t="shared" si="95"/>
        <v>0.6</v>
      </c>
      <c r="AA371">
        <f t="shared" si="96"/>
        <v>7</v>
      </c>
      <c r="AB371" s="6">
        <f t="shared" si="97"/>
        <v>0.46666666666666667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5</v>
      </c>
      <c r="D372" s="69">
        <f>COUNTIFS('2way'!$A$3:$A$7690,"&gt;50%",'2way'!$Y$3:$Y$7690,"N",'2way'!$Q$3:$Q$7690,"=" &amp;B372) +  COUNTIFS('2way'!$A$3:$A$7690,"&gt;50%",'2way'!$Y$3:$Y$7690,"N",'2way'!$R$3:$R$7690,"=" &amp;B372)</f>
        <v>2</v>
      </c>
      <c r="E372" s="69">
        <f>COUNTIFS('2way'!$B$3:$B$7690,"&gt;50%",'2way'!$Y$3:$Y$7690,"N",'2way'!$Q$3:$Q$7690,"=" &amp;B372) +  COUNTIFS('2way'!$B$3:$B$7690,"&gt;50%",'2way'!$Y$3:$Y$7690,"N",'2way'!$R$3:$R$7690,"=" &amp;B372)</f>
        <v>5</v>
      </c>
      <c r="F372" s="69">
        <f>COUNTIFS('2way'!$B$3:$B$7690,"&gt;50%",'2way'!$Y$3:$Y$7690,"Y",'2way'!$Q$3:$Q$7690,"=" &amp;B372) +  COUNTIFS('2way'!$B$3:$B$7690,"&gt;50%",'2way'!$Y$3:$Y$7690,"Y",'2way'!$R$3:$R$7690,"=" &amp;B372)</f>
        <v>2</v>
      </c>
      <c r="G372">
        <f>COUNTIF('2way'!$Q$3:$Q$7690,"=" &amp;B372) + COUNTIF('2way'!$R$3:$R$7690,"=" &amp;B372)</f>
        <v>15</v>
      </c>
      <c r="H372" s="6">
        <f t="shared" si="82"/>
        <v>0.33333333333333331</v>
      </c>
      <c r="I372" s="6">
        <f t="shared" si="83"/>
        <v>0.13333333333333333</v>
      </c>
      <c r="J372" s="6">
        <f t="shared" si="84"/>
        <v>0.33333333333333331</v>
      </c>
      <c r="K372" s="6">
        <f t="shared" si="85"/>
        <v>0.13333333333333333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2</v>
      </c>
      <c r="N372" s="69">
        <f>COUNTIFS('2way'!$N$3:$N$7690,"&gt;50%",'2way'!$Y$3:$Y$7690,"N",'2way'!$Q$3:$Q$7690,"=" &amp;B372) +  COUNTIFS('2way'!$N$3:$N$7690,"&gt;50%",'2way'!$Y$3:$Y$7690,"N",'2way'!$R$3:$R$7690,"=" &amp;B372)</f>
        <v>5</v>
      </c>
      <c r="O372" s="69">
        <f>COUNTIFS('2way'!$N$3:$N$7690,"&gt;50%",'2way'!$Y$3:$Y$7690,"Y",'2way'!$Q$3:$Q$7690,"=" &amp;B372) +  COUNTIFS('2way'!$N$3:$N$7690,"&gt;50%",'2way'!$Y$3:$Y$7690,"Y",'2way'!$R$3:$R$7690,"=" &amp;B372)</f>
        <v>7</v>
      </c>
      <c r="P372">
        <f>COUNTIF('2way'!$Q$3:$Q$7690,"=" &amp;B372) + COUNTIF('2way'!$R$3:$R$7690,"=" &amp;B372)</f>
        <v>15</v>
      </c>
      <c r="Q372" s="6">
        <f t="shared" si="86"/>
        <v>0</v>
      </c>
      <c r="R372" s="6">
        <f t="shared" si="87"/>
        <v>0.13333333333333333</v>
      </c>
      <c r="S372" s="6">
        <f t="shared" si="88"/>
        <v>0.33333333333333331</v>
      </c>
      <c r="T372" s="6">
        <f t="shared" si="89"/>
        <v>0.46666666666666667</v>
      </c>
      <c r="U372">
        <f t="shared" si="90"/>
        <v>10</v>
      </c>
      <c r="V372" s="6">
        <f t="shared" si="91"/>
        <v>0.66666666666666663</v>
      </c>
      <c r="W372">
        <f t="shared" si="92"/>
        <v>5</v>
      </c>
      <c r="X372" s="6">
        <f t="shared" si="93"/>
        <v>0.33333333333333331</v>
      </c>
      <c r="Y372">
        <f t="shared" si="94"/>
        <v>4</v>
      </c>
      <c r="Z372" s="6">
        <f t="shared" si="95"/>
        <v>0.26666666666666666</v>
      </c>
      <c r="AA372">
        <f t="shared" si="96"/>
        <v>9</v>
      </c>
      <c r="AB372" s="6">
        <f t="shared" si="97"/>
        <v>0.6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3</v>
      </c>
      <c r="D373" s="69">
        <f>COUNTIFS('2way'!$A$3:$A$7690,"&gt;50%",'2way'!$Y$3:$Y$7690,"N",'2way'!$Q$3:$Q$7690,"=" &amp;B373) +  COUNTIFS('2way'!$A$3:$A$7690,"&gt;50%",'2way'!$Y$3:$Y$7690,"N",'2way'!$R$3:$R$7690,"=" &amp;B373)</f>
        <v>4</v>
      </c>
      <c r="E373" s="69">
        <f>COUNTIFS('2way'!$B$3:$B$7690,"&gt;50%",'2way'!$Y$3:$Y$7690,"N",'2way'!$Q$3:$Q$7690,"=" &amp;B373) +  COUNTIFS('2way'!$B$3:$B$7690,"&gt;50%",'2way'!$Y$3:$Y$7690,"N",'2way'!$R$3:$R$7690,"=" &amp;B373)</f>
        <v>7</v>
      </c>
      <c r="F373" s="69">
        <f>COUNTIFS('2way'!$B$3:$B$7690,"&gt;50%",'2way'!$Y$3:$Y$7690,"Y",'2way'!$Q$3:$Q$7690,"=" &amp;B373) +  COUNTIFS('2way'!$B$3:$B$7690,"&gt;50%",'2way'!$Y$3:$Y$7690,"Y",'2way'!$R$3:$R$7690,"=" &amp;B373)</f>
        <v>1</v>
      </c>
      <c r="G373">
        <f>COUNTIF('2way'!$Q$3:$Q$7690,"=" &amp;B373) + COUNTIF('2way'!$R$3:$R$7690,"=" &amp;B373)</f>
        <v>15</v>
      </c>
      <c r="H373" s="6">
        <f t="shared" si="82"/>
        <v>0.2</v>
      </c>
      <c r="I373" s="6">
        <f t="shared" si="83"/>
        <v>0.26666666666666666</v>
      </c>
      <c r="J373" s="6">
        <f t="shared" si="84"/>
        <v>0.46666666666666667</v>
      </c>
      <c r="K373" s="6">
        <f t="shared" si="85"/>
        <v>6.6666666666666666E-2</v>
      </c>
      <c r="L373" s="69">
        <f>COUNTIFS('2way'!$M$3:$M$7690,"&gt;50%",'2way'!$Y$3:$Y$7690,"Y",'2way'!$Q$3:$Q$7690,"=" &amp;B373) +  COUNTIFS('2way'!$M$3:$M$7690,"&gt;50%",'2way'!$Y$3:$Y$7690,"Y",'2way'!$R$3:$R$7690,"=" &amp;B373)</f>
        <v>1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6</v>
      </c>
      <c r="O373" s="69">
        <f>COUNTIFS('2way'!$N$3:$N$7690,"&gt;50%",'2way'!$Y$3:$Y$7690,"Y",'2way'!$Q$3:$Q$7690,"=" &amp;B373) +  COUNTIFS('2way'!$N$3:$N$7690,"&gt;50%",'2way'!$Y$3:$Y$7690,"Y",'2way'!$R$3:$R$7690,"=" &amp;B373)</f>
        <v>3</v>
      </c>
      <c r="P373">
        <f>COUNTIF('2way'!$Q$3:$Q$7690,"=" &amp;B373) + COUNTIF('2way'!$R$3:$R$7690,"=" &amp;B373)</f>
        <v>15</v>
      </c>
      <c r="Q373" s="6">
        <f t="shared" si="86"/>
        <v>6.6666666666666666E-2</v>
      </c>
      <c r="R373" s="6">
        <f t="shared" si="87"/>
        <v>0.26666666666666666</v>
      </c>
      <c r="S373" s="6">
        <f t="shared" si="88"/>
        <v>0.4</v>
      </c>
      <c r="T373" s="6">
        <f t="shared" si="89"/>
        <v>0.2</v>
      </c>
      <c r="U373">
        <f t="shared" si="90"/>
        <v>10</v>
      </c>
      <c r="V373" s="6">
        <f t="shared" si="91"/>
        <v>0.66666666666666663</v>
      </c>
      <c r="W373">
        <f t="shared" si="92"/>
        <v>7</v>
      </c>
      <c r="X373" s="6">
        <f t="shared" si="93"/>
        <v>0.46666666666666667</v>
      </c>
      <c r="Y373">
        <f t="shared" si="94"/>
        <v>5</v>
      </c>
      <c r="Z373" s="6">
        <f t="shared" si="95"/>
        <v>0.33333333333333331</v>
      </c>
      <c r="AA373">
        <f t="shared" si="96"/>
        <v>7</v>
      </c>
      <c r="AB373" s="6">
        <f t="shared" si="97"/>
        <v>0.46666666666666667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3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4</v>
      </c>
      <c r="F374" s="69">
        <f>COUNTIFS('2way'!$B$3:$B$7690,"&gt;50%",'2way'!$Y$3:$Y$7690,"Y",'2way'!$Q$3:$Q$7690,"=" &amp;B374) +  COUNTIFS('2way'!$B$3:$B$7690,"&gt;50%",'2way'!$Y$3:$Y$7690,"Y",'2way'!$R$3:$R$7690,"=" &amp;B374)</f>
        <v>5</v>
      </c>
      <c r="G374">
        <f>COUNTIF('2way'!$Q$3:$Q$7690,"=" &amp;B374) + COUNTIF('2way'!$R$3:$R$7690,"=" &amp;B374)</f>
        <v>14</v>
      </c>
      <c r="H374" s="6">
        <f t="shared" si="82"/>
        <v>0.21428571428571427</v>
      </c>
      <c r="I374" s="6">
        <f t="shared" si="83"/>
        <v>0.14285714285714285</v>
      </c>
      <c r="J374" s="6">
        <f t="shared" si="84"/>
        <v>0.2857142857142857</v>
      </c>
      <c r="K374" s="6">
        <f t="shared" si="85"/>
        <v>0.35714285714285715</v>
      </c>
      <c r="L374" s="69">
        <f>COUNTIFS('2way'!$M$3:$M$7690,"&gt;50%",'2way'!$Y$3:$Y$7690,"Y",'2way'!$Q$3:$Q$7690,"=" &amp;B374) +  COUNTIFS('2way'!$M$3:$M$7690,"&gt;50%",'2way'!$Y$3:$Y$7690,"Y",'2way'!$R$3:$R$7690,"=" &amp;B374)</f>
        <v>1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4</v>
      </c>
      <c r="O374" s="69">
        <f>COUNTIFS('2way'!$N$3:$N$7690,"&gt;50%",'2way'!$Y$3:$Y$7690,"Y",'2way'!$Q$3:$Q$7690,"=" &amp;B374) +  COUNTIFS('2way'!$N$3:$N$7690,"&gt;50%",'2way'!$Y$3:$Y$7690,"Y",'2way'!$R$3:$R$7690,"=" &amp;B374)</f>
        <v>7</v>
      </c>
      <c r="P374">
        <f>COUNTIF('2way'!$Q$3:$Q$7690,"=" &amp;B374) + COUNTIF('2way'!$R$3:$R$7690,"=" &amp;B374)</f>
        <v>14</v>
      </c>
      <c r="Q374" s="6">
        <f t="shared" si="86"/>
        <v>7.1428571428571425E-2</v>
      </c>
      <c r="R374" s="6">
        <f t="shared" si="87"/>
        <v>0.14285714285714285</v>
      </c>
      <c r="S374" s="6">
        <f t="shared" si="88"/>
        <v>0.2857142857142857</v>
      </c>
      <c r="T374" s="6">
        <f t="shared" si="89"/>
        <v>0.5</v>
      </c>
      <c r="U374">
        <f t="shared" si="90"/>
        <v>7</v>
      </c>
      <c r="V374" s="6">
        <f t="shared" si="91"/>
        <v>0.5</v>
      </c>
      <c r="W374">
        <f t="shared" si="92"/>
        <v>5</v>
      </c>
      <c r="X374" s="6">
        <f t="shared" si="93"/>
        <v>0.35714285714285715</v>
      </c>
      <c r="Y374">
        <f t="shared" si="94"/>
        <v>7</v>
      </c>
      <c r="Z374" s="6">
        <f t="shared" si="95"/>
        <v>0.5</v>
      </c>
      <c r="AA374">
        <f t="shared" si="96"/>
        <v>9</v>
      </c>
      <c r="AB374" s="6">
        <f t="shared" si="97"/>
        <v>0.6428571428571429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4</v>
      </c>
      <c r="E375" s="69">
        <f>COUNTIFS('2way'!$B$3:$B$7690,"&gt;50%",'2way'!$Y$3:$Y$7690,"N",'2way'!$Q$3:$Q$7690,"=" &amp;B375) +  COUNTIFS('2way'!$B$3:$B$7690,"&gt;50%",'2way'!$Y$3:$Y$7690,"N",'2way'!$R$3:$R$7690,"=" &amp;B375)</f>
        <v>2</v>
      </c>
      <c r="F375" s="69">
        <f>COUNTIFS('2way'!$B$3:$B$7690,"&gt;50%",'2way'!$Y$3:$Y$7690,"Y",'2way'!$Q$3:$Q$7690,"=" &amp;B375) +  COUNTIFS('2way'!$B$3:$B$7690,"&gt;50%",'2way'!$Y$3:$Y$7690,"Y",'2way'!$R$3:$R$7690,"=" &amp;B375)</f>
        <v>9</v>
      </c>
      <c r="G375">
        <f>COUNTIF('2way'!$Q$3:$Q$7690,"=" &amp;B375) + COUNTIF('2way'!$R$3:$R$7690,"=" &amp;B375)</f>
        <v>16</v>
      </c>
      <c r="H375" s="6">
        <f t="shared" si="82"/>
        <v>0</v>
      </c>
      <c r="I375" s="6">
        <f t="shared" si="83"/>
        <v>0.25</v>
      </c>
      <c r="J375" s="6">
        <f t="shared" si="84"/>
        <v>0.125</v>
      </c>
      <c r="K375" s="6">
        <f t="shared" si="85"/>
        <v>0.5625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2</v>
      </c>
      <c r="N375" s="69">
        <f>COUNTIFS('2way'!$N$3:$N$7690,"&gt;50%",'2way'!$Y$3:$Y$7690,"N",'2way'!$Q$3:$Q$7690,"=" &amp;B375) +  COUNTIFS('2way'!$N$3:$N$7690,"&gt;50%",'2way'!$Y$3:$Y$7690,"N",'2way'!$R$3:$R$7690,"=" &amp;B375)</f>
        <v>4</v>
      </c>
      <c r="O375" s="69">
        <f>COUNTIFS('2way'!$N$3:$N$7690,"&gt;50%",'2way'!$Y$3:$Y$7690,"Y",'2way'!$Q$3:$Q$7690,"=" &amp;B375) +  COUNTIFS('2way'!$N$3:$N$7690,"&gt;50%",'2way'!$Y$3:$Y$7690,"Y",'2way'!$R$3:$R$7690,"=" &amp;B375)</f>
        <v>9</v>
      </c>
      <c r="P375">
        <f>COUNTIF('2way'!$Q$3:$Q$7690,"=" &amp;B375) + COUNTIF('2way'!$R$3:$R$7690,"=" &amp;B375)</f>
        <v>16</v>
      </c>
      <c r="Q375" s="6">
        <f t="shared" si="86"/>
        <v>0</v>
      </c>
      <c r="R375" s="6">
        <f t="shared" si="87"/>
        <v>0.125</v>
      </c>
      <c r="S375" s="6">
        <f t="shared" si="88"/>
        <v>0.25</v>
      </c>
      <c r="T375" s="6">
        <f t="shared" si="89"/>
        <v>0.5625</v>
      </c>
      <c r="U375">
        <f t="shared" si="90"/>
        <v>2</v>
      </c>
      <c r="V375" s="6">
        <f t="shared" si="91"/>
        <v>0.125</v>
      </c>
      <c r="W375">
        <f t="shared" si="92"/>
        <v>4</v>
      </c>
      <c r="X375" s="6">
        <f t="shared" si="93"/>
        <v>0.25</v>
      </c>
      <c r="Y375">
        <f t="shared" si="94"/>
        <v>13</v>
      </c>
      <c r="Z375" s="6">
        <f t="shared" si="95"/>
        <v>0.8125</v>
      </c>
      <c r="AA375">
        <f t="shared" si="96"/>
        <v>11</v>
      </c>
      <c r="AB375" s="6">
        <f t="shared" si="97"/>
        <v>0.6875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4</v>
      </c>
      <c r="D376" s="69">
        <f>COUNTIFS('2way'!$A$3:$A$7690,"&gt;50%",'2way'!$Y$3:$Y$7690,"N",'2way'!$Q$3:$Q$7690,"=" &amp;B376) +  COUNTIFS('2way'!$A$3:$A$7690,"&gt;50%",'2way'!$Y$3:$Y$7690,"N",'2way'!$R$3:$R$7690,"=" &amp;B376)</f>
        <v>6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3</v>
      </c>
      <c r="G376">
        <f>COUNTIF('2way'!$Q$3:$Q$7690,"=" &amp;B376) + COUNTIF('2way'!$R$3:$R$7690,"=" &amp;B376)</f>
        <v>15</v>
      </c>
      <c r="H376" s="6">
        <f t="shared" si="82"/>
        <v>0.26666666666666666</v>
      </c>
      <c r="I376" s="6">
        <f t="shared" si="83"/>
        <v>0.4</v>
      </c>
      <c r="J376" s="6">
        <f t="shared" si="84"/>
        <v>0.13333333333333333</v>
      </c>
      <c r="K376" s="6">
        <f t="shared" si="85"/>
        <v>0.2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2</v>
      </c>
      <c r="N376" s="69">
        <f>COUNTIFS('2way'!$N$3:$N$7690,"&gt;50%",'2way'!$Y$3:$Y$7690,"N",'2way'!$Q$3:$Q$7690,"=" &amp;B376) +  COUNTIFS('2way'!$N$3:$N$7690,"&gt;50%",'2way'!$Y$3:$Y$7690,"N",'2way'!$R$3:$R$7690,"=" &amp;B376)</f>
        <v>6</v>
      </c>
      <c r="O376" s="69">
        <f>COUNTIFS('2way'!$N$3:$N$7690,"&gt;50%",'2way'!$Y$3:$Y$7690,"Y",'2way'!$Q$3:$Q$7690,"=" &amp;B376) +  COUNTIFS('2way'!$N$3:$N$7690,"&gt;50%",'2way'!$Y$3:$Y$7690,"Y",'2way'!$R$3:$R$7690,"=" &amp;B376)</f>
        <v>6</v>
      </c>
      <c r="P376">
        <f>COUNTIF('2way'!$Q$3:$Q$7690,"=" &amp;B376) + COUNTIF('2way'!$R$3:$R$7690,"=" &amp;B376)</f>
        <v>15</v>
      </c>
      <c r="Q376" s="6">
        <f t="shared" si="86"/>
        <v>6.6666666666666666E-2</v>
      </c>
      <c r="R376" s="6">
        <f t="shared" si="87"/>
        <v>0.13333333333333333</v>
      </c>
      <c r="S376" s="6">
        <f t="shared" si="88"/>
        <v>0.4</v>
      </c>
      <c r="T376" s="6">
        <f t="shared" si="89"/>
        <v>0.4</v>
      </c>
      <c r="U376">
        <f t="shared" si="90"/>
        <v>6</v>
      </c>
      <c r="V376" s="6">
        <f t="shared" si="91"/>
        <v>0.4</v>
      </c>
      <c r="W376">
        <f t="shared" si="92"/>
        <v>7</v>
      </c>
      <c r="X376" s="6">
        <f t="shared" si="93"/>
        <v>0.46666666666666667</v>
      </c>
      <c r="Y376">
        <f t="shared" si="94"/>
        <v>9</v>
      </c>
      <c r="Z376" s="6">
        <f t="shared" si="95"/>
        <v>0.6</v>
      </c>
      <c r="AA376">
        <f t="shared" si="96"/>
        <v>8</v>
      </c>
      <c r="AB376" s="6">
        <f t="shared" si="97"/>
        <v>0.53333333333333333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8</v>
      </c>
      <c r="F377" s="69">
        <f>COUNTIFS('2way'!$B$3:$B$7690,"&gt;50%",'2way'!$Y$3:$Y$7690,"Y",'2way'!$Q$3:$Q$7690,"=" &amp;B377) +  COUNTIFS('2way'!$B$3:$B$7690,"&gt;50%",'2way'!$Y$3:$Y$7690,"Y",'2way'!$R$3:$R$7690,"=" &amp;B377)</f>
        <v>5</v>
      </c>
      <c r="G377">
        <f>COUNTIF('2way'!$Q$3:$Q$7690,"=" &amp;B377) + COUNTIF('2way'!$R$3:$R$7690,"=" &amp;B377)</f>
        <v>15</v>
      </c>
      <c r="H377" s="6">
        <f t="shared" si="82"/>
        <v>6.6666666666666666E-2</v>
      </c>
      <c r="I377" s="6">
        <f t="shared" si="83"/>
        <v>6.6666666666666666E-2</v>
      </c>
      <c r="J377" s="6">
        <f t="shared" si="84"/>
        <v>0.53333333333333333</v>
      </c>
      <c r="K377" s="6">
        <f t="shared" si="85"/>
        <v>0.33333333333333331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8</v>
      </c>
      <c r="O377" s="69">
        <f>COUNTIFS('2way'!$N$3:$N$7690,"&gt;50%",'2way'!$Y$3:$Y$7690,"Y",'2way'!$Q$3:$Q$7690,"=" &amp;B377) +  COUNTIFS('2way'!$N$3:$N$7690,"&gt;50%",'2way'!$Y$3:$Y$7690,"Y",'2way'!$R$3:$R$7690,"=" &amp;B377)</f>
        <v>5</v>
      </c>
      <c r="P377">
        <f>COUNTIF('2way'!$Q$3:$Q$7690,"=" &amp;B377) + COUNTIF('2way'!$R$3:$R$7690,"=" &amp;B377)</f>
        <v>15</v>
      </c>
      <c r="Q377" s="6">
        <f t="shared" si="86"/>
        <v>6.6666666666666666E-2</v>
      </c>
      <c r="R377" s="6">
        <f t="shared" si="87"/>
        <v>6.6666666666666666E-2</v>
      </c>
      <c r="S377" s="6">
        <f t="shared" si="88"/>
        <v>0.53333333333333333</v>
      </c>
      <c r="T377" s="6">
        <f t="shared" si="89"/>
        <v>0.33333333333333331</v>
      </c>
      <c r="U377">
        <f t="shared" si="90"/>
        <v>9</v>
      </c>
      <c r="V377" s="6">
        <f t="shared" si="91"/>
        <v>0.6</v>
      </c>
      <c r="W377">
        <f t="shared" si="92"/>
        <v>9</v>
      </c>
      <c r="X377" s="6">
        <f t="shared" si="93"/>
        <v>0.6</v>
      </c>
      <c r="Y377">
        <f t="shared" si="94"/>
        <v>6</v>
      </c>
      <c r="Z377" s="6">
        <f t="shared" si="95"/>
        <v>0.4</v>
      </c>
      <c r="AA377">
        <f t="shared" si="96"/>
        <v>6</v>
      </c>
      <c r="AB377" s="6">
        <f t="shared" si="97"/>
        <v>0.4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5</v>
      </c>
      <c r="D378" s="69">
        <f>COUNTIFS('2way'!$A$3:$A$7690,"&gt;50%",'2way'!$Y$3:$Y$7690,"N",'2way'!$Q$3:$Q$7690,"=" &amp;B378) +  COUNTIFS('2way'!$A$3:$A$7690,"&gt;50%",'2way'!$Y$3:$Y$7690,"N",'2way'!$R$3:$R$7690,"=" &amp;B378)</f>
        <v>5</v>
      </c>
      <c r="E378" s="69">
        <f>COUNTIFS('2way'!$B$3:$B$7690,"&gt;50%",'2way'!$Y$3:$Y$7690,"N",'2way'!$Q$3:$Q$7690,"=" &amp;B378) +  COUNTIFS('2way'!$B$3:$B$7690,"&gt;50%",'2way'!$Y$3:$Y$7690,"N",'2way'!$R$3:$R$7690,"=" &amp;B378)</f>
        <v>3</v>
      </c>
      <c r="F378" s="69">
        <f>COUNTIFS('2way'!$B$3:$B$7690,"&gt;50%",'2way'!$Y$3:$Y$7690,"Y",'2way'!$Q$3:$Q$7690,"=" &amp;B378) +  COUNTIFS('2way'!$B$3:$B$7690,"&gt;50%",'2way'!$Y$3:$Y$7690,"Y",'2way'!$R$3:$R$7690,"=" &amp;B378)</f>
        <v>2</v>
      </c>
      <c r="G378">
        <f>COUNTIF('2way'!$Q$3:$Q$7690,"=" &amp;B378) + COUNTIF('2way'!$R$3:$R$7690,"=" &amp;B378)</f>
        <v>15</v>
      </c>
      <c r="H378" s="6">
        <f t="shared" si="82"/>
        <v>0.33333333333333331</v>
      </c>
      <c r="I378" s="6">
        <f t="shared" si="83"/>
        <v>0.33333333333333331</v>
      </c>
      <c r="J378" s="6">
        <f t="shared" si="84"/>
        <v>0.2</v>
      </c>
      <c r="K378" s="6">
        <f t="shared" si="85"/>
        <v>0.13333333333333333</v>
      </c>
      <c r="L378" s="69">
        <f>COUNTIFS('2way'!$M$3:$M$7690,"&gt;50%",'2way'!$Y$3:$Y$7690,"Y",'2way'!$Q$3:$Q$7690,"=" &amp;B378) +  COUNTIFS('2way'!$M$3:$M$7690,"&gt;50%",'2way'!$Y$3:$Y$7690,"Y",'2way'!$R$3:$R$7690,"=" &amp;B378)</f>
        <v>4</v>
      </c>
      <c r="M378" s="69">
        <f>COUNTIFS('2way'!$M$3:$M$7690,"&gt;50%",'2way'!$Y$3:$Y$7690,"N",'2way'!$Q$3:$Q$7690,"=" &amp;B378) +  COUNTIFS('2way'!$M$3:$M$7690,"&gt;50%",'2way'!$Y$3:$Y$7690,"N",'2way'!$R$3:$R$7690,"=" &amp;B378)</f>
        <v>4</v>
      </c>
      <c r="N378" s="69">
        <f>COUNTIFS('2way'!$N$3:$N$7690,"&gt;50%",'2way'!$Y$3:$Y$7690,"N",'2way'!$Q$3:$Q$7690,"=" &amp;B378) +  COUNTIFS('2way'!$N$3:$N$7690,"&gt;50%",'2way'!$Y$3:$Y$7690,"N",'2way'!$R$3:$R$7690,"=" &amp;B378)</f>
        <v>4</v>
      </c>
      <c r="O378" s="69">
        <f>COUNTIFS('2way'!$N$3:$N$7690,"&gt;50%",'2way'!$Y$3:$Y$7690,"Y",'2way'!$Q$3:$Q$7690,"=" &amp;B378) +  COUNTIFS('2way'!$N$3:$N$7690,"&gt;50%",'2way'!$Y$3:$Y$7690,"Y",'2way'!$R$3:$R$7690,"=" &amp;B378)</f>
        <v>3</v>
      </c>
      <c r="P378">
        <f>COUNTIF('2way'!$Q$3:$Q$7690,"=" &amp;B378) + COUNTIF('2way'!$R$3:$R$7690,"=" &amp;B378)</f>
        <v>15</v>
      </c>
      <c r="Q378" s="6">
        <f t="shared" si="86"/>
        <v>0.26666666666666666</v>
      </c>
      <c r="R378" s="6">
        <f t="shared" si="87"/>
        <v>0.26666666666666666</v>
      </c>
      <c r="S378" s="6">
        <f t="shared" si="88"/>
        <v>0.26666666666666666</v>
      </c>
      <c r="T378" s="6">
        <f t="shared" si="89"/>
        <v>0.2</v>
      </c>
      <c r="U378">
        <f t="shared" si="90"/>
        <v>8</v>
      </c>
      <c r="V378" s="6">
        <f t="shared" si="91"/>
        <v>0.53333333333333333</v>
      </c>
      <c r="W378">
        <f t="shared" si="92"/>
        <v>8</v>
      </c>
      <c r="X378" s="6">
        <f t="shared" si="93"/>
        <v>0.53333333333333333</v>
      </c>
      <c r="Y378">
        <f t="shared" si="94"/>
        <v>7</v>
      </c>
      <c r="Z378" s="6">
        <f t="shared" si="95"/>
        <v>0.46666666666666667</v>
      </c>
      <c r="AA378">
        <f t="shared" si="96"/>
        <v>7</v>
      </c>
      <c r="AB378" s="6">
        <f t="shared" si="97"/>
        <v>0.46666666666666667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8</v>
      </c>
      <c r="D379" s="69">
        <f>COUNTIFS('2way'!$A$3:$A$7690,"&gt;50%",'2way'!$Y$3:$Y$7690,"N",'2way'!$Q$3:$Q$7690,"=" &amp;B379) +  COUNTIFS('2way'!$A$3:$A$7690,"&gt;50%",'2way'!$Y$3:$Y$7690,"N",'2way'!$R$3:$R$7690,"=" &amp;B379)</f>
        <v>1</v>
      </c>
      <c r="E379" s="69">
        <f>COUNTIFS('2way'!$B$3:$B$7690,"&gt;50%",'2way'!$Y$3:$Y$7690,"N",'2way'!$Q$3:$Q$7690,"=" &amp;B379) +  COUNTIFS('2way'!$B$3:$B$7690,"&gt;50%",'2way'!$Y$3:$Y$7690,"N",'2way'!$R$3:$R$7690,"=" &amp;B379)</f>
        <v>3</v>
      </c>
      <c r="F379" s="69">
        <f>COUNTIFS('2way'!$B$3:$B$7690,"&gt;50%",'2way'!$Y$3:$Y$7690,"Y",'2way'!$Q$3:$Q$7690,"=" &amp;B379) +  COUNTIFS('2way'!$B$3:$B$7690,"&gt;50%",'2way'!$Y$3:$Y$7690,"Y",'2way'!$R$3:$R$7690,"=" &amp;B379)</f>
        <v>3</v>
      </c>
      <c r="G379">
        <f>COUNTIF('2way'!$Q$3:$Q$7690,"=" &amp;B379) + COUNTIF('2way'!$R$3:$R$7690,"=" &amp;B379)</f>
        <v>15</v>
      </c>
      <c r="H379" s="6">
        <f t="shared" si="82"/>
        <v>0.53333333333333333</v>
      </c>
      <c r="I379" s="6">
        <f t="shared" si="83"/>
        <v>6.6666666666666666E-2</v>
      </c>
      <c r="J379" s="6">
        <f t="shared" si="84"/>
        <v>0.2</v>
      </c>
      <c r="K379" s="6">
        <f t="shared" si="85"/>
        <v>0.2</v>
      </c>
      <c r="L379" s="69">
        <f>COUNTIFS('2way'!$M$3:$M$7690,"&gt;50%",'2way'!$Y$3:$Y$7690,"Y",'2way'!$Q$3:$Q$7690,"=" &amp;B379) +  COUNTIFS('2way'!$M$3:$M$7690,"&gt;50%",'2way'!$Y$3:$Y$7690,"Y",'2way'!$R$3:$R$7690,"=" &amp;B379)</f>
        <v>9</v>
      </c>
      <c r="M379" s="69">
        <f>COUNTIFS('2way'!$M$3:$M$7690,"&gt;50%",'2way'!$Y$3:$Y$7690,"N",'2way'!$Q$3:$Q$7690,"=" &amp;B379) +  COUNTIFS('2way'!$M$3:$M$7690,"&gt;50%",'2way'!$Y$3:$Y$7690,"N",'2way'!$R$3:$R$7690,"=" &amp;B379)</f>
        <v>4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15</v>
      </c>
      <c r="Q379" s="6">
        <f t="shared" si="86"/>
        <v>0.6</v>
      </c>
      <c r="R379" s="6">
        <f t="shared" si="87"/>
        <v>0.26666666666666666</v>
      </c>
      <c r="S379" s="6">
        <f t="shared" si="88"/>
        <v>0</v>
      </c>
      <c r="T379" s="6">
        <f t="shared" si="89"/>
        <v>0.13333333333333333</v>
      </c>
      <c r="U379">
        <f t="shared" si="90"/>
        <v>11</v>
      </c>
      <c r="V379" s="6">
        <f t="shared" si="91"/>
        <v>0.73333333333333328</v>
      </c>
      <c r="W379">
        <f t="shared" si="92"/>
        <v>9</v>
      </c>
      <c r="X379" s="6">
        <f t="shared" si="93"/>
        <v>0.6</v>
      </c>
      <c r="Y379">
        <f t="shared" si="94"/>
        <v>4</v>
      </c>
      <c r="Z379" s="6">
        <f t="shared" si="95"/>
        <v>0.26666666666666666</v>
      </c>
      <c r="AA379">
        <f t="shared" si="96"/>
        <v>6</v>
      </c>
      <c r="AB379" s="6">
        <f t="shared" si="97"/>
        <v>0.4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7</v>
      </c>
      <c r="D380" s="69">
        <f>COUNTIFS('2way'!$A$3:$A$7690,"&gt;50%",'2way'!$Y$3:$Y$7690,"N",'2way'!$Q$3:$Q$7690,"=" &amp;B380) +  COUNTIFS('2way'!$A$3:$A$7690,"&gt;50%",'2way'!$Y$3:$Y$7690,"N",'2way'!$R$3:$R$7690,"=" &amp;B380)</f>
        <v>3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5</v>
      </c>
      <c r="G380">
        <f>COUNTIF('2way'!$Q$3:$Q$7690,"=" &amp;B380) + COUNTIF('2way'!$R$3:$R$7690,"=" &amp;B380)</f>
        <v>15</v>
      </c>
      <c r="H380" s="6">
        <f t="shared" si="82"/>
        <v>0.46666666666666667</v>
      </c>
      <c r="I380" s="6">
        <f t="shared" si="83"/>
        <v>0.2</v>
      </c>
      <c r="J380" s="6">
        <f t="shared" si="84"/>
        <v>0</v>
      </c>
      <c r="K380" s="6">
        <f t="shared" si="85"/>
        <v>0.33333333333333331</v>
      </c>
      <c r="L380" s="69">
        <f>COUNTIFS('2way'!$M$3:$M$7690,"&gt;50%",'2way'!$Y$3:$Y$7690,"Y",'2way'!$Q$3:$Q$7690,"=" &amp;B380) +  COUNTIFS('2way'!$M$3:$M$7690,"&gt;50%",'2way'!$Y$3:$Y$7690,"Y",'2way'!$R$3:$R$7690,"=" &amp;B380)</f>
        <v>10</v>
      </c>
      <c r="M380" s="69">
        <f>COUNTIFS('2way'!$M$3:$M$7690,"&gt;50%",'2way'!$Y$3:$Y$7690,"N",'2way'!$Q$3:$Q$7690,"=" &amp;B380) +  COUNTIFS('2way'!$M$3:$M$7690,"&gt;50%",'2way'!$Y$3:$Y$7690,"N",'2way'!$R$3:$R$7690,"=" &amp;B380)</f>
        <v>3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15</v>
      </c>
      <c r="Q380" s="6">
        <f t="shared" si="86"/>
        <v>0.66666666666666663</v>
      </c>
      <c r="R380" s="6">
        <f t="shared" si="87"/>
        <v>0.2</v>
      </c>
      <c r="S380" s="6">
        <f t="shared" si="88"/>
        <v>0</v>
      </c>
      <c r="T380" s="6">
        <f t="shared" si="89"/>
        <v>0.13333333333333333</v>
      </c>
      <c r="U380">
        <f t="shared" si="90"/>
        <v>7</v>
      </c>
      <c r="V380" s="6">
        <f t="shared" si="91"/>
        <v>0.46666666666666667</v>
      </c>
      <c r="W380">
        <f t="shared" si="92"/>
        <v>10</v>
      </c>
      <c r="X380" s="6">
        <f t="shared" si="93"/>
        <v>0.66666666666666663</v>
      </c>
      <c r="Y380">
        <f t="shared" si="94"/>
        <v>8</v>
      </c>
      <c r="Z380" s="6">
        <f t="shared" si="95"/>
        <v>0.53333333333333333</v>
      </c>
      <c r="AA380">
        <f t="shared" si="96"/>
        <v>5</v>
      </c>
      <c r="AB380" s="6">
        <f t="shared" si="97"/>
        <v>0.33333333333333331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3</v>
      </c>
      <c r="D381" s="69">
        <f>COUNTIFS('2way'!$A$3:$A$7690,"&gt;50%",'2way'!$Y$3:$Y$7690,"N",'2way'!$Q$3:$Q$7690,"=" &amp;B381) +  COUNTIFS('2way'!$A$3:$A$7690,"&gt;50%",'2way'!$Y$3:$Y$7690,"N",'2way'!$R$3:$R$7690,"=" &amp;B381)</f>
        <v>4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5</v>
      </c>
      <c r="G381">
        <f>COUNTIF('2way'!$Q$3:$Q$7690,"=" &amp;B381) + COUNTIF('2way'!$R$3:$R$7690,"=" &amp;B381)</f>
        <v>15</v>
      </c>
      <c r="H381" s="6">
        <f t="shared" si="82"/>
        <v>0.2</v>
      </c>
      <c r="I381" s="6">
        <f t="shared" si="83"/>
        <v>0.26666666666666666</v>
      </c>
      <c r="J381" s="6">
        <f t="shared" si="84"/>
        <v>0.2</v>
      </c>
      <c r="K381" s="6">
        <f t="shared" si="85"/>
        <v>0.33333333333333331</v>
      </c>
      <c r="L381" s="69">
        <f>COUNTIFS('2way'!$M$3:$M$7690,"&gt;50%",'2way'!$Y$3:$Y$7690,"Y",'2way'!$Q$3:$Q$7690,"=" &amp;B381) +  COUNTIFS('2way'!$M$3:$M$7690,"&gt;50%",'2way'!$Y$3:$Y$7690,"Y",'2way'!$R$3:$R$7690,"=" &amp;B381)</f>
        <v>7</v>
      </c>
      <c r="M381" s="69">
        <f>COUNTIFS('2way'!$M$3:$M$7690,"&gt;50%",'2way'!$Y$3:$Y$7690,"N",'2way'!$Q$3:$Q$7690,"=" &amp;B381) +  COUNTIFS('2way'!$M$3:$M$7690,"&gt;50%",'2way'!$Y$3:$Y$7690,"N",'2way'!$R$3:$R$7690,"=" &amp;B381)</f>
        <v>5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15</v>
      </c>
      <c r="Q381" s="6">
        <f t="shared" si="86"/>
        <v>0.46666666666666667</v>
      </c>
      <c r="R381" s="6">
        <f t="shared" si="87"/>
        <v>0.33333333333333331</v>
      </c>
      <c r="S381" s="6">
        <f t="shared" si="88"/>
        <v>6.6666666666666666E-2</v>
      </c>
      <c r="T381" s="6">
        <f t="shared" si="89"/>
        <v>0</v>
      </c>
      <c r="U381">
        <f t="shared" si="90"/>
        <v>6</v>
      </c>
      <c r="V381" s="6">
        <f t="shared" si="91"/>
        <v>0.4</v>
      </c>
      <c r="W381">
        <f t="shared" si="92"/>
        <v>8</v>
      </c>
      <c r="X381" s="6">
        <f t="shared" si="93"/>
        <v>0.53333333333333333</v>
      </c>
      <c r="Y381">
        <f t="shared" si="94"/>
        <v>9</v>
      </c>
      <c r="Z381" s="6">
        <f t="shared" si="95"/>
        <v>0.6</v>
      </c>
      <c r="AA381">
        <f t="shared" si="96"/>
        <v>5</v>
      </c>
      <c r="AB381" s="6">
        <f t="shared" si="97"/>
        <v>0.33333333333333331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8</v>
      </c>
      <c r="D382" s="69">
        <f>COUNTIFS('2way'!$A$3:$A$7690,"&gt;50%",'2way'!$Y$3:$Y$7690,"N",'2way'!$Q$3:$Q$7690,"=" &amp;B382) +  COUNTIFS('2way'!$A$3:$A$7690,"&gt;50%",'2way'!$Y$3:$Y$7690,"N",'2way'!$R$3:$R$7690,"=" &amp;B382)</f>
        <v>2</v>
      </c>
      <c r="E382" s="69">
        <f>COUNTIFS('2way'!$B$3:$B$7690,"&gt;50%",'2way'!$Y$3:$Y$7690,"N",'2way'!$Q$3:$Q$7690,"=" &amp;B382) +  COUNTIFS('2way'!$B$3:$B$7690,"&gt;50%",'2way'!$Y$3:$Y$7690,"N",'2way'!$R$3:$R$7690,"=" &amp;B382)</f>
        <v>2</v>
      </c>
      <c r="F382" s="69">
        <f>COUNTIFS('2way'!$B$3:$B$7690,"&gt;50%",'2way'!$Y$3:$Y$7690,"Y",'2way'!$Q$3:$Q$7690,"=" &amp;B382) +  COUNTIFS('2way'!$B$3:$B$7690,"&gt;50%",'2way'!$Y$3:$Y$7690,"Y",'2way'!$R$3:$R$7690,"=" &amp;B382)</f>
        <v>3</v>
      </c>
      <c r="G382">
        <f>COUNTIF('2way'!$Q$3:$Q$7690,"=" &amp;B382) + COUNTIF('2way'!$R$3:$R$7690,"=" &amp;B382)</f>
        <v>15</v>
      </c>
      <c r="H382" s="6">
        <f t="shared" si="82"/>
        <v>0.53333333333333333</v>
      </c>
      <c r="I382" s="6">
        <f t="shared" si="83"/>
        <v>0.13333333333333333</v>
      </c>
      <c r="J382" s="6">
        <f t="shared" si="84"/>
        <v>0.13333333333333333</v>
      </c>
      <c r="K382" s="6">
        <f t="shared" si="85"/>
        <v>0.2</v>
      </c>
      <c r="L382" s="69">
        <f>COUNTIFS('2way'!$M$3:$M$7690,"&gt;50%",'2way'!$Y$3:$Y$7690,"Y",'2way'!$Q$3:$Q$7690,"=" &amp;B382) +  COUNTIFS('2way'!$M$3:$M$7690,"&gt;50%",'2way'!$Y$3:$Y$7690,"Y",'2way'!$R$3:$R$7690,"=" &amp;B382)</f>
        <v>9</v>
      </c>
      <c r="M382" s="69">
        <f>COUNTIFS('2way'!$M$3:$M$7690,"&gt;50%",'2way'!$Y$3:$Y$7690,"N",'2way'!$Q$3:$Q$7690,"=" &amp;B382) +  COUNTIFS('2way'!$M$3:$M$7690,"&gt;50%",'2way'!$Y$3:$Y$7690,"N",'2way'!$R$3:$R$7690,"=" &amp;B382)</f>
        <v>3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15</v>
      </c>
      <c r="Q382" s="6">
        <f t="shared" si="86"/>
        <v>0.6</v>
      </c>
      <c r="R382" s="6">
        <f t="shared" si="87"/>
        <v>0.2</v>
      </c>
      <c r="S382" s="6">
        <f t="shared" si="88"/>
        <v>6.6666666666666666E-2</v>
      </c>
      <c r="T382" s="6">
        <f t="shared" si="89"/>
        <v>0.13333333333333333</v>
      </c>
      <c r="U382">
        <f t="shared" si="90"/>
        <v>10</v>
      </c>
      <c r="V382" s="6">
        <f t="shared" si="91"/>
        <v>0.66666666666666663</v>
      </c>
      <c r="W382">
        <f t="shared" si="92"/>
        <v>10</v>
      </c>
      <c r="X382" s="6">
        <f t="shared" si="93"/>
        <v>0.66666666666666663</v>
      </c>
      <c r="Y382">
        <f t="shared" si="94"/>
        <v>5</v>
      </c>
      <c r="Z382" s="6">
        <f t="shared" si="95"/>
        <v>0.33333333333333331</v>
      </c>
      <c r="AA382">
        <f t="shared" si="96"/>
        <v>5</v>
      </c>
      <c r="AB382" s="6">
        <f t="shared" si="97"/>
        <v>0.33333333333333331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4</v>
      </c>
      <c r="D383" s="69">
        <f>COUNTIFS('2way'!$A$3:$A$7690,"&gt;50%",'2way'!$Y$3:$Y$7690,"N",'2way'!$Q$3:$Q$7690,"=" &amp;B383) +  COUNTIFS('2way'!$A$3:$A$7690,"&gt;50%",'2way'!$Y$3:$Y$7690,"N",'2way'!$R$3:$R$7690,"=" &amp;B383)</f>
        <v>2</v>
      </c>
      <c r="E383" s="69">
        <f>COUNTIFS('2way'!$B$3:$B$7690,"&gt;50%",'2way'!$Y$3:$Y$7690,"N",'2way'!$Q$3:$Q$7690,"=" &amp;B383) +  COUNTIFS('2way'!$B$3:$B$7690,"&gt;50%",'2way'!$Y$3:$Y$7690,"N",'2way'!$R$3:$R$7690,"=" &amp;B383)</f>
        <v>3</v>
      </c>
      <c r="F383" s="69">
        <f>COUNTIFS('2way'!$B$3:$B$7690,"&gt;50%",'2way'!$Y$3:$Y$7690,"Y",'2way'!$Q$3:$Q$7690,"=" &amp;B383) +  COUNTIFS('2way'!$B$3:$B$7690,"&gt;50%",'2way'!$Y$3:$Y$7690,"Y",'2way'!$R$3:$R$7690,"=" &amp;B383)</f>
        <v>6</v>
      </c>
      <c r="G383">
        <f>COUNTIF('2way'!$Q$3:$Q$7690,"=" &amp;B383) + COUNTIF('2way'!$R$3:$R$7690,"=" &amp;B383)</f>
        <v>15</v>
      </c>
      <c r="H383" s="6">
        <f t="shared" si="82"/>
        <v>0.26666666666666666</v>
      </c>
      <c r="I383" s="6">
        <f t="shared" si="83"/>
        <v>0.13333333333333333</v>
      </c>
      <c r="J383" s="6">
        <f t="shared" si="84"/>
        <v>0.2</v>
      </c>
      <c r="K383" s="6">
        <f t="shared" si="85"/>
        <v>0.4</v>
      </c>
      <c r="L383" s="69">
        <f>COUNTIFS('2way'!$M$3:$M$7690,"&gt;50%",'2way'!$Y$3:$Y$7690,"Y",'2way'!$Q$3:$Q$7690,"=" &amp;B383) +  COUNTIFS('2way'!$M$3:$M$7690,"&gt;50%",'2way'!$Y$3:$Y$7690,"Y",'2way'!$R$3:$R$7690,"=" &amp;B383)</f>
        <v>6</v>
      </c>
      <c r="M383" s="69">
        <f>COUNTIFS('2way'!$M$3:$M$7690,"&gt;50%",'2way'!$Y$3:$Y$7690,"N",'2way'!$Q$3:$Q$7690,"=" &amp;B383) +  COUNTIFS('2way'!$M$3:$M$7690,"&gt;50%",'2way'!$Y$3:$Y$7690,"N",'2way'!$R$3:$R$7690,"=" &amp;B383)</f>
        <v>4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15</v>
      </c>
      <c r="Q383" s="6">
        <f t="shared" si="86"/>
        <v>0.4</v>
      </c>
      <c r="R383" s="6">
        <f t="shared" si="87"/>
        <v>0.26666666666666666</v>
      </c>
      <c r="S383" s="6">
        <f t="shared" si="88"/>
        <v>6.6666666666666666E-2</v>
      </c>
      <c r="T383" s="6">
        <f t="shared" si="89"/>
        <v>0.26666666666666666</v>
      </c>
      <c r="U383">
        <f t="shared" si="90"/>
        <v>7</v>
      </c>
      <c r="V383" s="6">
        <f t="shared" si="91"/>
        <v>0.46666666666666667</v>
      </c>
      <c r="W383">
        <f t="shared" si="92"/>
        <v>7</v>
      </c>
      <c r="X383" s="6">
        <f t="shared" si="93"/>
        <v>0.46666666666666667</v>
      </c>
      <c r="Y383">
        <f t="shared" si="94"/>
        <v>8</v>
      </c>
      <c r="Z383" s="6">
        <f t="shared" si="95"/>
        <v>0.53333333333333333</v>
      </c>
      <c r="AA383">
        <f t="shared" si="96"/>
        <v>8</v>
      </c>
      <c r="AB383" s="6">
        <f t="shared" si="97"/>
        <v>0.53333333333333333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7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3</v>
      </c>
      <c r="F384" s="69">
        <f>COUNTIFS('2way'!$B$3:$B$7690,"&gt;50%",'2way'!$Y$3:$Y$7690,"Y",'2way'!$Q$3:$Q$7690,"=" &amp;B384) +  COUNTIFS('2way'!$B$3:$B$7690,"&gt;50%",'2way'!$Y$3:$Y$7690,"Y",'2way'!$R$3:$R$7690,"=" &amp;B384)</f>
        <v>3</v>
      </c>
      <c r="G384">
        <f>COUNTIF('2way'!$Q$3:$Q$7690,"=" &amp;B384) + COUNTIF('2way'!$R$3:$R$7690,"=" &amp;B384)</f>
        <v>15</v>
      </c>
      <c r="H384" s="6">
        <f t="shared" si="82"/>
        <v>0.46666666666666667</v>
      </c>
      <c r="I384" s="6">
        <f t="shared" si="83"/>
        <v>0.13333333333333333</v>
      </c>
      <c r="J384" s="6">
        <f t="shared" si="84"/>
        <v>0.2</v>
      </c>
      <c r="K384" s="6">
        <f t="shared" si="85"/>
        <v>0.2</v>
      </c>
      <c r="L384" s="69">
        <f>COUNTIFS('2way'!$M$3:$M$7690,"&gt;50%",'2way'!$Y$3:$Y$7690,"Y",'2way'!$Q$3:$Q$7690,"=" &amp;B384) +  COUNTIFS('2way'!$M$3:$M$7690,"&gt;50%",'2way'!$Y$3:$Y$7690,"Y",'2way'!$R$3:$R$7690,"=" &amp;B384)</f>
        <v>8</v>
      </c>
      <c r="M384" s="69">
        <f>COUNTIFS('2way'!$M$3:$M$7690,"&gt;50%",'2way'!$Y$3:$Y$7690,"N",'2way'!$Q$3:$Q$7690,"=" &amp;B384) +  COUNTIFS('2way'!$M$3:$M$7690,"&gt;50%",'2way'!$Y$3:$Y$7690,"N",'2way'!$R$3:$R$7690,"=" &amp;B384)</f>
        <v>2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15</v>
      </c>
      <c r="Q384" s="6">
        <f t="shared" si="86"/>
        <v>0.53333333333333333</v>
      </c>
      <c r="R384" s="6">
        <f t="shared" si="87"/>
        <v>0.13333333333333333</v>
      </c>
      <c r="S384" s="6">
        <f t="shared" si="88"/>
        <v>0.2</v>
      </c>
      <c r="T384" s="6">
        <f t="shared" si="89"/>
        <v>0.13333333333333333</v>
      </c>
      <c r="U384">
        <f t="shared" si="90"/>
        <v>10</v>
      </c>
      <c r="V384" s="6">
        <f t="shared" si="91"/>
        <v>0.66666666666666663</v>
      </c>
      <c r="W384">
        <f t="shared" si="92"/>
        <v>11</v>
      </c>
      <c r="X384" s="6">
        <f t="shared" si="93"/>
        <v>0.73333333333333328</v>
      </c>
      <c r="Y384">
        <f t="shared" si="94"/>
        <v>5</v>
      </c>
      <c r="Z384" s="6">
        <f t="shared" si="95"/>
        <v>0.33333333333333331</v>
      </c>
      <c r="AA384">
        <f t="shared" si="96"/>
        <v>4</v>
      </c>
      <c r="AB384" s="6">
        <f t="shared" si="97"/>
        <v>0.26666666666666666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3</v>
      </c>
      <c r="D385" s="69">
        <f>COUNTIFS('2way'!$A$3:$A$7690,"&gt;50%",'2way'!$Y$3:$Y$7690,"N",'2way'!$Q$3:$Q$7690,"=" &amp;B385) +  COUNTIFS('2way'!$A$3:$A$7690,"&gt;50%",'2way'!$Y$3:$Y$7690,"N",'2way'!$R$3:$R$7690,"=" &amp;B385)</f>
        <v>1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10</v>
      </c>
      <c r="G385">
        <f>COUNTIF('2way'!$Q$3:$Q$7690,"=" &amp;B385) + COUNTIF('2way'!$R$3:$R$7690,"=" &amp;B385)</f>
        <v>15</v>
      </c>
      <c r="H385" s="6">
        <f t="shared" si="82"/>
        <v>0.2</v>
      </c>
      <c r="I385" s="6">
        <f t="shared" si="83"/>
        <v>6.6666666666666666E-2</v>
      </c>
      <c r="J385" s="6">
        <f t="shared" si="84"/>
        <v>6.6666666666666666E-2</v>
      </c>
      <c r="K385" s="6">
        <f t="shared" si="85"/>
        <v>0.66666666666666663</v>
      </c>
      <c r="L385" s="69">
        <f>COUNTIFS('2way'!$M$3:$M$7690,"&gt;50%",'2way'!$Y$3:$Y$7690,"Y",'2way'!$Q$3:$Q$7690,"=" &amp;B385) +  COUNTIFS('2way'!$M$3:$M$7690,"&gt;50%",'2way'!$Y$3:$Y$7690,"Y",'2way'!$R$3:$R$7690,"=" &amp;B385)</f>
        <v>11</v>
      </c>
      <c r="M385" s="69">
        <f>COUNTIFS('2way'!$M$3:$M$7690,"&gt;50%",'2way'!$Y$3:$Y$7690,"N",'2way'!$Q$3:$Q$7690,"=" &amp;B385) +  COUNTIFS('2way'!$M$3:$M$7690,"&gt;50%",'2way'!$Y$3:$Y$7690,"N",'2way'!$R$3:$R$7690,"=" &amp;B385)</f>
        <v>1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2</v>
      </c>
      <c r="P385">
        <f>COUNTIF('2way'!$Q$3:$Q$7690,"=" &amp;B385) + COUNTIF('2way'!$R$3:$R$7690,"=" &amp;B385)</f>
        <v>15</v>
      </c>
      <c r="Q385" s="6">
        <f t="shared" si="86"/>
        <v>0.73333333333333328</v>
      </c>
      <c r="R385" s="6">
        <f t="shared" si="87"/>
        <v>6.6666666666666666E-2</v>
      </c>
      <c r="S385" s="6">
        <f t="shared" si="88"/>
        <v>6.6666666666666666E-2</v>
      </c>
      <c r="T385" s="6">
        <f t="shared" si="89"/>
        <v>0.13333333333333333</v>
      </c>
      <c r="U385">
        <f t="shared" si="90"/>
        <v>4</v>
      </c>
      <c r="V385" s="6">
        <f t="shared" si="91"/>
        <v>0.26666666666666666</v>
      </c>
      <c r="W385">
        <f t="shared" si="92"/>
        <v>12</v>
      </c>
      <c r="X385" s="6">
        <f t="shared" si="93"/>
        <v>0.8</v>
      </c>
      <c r="Y385">
        <f t="shared" si="94"/>
        <v>11</v>
      </c>
      <c r="Z385" s="6">
        <f t="shared" si="95"/>
        <v>0.73333333333333328</v>
      </c>
      <c r="AA385">
        <f t="shared" si="96"/>
        <v>3</v>
      </c>
      <c r="AB385" s="6">
        <f t="shared" si="97"/>
        <v>0.2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3</v>
      </c>
      <c r="E386" s="69">
        <f>COUNTIFS('2way'!$B$3:$B$7690,"&gt;50%",'2way'!$Y$3:$Y$7690,"N",'2way'!$Q$3:$Q$7690,"=" &amp;B386) +  COUNTIFS('2way'!$B$3:$B$7690,"&gt;50%",'2way'!$Y$3:$Y$7690,"N",'2way'!$R$3:$R$7690,"=" &amp;B386)</f>
        <v>3</v>
      </c>
      <c r="F386" s="69">
        <f>COUNTIFS('2way'!$B$3:$B$7690,"&gt;50%",'2way'!$Y$3:$Y$7690,"Y",'2way'!$Q$3:$Q$7690,"=" &amp;B386) +  COUNTIFS('2way'!$B$3:$B$7690,"&gt;50%",'2way'!$Y$3:$Y$7690,"Y",'2way'!$R$3:$R$7690,"=" &amp;B386)</f>
        <v>7</v>
      </c>
      <c r="G386">
        <f>COUNTIF('2way'!$Q$3:$Q$7690,"=" &amp;B386) + COUNTIF('2way'!$R$3:$R$7690,"=" &amp;B386)</f>
        <v>15</v>
      </c>
      <c r="H386" s="6">
        <f t="shared" si="82"/>
        <v>0.13333333333333333</v>
      </c>
      <c r="I386" s="6">
        <f t="shared" si="83"/>
        <v>0.2</v>
      </c>
      <c r="J386" s="6">
        <f t="shared" si="84"/>
        <v>0.2</v>
      </c>
      <c r="K386" s="6">
        <f t="shared" si="85"/>
        <v>0.46666666666666667</v>
      </c>
      <c r="L386" s="69">
        <f>COUNTIFS('2way'!$M$3:$M$7690,"&gt;50%",'2way'!$Y$3:$Y$7690,"Y",'2way'!$Q$3:$Q$7690,"=" &amp;B386) +  COUNTIFS('2way'!$M$3:$M$7690,"&gt;50%",'2way'!$Y$3:$Y$7690,"Y",'2way'!$R$3:$R$7690,"=" &amp;B386)</f>
        <v>8</v>
      </c>
      <c r="M386" s="69">
        <f>COUNTIFS('2way'!$M$3:$M$7690,"&gt;50%",'2way'!$Y$3:$Y$7690,"N",'2way'!$Q$3:$Q$7690,"=" &amp;B386) +  COUNTIFS('2way'!$M$3:$M$7690,"&gt;50%",'2way'!$Y$3:$Y$7690,"N",'2way'!$R$3:$R$7690,"=" &amp;B386)</f>
        <v>3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15</v>
      </c>
      <c r="Q386" s="6">
        <f t="shared" si="86"/>
        <v>0.53333333333333333</v>
      </c>
      <c r="R386" s="6">
        <f t="shared" si="87"/>
        <v>0.2</v>
      </c>
      <c r="S386" s="6">
        <f t="shared" si="88"/>
        <v>0.13333333333333333</v>
      </c>
      <c r="T386" s="6">
        <f t="shared" si="89"/>
        <v>6.6666666666666666E-2</v>
      </c>
      <c r="U386">
        <f t="shared" si="90"/>
        <v>5</v>
      </c>
      <c r="V386" s="6">
        <f t="shared" si="91"/>
        <v>0.33333333333333331</v>
      </c>
      <c r="W386">
        <f t="shared" si="92"/>
        <v>10</v>
      </c>
      <c r="X386" s="6">
        <f t="shared" si="93"/>
        <v>0.66666666666666663</v>
      </c>
      <c r="Y386">
        <f t="shared" si="94"/>
        <v>10</v>
      </c>
      <c r="Z386" s="6">
        <f t="shared" si="95"/>
        <v>0.66666666666666663</v>
      </c>
      <c r="AA386">
        <f t="shared" si="96"/>
        <v>4</v>
      </c>
      <c r="AB386" s="6">
        <f t="shared" si="97"/>
        <v>0.26666666666666666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6</v>
      </c>
      <c r="D387" s="69">
        <f>COUNTIFS('2way'!$A$3:$A$7690,"&gt;50%",'2way'!$Y$3:$Y$7690,"N",'2way'!$Q$3:$Q$7690,"=" &amp;B387) +  COUNTIFS('2way'!$A$3:$A$7690,"&gt;50%",'2way'!$Y$3:$Y$7690,"N",'2way'!$R$3:$R$7690,"=" &amp;B387)</f>
        <v>5</v>
      </c>
      <c r="E387" s="69">
        <f>COUNTIFS('2way'!$B$3:$B$7690,"&gt;50%",'2way'!$Y$3:$Y$7690,"N",'2way'!$Q$3:$Q$7690,"=" &amp;B387) +  COUNTIFS('2way'!$B$3:$B$7690,"&gt;50%",'2way'!$Y$3:$Y$7690,"N",'2way'!$R$3:$R$7690,"=" &amp;B387)</f>
        <v>2</v>
      </c>
      <c r="F387" s="69">
        <f>COUNTIFS('2way'!$B$3:$B$7690,"&gt;50%",'2way'!$Y$3:$Y$7690,"Y",'2way'!$Q$3:$Q$7690,"=" &amp;B387) +  COUNTIFS('2way'!$B$3:$B$7690,"&gt;50%",'2way'!$Y$3:$Y$7690,"Y",'2way'!$R$3:$R$7690,"=" &amp;B387)</f>
        <v>2</v>
      </c>
      <c r="G387">
        <f>COUNTIF('2way'!$Q$3:$Q$7690,"=" &amp;B387) + COUNTIF('2way'!$R$3:$R$7690,"=" &amp;B387)</f>
        <v>15</v>
      </c>
      <c r="H387" s="6">
        <f t="shared" si="82"/>
        <v>0.4</v>
      </c>
      <c r="I387" s="6">
        <f t="shared" si="83"/>
        <v>0.33333333333333331</v>
      </c>
      <c r="J387" s="6">
        <f t="shared" si="84"/>
        <v>0.13333333333333333</v>
      </c>
      <c r="K387" s="6">
        <f t="shared" si="85"/>
        <v>0.13333333333333333</v>
      </c>
      <c r="L387" s="69">
        <f>COUNTIFS('2way'!$M$3:$M$7690,"&gt;50%",'2way'!$Y$3:$Y$7690,"Y",'2way'!$Q$3:$Q$7690,"=" &amp;B387) +  COUNTIFS('2way'!$M$3:$M$7690,"&gt;50%",'2way'!$Y$3:$Y$7690,"Y",'2way'!$R$3:$R$7690,"=" &amp;B387)</f>
        <v>8</v>
      </c>
      <c r="M387" s="69">
        <f>COUNTIFS('2way'!$M$3:$M$7690,"&gt;50%",'2way'!$Y$3:$Y$7690,"N",'2way'!$Q$3:$Q$7690,"=" &amp;B387) +  COUNTIFS('2way'!$M$3:$M$7690,"&gt;50%",'2way'!$Y$3:$Y$7690,"N",'2way'!$R$3:$R$7690,"=" &amp;B387)</f>
        <v>7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15</v>
      </c>
      <c r="Q387" s="6">
        <f t="shared" si="86"/>
        <v>0.53333333333333333</v>
      </c>
      <c r="R387" s="6">
        <f t="shared" si="87"/>
        <v>0.46666666666666667</v>
      </c>
      <c r="S387" s="6">
        <f t="shared" si="88"/>
        <v>0</v>
      </c>
      <c r="T387" s="6">
        <f t="shared" si="89"/>
        <v>0</v>
      </c>
      <c r="U387">
        <f t="shared" si="90"/>
        <v>8</v>
      </c>
      <c r="V387" s="6">
        <f t="shared" si="91"/>
        <v>0.53333333333333333</v>
      </c>
      <c r="W387">
        <f t="shared" si="92"/>
        <v>8</v>
      </c>
      <c r="X387" s="6">
        <f t="shared" si="93"/>
        <v>0.53333333333333333</v>
      </c>
      <c r="Y387">
        <f t="shared" si="94"/>
        <v>7</v>
      </c>
      <c r="Z387" s="6">
        <f t="shared" si="95"/>
        <v>0.46666666666666667</v>
      </c>
      <c r="AA387">
        <f t="shared" si="96"/>
        <v>7</v>
      </c>
      <c r="AB387" s="6">
        <f t="shared" si="97"/>
        <v>0.46666666666666667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3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6</v>
      </c>
      <c r="G388">
        <f>COUNTIF('2way'!$Q$3:$Q$7690,"=" &amp;B388) + COUNTIF('2way'!$R$3:$R$7690,"=" &amp;B388)</f>
        <v>15</v>
      </c>
      <c r="H388" s="6">
        <f t="shared" ref="H388:H398" si="98">C388/G388</f>
        <v>0.13333333333333333</v>
      </c>
      <c r="I388" s="6">
        <f t="shared" si="83"/>
        <v>0.2</v>
      </c>
      <c r="J388" s="6">
        <f t="shared" si="84"/>
        <v>0.26666666666666666</v>
      </c>
      <c r="K388" s="6">
        <f t="shared" si="85"/>
        <v>0.4</v>
      </c>
      <c r="L388" s="69">
        <f>COUNTIFS('2way'!$M$3:$M$7690,"&gt;50%",'2way'!$Y$3:$Y$7690,"Y",'2way'!$Q$3:$Q$7690,"=" &amp;B388) +  COUNTIFS('2way'!$M$3:$M$7690,"&gt;50%",'2way'!$Y$3:$Y$7690,"Y",'2way'!$R$3:$R$7690,"=" &amp;B388)</f>
        <v>6</v>
      </c>
      <c r="M388" s="69">
        <f>COUNTIFS('2way'!$M$3:$M$7690,"&gt;50%",'2way'!$Y$3:$Y$7690,"N",'2way'!$Q$3:$Q$7690,"=" &amp;B388) +  COUNTIFS('2way'!$M$3:$M$7690,"&gt;50%",'2way'!$Y$3:$Y$7690,"N",'2way'!$R$3:$R$7690,"=" &amp;B388)</f>
        <v>4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1</v>
      </c>
      <c r="P388">
        <f>COUNTIF('2way'!$Q$3:$Q$7690,"=" &amp;B388) + COUNTIF('2way'!$R$3:$R$7690,"=" &amp;B388)</f>
        <v>15</v>
      </c>
      <c r="Q388" s="6">
        <f t="shared" si="86"/>
        <v>0.4</v>
      </c>
      <c r="R388" s="6">
        <f t="shared" si="87"/>
        <v>0.26666666666666666</v>
      </c>
      <c r="S388" s="6">
        <f t="shared" si="88"/>
        <v>0.2</v>
      </c>
      <c r="T388" s="6">
        <f t="shared" si="89"/>
        <v>6.6666666666666666E-2</v>
      </c>
      <c r="U388">
        <f t="shared" si="90"/>
        <v>6</v>
      </c>
      <c r="V388" s="6">
        <f t="shared" si="91"/>
        <v>0.4</v>
      </c>
      <c r="W388">
        <f t="shared" si="92"/>
        <v>9</v>
      </c>
      <c r="X388" s="6">
        <f t="shared" si="93"/>
        <v>0.6</v>
      </c>
      <c r="Y388">
        <f t="shared" si="94"/>
        <v>9</v>
      </c>
      <c r="Z388" s="6">
        <f t="shared" si="95"/>
        <v>0.6</v>
      </c>
      <c r="AA388">
        <f t="shared" si="96"/>
        <v>5</v>
      </c>
      <c r="AB388" s="6">
        <f t="shared" si="97"/>
        <v>0.33333333333333331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3</v>
      </c>
      <c r="D389" s="69">
        <f>COUNTIFS('2way'!$A$3:$A$7690,"&gt;50%",'2way'!$Y$3:$Y$7690,"N",'2way'!$Q$3:$Q$7690,"=" &amp;B389) +  COUNTIFS('2way'!$A$3:$A$7690,"&gt;50%",'2way'!$Y$3:$Y$7690,"N",'2way'!$R$3:$R$7690,"=" &amp;B389)</f>
        <v>3</v>
      </c>
      <c r="E389" s="69">
        <f>COUNTIFS('2way'!$B$3:$B$7690,"&gt;50%",'2way'!$Y$3:$Y$7690,"N",'2way'!$Q$3:$Q$7690,"=" &amp;B389) +  COUNTIFS('2way'!$B$3:$B$7690,"&gt;50%",'2way'!$Y$3:$Y$7690,"N",'2way'!$R$3:$R$7690,"=" &amp;B389)</f>
        <v>3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13</v>
      </c>
      <c r="H389" s="6">
        <f t="shared" si="98"/>
        <v>0.23076923076923078</v>
      </c>
      <c r="I389" s="6">
        <f t="shared" ref="I389:I398" si="99">D389/G389</f>
        <v>0.23076923076923078</v>
      </c>
      <c r="J389" s="6">
        <f t="shared" ref="J389:J398" si="100">E389/G389</f>
        <v>0.23076923076923078</v>
      </c>
      <c r="K389" s="6">
        <f t="shared" ref="K389:K398" si="101">F389/G389</f>
        <v>0.23076923076923078</v>
      </c>
      <c r="L389" s="69">
        <f>COUNTIFS('2way'!$M$3:$M$7690,"&gt;50%",'2way'!$Y$3:$Y$7690,"Y",'2way'!$Q$3:$Q$7690,"=" &amp;B389) +  COUNTIFS('2way'!$M$3:$M$7690,"&gt;50%",'2way'!$Y$3:$Y$7690,"Y",'2way'!$R$3:$R$7690,"=" &amp;B389)</f>
        <v>7</v>
      </c>
      <c r="M389" s="69">
        <f>COUNTIFS('2way'!$M$3:$M$7690,"&gt;50%",'2way'!$Y$3:$Y$7690,"N",'2way'!$Q$3:$Q$7690,"=" &amp;B389) +  COUNTIFS('2way'!$M$3:$M$7690,"&gt;50%",'2way'!$Y$3:$Y$7690,"N",'2way'!$R$3:$R$7690,"=" &amp;B389)</f>
        <v>6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13</v>
      </c>
      <c r="Q389" s="6">
        <f t="shared" ref="Q389:Q398" si="102">L389/P389</f>
        <v>0.53846153846153844</v>
      </c>
      <c r="R389" s="6">
        <f t="shared" ref="R389:R398" si="103">M389/P389</f>
        <v>0.46153846153846156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6</v>
      </c>
      <c r="V389" s="6">
        <f t="shared" ref="V389:V398" si="107">U389/G389</f>
        <v>0.46153846153846156</v>
      </c>
      <c r="W389">
        <f t="shared" ref="W389:W398" si="108">L389+N389</f>
        <v>7</v>
      </c>
      <c r="X389" s="6">
        <f t="shared" ref="X389:X398" si="109">W389/P389</f>
        <v>0.53846153846153844</v>
      </c>
      <c r="Y389">
        <f t="shared" ref="Y389:Y398" si="110">D389+F389</f>
        <v>6</v>
      </c>
      <c r="Z389" s="6">
        <f t="shared" ref="Z389:Z398" si="111">Y389/G389</f>
        <v>0.46153846153846156</v>
      </c>
      <c r="AA389">
        <f t="shared" ref="AA389:AA398" si="112">M389+O389</f>
        <v>6</v>
      </c>
      <c r="AB389" s="6">
        <f t="shared" ref="AB389:AB398" si="113">AA389/P389</f>
        <v>0.46153846153846156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3</v>
      </c>
      <c r="E390" s="69">
        <f>COUNTIFS('2way'!$B$3:$B$7690,"&gt;50%",'2way'!$Y$3:$Y$7690,"N",'2way'!$Q$3:$Q$7690,"=" &amp;B390) +  COUNTIFS('2way'!$B$3:$B$7690,"&gt;50%",'2way'!$Y$3:$Y$7690,"N",'2way'!$R$3:$R$7690,"=" &amp;B390)</f>
        <v>4</v>
      </c>
      <c r="F390" s="69">
        <f>COUNTIFS('2way'!$B$3:$B$7690,"&gt;50%",'2way'!$Y$3:$Y$7690,"Y",'2way'!$Q$3:$Q$7690,"=" &amp;B390) +  COUNTIFS('2way'!$B$3:$B$7690,"&gt;50%",'2way'!$Y$3:$Y$7690,"Y",'2way'!$R$3:$R$7690,"=" &amp;B390)</f>
        <v>4</v>
      </c>
      <c r="G390">
        <f>COUNTIF('2way'!$Q$3:$Q$7690,"=" &amp;B390) + COUNTIF('2way'!$R$3:$R$7690,"=" &amp;B390)</f>
        <v>14</v>
      </c>
      <c r="H390" s="6">
        <f t="shared" si="98"/>
        <v>0.21428571428571427</v>
      </c>
      <c r="I390" s="6">
        <f t="shared" si="99"/>
        <v>0.21428571428571427</v>
      </c>
      <c r="J390" s="6">
        <f t="shared" si="100"/>
        <v>0.2857142857142857</v>
      </c>
      <c r="K390" s="6">
        <f t="shared" si="101"/>
        <v>0.2857142857142857</v>
      </c>
      <c r="L390" s="69">
        <f>COUNTIFS('2way'!$M$3:$M$7690,"&gt;50%",'2way'!$Y$3:$Y$7690,"Y",'2way'!$Q$3:$Q$7690,"=" &amp;B390) +  COUNTIFS('2way'!$M$3:$M$7690,"&gt;50%",'2way'!$Y$3:$Y$7690,"Y",'2way'!$R$3:$R$7690,"=" &amp;B390)</f>
        <v>6</v>
      </c>
      <c r="M390" s="69">
        <f>COUNTIFS('2way'!$M$3:$M$7690,"&gt;50%",'2way'!$Y$3:$Y$7690,"N",'2way'!$Q$3:$Q$7690,"=" &amp;B390) +  COUNTIFS('2way'!$M$3:$M$7690,"&gt;50%",'2way'!$Y$3:$Y$7690,"N",'2way'!$R$3:$R$7690,"=" &amp;B390)</f>
        <v>7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14</v>
      </c>
      <c r="Q390" s="6">
        <f t="shared" si="102"/>
        <v>0.42857142857142855</v>
      </c>
      <c r="R390" s="6">
        <f t="shared" si="103"/>
        <v>0.5</v>
      </c>
      <c r="S390" s="6">
        <f t="shared" si="104"/>
        <v>0</v>
      </c>
      <c r="T390" s="6">
        <f t="shared" si="105"/>
        <v>7.1428571428571425E-2</v>
      </c>
      <c r="U390">
        <f t="shared" si="106"/>
        <v>7</v>
      </c>
      <c r="V390" s="6">
        <f t="shared" si="107"/>
        <v>0.5</v>
      </c>
      <c r="W390">
        <f t="shared" si="108"/>
        <v>6</v>
      </c>
      <c r="X390" s="6">
        <f t="shared" si="109"/>
        <v>0.42857142857142855</v>
      </c>
      <c r="Y390">
        <f t="shared" si="110"/>
        <v>7</v>
      </c>
      <c r="Z390" s="6">
        <f t="shared" si="111"/>
        <v>0.5</v>
      </c>
      <c r="AA390">
        <f t="shared" si="112"/>
        <v>8</v>
      </c>
      <c r="AB390" s="6">
        <f t="shared" si="113"/>
        <v>0.5714285714285714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3</v>
      </c>
      <c r="D391" s="69">
        <f>COUNTIFS('2way'!$A$3:$A$7690,"&gt;50%",'2way'!$Y$3:$Y$7690,"N",'2way'!$Q$3:$Q$7690,"=" &amp;B391) +  COUNTIFS('2way'!$A$3:$A$7690,"&gt;50%",'2way'!$Y$3:$Y$7690,"N",'2way'!$R$3:$R$7690,"=" &amp;B391)</f>
        <v>3</v>
      </c>
      <c r="E391" s="69">
        <f>COUNTIFS('2way'!$B$3:$B$7690,"&gt;50%",'2way'!$Y$3:$Y$7690,"N",'2way'!$Q$3:$Q$7690,"=" &amp;B391) +  COUNTIFS('2way'!$B$3:$B$7690,"&gt;50%",'2way'!$Y$3:$Y$7690,"N",'2way'!$R$3:$R$7690,"=" &amp;B391)</f>
        <v>4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13</v>
      </c>
      <c r="H391" s="6">
        <f t="shared" si="98"/>
        <v>0.23076923076923078</v>
      </c>
      <c r="I391" s="6">
        <f t="shared" si="99"/>
        <v>0.23076923076923078</v>
      </c>
      <c r="J391" s="6">
        <f t="shared" si="100"/>
        <v>0.30769230769230771</v>
      </c>
      <c r="K391" s="6">
        <f t="shared" si="101"/>
        <v>0.15384615384615385</v>
      </c>
      <c r="L391" s="69">
        <f>COUNTIFS('2way'!$M$3:$M$7690,"&gt;50%",'2way'!$Y$3:$Y$7690,"Y",'2way'!$Q$3:$Q$7690,"=" &amp;B391) +  COUNTIFS('2way'!$M$3:$M$7690,"&gt;50%",'2way'!$Y$3:$Y$7690,"Y",'2way'!$R$3:$R$7690,"=" &amp;B391)</f>
        <v>5</v>
      </c>
      <c r="M391" s="69">
        <f>COUNTIFS('2way'!$M$3:$M$7690,"&gt;50%",'2way'!$Y$3:$Y$7690,"N",'2way'!$Q$3:$Q$7690,"=" &amp;B391) +  COUNTIFS('2way'!$M$3:$M$7690,"&gt;50%",'2way'!$Y$3:$Y$7690,"N",'2way'!$R$3:$R$7690,"=" &amp;B391)</f>
        <v>8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13</v>
      </c>
      <c r="Q391" s="6">
        <f t="shared" si="102"/>
        <v>0.38461538461538464</v>
      </c>
      <c r="R391" s="6">
        <f t="shared" si="103"/>
        <v>0.61538461538461542</v>
      </c>
      <c r="S391" s="6">
        <f t="shared" si="104"/>
        <v>0</v>
      </c>
      <c r="T391" s="6">
        <f t="shared" si="105"/>
        <v>0</v>
      </c>
      <c r="U391">
        <f t="shared" si="106"/>
        <v>7</v>
      </c>
      <c r="V391" s="6">
        <f t="shared" si="107"/>
        <v>0.53846153846153844</v>
      </c>
      <c r="W391">
        <f t="shared" si="108"/>
        <v>5</v>
      </c>
      <c r="X391" s="6">
        <f t="shared" si="109"/>
        <v>0.38461538461538464</v>
      </c>
      <c r="Y391">
        <f t="shared" si="110"/>
        <v>5</v>
      </c>
      <c r="Z391" s="6">
        <f t="shared" si="111"/>
        <v>0.38461538461538464</v>
      </c>
      <c r="AA391">
        <f t="shared" si="112"/>
        <v>8</v>
      </c>
      <c r="AB391" s="6">
        <f t="shared" si="113"/>
        <v>0.61538461538461542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1</v>
      </c>
      <c r="D392" s="69">
        <f>COUNTIFS('2way'!$A$3:$A$7690,"&gt;50%",'2way'!$Y$3:$Y$7690,"N",'2way'!$Q$3:$Q$7690,"=" &amp;B392) +  COUNTIFS('2way'!$A$3:$A$7690,"&gt;50%",'2way'!$Y$3:$Y$7690,"N",'2way'!$R$3:$R$7690,"=" &amp;B392)</f>
        <v>1</v>
      </c>
      <c r="E392" s="69">
        <f>COUNTIFS('2way'!$B$3:$B$7690,"&gt;50%",'2way'!$Y$3:$Y$7690,"N",'2way'!$Q$3:$Q$7690,"=" &amp;B392) +  COUNTIFS('2way'!$B$3:$B$7690,"&gt;50%",'2way'!$Y$3:$Y$7690,"N",'2way'!$R$3:$R$7690,"=" &amp;B392)</f>
        <v>3</v>
      </c>
      <c r="F392" s="69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14</v>
      </c>
      <c r="H392" s="6">
        <f t="shared" si="98"/>
        <v>7.1428571428571425E-2</v>
      </c>
      <c r="I392" s="6">
        <f t="shared" si="99"/>
        <v>7.1428571428571425E-2</v>
      </c>
      <c r="J392" s="6">
        <f t="shared" si="100"/>
        <v>0.21428571428571427</v>
      </c>
      <c r="K392" s="6">
        <f t="shared" si="101"/>
        <v>7.1428571428571425E-2</v>
      </c>
      <c r="L392" s="69">
        <f>COUNTIFS('2way'!$M$3:$M$7690,"&gt;50%",'2way'!$Y$3:$Y$7690,"Y",'2way'!$Q$3:$Q$7690,"=" &amp;B392) +  COUNTIFS('2way'!$M$3:$M$7690,"&gt;50%",'2way'!$Y$3:$Y$7690,"Y",'2way'!$R$3:$R$7690,"=" &amp;B392)</f>
        <v>7</v>
      </c>
      <c r="M392" s="69">
        <f>COUNTIFS('2way'!$M$3:$M$7690,"&gt;50%",'2way'!$Y$3:$Y$7690,"N",'2way'!$Q$3:$Q$7690,"=" &amp;B392) +  COUNTIFS('2way'!$M$3:$M$7690,"&gt;50%",'2way'!$Y$3:$Y$7690,"N",'2way'!$R$3:$R$7690,"=" &amp;B392)</f>
        <v>7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14</v>
      </c>
      <c r="Q392" s="6">
        <f t="shared" si="102"/>
        <v>0.5</v>
      </c>
      <c r="R392" s="6">
        <f t="shared" si="103"/>
        <v>0.5</v>
      </c>
      <c r="S392" s="6">
        <f t="shared" si="104"/>
        <v>0</v>
      </c>
      <c r="T392" s="6">
        <f t="shared" si="105"/>
        <v>0</v>
      </c>
      <c r="U392">
        <f t="shared" si="106"/>
        <v>4</v>
      </c>
      <c r="V392" s="6">
        <f t="shared" si="107"/>
        <v>0.2857142857142857</v>
      </c>
      <c r="W392">
        <f t="shared" si="108"/>
        <v>7</v>
      </c>
      <c r="X392" s="6">
        <f t="shared" si="109"/>
        <v>0.5</v>
      </c>
      <c r="Y392">
        <f t="shared" si="110"/>
        <v>2</v>
      </c>
      <c r="Z392" s="6">
        <f t="shared" si="111"/>
        <v>0.14285714285714285</v>
      </c>
      <c r="AA392">
        <f t="shared" si="112"/>
        <v>7</v>
      </c>
      <c r="AB392" s="6">
        <f t="shared" si="113"/>
        <v>0.5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4</v>
      </c>
      <c r="E393" s="69">
        <f>COUNTIFS('2way'!$B$3:$B$7690,"&gt;50%",'2way'!$Y$3:$Y$7690,"N",'2way'!$Q$3:$Q$7690,"=" &amp;B393) +  COUNTIFS('2way'!$B$3:$B$7690,"&gt;50%",'2way'!$Y$3:$Y$7690,"N",'2way'!$R$3:$R$7690,"=" &amp;B393)</f>
        <v>3</v>
      </c>
      <c r="F393" s="69">
        <f>COUNTIFS('2way'!$B$3:$B$7690,"&gt;50%",'2way'!$Y$3:$Y$7690,"Y",'2way'!$Q$3:$Q$7690,"=" &amp;B393) +  COUNTIFS('2way'!$B$3:$B$7690,"&gt;50%",'2way'!$Y$3:$Y$7690,"Y",'2way'!$R$3:$R$7690,"=" &amp;B393)</f>
        <v>4</v>
      </c>
      <c r="G393">
        <f>COUNTIF('2way'!$Q$3:$Q$7690,"=" &amp;B393) + COUNTIF('2way'!$R$3:$R$7690,"=" &amp;B393)</f>
        <v>13</v>
      </c>
      <c r="H393" s="6">
        <f t="shared" si="98"/>
        <v>7.6923076923076927E-2</v>
      </c>
      <c r="I393" s="6">
        <f t="shared" si="99"/>
        <v>0.30769230769230771</v>
      </c>
      <c r="J393" s="6">
        <f t="shared" si="100"/>
        <v>0.23076923076923078</v>
      </c>
      <c r="K393" s="6">
        <f t="shared" si="101"/>
        <v>0.30769230769230771</v>
      </c>
      <c r="L393" s="69">
        <f>COUNTIFS('2way'!$M$3:$M$7690,"&gt;50%",'2way'!$Y$3:$Y$7690,"Y",'2way'!$Q$3:$Q$7690,"=" &amp;B393) +  COUNTIFS('2way'!$M$3:$M$7690,"&gt;50%",'2way'!$Y$3:$Y$7690,"Y",'2way'!$R$3:$R$7690,"=" &amp;B393)</f>
        <v>6</v>
      </c>
      <c r="M393" s="69">
        <f>COUNTIFS('2way'!$M$3:$M$7690,"&gt;50%",'2way'!$Y$3:$Y$7690,"N",'2way'!$Q$3:$Q$7690,"=" &amp;B393) +  COUNTIFS('2way'!$M$3:$M$7690,"&gt;50%",'2way'!$Y$3:$Y$7690,"N",'2way'!$R$3:$R$7690,"=" &amp;B393)</f>
        <v>7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13</v>
      </c>
      <c r="Q393" s="6">
        <f t="shared" si="102"/>
        <v>0.46153846153846156</v>
      </c>
      <c r="R393" s="6">
        <f t="shared" si="103"/>
        <v>0.53846153846153844</v>
      </c>
      <c r="S393" s="6">
        <f t="shared" si="104"/>
        <v>0</v>
      </c>
      <c r="T393" s="6">
        <f t="shared" si="105"/>
        <v>0</v>
      </c>
      <c r="U393">
        <f t="shared" si="106"/>
        <v>4</v>
      </c>
      <c r="V393" s="6">
        <f t="shared" si="107"/>
        <v>0.30769230769230771</v>
      </c>
      <c r="W393">
        <f t="shared" si="108"/>
        <v>6</v>
      </c>
      <c r="X393" s="6">
        <f t="shared" si="109"/>
        <v>0.46153846153846156</v>
      </c>
      <c r="Y393">
        <f t="shared" si="110"/>
        <v>8</v>
      </c>
      <c r="Z393" s="6">
        <f t="shared" si="111"/>
        <v>0.61538461538461542</v>
      </c>
      <c r="AA393">
        <f t="shared" si="112"/>
        <v>7</v>
      </c>
      <c r="AB393" s="6">
        <f t="shared" si="113"/>
        <v>0.53846153846153844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1</v>
      </c>
      <c r="D394" s="69">
        <f>COUNTIFS('2way'!$A$3:$A$7690,"&gt;50%",'2way'!$Y$3:$Y$7690,"N",'2way'!$Q$3:$Q$7690,"=" &amp;B394) +  COUNTIFS('2way'!$A$3:$A$7690,"&gt;50%",'2way'!$Y$3:$Y$7690,"N",'2way'!$R$3:$R$7690,"=" &amp;B394)</f>
        <v>2</v>
      </c>
      <c r="E394" s="69">
        <f>COUNTIFS('2way'!$B$3:$B$7690,"&gt;50%",'2way'!$Y$3:$Y$7690,"N",'2way'!$Q$3:$Q$7690,"=" &amp;B394) +  COUNTIFS('2way'!$B$3:$B$7690,"&gt;50%",'2way'!$Y$3:$Y$7690,"N",'2way'!$R$3:$R$7690,"=" &amp;B394)</f>
        <v>4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14</v>
      </c>
      <c r="H394" s="6">
        <f t="shared" si="98"/>
        <v>7.1428571428571425E-2</v>
      </c>
      <c r="I394" s="6">
        <f t="shared" si="99"/>
        <v>0.14285714285714285</v>
      </c>
      <c r="J394" s="6">
        <f t="shared" si="100"/>
        <v>0.2857142857142857</v>
      </c>
      <c r="K394" s="6">
        <f t="shared" si="101"/>
        <v>0.42857142857142855</v>
      </c>
      <c r="L394" s="69">
        <f>COUNTIFS('2way'!$M$3:$M$7690,"&gt;50%",'2way'!$Y$3:$Y$7690,"Y",'2way'!$Q$3:$Q$7690,"=" &amp;B394) +  COUNTIFS('2way'!$M$3:$M$7690,"&gt;50%",'2way'!$Y$3:$Y$7690,"Y",'2way'!$R$3:$R$7690,"=" &amp;B394)</f>
        <v>7</v>
      </c>
      <c r="M394" s="69">
        <f>COUNTIFS('2way'!$M$3:$M$7690,"&gt;50%",'2way'!$Y$3:$Y$7690,"N",'2way'!$Q$3:$Q$7690,"=" &amp;B394) +  COUNTIFS('2way'!$M$3:$M$7690,"&gt;50%",'2way'!$Y$3:$Y$7690,"N",'2way'!$R$3:$R$7690,"=" &amp;B394)</f>
        <v>6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14</v>
      </c>
      <c r="Q394" s="6">
        <f t="shared" si="102"/>
        <v>0.5</v>
      </c>
      <c r="R394" s="6">
        <f t="shared" si="103"/>
        <v>0.42857142857142855</v>
      </c>
      <c r="S394" s="6">
        <f t="shared" si="104"/>
        <v>0</v>
      </c>
      <c r="T394" s="6">
        <f t="shared" si="105"/>
        <v>7.1428571428571425E-2</v>
      </c>
      <c r="U394">
        <f t="shared" si="106"/>
        <v>5</v>
      </c>
      <c r="V394" s="6">
        <f t="shared" si="107"/>
        <v>0.35714285714285715</v>
      </c>
      <c r="W394">
        <f t="shared" si="108"/>
        <v>7</v>
      </c>
      <c r="X394" s="6">
        <f t="shared" si="109"/>
        <v>0.5</v>
      </c>
      <c r="Y394">
        <f t="shared" si="110"/>
        <v>8</v>
      </c>
      <c r="Z394" s="6">
        <f t="shared" si="111"/>
        <v>0.5714285714285714</v>
      </c>
      <c r="AA394">
        <f t="shared" si="112"/>
        <v>7</v>
      </c>
      <c r="AB394" s="6">
        <f t="shared" si="113"/>
        <v>0.5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4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6</v>
      </c>
      <c r="F395" s="69">
        <f>COUNTIFS('2way'!$B$3:$B$7690,"&gt;50%",'2way'!$Y$3:$Y$7690,"Y",'2way'!$Q$3:$Q$7690,"=" &amp;B395) +  COUNTIFS('2way'!$B$3:$B$7690,"&gt;50%",'2way'!$Y$3:$Y$7690,"Y",'2way'!$R$3:$R$7690,"=" &amp;B395)</f>
        <v>1</v>
      </c>
      <c r="G395">
        <f>COUNTIF('2way'!$Q$3:$Q$7690,"=" &amp;B395) + COUNTIF('2way'!$R$3:$R$7690,"=" &amp;B395)</f>
        <v>14</v>
      </c>
      <c r="H395" s="6">
        <f t="shared" si="98"/>
        <v>0.2857142857142857</v>
      </c>
      <c r="I395" s="6">
        <f t="shared" si="99"/>
        <v>0.14285714285714285</v>
      </c>
      <c r="J395" s="6">
        <f t="shared" si="100"/>
        <v>0.42857142857142855</v>
      </c>
      <c r="K395" s="6">
        <f t="shared" si="101"/>
        <v>7.1428571428571425E-2</v>
      </c>
      <c r="L395" s="69">
        <f>COUNTIFS('2way'!$M$3:$M$7690,"&gt;50%",'2way'!$Y$3:$Y$7690,"Y",'2way'!$Q$3:$Q$7690,"=" &amp;B395) +  COUNTIFS('2way'!$M$3:$M$7690,"&gt;50%",'2way'!$Y$3:$Y$7690,"Y",'2way'!$R$3:$R$7690,"=" &amp;B395)</f>
        <v>5</v>
      </c>
      <c r="M395" s="69">
        <f>COUNTIFS('2way'!$M$3:$M$7690,"&gt;50%",'2way'!$Y$3:$Y$7690,"N",'2way'!$Q$3:$Q$7690,"=" &amp;B395) +  COUNTIFS('2way'!$M$3:$M$7690,"&gt;50%",'2way'!$Y$3:$Y$7690,"N",'2way'!$R$3:$R$7690,"=" &amp;B395)</f>
        <v>8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1</v>
      </c>
      <c r="P395">
        <f>COUNTIF('2way'!$Q$3:$Q$7690,"=" &amp;B395) + COUNTIF('2way'!$R$3:$R$7690,"=" &amp;B395)</f>
        <v>14</v>
      </c>
      <c r="Q395" s="6">
        <f t="shared" si="102"/>
        <v>0.35714285714285715</v>
      </c>
      <c r="R395" s="6">
        <f t="shared" si="103"/>
        <v>0.5714285714285714</v>
      </c>
      <c r="S395" s="6">
        <f t="shared" si="104"/>
        <v>0</v>
      </c>
      <c r="T395" s="6">
        <f t="shared" si="105"/>
        <v>7.1428571428571425E-2</v>
      </c>
      <c r="U395">
        <f t="shared" si="106"/>
        <v>10</v>
      </c>
      <c r="V395" s="6">
        <f t="shared" si="107"/>
        <v>0.7142857142857143</v>
      </c>
      <c r="W395">
        <f t="shared" si="108"/>
        <v>5</v>
      </c>
      <c r="X395" s="6">
        <f t="shared" si="109"/>
        <v>0.35714285714285715</v>
      </c>
      <c r="Y395">
        <f t="shared" si="110"/>
        <v>3</v>
      </c>
      <c r="Z395" s="6">
        <f t="shared" si="111"/>
        <v>0.21428571428571427</v>
      </c>
      <c r="AA395">
        <f t="shared" si="112"/>
        <v>9</v>
      </c>
      <c r="AB395" s="6">
        <f t="shared" si="113"/>
        <v>0.6428571428571429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2</v>
      </c>
      <c r="E396" s="69">
        <f>COUNTIFS('2way'!$B$3:$B$7690,"&gt;50%",'2way'!$Y$3:$Y$7690,"N",'2way'!$Q$3:$Q$7690,"=" &amp;B396) +  COUNTIFS('2way'!$B$3:$B$7690,"&gt;50%",'2way'!$Y$3:$Y$7690,"N",'2way'!$R$3:$R$7690,"=" &amp;B396)</f>
        <v>4</v>
      </c>
      <c r="F396" s="69">
        <f>COUNTIFS('2way'!$B$3:$B$7690,"&gt;50%",'2way'!$Y$3:$Y$7690,"Y",'2way'!$Q$3:$Q$7690,"=" &amp;B396) +  COUNTIFS('2way'!$B$3:$B$7690,"&gt;50%",'2way'!$Y$3:$Y$7690,"Y",'2way'!$R$3:$R$7690,"=" &amp;B396)</f>
        <v>4</v>
      </c>
      <c r="G396">
        <f>COUNTIF('2way'!$Q$3:$Q$7690,"=" &amp;B396) + COUNTIF('2way'!$R$3:$R$7690,"=" &amp;B396)</f>
        <v>14</v>
      </c>
      <c r="H396" s="6">
        <f t="shared" si="98"/>
        <v>0.21428571428571427</v>
      </c>
      <c r="I396" s="6">
        <f t="shared" si="99"/>
        <v>0.14285714285714285</v>
      </c>
      <c r="J396" s="6">
        <f t="shared" si="100"/>
        <v>0.2857142857142857</v>
      </c>
      <c r="K396" s="6">
        <f t="shared" si="101"/>
        <v>0.2857142857142857</v>
      </c>
      <c r="L396" s="69">
        <f>COUNTIFS('2way'!$M$3:$M$7690,"&gt;50%",'2way'!$Y$3:$Y$7690,"Y",'2way'!$Q$3:$Q$7690,"=" &amp;B396) +  COUNTIFS('2way'!$M$3:$M$7690,"&gt;50%",'2way'!$Y$3:$Y$7690,"Y",'2way'!$R$3:$R$7690,"=" &amp;B396)</f>
        <v>7</v>
      </c>
      <c r="M396" s="69">
        <f>COUNTIFS('2way'!$M$3:$M$7690,"&gt;50%",'2way'!$Y$3:$Y$7690,"N",'2way'!$Q$3:$Q$7690,"=" &amp;B396) +  COUNTIFS('2way'!$M$3:$M$7690,"&gt;50%",'2way'!$Y$3:$Y$7690,"N",'2way'!$R$3:$R$7690,"=" &amp;B396)</f>
        <v>6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14</v>
      </c>
      <c r="Q396" s="6">
        <f t="shared" si="102"/>
        <v>0.5</v>
      </c>
      <c r="R396" s="6">
        <f t="shared" si="103"/>
        <v>0.42857142857142855</v>
      </c>
      <c r="S396" s="6">
        <f t="shared" si="104"/>
        <v>0</v>
      </c>
      <c r="T396" s="6">
        <f t="shared" si="105"/>
        <v>7.1428571428571425E-2</v>
      </c>
      <c r="U396">
        <f t="shared" si="106"/>
        <v>7</v>
      </c>
      <c r="V396" s="6">
        <f t="shared" si="107"/>
        <v>0.5</v>
      </c>
      <c r="W396">
        <f t="shared" si="108"/>
        <v>7</v>
      </c>
      <c r="X396" s="6">
        <f t="shared" si="109"/>
        <v>0.5</v>
      </c>
      <c r="Y396">
        <f t="shared" si="110"/>
        <v>6</v>
      </c>
      <c r="Z396" s="6">
        <f t="shared" si="111"/>
        <v>0.42857142857142855</v>
      </c>
      <c r="AA396">
        <f t="shared" si="112"/>
        <v>7</v>
      </c>
      <c r="AB396" s="6">
        <f t="shared" si="113"/>
        <v>0.5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2</v>
      </c>
      <c r="D397" s="69">
        <f>COUNTIFS('2way'!$A$3:$A$7690,"&gt;50%",'2way'!$Y$3:$Y$7690,"N",'2way'!$Q$3:$Q$7690,"=" &amp;B397) +  COUNTIFS('2way'!$A$3:$A$7690,"&gt;50%",'2way'!$Y$3:$Y$7690,"N",'2way'!$R$3:$R$7690,"=" &amp;B397)</f>
        <v>5</v>
      </c>
      <c r="E397" s="69">
        <f>COUNTIFS('2way'!$B$3:$B$7690,"&gt;50%",'2way'!$Y$3:$Y$7690,"N",'2way'!$Q$3:$Q$7690,"=" &amp;B397) +  COUNTIFS('2way'!$B$3:$B$7690,"&gt;50%",'2way'!$Y$3:$Y$7690,"N",'2way'!$R$3:$R$7690,"=" &amp;B397)</f>
        <v>2</v>
      </c>
      <c r="F397" s="69">
        <f>COUNTIFS('2way'!$B$3:$B$7690,"&gt;50%",'2way'!$Y$3:$Y$7690,"Y",'2way'!$Q$3:$Q$7690,"=" &amp;B397) +  COUNTIFS('2way'!$B$3:$B$7690,"&gt;50%",'2way'!$Y$3:$Y$7690,"Y",'2way'!$R$3:$R$7690,"=" &amp;B397)</f>
        <v>4</v>
      </c>
      <c r="G397">
        <f>COUNTIF('2way'!$Q$3:$Q$7690,"=" &amp;B397) + COUNTIF('2way'!$R$3:$R$7690,"=" &amp;B397)</f>
        <v>14</v>
      </c>
      <c r="H397" s="6">
        <f t="shared" si="98"/>
        <v>0.14285714285714285</v>
      </c>
      <c r="I397" s="6">
        <f t="shared" si="99"/>
        <v>0.35714285714285715</v>
      </c>
      <c r="J397" s="6">
        <f t="shared" si="100"/>
        <v>0.14285714285714285</v>
      </c>
      <c r="K397" s="6">
        <f t="shared" si="101"/>
        <v>0.2857142857142857</v>
      </c>
      <c r="L397" s="69">
        <f>COUNTIFS('2way'!$M$3:$M$7690,"&gt;50%",'2way'!$Y$3:$Y$7690,"Y",'2way'!$Q$3:$Q$7690,"=" &amp;B397) +  COUNTIFS('2way'!$M$3:$M$7690,"&gt;50%",'2way'!$Y$3:$Y$7690,"Y",'2way'!$R$3:$R$7690,"=" &amp;B397)</f>
        <v>3</v>
      </c>
      <c r="M397" s="69">
        <f>COUNTIFS('2way'!$M$3:$M$7690,"&gt;50%",'2way'!$Y$3:$Y$7690,"N",'2way'!$Q$3:$Q$7690,"=" &amp;B397) +  COUNTIFS('2way'!$M$3:$M$7690,"&gt;50%",'2way'!$Y$3:$Y$7690,"N",'2way'!$R$3:$R$7690,"=" &amp;B397)</f>
        <v>8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3</v>
      </c>
      <c r="P397">
        <f>COUNTIF('2way'!$Q$3:$Q$7690,"=" &amp;B397) + COUNTIF('2way'!$R$3:$R$7690,"=" &amp;B397)</f>
        <v>14</v>
      </c>
      <c r="Q397" s="6">
        <f t="shared" si="102"/>
        <v>0.21428571428571427</v>
      </c>
      <c r="R397" s="6">
        <f t="shared" si="103"/>
        <v>0.5714285714285714</v>
      </c>
      <c r="S397" s="6">
        <f t="shared" si="104"/>
        <v>0</v>
      </c>
      <c r="T397" s="6">
        <f t="shared" si="105"/>
        <v>0.21428571428571427</v>
      </c>
      <c r="U397">
        <f t="shared" si="106"/>
        <v>4</v>
      </c>
      <c r="V397" s="6">
        <f t="shared" si="107"/>
        <v>0.2857142857142857</v>
      </c>
      <c r="W397">
        <f t="shared" si="108"/>
        <v>3</v>
      </c>
      <c r="X397" s="6">
        <f t="shared" si="109"/>
        <v>0.21428571428571427</v>
      </c>
      <c r="Y397">
        <f t="shared" si="110"/>
        <v>9</v>
      </c>
      <c r="Z397" s="6">
        <f t="shared" si="111"/>
        <v>0.6428571428571429</v>
      </c>
      <c r="AA397">
        <f t="shared" si="112"/>
        <v>11</v>
      </c>
      <c r="AB397" s="6">
        <f t="shared" si="113"/>
        <v>0.7857142857142857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5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1</v>
      </c>
      <c r="F398" s="69">
        <f>COUNTIFS('2way'!$B$3:$B$7690,"&gt;50%",'2way'!$Y$3:$Y$7690,"Y",'2way'!$Q$3:$Q$7690,"=" &amp;B398) +  COUNTIFS('2way'!$B$3:$B$7690,"&gt;50%",'2way'!$Y$3:$Y$7690,"Y",'2way'!$R$3:$R$7690,"=" &amp;B398)</f>
        <v>1</v>
      </c>
      <c r="G398">
        <f>COUNTIF('2way'!$Q$3:$Q$7690,"=" &amp;B398) + COUNTIF('2way'!$R$3:$R$7690,"=" &amp;B398)</f>
        <v>13</v>
      </c>
      <c r="H398" s="6">
        <f t="shared" si="98"/>
        <v>0.38461538461538464</v>
      </c>
      <c r="I398" s="6">
        <f t="shared" si="99"/>
        <v>0.38461538461538464</v>
      </c>
      <c r="J398" s="6">
        <f t="shared" si="100"/>
        <v>7.6923076923076927E-2</v>
      </c>
      <c r="K398" s="6">
        <f t="shared" si="101"/>
        <v>7.6923076923076927E-2</v>
      </c>
      <c r="L398" s="69">
        <f>COUNTIFS('2way'!$M$3:$M$7690,"&gt;50%",'2way'!$Y$3:$Y$7690,"Y",'2way'!$Q$3:$Q$7690,"=" &amp;B398) +  COUNTIFS('2way'!$M$3:$M$7690,"&gt;50%",'2way'!$Y$3:$Y$7690,"Y",'2way'!$R$3:$R$7690,"=" &amp;B398)</f>
        <v>5</v>
      </c>
      <c r="M398" s="69">
        <f>COUNTIFS('2way'!$M$3:$M$7690,"&gt;50%",'2way'!$Y$3:$Y$7690,"N",'2way'!$Q$3:$Q$7690,"=" &amp;B398) +  COUNTIFS('2way'!$M$3:$M$7690,"&gt;50%",'2way'!$Y$3:$Y$7690,"N",'2way'!$R$3:$R$7690,"=" &amp;B398)</f>
        <v>7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13</v>
      </c>
      <c r="Q398" s="6">
        <f t="shared" si="102"/>
        <v>0.38461538461538464</v>
      </c>
      <c r="R398" s="6">
        <f t="shared" si="103"/>
        <v>0.53846153846153844</v>
      </c>
      <c r="S398" s="6">
        <f t="shared" si="104"/>
        <v>0</v>
      </c>
      <c r="T398" s="6">
        <f t="shared" si="105"/>
        <v>7.6923076923076927E-2</v>
      </c>
      <c r="U398">
        <f t="shared" si="106"/>
        <v>6</v>
      </c>
      <c r="V398" s="6">
        <f t="shared" si="107"/>
        <v>0.46153846153846156</v>
      </c>
      <c r="W398">
        <f t="shared" si="108"/>
        <v>5</v>
      </c>
      <c r="X398" s="6">
        <f t="shared" si="109"/>
        <v>0.38461538461538464</v>
      </c>
      <c r="Y398">
        <f t="shared" si="110"/>
        <v>6</v>
      </c>
      <c r="Z398" s="6">
        <f t="shared" si="111"/>
        <v>0.46153846153846156</v>
      </c>
      <c r="AA398">
        <f t="shared" si="112"/>
        <v>8</v>
      </c>
      <c r="AB398" s="6">
        <f t="shared" si="113"/>
        <v>0.61538461538461542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 xr:uid="{00000000-0009-0000-0000-000004000000}">
    <filterColumn colId="0">
      <filters>
        <filter val="B1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42"/>
  <sheetViews>
    <sheetView zoomScale="73" zoomScaleNormal="73" workbookViewId="0">
      <selection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50" t="s">
        <v>455</v>
      </c>
      <c r="C1" s="150"/>
      <c r="D1" s="150"/>
      <c r="E1" s="150"/>
      <c r="F1" s="150"/>
      <c r="G1" s="150"/>
      <c r="H1" s="150">
        <v>1</v>
      </c>
      <c r="I1" s="150"/>
      <c r="J1" s="150" t="s">
        <v>166</v>
      </c>
      <c r="K1" s="150"/>
      <c r="L1" s="150">
        <v>2</v>
      </c>
      <c r="M1" s="150"/>
      <c r="N1" s="150" t="s">
        <v>465</v>
      </c>
      <c r="O1" s="150"/>
      <c r="P1" s="150"/>
      <c r="Q1" s="150"/>
      <c r="R1" s="150"/>
      <c r="S1" s="150"/>
      <c r="T1" s="150">
        <v>1</v>
      </c>
      <c r="U1" s="150"/>
      <c r="V1" s="150" t="s">
        <v>166</v>
      </c>
      <c r="W1" s="150"/>
      <c r="X1" s="150">
        <v>2</v>
      </c>
      <c r="Y1" s="150"/>
      <c r="Z1" s="150" t="s">
        <v>489</v>
      </c>
      <c r="AA1" s="150"/>
      <c r="AB1" s="150"/>
      <c r="AC1" s="150"/>
      <c r="AD1" s="150" t="s">
        <v>491</v>
      </c>
      <c r="AE1" s="150"/>
      <c r="AF1" s="150"/>
      <c r="AG1" s="150"/>
    </row>
    <row r="2" spans="1:33" s="2" customFormat="1" x14ac:dyDescent="0.25">
      <c r="B2" s="150">
        <v>1</v>
      </c>
      <c r="C2" s="150"/>
      <c r="D2" s="150" t="s">
        <v>166</v>
      </c>
      <c r="E2" s="150"/>
      <c r="F2" s="150">
        <v>2</v>
      </c>
      <c r="G2" s="150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50">
        <v>1</v>
      </c>
      <c r="O2" s="150"/>
      <c r="P2" s="150" t="s">
        <v>166</v>
      </c>
      <c r="Q2" s="150"/>
      <c r="R2" s="150">
        <v>2</v>
      </c>
      <c r="S2" s="150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50" t="s">
        <v>490</v>
      </c>
      <c r="AA2" s="150"/>
      <c r="AB2" s="150" t="s">
        <v>465</v>
      </c>
      <c r="AC2" s="150"/>
      <c r="AD2" s="150" t="s">
        <v>490</v>
      </c>
      <c r="AE2" s="150"/>
      <c r="AF2" s="150" t="s">
        <v>465</v>
      </c>
      <c r="AG2" s="150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19</v>
      </c>
      <c r="C4" s="68">
        <f>COUNTIFS('3way'!$A$3:$A$7690,"&gt;=  45% ",'3way'!$AE$3:$AE$7690,"&lt;&gt;1",'3way'!$Z$3:$Z$7690,"="  &amp;A4)</f>
        <v>50</v>
      </c>
      <c r="D4" s="68">
        <f>COUNTIFS('3way'!$B$3:$B$7690,"&gt;=  26% ",'3way'!$AE$3:$AE$7690,"X",'3way'!$Z$3:$Z$7690,"="  &amp;A4)</f>
        <v>6</v>
      </c>
      <c r="E4" s="68">
        <f>COUNTIFS('3way'!$B$3:$B$7690,"&gt;=  26% ",'3way'!$AE$3:$AE$7690,"&lt;&gt;X",'3way'!$Z$3:$Z$7690,"="  &amp;A4)</f>
        <v>22</v>
      </c>
      <c r="F4" s="68">
        <f>COUNTIFS('3way'!$C$3:$C$7690,"&gt;=  28% ",'3way'!$AE$3:$AE$7690,"2",'3way'!$Z$3:$Z$7690,"="  &amp;A4)</f>
        <v>28</v>
      </c>
      <c r="G4" s="68">
        <f>COUNTIFS('3way'!$C$3:$C$7690,"&gt;=  28% ",'3way'!$AE$3:$AE$7690,"&lt;&gt;2",'3way'!$Z$3:$Z$7690,"="  &amp;A4)</f>
        <v>66</v>
      </c>
      <c r="H4" s="6">
        <f>(B4/((COUNTIF('3way'!$Z$3:$Z$7690,"="&amp;A4))))</f>
        <v>0.14074074074074075</v>
      </c>
      <c r="I4" s="6">
        <f>(C4/(COUNTIF('3way'!$Z$3:$Z$7690,"="&amp;A4)))</f>
        <v>0.37037037037037035</v>
      </c>
      <c r="J4" s="6">
        <f>(D4/(COUNTIF('3way'!$Z$3:$Z$7690,"="&amp;A4)))</f>
        <v>4.4444444444444446E-2</v>
      </c>
      <c r="K4" s="6">
        <f>(E4/(COUNTIF('3way'!$Z$3:$Z$7690,"="&amp;A4)))</f>
        <v>0.16296296296296298</v>
      </c>
      <c r="L4" s="6">
        <f>(F4/(COUNTIF('3way'!$Z$3:$Z$7690,"="&amp;A4)))</f>
        <v>0.2074074074074074</v>
      </c>
      <c r="M4" s="6">
        <f>(G4/(COUNTIF('3way'!$Z$3:$Z$7690,"="&amp;A4)))</f>
        <v>0.48888888888888887</v>
      </c>
      <c r="N4" s="68">
        <f>COUNTIFS('3way'!$R$3:$R$7690,"&gt;=  45% ",'3way'!$AE$3:$AE$7690,"1",'3way'!$Z$3:$Z$7690,"="  &amp;A4)</f>
        <v>28</v>
      </c>
      <c r="O4">
        <f>COUNTIFS('3way'!$R$3:$R$7690,"&gt;=  45% ",'3way'!$AE$3:$AE$7690,"&lt;&gt;1",'3way'!$Z$3:$Z$7690,"="  &amp;A4)</f>
        <v>58</v>
      </c>
      <c r="P4">
        <f>COUNTIFS('3way'!$S$3:$S$7690,"&gt;=  26% ",'3way'!$AE$3:$AE$7690,"X",'3way'!$Z$3:$Z$7690,"="  &amp;A4)</f>
        <v>10</v>
      </c>
      <c r="Q4">
        <f>COUNTIFS('3way'!$S$3:$S$7690,"&gt;=  26% ",'3way'!$AE$3:$AE$7690,"&lt;&gt;X",'3way'!$Z$3:$Z$7690,"="  &amp;A4)</f>
        <v>29</v>
      </c>
      <c r="R4">
        <f>COUNTIFS('3way'!$T$3:$T$7690,"&gt;=  28% ",'3way'!$AE$3:$AE$7690,"2",'3way'!$Z$3:$Z$7690,"="  &amp;A4)</f>
        <v>35</v>
      </c>
      <c r="S4" s="83">
        <f>COUNTIFS('3way'!$T$3:$T$7690,"&gt;=  28% ",'3way'!$AE$3:$AE$7690,"&lt;&gt;2",'3way'!$Z$3:$Z$7690,"="  &amp;A4)</f>
        <v>81</v>
      </c>
      <c r="T4" s="6">
        <f>(N4/(COUNTIF('3way'!$Z$3:$Z$7690,"="&amp;A4)))</f>
        <v>0.2074074074074074</v>
      </c>
      <c r="U4" s="6">
        <f>(O4/(COUNTIF('3way'!$Z$3:$Z$7690,"="&amp;A4)))</f>
        <v>0.42962962962962964</v>
      </c>
      <c r="V4" s="6">
        <f>(P4/(COUNTIF('3way'!$Z$3:$Z$7690,"="&amp;A4)))</f>
        <v>7.407407407407407E-2</v>
      </c>
      <c r="W4" s="6">
        <f>(Q4/(COUNTIF('3way'!$Z$3:$Z$7690,"="&amp;A4)))</f>
        <v>0.21481481481481482</v>
      </c>
      <c r="X4" s="6">
        <f>(R4/(COUNTIF('3way'!$Z$3:$Z$7690,"="&amp;A4)))</f>
        <v>0.25925925925925924</v>
      </c>
      <c r="Y4" s="6">
        <f>(S4/(COUNTIF('3way'!$Z$3:$Z$7690,"="&amp;A4)))</f>
        <v>0.6</v>
      </c>
      <c r="Z4">
        <f>B4+D4+F4</f>
        <v>53</v>
      </c>
      <c r="AA4" s="6">
        <f>(Z4/(COUNTIF('3way'!$Z$3:$Z$7690,"="&amp;A4)))</f>
        <v>0.3925925925925926</v>
      </c>
      <c r="AB4">
        <f>N4+P4+R4</f>
        <v>73</v>
      </c>
      <c r="AC4" s="6">
        <f>(AB4/(COUNTIF('3way'!$Z$3:$Z$7690,"="&amp;A4)))</f>
        <v>0.54074074074074074</v>
      </c>
      <c r="AD4">
        <f>C4+E4+G4</f>
        <v>138</v>
      </c>
      <c r="AE4" s="6">
        <f>(AD4/(COUNTIF('3way'!$Z$3:$Z$7690,"="&amp;A4)))</f>
        <v>1.0222222222222221</v>
      </c>
      <c r="AF4">
        <f>O4+Q4+S4</f>
        <v>168</v>
      </c>
      <c r="AG4" s="6">
        <f>(AF4/(COUNTIF('3way'!$Z$3:$Z$7690,"="&amp;A4)))</f>
        <v>1.2444444444444445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38</v>
      </c>
      <c r="C5" s="68">
        <f>COUNTIFS('3way'!$A$3:$A$7690,"&gt;=  45% ",'3way'!$AE$3:$AE$7690,"&lt;&gt;1",'3way'!$Z$3:$Z$7690,"="  &amp;A5)</f>
        <v>60</v>
      </c>
      <c r="D5" s="68">
        <f>COUNTIFS('3way'!$B$3:$B$7690,"&gt;=  26% ",'3way'!$AE$3:$AE$7690,"X",'3way'!$Z$3:$Z$7690,"="  &amp;A5)</f>
        <v>8</v>
      </c>
      <c r="E5" s="68">
        <f>COUNTIFS('3way'!$B$3:$B$7690,"&gt;=  26% ",'3way'!$AE$3:$AE$7690,"&lt;&gt;X",'3way'!$Z$3:$Z$7690,"="  &amp;A5)</f>
        <v>26</v>
      </c>
      <c r="F5" s="68">
        <f>COUNTIFS('3way'!$C$3:$C$7690,"&gt;=  28% ",'3way'!$AE$3:$AE$7690,"2",'3way'!$Z$3:$Z$7690,"="  &amp;A5)</f>
        <v>17</v>
      </c>
      <c r="G5" s="68">
        <f>COUNTIFS('3way'!$C$3:$C$7690,"&gt;=  28% ",'3way'!$AE$3:$AE$7690,"&lt;&gt;2",'3way'!$Z$3:$Z$7690,"="  &amp;A5)</f>
        <v>42</v>
      </c>
      <c r="H5" s="6">
        <f>(B5/((COUNTIF('3way'!$Z$3:$Z$7690,"="&amp;A5))))</f>
        <v>0.35185185185185186</v>
      </c>
      <c r="I5" s="6">
        <f>(C5/(COUNTIF('3way'!$Z$3:$Z$7690,"="&amp;A5)))</f>
        <v>0.55555555555555558</v>
      </c>
      <c r="J5" s="6">
        <f>(D5/(COUNTIF('3way'!$Z$3:$Z$7690,"="&amp;A5)))</f>
        <v>7.407407407407407E-2</v>
      </c>
      <c r="K5" s="6">
        <f>(E5/(COUNTIF('3way'!$Z$3:$Z$7690,"="&amp;A5)))</f>
        <v>0.24074074074074073</v>
      </c>
      <c r="L5" s="6">
        <f>(F5/(COUNTIF('3way'!$Z$3:$Z$7690,"="&amp;A5)))</f>
        <v>0.15740740740740741</v>
      </c>
      <c r="M5" s="6">
        <f>(G5/(COUNTIF('3way'!$Z$3:$Z$7690,"="&amp;A5)))</f>
        <v>0.3888888888888889</v>
      </c>
      <c r="N5" s="68">
        <f>COUNTIFS('3way'!$R$3:$R$7690,"&gt;=  45% ",'3way'!$AE$3:$AE$7690,"1",'3way'!$Z$3:$Z$7690,"="  &amp;A5)</f>
        <v>36</v>
      </c>
      <c r="O5">
        <f>COUNTIFS('3way'!$R$3:$R$7690,"&gt;=  45% ",'3way'!$AE$3:$AE$7690,"&lt;&gt;1",'3way'!$Z$3:$Z$7690,"="  &amp;A5)</f>
        <v>53</v>
      </c>
      <c r="P5">
        <f>COUNTIFS('3way'!$S$3:$S$7690,"&gt;=  26% ",'3way'!$AE$3:$AE$7690,"X",'3way'!$Z$3:$Z$7690,"="  &amp;A5)</f>
        <v>15</v>
      </c>
      <c r="Q5">
        <f>COUNTIFS('3way'!$S$3:$S$7690,"&gt;=  26% ",'3way'!$AE$3:$AE$7690,"&lt;&gt;X",'3way'!$Z$3:$Z$7690,"="  &amp;A5)</f>
        <v>25</v>
      </c>
      <c r="R5">
        <f>COUNTIFS('3way'!$T$3:$T$7690,"&gt;=  28% ",'3way'!$AE$3:$AE$7690,"2",'3way'!$Z$3:$Z$7690,"="  &amp;A5)</f>
        <v>19</v>
      </c>
      <c r="S5" s="83">
        <f>COUNTIFS('3way'!$T$3:$T$7690,"&gt;=  28% ",'3way'!$AE$3:$AE$7690,"&lt;&gt;2",'3way'!$Z$3:$Z$7690,"="  &amp;A5)</f>
        <v>55</v>
      </c>
      <c r="T5" s="6">
        <f>(N5/(COUNTIF('3way'!$Z$3:$Z$7690,"="&amp;A5)))</f>
        <v>0.33333333333333331</v>
      </c>
      <c r="U5" s="6">
        <f>(O5/(COUNTIF('3way'!$Z$3:$Z$7690,"="&amp;A5)))</f>
        <v>0.49074074074074076</v>
      </c>
      <c r="V5" s="6">
        <f>(P5/(COUNTIF('3way'!$Z$3:$Z$7690,"="&amp;A5)))</f>
        <v>0.1388888888888889</v>
      </c>
      <c r="W5" s="6">
        <f>(Q5/(COUNTIF('3way'!$Z$3:$Z$7690,"="&amp;A5)))</f>
        <v>0.23148148148148148</v>
      </c>
      <c r="X5" s="6">
        <f>(R5/(COUNTIF('3way'!$Z$3:$Z$7690,"="&amp;A5)))</f>
        <v>0.17592592592592593</v>
      </c>
      <c r="Y5" s="6">
        <f>(S5/(COUNTIF('3way'!$Z$3:$Z$7690,"="&amp;A5)))</f>
        <v>0.5092592592592593</v>
      </c>
      <c r="Z5">
        <f t="shared" ref="Z5:Z26" si="0">B5+D5+F5</f>
        <v>63</v>
      </c>
      <c r="AA5" s="6">
        <f>(Z5/(COUNTIF('3way'!$Z$3:$Z$7690,"="&amp;A5)))</f>
        <v>0.58333333333333337</v>
      </c>
      <c r="AB5">
        <f t="shared" ref="AB5:AB26" si="1">N5+P5+R5</f>
        <v>70</v>
      </c>
      <c r="AC5" s="6">
        <f>(AB5/(COUNTIF('3way'!$Z$3:$Z$7690,"="&amp;A5)))</f>
        <v>0.64814814814814814</v>
      </c>
      <c r="AD5">
        <f t="shared" ref="AD5:AD26" si="2">C5+E5+G5</f>
        <v>128</v>
      </c>
      <c r="AE5" s="6">
        <f>(AD5/(COUNTIF('3way'!$Z$3:$Z$7690,"="&amp;A5)))</f>
        <v>1.1851851851851851</v>
      </c>
      <c r="AF5">
        <f t="shared" ref="AF5:AF26" si="3">O5+Q5+S5</f>
        <v>133</v>
      </c>
      <c r="AG5" s="6">
        <f>(AF5/(COUNTIF('3way'!$Z$3:$Z$7690,"="&amp;A5)))</f>
        <v>1.2314814814814814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22</v>
      </c>
      <c r="C6" s="68">
        <f>COUNTIFS('3way'!$A$3:$A$7690,"&gt;=  45% ",'3way'!$AE$3:$AE$7690,"&lt;&gt;1",'3way'!$Z$3:$Z$7690,"="  &amp;A6)</f>
        <v>49</v>
      </c>
      <c r="D6" s="68">
        <f>COUNTIFS('3way'!$B$3:$B$7690,"&gt;=  26% ",'3way'!$AE$3:$AE$7690,"X",'3way'!$Z$3:$Z$7690,"="  &amp;A6)</f>
        <v>7</v>
      </c>
      <c r="E6" s="68">
        <f>COUNTIFS('3way'!$B$3:$B$7690,"&gt;=  26% ",'3way'!$AE$3:$AE$7690,"&lt;&gt;X",'3way'!$Z$3:$Z$7690,"="  &amp;A6)</f>
        <v>15</v>
      </c>
      <c r="F6" s="68">
        <f>COUNTIFS('3way'!$C$3:$C$7690,"&gt;=  28% ",'3way'!$AE$3:$AE$7690,"2",'3way'!$Z$3:$Z$7690,"="  &amp;A6)</f>
        <v>16</v>
      </c>
      <c r="G6" s="68">
        <f>COUNTIFS('3way'!$C$3:$C$7690,"&gt;=  28% ",'3way'!$AE$3:$AE$7690,"&lt;&gt;2",'3way'!$Z$3:$Z$7690,"="  &amp;A6)</f>
        <v>44</v>
      </c>
      <c r="H6" s="6">
        <f>(B6/((COUNTIF('3way'!$Z$3:$Z$7690,"="&amp;A6))))</f>
        <v>0.17599999999999999</v>
      </c>
      <c r="I6" s="6">
        <f>(C6/(COUNTIF('3way'!$Z$3:$Z$7690,"="&amp;A6)))</f>
        <v>0.39200000000000002</v>
      </c>
      <c r="J6" s="6">
        <f>(D6/(COUNTIF('3way'!$Z$3:$Z$7690,"="&amp;A6)))</f>
        <v>5.6000000000000001E-2</v>
      </c>
      <c r="K6" s="6">
        <f>(E6/(COUNTIF('3way'!$Z$3:$Z$7690,"="&amp;A6)))</f>
        <v>0.12</v>
      </c>
      <c r="L6" s="6">
        <f>(F6/(COUNTIF('3way'!$Z$3:$Z$7690,"="&amp;A6)))</f>
        <v>0.128</v>
      </c>
      <c r="M6" s="6">
        <f>(G6/(COUNTIF('3way'!$Z$3:$Z$7690,"="&amp;A6)))</f>
        <v>0.35199999999999998</v>
      </c>
      <c r="N6" s="68">
        <f>COUNTIFS('3way'!$R$3:$R$7690,"&gt;=  45% ",'3way'!$AE$3:$AE$7690,"1",'3way'!$Z$3:$Z$7690,"="  &amp;A6)</f>
        <v>21</v>
      </c>
      <c r="O6">
        <f>COUNTIFS('3way'!$R$3:$R$7690,"&gt;=  45% ",'3way'!$AE$3:$AE$7690,"&lt;&gt;1",'3way'!$Z$3:$Z$7690,"="  &amp;A6)</f>
        <v>48</v>
      </c>
      <c r="P6">
        <f>COUNTIFS('3way'!$S$3:$S$7690,"&gt;=  26% ",'3way'!$AE$3:$AE$7690,"X",'3way'!$Z$3:$Z$7690,"="  &amp;A6)</f>
        <v>21</v>
      </c>
      <c r="Q6">
        <f>COUNTIFS('3way'!$S$3:$S$7690,"&gt;=  26% ",'3way'!$AE$3:$AE$7690,"&lt;&gt;X",'3way'!$Z$3:$Z$7690,"="  &amp;A6)</f>
        <v>65</v>
      </c>
      <c r="R6">
        <f>COUNTIFS('3way'!$T$3:$T$7690,"&gt;=  28% ",'3way'!$AE$3:$AE$7690,"2",'3way'!$Z$3:$Z$7690,"="  &amp;A6)</f>
        <v>31</v>
      </c>
      <c r="S6" s="83">
        <f>COUNTIFS('3way'!$T$3:$T$7690,"&gt;=  28% ",'3way'!$AE$3:$AE$7690,"&lt;&gt;2",'3way'!$Z$3:$Z$7690,"="  &amp;A6)</f>
        <v>76</v>
      </c>
      <c r="T6" s="6">
        <f>(N6/(COUNTIF('3way'!$Z$3:$Z$7690,"="&amp;A6)))</f>
        <v>0.16800000000000001</v>
      </c>
      <c r="U6" s="6">
        <f>(O6/(COUNTIF('3way'!$Z$3:$Z$7690,"="&amp;A6)))</f>
        <v>0.38400000000000001</v>
      </c>
      <c r="V6" s="6">
        <f>(P6/(COUNTIF('3way'!$Z$3:$Z$7690,"="&amp;A6)))</f>
        <v>0.16800000000000001</v>
      </c>
      <c r="W6" s="6">
        <f>(Q6/(COUNTIF('3way'!$Z$3:$Z$7690,"="&amp;A6)))</f>
        <v>0.52</v>
      </c>
      <c r="X6" s="6">
        <f>(R6/(COUNTIF('3way'!$Z$3:$Z$7690,"="&amp;A6)))</f>
        <v>0.248</v>
      </c>
      <c r="Y6" s="6">
        <f>(S6/(COUNTIF('3way'!$Z$3:$Z$7690,"="&amp;A6)))</f>
        <v>0.60799999999999998</v>
      </c>
      <c r="Z6">
        <f t="shared" si="0"/>
        <v>45</v>
      </c>
      <c r="AA6" s="6">
        <f>(Z6/(COUNTIF('3way'!$Z$3:$Z$7690,"="&amp;A6)))</f>
        <v>0.36</v>
      </c>
      <c r="AB6">
        <f t="shared" si="1"/>
        <v>73</v>
      </c>
      <c r="AC6" s="6">
        <f>(AB6/(COUNTIF('3way'!$Z$3:$Z$7690,"="&amp;A6)))</f>
        <v>0.58399999999999996</v>
      </c>
      <c r="AD6">
        <f t="shared" si="2"/>
        <v>108</v>
      </c>
      <c r="AE6" s="6">
        <f>(AD6/(COUNTIF('3way'!$Z$3:$Z$7690,"="&amp;A6)))</f>
        <v>0.86399999999999999</v>
      </c>
      <c r="AF6">
        <f t="shared" si="3"/>
        <v>189</v>
      </c>
      <c r="AG6" s="6">
        <f>(AF6/(COUNTIF('3way'!$Z$3:$Z$7690,"="&amp;A6)))</f>
        <v>1.512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19</v>
      </c>
      <c r="C7" s="68">
        <f>COUNTIFS('3way'!$A$3:$A$7690,"&gt;=  45% ",'3way'!$AE$3:$AE$7690,"&lt;&gt;1",'3way'!$Z$3:$Z$7690,"="  &amp;A7)</f>
        <v>47</v>
      </c>
      <c r="D7" s="68">
        <f>COUNTIFS('3way'!$B$3:$B$7690,"&gt;=  26% ",'3way'!$AE$3:$AE$7690,"X",'3way'!$Z$3:$Z$7690,"="  &amp;A7)</f>
        <v>9</v>
      </c>
      <c r="E7" s="68">
        <f>COUNTIFS('3way'!$B$3:$B$7690,"&gt;=  26% ",'3way'!$AE$3:$AE$7690,"&lt;&gt;X",'3way'!$Z$3:$Z$7690,"="  &amp;A7)</f>
        <v>28</v>
      </c>
      <c r="F7" s="68">
        <f>COUNTIFS('3way'!$C$3:$C$7690,"&gt;=  28% ",'3way'!$AE$3:$AE$7690,"2",'3way'!$Z$3:$Z$7690,"="  &amp;A7)</f>
        <v>28</v>
      </c>
      <c r="G7" s="68">
        <f>COUNTIFS('3way'!$C$3:$C$7690,"&gt;=  28% ",'3way'!$AE$3:$AE$7690,"&lt;&gt;2",'3way'!$Z$3:$Z$7690,"="  &amp;A7)</f>
        <v>67</v>
      </c>
      <c r="H7" s="6">
        <f>(B7/((COUNTIF('3way'!$Z$3:$Z$7690,"="&amp;A7))))</f>
        <v>0.15833333333333333</v>
      </c>
      <c r="I7" s="6">
        <f>(C7/(COUNTIF('3way'!$Z$3:$Z$7690,"="&amp;A7)))</f>
        <v>0.39166666666666666</v>
      </c>
      <c r="J7" s="6">
        <f>(D7/(COUNTIF('3way'!$Z$3:$Z$7690,"="&amp;A7)))</f>
        <v>7.4999999999999997E-2</v>
      </c>
      <c r="K7" s="6">
        <f>(E7/(COUNTIF('3way'!$Z$3:$Z$7690,"="&amp;A7)))</f>
        <v>0.23333333333333334</v>
      </c>
      <c r="L7" s="6">
        <f>(F7/(COUNTIF('3way'!$Z$3:$Z$7690,"="&amp;A7)))</f>
        <v>0.23333333333333334</v>
      </c>
      <c r="M7" s="6">
        <f>(G7/(COUNTIF('3way'!$Z$3:$Z$7690,"="&amp;A7)))</f>
        <v>0.55833333333333335</v>
      </c>
      <c r="N7" s="68">
        <f>COUNTIFS('3way'!$R$3:$R$7690,"&gt;=  45% ",'3way'!$AE$3:$AE$7690,"1",'3way'!$Z$3:$Z$7690,"="  &amp;A7)</f>
        <v>28</v>
      </c>
      <c r="O7">
        <f>COUNTIFS('3way'!$R$3:$R$7690,"&gt;=  45% ",'3way'!$AE$3:$AE$7690,"&lt;&gt;1",'3way'!$Z$3:$Z$7690,"="  &amp;A7)</f>
        <v>46</v>
      </c>
      <c r="P7">
        <f>COUNTIFS('3way'!$S$3:$S$7690,"&gt;=  26% ",'3way'!$AE$3:$AE$7690,"X",'3way'!$Z$3:$Z$7690,"="  &amp;A7)</f>
        <v>22</v>
      </c>
      <c r="Q7">
        <f>COUNTIFS('3way'!$S$3:$S$7690,"&gt;=  26% ",'3way'!$AE$3:$AE$7690,"&lt;&gt;X",'3way'!$Z$3:$Z$7690,"="  &amp;A7)</f>
        <v>45</v>
      </c>
      <c r="R7">
        <f>COUNTIFS('3way'!$T$3:$T$7690,"&gt;=  28% ",'3way'!$AE$3:$AE$7690,"2",'3way'!$Z$3:$Z$7690,"="  &amp;A7)</f>
        <v>34</v>
      </c>
      <c r="S7" s="83">
        <f>COUNTIFS('3way'!$T$3:$T$7690,"&gt;=  28% ",'3way'!$AE$3:$AE$7690,"&lt;&gt;2",'3way'!$Z$3:$Z$7690,"="  &amp;A7)</f>
        <v>72</v>
      </c>
      <c r="T7" s="6">
        <f>(N7/(COUNTIF('3way'!$Z$3:$Z$7690,"="&amp;A7)))</f>
        <v>0.23333333333333334</v>
      </c>
      <c r="U7" s="6">
        <f>(O7/(COUNTIF('3way'!$Z$3:$Z$7690,"="&amp;A7)))</f>
        <v>0.38333333333333336</v>
      </c>
      <c r="V7" s="6">
        <f>(P7/(COUNTIF('3way'!$Z$3:$Z$7690,"="&amp;A7)))</f>
        <v>0.18333333333333332</v>
      </c>
      <c r="W7" s="6">
        <f>(Q7/(COUNTIF('3way'!$Z$3:$Z$7690,"="&amp;A7)))</f>
        <v>0.375</v>
      </c>
      <c r="X7" s="6">
        <f>(R7/(COUNTIF('3way'!$Z$3:$Z$7690,"="&amp;A7)))</f>
        <v>0.28333333333333333</v>
      </c>
      <c r="Y7" s="6">
        <f>(S7/(COUNTIF('3way'!$Z$3:$Z$7690,"="&amp;A7)))</f>
        <v>0.6</v>
      </c>
      <c r="Z7">
        <f t="shared" si="0"/>
        <v>56</v>
      </c>
      <c r="AA7" s="6">
        <f>(Z7/(COUNTIF('3way'!$Z$3:$Z$7690,"="&amp;A7)))</f>
        <v>0.46666666666666667</v>
      </c>
      <c r="AB7">
        <f t="shared" si="1"/>
        <v>84</v>
      </c>
      <c r="AC7" s="6">
        <f>(AB7/(COUNTIF('3way'!$Z$3:$Z$7690,"="&amp;A7)))</f>
        <v>0.7</v>
      </c>
      <c r="AD7">
        <f t="shared" si="2"/>
        <v>142</v>
      </c>
      <c r="AE7" s="6">
        <f>(AD7/(COUNTIF('3way'!$Z$3:$Z$7690,"="&amp;A7)))</f>
        <v>1.1833333333333333</v>
      </c>
      <c r="AF7">
        <f t="shared" si="3"/>
        <v>163</v>
      </c>
      <c r="AG7" s="6">
        <f>(AF7/(COUNTIF('3way'!$Z$3:$Z$7690,"="&amp;A7)))</f>
        <v>1.3583333333333334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39</v>
      </c>
      <c r="C8" s="68">
        <f>COUNTIFS('3way'!$A$3:$A$7690,"&gt;=  45% ",'3way'!$AE$3:$AE$7690,"&lt;&gt;1",'3way'!$Z$3:$Z$7690,"="  &amp;A8)</f>
        <v>80</v>
      </c>
      <c r="D8" s="68">
        <f>COUNTIFS('3way'!$B$3:$B$7690,"&gt;=  26% ",'3way'!$AE$3:$AE$7690,"X",'3way'!$Z$3:$Z$7690,"="  &amp;A8)</f>
        <v>41</v>
      </c>
      <c r="E8" s="68">
        <f>COUNTIFS('3way'!$B$3:$B$7690,"&gt;=  26% ",'3way'!$AE$3:$AE$7690,"&lt;&gt;X",'3way'!$Z$3:$Z$7690,"="  &amp;A8)</f>
        <v>95</v>
      </c>
      <c r="F8" s="68">
        <f>COUNTIFS('3way'!$C$3:$C$7690,"&gt;=  28% ",'3way'!$AE$3:$AE$7690,"2",'3way'!$Z$3:$Z$7690,"="  &amp;A8)</f>
        <v>29</v>
      </c>
      <c r="G8" s="68">
        <f>COUNTIFS('3way'!$C$3:$C$7690,"&gt;=  28% ",'3way'!$AE$3:$AE$7690,"&lt;&gt;2",'3way'!$Z$3:$Z$7690,"="  &amp;A8)</f>
        <v>108</v>
      </c>
      <c r="H8" s="6">
        <f>(B8/((COUNTIF('3way'!$Z$3:$Z$7690,"="&amp;A8))))</f>
        <v>0.18055555555555555</v>
      </c>
      <c r="I8" s="6">
        <f>(C8/(COUNTIF('3way'!$Z$3:$Z$7690,"="&amp;A8)))</f>
        <v>0.37037037037037035</v>
      </c>
      <c r="J8" s="6">
        <f>(D8/(COUNTIF('3way'!$Z$3:$Z$7690,"="&amp;A8)))</f>
        <v>0.18981481481481483</v>
      </c>
      <c r="K8" s="6">
        <f>(E8/(COUNTIF('3way'!$Z$3:$Z$7690,"="&amp;A8)))</f>
        <v>0.43981481481481483</v>
      </c>
      <c r="L8" s="6">
        <f>(F8/(COUNTIF('3way'!$Z$3:$Z$7690,"="&amp;A8)))</f>
        <v>0.13425925925925927</v>
      </c>
      <c r="M8" s="6">
        <f>(G8/(COUNTIF('3way'!$Z$3:$Z$7690,"="&amp;A8)))</f>
        <v>0.5</v>
      </c>
      <c r="N8" s="68">
        <f>COUNTIFS('3way'!$R$3:$R$7690,"&gt;=  45% ",'3way'!$AE$3:$AE$7690,"1",'3way'!$Z$3:$Z$7690,"="  &amp;A8)</f>
        <v>46</v>
      </c>
      <c r="O8">
        <f>COUNTIFS('3way'!$R$3:$R$7690,"&gt;=  45% ",'3way'!$AE$3:$AE$7690,"&lt;&gt;1",'3way'!$Z$3:$Z$7690,"="  &amp;A8)</f>
        <v>81</v>
      </c>
      <c r="P8">
        <f>COUNTIFS('3way'!$S$3:$S$7690,"&gt;=  26% ",'3way'!$AE$3:$AE$7690,"X",'3way'!$Z$3:$Z$7690,"="  &amp;A8)</f>
        <v>52</v>
      </c>
      <c r="Q8">
        <f>COUNTIFS('3way'!$S$3:$S$7690,"&gt;=  26% ",'3way'!$AE$3:$AE$7690,"&lt;&gt;X",'3way'!$Z$3:$Z$7690,"="  &amp;A8)</f>
        <v>133</v>
      </c>
      <c r="R8">
        <f>COUNTIFS('3way'!$T$3:$T$7690,"&gt;=  28% ",'3way'!$AE$3:$AE$7690,"2",'3way'!$Z$3:$Z$7690,"="  &amp;A8)</f>
        <v>41</v>
      </c>
      <c r="S8" s="83">
        <f>COUNTIFS('3way'!$T$3:$T$7690,"&gt;=  28% ",'3way'!$AE$3:$AE$7690,"&lt;&gt;2",'3way'!$Z$3:$Z$7690,"="  &amp;A8)</f>
        <v>116</v>
      </c>
      <c r="T8" s="6">
        <f>(N8/(COUNTIF('3way'!$Z$3:$Z$7690,"="&amp;A8)))</f>
        <v>0.21296296296296297</v>
      </c>
      <c r="U8" s="6">
        <f>(O8/(COUNTIF('3way'!$Z$3:$Z$7690,"="&amp;A8)))</f>
        <v>0.375</v>
      </c>
      <c r="V8" s="6">
        <f>(P8/(COUNTIF('3way'!$Z$3:$Z$7690,"="&amp;A8)))</f>
        <v>0.24074074074074073</v>
      </c>
      <c r="W8" s="6">
        <f>(Q8/(COUNTIF('3way'!$Z$3:$Z$7690,"="&amp;A8)))</f>
        <v>0.6157407407407407</v>
      </c>
      <c r="X8" s="6">
        <f>(R8/(COUNTIF('3way'!$Z$3:$Z$7690,"="&amp;A8)))</f>
        <v>0.18981481481481483</v>
      </c>
      <c r="Y8" s="6">
        <f>(S8/(COUNTIF('3way'!$Z$3:$Z$7690,"="&amp;A8)))</f>
        <v>0.53703703703703709</v>
      </c>
      <c r="Z8">
        <f t="shared" si="0"/>
        <v>109</v>
      </c>
      <c r="AA8" s="6">
        <f>(Z8/(COUNTIF('3way'!$Z$3:$Z$7690,"="&amp;A8)))</f>
        <v>0.50462962962962965</v>
      </c>
      <c r="AB8">
        <f t="shared" si="1"/>
        <v>139</v>
      </c>
      <c r="AC8" s="6">
        <f>(AB8/(COUNTIF('3way'!$Z$3:$Z$7690,"="&amp;A8)))</f>
        <v>0.64351851851851849</v>
      </c>
      <c r="AD8">
        <f t="shared" si="2"/>
        <v>283</v>
      </c>
      <c r="AE8" s="6">
        <f>(AD8/(COUNTIF('3way'!$Z$3:$Z$7690,"="&amp;A8)))</f>
        <v>1.3101851851851851</v>
      </c>
      <c r="AF8">
        <f t="shared" si="3"/>
        <v>330</v>
      </c>
      <c r="AG8" s="6">
        <f>(AF8/(COUNTIF('3way'!$Z$3:$Z$7690,"="&amp;A8)))</f>
        <v>1.5277777777777777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40</v>
      </c>
      <c r="C9" s="68">
        <f>COUNTIFS('3way'!$A$3:$A$7690,"&gt;=  45% ",'3way'!$AE$3:$AE$7690,"&lt;&gt;1",'3way'!$Z$3:$Z$7690,"="  &amp;A9)</f>
        <v>90</v>
      </c>
      <c r="D9" s="68">
        <f>COUNTIFS('3way'!$B$3:$B$7690,"&gt;=  26% ",'3way'!$AE$3:$AE$7690,"X",'3way'!$Z$3:$Z$7690,"="  &amp;A9)</f>
        <v>28</v>
      </c>
      <c r="E9" s="68">
        <f>COUNTIFS('3way'!$B$3:$B$7690,"&gt;=  26% ",'3way'!$AE$3:$AE$7690,"&lt;&gt;X",'3way'!$Z$3:$Z$7690,"="  &amp;A9)</f>
        <v>55</v>
      </c>
      <c r="F9" s="68">
        <f>COUNTIFS('3way'!$C$3:$C$7690,"&gt;=  28% ",'3way'!$AE$3:$AE$7690,"2",'3way'!$Z$3:$Z$7690,"="  &amp;A9)</f>
        <v>28</v>
      </c>
      <c r="G9" s="68">
        <f>COUNTIFS('3way'!$C$3:$C$7690,"&gt;=  28% ",'3way'!$AE$3:$AE$7690,"&lt;&gt;2",'3way'!$Z$3:$Z$7690,"="  &amp;A9)</f>
        <v>107</v>
      </c>
      <c r="H9" s="6">
        <f>(B9/((COUNTIF('3way'!$Z$3:$Z$7690,"="&amp;A9))))</f>
        <v>0.19230769230769232</v>
      </c>
      <c r="I9" s="6">
        <f>(C9/(COUNTIF('3way'!$Z$3:$Z$7690,"="&amp;A9)))</f>
        <v>0.43269230769230771</v>
      </c>
      <c r="J9" s="6">
        <f>(D9/(COUNTIF('3way'!$Z$3:$Z$7690,"="&amp;A9)))</f>
        <v>0.13461538461538461</v>
      </c>
      <c r="K9" s="6">
        <f>(E9/(COUNTIF('3way'!$Z$3:$Z$7690,"="&amp;A9)))</f>
        <v>0.26442307692307693</v>
      </c>
      <c r="L9" s="6">
        <f>(F9/(COUNTIF('3way'!$Z$3:$Z$7690,"="&amp;A9)))</f>
        <v>0.13461538461538461</v>
      </c>
      <c r="M9" s="6">
        <f>(G9/(COUNTIF('3way'!$Z$3:$Z$7690,"="&amp;A9)))</f>
        <v>0.51442307692307687</v>
      </c>
      <c r="N9" s="68">
        <f>COUNTIFS('3way'!$R$3:$R$7690,"&gt;=  45% ",'3way'!$AE$3:$AE$7690,"1",'3way'!$Z$3:$Z$7690,"="  &amp;A9)</f>
        <v>45</v>
      </c>
      <c r="O9">
        <f>COUNTIFS('3way'!$R$3:$R$7690,"&gt;=  45% ",'3way'!$AE$3:$AE$7690,"&lt;&gt;1",'3way'!$Z$3:$Z$7690,"="  &amp;A9)</f>
        <v>73</v>
      </c>
      <c r="P9">
        <f>COUNTIFS('3way'!$S$3:$S$7690,"&gt;=  26% ",'3way'!$AE$3:$AE$7690,"X",'3way'!$Z$3:$Z$7690,"="  &amp;A9)</f>
        <v>49</v>
      </c>
      <c r="Q9">
        <f>COUNTIFS('3way'!$S$3:$S$7690,"&gt;=  26% ",'3way'!$AE$3:$AE$7690,"&lt;&gt;X",'3way'!$Z$3:$Z$7690,"="  &amp;A9)</f>
        <v>114</v>
      </c>
      <c r="R9">
        <f>COUNTIFS('3way'!$T$3:$T$7690,"&gt;=  28% ",'3way'!$AE$3:$AE$7690,"2",'3way'!$Z$3:$Z$7690,"="  &amp;A9)</f>
        <v>42</v>
      </c>
      <c r="S9" s="83">
        <f>COUNTIFS('3way'!$T$3:$T$7690,"&gt;=  28% ",'3way'!$AE$3:$AE$7690,"&lt;&gt;2",'3way'!$Z$3:$Z$7690,"="  &amp;A9)</f>
        <v>125</v>
      </c>
      <c r="T9" s="6">
        <f>(N9/(COUNTIF('3way'!$Z$3:$Z$7690,"="&amp;A9)))</f>
        <v>0.21634615384615385</v>
      </c>
      <c r="U9" s="6">
        <f>(O9/(COUNTIF('3way'!$Z$3:$Z$7690,"="&amp;A9)))</f>
        <v>0.35096153846153844</v>
      </c>
      <c r="V9" s="6">
        <f>(P9/(COUNTIF('3way'!$Z$3:$Z$7690,"="&amp;A9)))</f>
        <v>0.23557692307692307</v>
      </c>
      <c r="W9" s="6">
        <f>(Q9/(COUNTIF('3way'!$Z$3:$Z$7690,"="&amp;A9)))</f>
        <v>0.54807692307692313</v>
      </c>
      <c r="X9" s="6">
        <f>(R9/(COUNTIF('3way'!$Z$3:$Z$7690,"="&amp;A9)))</f>
        <v>0.20192307692307693</v>
      </c>
      <c r="Y9" s="6">
        <f>(S9/(COUNTIF('3way'!$Z$3:$Z$7690,"="&amp;A9)))</f>
        <v>0.60096153846153844</v>
      </c>
      <c r="Z9">
        <f t="shared" si="0"/>
        <v>96</v>
      </c>
      <c r="AA9" s="6">
        <f>(Z9/(COUNTIF('3way'!$Z$3:$Z$7690,"="&amp;A9)))</f>
        <v>0.46153846153846156</v>
      </c>
      <c r="AB9">
        <f t="shared" si="1"/>
        <v>136</v>
      </c>
      <c r="AC9" s="6">
        <f>(AB9/(COUNTIF('3way'!$Z$3:$Z$7690,"="&amp;A9)))</f>
        <v>0.65384615384615385</v>
      </c>
      <c r="AD9">
        <f t="shared" si="2"/>
        <v>252</v>
      </c>
      <c r="AE9" s="6">
        <f>(AD9/(COUNTIF('3way'!$Z$3:$Z$7690,"="&amp;A9)))</f>
        <v>1.2115384615384615</v>
      </c>
      <c r="AF9">
        <f t="shared" si="3"/>
        <v>312</v>
      </c>
      <c r="AG9" s="6">
        <f>(AF9/(COUNTIF('3way'!$Z$3:$Z$7690,"="&amp;A9)))</f>
        <v>1.5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32</v>
      </c>
      <c r="C10" s="68">
        <f>COUNTIFS('3way'!$A$3:$A$7690,"&gt;=  45% ",'3way'!$AE$3:$AE$7690,"&lt;&gt;1",'3way'!$Z$3:$Z$7690,"="  &amp;A10)</f>
        <v>72</v>
      </c>
      <c r="D10" s="68">
        <f>COUNTIFS('3way'!$B$3:$B$7690,"&gt;=  26% ",'3way'!$AE$3:$AE$7690,"X",'3way'!$Z$3:$Z$7690,"="  &amp;A10)</f>
        <v>38</v>
      </c>
      <c r="E10" s="68">
        <f>COUNTIFS('3way'!$B$3:$B$7690,"&gt;=  26% ",'3way'!$AE$3:$AE$7690,"&lt;&gt;X",'3way'!$Z$3:$Z$7690,"="  &amp;A10)</f>
        <v>72</v>
      </c>
      <c r="F10" s="68">
        <f>COUNTIFS('3way'!$C$3:$C$7690,"&gt;=  28% ",'3way'!$AE$3:$AE$7690,"2",'3way'!$Z$3:$Z$7690,"="  &amp;A10)</f>
        <v>37</v>
      </c>
      <c r="G10" s="68">
        <f>COUNTIFS('3way'!$C$3:$C$7690,"&gt;=  28% ",'3way'!$AE$3:$AE$7690,"&lt;&gt;2",'3way'!$Z$3:$Z$7690,"="  &amp;A10)</f>
        <v>104</v>
      </c>
      <c r="H10" s="6">
        <f>(B10/((COUNTIF('3way'!$Z$3:$Z$7690,"="&amp;A10))))</f>
        <v>0.15841584158415842</v>
      </c>
      <c r="I10" s="6">
        <f>(C10/(COUNTIF('3way'!$Z$3:$Z$7690,"="&amp;A10)))</f>
        <v>0.35643564356435642</v>
      </c>
      <c r="J10" s="6">
        <f>(D10/(COUNTIF('3way'!$Z$3:$Z$7690,"="&amp;A10)))</f>
        <v>0.18811881188118812</v>
      </c>
      <c r="K10" s="6">
        <f>(E10/(COUNTIF('3way'!$Z$3:$Z$7690,"="&amp;A10)))</f>
        <v>0.35643564356435642</v>
      </c>
      <c r="L10" s="6">
        <f>(F10/(COUNTIF('3way'!$Z$3:$Z$7690,"="&amp;A10)))</f>
        <v>0.18316831683168316</v>
      </c>
      <c r="M10" s="6">
        <f>(G10/(COUNTIF('3way'!$Z$3:$Z$7690,"="&amp;A10)))</f>
        <v>0.51485148514851486</v>
      </c>
      <c r="N10" s="68">
        <f>COUNTIFS('3way'!$R$3:$R$7690,"&gt;=  45% ",'3way'!$AE$3:$AE$7690,"1",'3way'!$Z$3:$Z$7690,"="  &amp;A10)</f>
        <v>26</v>
      </c>
      <c r="O10">
        <f>COUNTIFS('3way'!$R$3:$R$7690,"&gt;=  45% ",'3way'!$AE$3:$AE$7690,"&lt;&gt;1",'3way'!$Z$3:$Z$7690,"="  &amp;A10)</f>
        <v>58</v>
      </c>
      <c r="P10">
        <f>COUNTIFS('3way'!$S$3:$S$7690,"&gt;=  26% ",'3way'!$AE$3:$AE$7690,"X",'3way'!$Z$3:$Z$7690,"="  &amp;A10)</f>
        <v>60</v>
      </c>
      <c r="Q10">
        <f>COUNTIFS('3way'!$S$3:$S$7690,"&gt;=  26% ",'3way'!$AE$3:$AE$7690,"&lt;&gt;X",'3way'!$Z$3:$Z$7690,"="  &amp;A10)</f>
        <v>131</v>
      </c>
      <c r="R10">
        <f>COUNTIFS('3way'!$T$3:$T$7690,"&gt;=  28% ",'3way'!$AE$3:$AE$7690,"2",'3way'!$Z$3:$Z$7690,"="  &amp;A10)</f>
        <v>45</v>
      </c>
      <c r="S10" s="83">
        <f>COUNTIFS('3way'!$T$3:$T$7690,"&gt;=  28% ",'3way'!$AE$3:$AE$7690,"&lt;&gt;2",'3way'!$Z$3:$Z$7690,"="  &amp;A10)</f>
        <v>128</v>
      </c>
      <c r="T10" s="6">
        <f>(N10/(COUNTIF('3way'!$Z$3:$Z$7690,"="&amp;A10)))</f>
        <v>0.12871287128712872</v>
      </c>
      <c r="U10" s="6">
        <f>(O10/(COUNTIF('3way'!$Z$3:$Z$7690,"="&amp;A10)))</f>
        <v>0.28712871287128711</v>
      </c>
      <c r="V10" s="6">
        <f>(P10/(COUNTIF('3way'!$Z$3:$Z$7690,"="&amp;A10)))</f>
        <v>0.29702970297029702</v>
      </c>
      <c r="W10" s="6">
        <f>(Q10/(COUNTIF('3way'!$Z$3:$Z$7690,"="&amp;A10)))</f>
        <v>0.64851485148514854</v>
      </c>
      <c r="X10" s="6">
        <f>(R10/(COUNTIF('3way'!$Z$3:$Z$7690,"="&amp;A10)))</f>
        <v>0.22277227722772278</v>
      </c>
      <c r="Y10" s="6">
        <f>(S10/(COUNTIF('3way'!$Z$3:$Z$7690,"="&amp;A10)))</f>
        <v>0.63366336633663367</v>
      </c>
      <c r="Z10">
        <f t="shared" si="0"/>
        <v>107</v>
      </c>
      <c r="AA10" s="6">
        <f>(Z10/(COUNTIF('3way'!$Z$3:$Z$7690,"="&amp;A10)))</f>
        <v>0.52970297029702973</v>
      </c>
      <c r="AB10">
        <f t="shared" si="1"/>
        <v>131</v>
      </c>
      <c r="AC10" s="6">
        <f>(AB10/(COUNTIF('3way'!$Z$3:$Z$7690,"="&amp;A10)))</f>
        <v>0.64851485148514854</v>
      </c>
      <c r="AD10">
        <f t="shared" si="2"/>
        <v>248</v>
      </c>
      <c r="AE10" s="6">
        <f>(AD10/(COUNTIF('3way'!$Z$3:$Z$7690,"="&amp;A10)))</f>
        <v>1.2277227722772277</v>
      </c>
      <c r="AF10">
        <f t="shared" si="3"/>
        <v>317</v>
      </c>
      <c r="AG10" s="6">
        <f>(AF10/(COUNTIF('3way'!$Z$3:$Z$7690,"="&amp;A10)))</f>
        <v>1.5693069306930694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40</v>
      </c>
      <c r="C11" s="68">
        <f>COUNTIFS('3way'!$A$3:$A$7690,"&gt;=  45% ",'3way'!$AE$3:$AE$7690,"&lt;&gt;1",'3way'!$Z$3:$Z$7690,"="  &amp;A11)</f>
        <v>71</v>
      </c>
      <c r="D11" s="68">
        <f>COUNTIFS('3way'!$B$3:$B$7690,"&gt;=  26% ",'3way'!$AE$3:$AE$7690,"X",'3way'!$Z$3:$Z$7690,"="  &amp;A11)</f>
        <v>9</v>
      </c>
      <c r="E11" s="68">
        <f>COUNTIFS('3way'!$B$3:$B$7690,"&gt;=  26% ",'3way'!$AE$3:$AE$7690,"&lt;&gt;X",'3way'!$Z$3:$Z$7690,"="  &amp;A11)</f>
        <v>41</v>
      </c>
      <c r="F11" s="68">
        <f>COUNTIFS('3way'!$C$3:$C$7690,"&gt;=  28% ",'3way'!$AE$3:$AE$7690,"2",'3way'!$Z$3:$Z$7690,"="  &amp;A11)</f>
        <v>43</v>
      </c>
      <c r="G11" s="68">
        <f>COUNTIFS('3way'!$C$3:$C$7690,"&gt;=  28% ",'3way'!$AE$3:$AE$7690,"&lt;&gt;2",'3way'!$Z$3:$Z$7690,"="  &amp;A11)</f>
        <v>100</v>
      </c>
      <c r="H11" s="6">
        <f>(B11/((COUNTIF('3way'!$Z$3:$Z$7690,"="&amp;A11))))</f>
        <v>0.22988505747126436</v>
      </c>
      <c r="I11" s="6">
        <f>(C11/(COUNTIF('3way'!$Z$3:$Z$7690,"="&amp;A11)))</f>
        <v>0.40804597701149425</v>
      </c>
      <c r="J11" s="6">
        <f>(D11/(COUNTIF('3way'!$Z$3:$Z$7690,"="&amp;A11)))</f>
        <v>5.1724137931034482E-2</v>
      </c>
      <c r="K11" s="6">
        <f>(E11/(COUNTIF('3way'!$Z$3:$Z$7690,"="&amp;A11)))</f>
        <v>0.23563218390804597</v>
      </c>
      <c r="L11" s="6">
        <f>(F11/(COUNTIF('3way'!$Z$3:$Z$7690,"="&amp;A11)))</f>
        <v>0.2471264367816092</v>
      </c>
      <c r="M11" s="6">
        <f>(G11/(COUNTIF('3way'!$Z$3:$Z$7690,"="&amp;A11)))</f>
        <v>0.57471264367816088</v>
      </c>
      <c r="N11" s="68">
        <f>COUNTIFS('3way'!$R$3:$R$7690,"&gt;=  45% ",'3way'!$AE$3:$AE$7690,"1",'3way'!$Z$3:$Z$7690,"="  &amp;A11)</f>
        <v>39</v>
      </c>
      <c r="O11">
        <f>COUNTIFS('3way'!$R$3:$R$7690,"&gt;=  45% ",'3way'!$AE$3:$AE$7690,"&lt;&gt;1",'3way'!$Z$3:$Z$7690,"="  &amp;A11)</f>
        <v>69</v>
      </c>
      <c r="P11">
        <f>COUNTIFS('3way'!$S$3:$S$7690,"&gt;=  26% ",'3way'!$AE$3:$AE$7690,"X",'3way'!$Z$3:$Z$7690,"="  &amp;A11)</f>
        <v>16</v>
      </c>
      <c r="Q11">
        <f>COUNTIFS('3way'!$S$3:$S$7690,"&gt;=  26% ",'3way'!$AE$3:$AE$7690,"&lt;&gt;X",'3way'!$Z$3:$Z$7690,"="  &amp;A11)</f>
        <v>64</v>
      </c>
      <c r="R11">
        <f>COUNTIFS('3way'!$T$3:$T$7690,"&gt;=  28% ",'3way'!$AE$3:$AE$7690,"2",'3way'!$Z$3:$Z$7690,"="  &amp;A11)</f>
        <v>47</v>
      </c>
      <c r="S11" s="83">
        <f>COUNTIFS('3way'!$T$3:$T$7690,"&gt;=  28% ",'3way'!$AE$3:$AE$7690,"&lt;&gt;2",'3way'!$Z$3:$Z$7690,"="  &amp;A11)</f>
        <v>104</v>
      </c>
      <c r="T11" s="6">
        <f>(N11/(COUNTIF('3way'!$Z$3:$Z$7690,"="&amp;A11)))</f>
        <v>0.22413793103448276</v>
      </c>
      <c r="U11" s="6">
        <f>(O11/(COUNTIF('3way'!$Z$3:$Z$7690,"="&amp;A11)))</f>
        <v>0.39655172413793105</v>
      </c>
      <c r="V11" s="6">
        <f>(P11/(COUNTIF('3way'!$Z$3:$Z$7690,"="&amp;A11)))</f>
        <v>9.1954022988505746E-2</v>
      </c>
      <c r="W11" s="6">
        <f>(Q11/(COUNTIF('3way'!$Z$3:$Z$7690,"="&amp;A11)))</f>
        <v>0.36781609195402298</v>
      </c>
      <c r="X11" s="6">
        <f>(R11/(COUNTIF('3way'!$Z$3:$Z$7690,"="&amp;A11)))</f>
        <v>0.27011494252873564</v>
      </c>
      <c r="Y11" s="6">
        <f>(S11/(COUNTIF('3way'!$Z$3:$Z$7690,"="&amp;A11)))</f>
        <v>0.5977011494252874</v>
      </c>
      <c r="Z11">
        <f t="shared" si="0"/>
        <v>92</v>
      </c>
      <c r="AA11" s="6">
        <f>(Z11/(COUNTIF('3way'!$Z$3:$Z$7690,"="&amp;A11)))</f>
        <v>0.52873563218390807</v>
      </c>
      <c r="AB11">
        <f t="shared" si="1"/>
        <v>102</v>
      </c>
      <c r="AC11" s="6">
        <f>(AB11/(COUNTIF('3way'!$Z$3:$Z$7690,"="&amp;A11)))</f>
        <v>0.58620689655172409</v>
      </c>
      <c r="AD11">
        <f t="shared" si="2"/>
        <v>212</v>
      </c>
      <c r="AE11" s="6">
        <f>(AD11/(COUNTIF('3way'!$Z$3:$Z$7690,"="&amp;A11)))</f>
        <v>1.2183908045977012</v>
      </c>
      <c r="AF11">
        <f t="shared" si="3"/>
        <v>237</v>
      </c>
      <c r="AG11" s="6">
        <f>(AF11/(COUNTIF('3way'!$Z$3:$Z$7690,"="&amp;A11)))</f>
        <v>1.3620689655172413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31</v>
      </c>
      <c r="C12" s="68">
        <f>COUNTIFS('3way'!$A$3:$A$7690,"&gt;=  45% ",'3way'!$AE$3:$AE$7690,"&lt;&gt;1",'3way'!$Z$3:$Z$7690,"="  &amp;A12)</f>
        <v>66</v>
      </c>
      <c r="D12" s="68">
        <f>COUNTIFS('3way'!$B$3:$B$7690,"&gt;=  26% ",'3way'!$AE$3:$AE$7690,"X",'3way'!$Z$3:$Z$7690,"="  &amp;A12)</f>
        <v>14</v>
      </c>
      <c r="E12" s="68">
        <f>COUNTIFS('3way'!$B$3:$B$7690,"&gt;=  26% ",'3way'!$AE$3:$AE$7690,"&lt;&gt;X",'3way'!$Z$3:$Z$7690,"="  &amp;A12)</f>
        <v>35</v>
      </c>
      <c r="F12" s="68">
        <f>COUNTIFS('3way'!$C$3:$C$7690,"&gt;=  28% ",'3way'!$AE$3:$AE$7690,"2",'3way'!$Z$3:$Z$7690,"="  &amp;A12)</f>
        <v>22</v>
      </c>
      <c r="G12" s="68">
        <f>COUNTIFS('3way'!$C$3:$C$7690,"&gt;=  28% ",'3way'!$AE$3:$AE$7690,"&lt;&gt;2",'3way'!$Z$3:$Z$7690,"="  &amp;A12)</f>
        <v>72</v>
      </c>
      <c r="H12" s="6">
        <f>(B12/((COUNTIF('3way'!$Z$3:$Z$7690,"="&amp;A12))))</f>
        <v>0.21985815602836881</v>
      </c>
      <c r="I12" s="6">
        <f>(C12/(COUNTIF('3way'!$Z$3:$Z$7690,"="&amp;A12)))</f>
        <v>0.46808510638297873</v>
      </c>
      <c r="J12" s="6">
        <f>(D12/(COUNTIF('3way'!$Z$3:$Z$7690,"="&amp;A12)))</f>
        <v>9.9290780141843976E-2</v>
      </c>
      <c r="K12" s="6">
        <f>(E12/(COUNTIF('3way'!$Z$3:$Z$7690,"="&amp;A12)))</f>
        <v>0.24822695035460993</v>
      </c>
      <c r="L12" s="6">
        <f>(F12/(COUNTIF('3way'!$Z$3:$Z$7690,"="&amp;A12)))</f>
        <v>0.15602836879432624</v>
      </c>
      <c r="M12" s="6">
        <f>(G12/(COUNTIF('3way'!$Z$3:$Z$7690,"="&amp;A12)))</f>
        <v>0.51063829787234039</v>
      </c>
      <c r="N12" s="68">
        <f>COUNTIFS('3way'!$R$3:$R$7690,"&gt;=  45% ",'3way'!$AE$3:$AE$7690,"1",'3way'!$Z$3:$Z$7690,"="  &amp;A12)</f>
        <v>34</v>
      </c>
      <c r="O12">
        <f>COUNTIFS('3way'!$R$3:$R$7690,"&gt;=  45% ",'3way'!$AE$3:$AE$7690,"&lt;&gt;1",'3way'!$Z$3:$Z$7690,"="  &amp;A12)</f>
        <v>65</v>
      </c>
      <c r="P12">
        <f>COUNTIFS('3way'!$S$3:$S$7690,"&gt;=  26% ",'3way'!$AE$3:$AE$7690,"X",'3way'!$Z$3:$Z$7690,"="  &amp;A12)</f>
        <v>32</v>
      </c>
      <c r="Q12">
        <f>COUNTIFS('3way'!$S$3:$S$7690,"&gt;=  26% ",'3way'!$AE$3:$AE$7690,"&lt;&gt;X",'3way'!$Z$3:$Z$7690,"="  &amp;A12)</f>
        <v>58</v>
      </c>
      <c r="R12">
        <f>COUNTIFS('3way'!$T$3:$T$7690,"&gt;=  28% ",'3way'!$AE$3:$AE$7690,"2",'3way'!$Z$3:$Z$7690,"="  &amp;A12)</f>
        <v>20</v>
      </c>
      <c r="S12" s="83">
        <f>COUNTIFS('3way'!$T$3:$T$7690,"&gt;=  28% ",'3way'!$AE$3:$AE$7690,"&lt;&gt;2",'3way'!$Z$3:$Z$7690,"="  &amp;A12)</f>
        <v>70</v>
      </c>
      <c r="T12" s="6">
        <f>(N12/(COUNTIF('3way'!$Z$3:$Z$7690,"="&amp;A12)))</f>
        <v>0.24113475177304963</v>
      </c>
      <c r="U12" s="6">
        <f>(O12/(COUNTIF('3way'!$Z$3:$Z$7690,"="&amp;A12)))</f>
        <v>0.46099290780141844</v>
      </c>
      <c r="V12" s="6">
        <f>(P12/(COUNTIF('3way'!$Z$3:$Z$7690,"="&amp;A12)))</f>
        <v>0.22695035460992907</v>
      </c>
      <c r="W12" s="6">
        <f>(Q12/(COUNTIF('3way'!$Z$3:$Z$7690,"="&amp;A12)))</f>
        <v>0.41134751773049644</v>
      </c>
      <c r="X12" s="6">
        <f>(R12/(COUNTIF('3way'!$Z$3:$Z$7690,"="&amp;A12)))</f>
        <v>0.14184397163120568</v>
      </c>
      <c r="Y12" s="6">
        <f>(S12/(COUNTIF('3way'!$Z$3:$Z$7690,"="&amp;A12)))</f>
        <v>0.49645390070921985</v>
      </c>
      <c r="Z12">
        <f t="shared" si="0"/>
        <v>67</v>
      </c>
      <c r="AA12" s="6">
        <f>(Z12/(COUNTIF('3way'!$Z$3:$Z$7690,"="&amp;A12)))</f>
        <v>0.47517730496453903</v>
      </c>
      <c r="AB12">
        <f t="shared" si="1"/>
        <v>86</v>
      </c>
      <c r="AC12" s="6">
        <f>(AB12/(COUNTIF('3way'!$Z$3:$Z$7690,"="&amp;A12)))</f>
        <v>0.60992907801418439</v>
      </c>
      <c r="AD12">
        <f t="shared" si="2"/>
        <v>173</v>
      </c>
      <c r="AE12" s="6">
        <f>(AD12/(COUNTIF('3way'!$Z$3:$Z$7690,"="&amp;A12)))</f>
        <v>1.2269503546099292</v>
      </c>
      <c r="AF12">
        <f t="shared" si="3"/>
        <v>193</v>
      </c>
      <c r="AG12" s="6">
        <f>(AF12/(COUNTIF('3way'!$Z$3:$Z$7690,"="&amp;A12)))</f>
        <v>1.3687943262411348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23</v>
      </c>
      <c r="C13" s="68">
        <f>COUNTIFS('3way'!$A$3:$A$7690,"&gt;=  45% ",'3way'!$AE$3:$AE$7690,"&lt;&gt;1",'3way'!$Z$3:$Z$7690,"="  &amp;A13)</f>
        <v>56</v>
      </c>
      <c r="D13" s="68">
        <f>COUNTIFS('3way'!$B$3:$B$7690,"&gt;=  26% ",'3way'!$AE$3:$AE$7690,"X",'3way'!$Z$3:$Z$7690,"="  &amp;A13)</f>
        <v>21</v>
      </c>
      <c r="E13" s="68">
        <f>COUNTIFS('3way'!$B$3:$B$7690,"&gt;=  26% ",'3way'!$AE$3:$AE$7690,"&lt;&gt;X",'3way'!$Z$3:$Z$7690,"="  &amp;A13)</f>
        <v>60</v>
      </c>
      <c r="F13" s="68">
        <f>COUNTIFS('3way'!$C$3:$C$7690,"&gt;=  28% ",'3way'!$AE$3:$AE$7690,"2",'3way'!$Z$3:$Z$7690,"="  &amp;A13)</f>
        <v>26</v>
      </c>
      <c r="G13" s="68">
        <f>COUNTIFS('3way'!$C$3:$C$7690,"&gt;=  28% ",'3way'!$AE$3:$AE$7690,"&lt;&gt;2",'3way'!$Z$3:$Z$7690,"="  &amp;A13)</f>
        <v>76</v>
      </c>
      <c r="H13" s="6">
        <f>(B13/((COUNTIF('3way'!$Z$3:$Z$7690,"="&amp;A13))))</f>
        <v>0.14374999999999999</v>
      </c>
      <c r="I13" s="6">
        <f>(C13/(COUNTIF('3way'!$Z$3:$Z$7690,"="&amp;A13)))</f>
        <v>0.35</v>
      </c>
      <c r="J13" s="6">
        <f>(D13/(COUNTIF('3way'!$Z$3:$Z$7690,"="&amp;A13)))</f>
        <v>0.13125000000000001</v>
      </c>
      <c r="K13" s="6">
        <f>(E13/(COUNTIF('3way'!$Z$3:$Z$7690,"="&amp;A13)))</f>
        <v>0.375</v>
      </c>
      <c r="L13" s="6">
        <f>(F13/(COUNTIF('3way'!$Z$3:$Z$7690,"="&amp;A13)))</f>
        <v>0.16250000000000001</v>
      </c>
      <c r="M13" s="6">
        <f>(G13/(COUNTIF('3way'!$Z$3:$Z$7690,"="&amp;A13)))</f>
        <v>0.47499999999999998</v>
      </c>
      <c r="N13" s="68">
        <f>COUNTIFS('3way'!$R$3:$R$7690,"&gt;=  45% ",'3way'!$AE$3:$AE$7690,"1",'3way'!$Z$3:$Z$7690,"="  &amp;A13)</f>
        <v>26</v>
      </c>
      <c r="O13">
        <f>COUNTIFS('3way'!$R$3:$R$7690,"&gt;=  45% ",'3way'!$AE$3:$AE$7690,"&lt;&gt;1",'3way'!$Z$3:$Z$7690,"="  &amp;A13)</f>
        <v>56</v>
      </c>
      <c r="P13">
        <f>COUNTIFS('3way'!$S$3:$S$7690,"&gt;=  26% ",'3way'!$AE$3:$AE$7690,"X",'3way'!$Z$3:$Z$7690,"="  &amp;A13)</f>
        <v>46</v>
      </c>
      <c r="Q13">
        <f>COUNTIFS('3way'!$S$3:$S$7690,"&gt;=  26% ",'3way'!$AE$3:$AE$7690,"&lt;&gt;X",'3way'!$Z$3:$Z$7690,"="  &amp;A13)</f>
        <v>109</v>
      </c>
      <c r="R13">
        <f>COUNTIFS('3way'!$T$3:$T$7690,"&gt;=  28% ",'3way'!$AE$3:$AE$7690,"2",'3way'!$Z$3:$Z$7690,"="  &amp;A13)</f>
        <v>30</v>
      </c>
      <c r="S13" s="83">
        <f>COUNTIFS('3way'!$T$3:$T$7690,"&gt;=  28% ",'3way'!$AE$3:$AE$7690,"&lt;&gt;2",'3way'!$Z$3:$Z$7690,"="  &amp;A13)</f>
        <v>81</v>
      </c>
      <c r="T13" s="6">
        <f>(N13/(COUNTIF('3way'!$Z$3:$Z$7690,"="&amp;A13)))</f>
        <v>0.16250000000000001</v>
      </c>
      <c r="U13" s="6">
        <f>(O13/(COUNTIF('3way'!$Z$3:$Z$7690,"="&amp;A13)))</f>
        <v>0.35</v>
      </c>
      <c r="V13" s="6">
        <f>(P13/(COUNTIF('3way'!$Z$3:$Z$7690,"="&amp;A13)))</f>
        <v>0.28749999999999998</v>
      </c>
      <c r="W13" s="6">
        <f>(Q13/(COUNTIF('3way'!$Z$3:$Z$7690,"="&amp;A13)))</f>
        <v>0.68125000000000002</v>
      </c>
      <c r="X13" s="6">
        <f>(R13/(COUNTIF('3way'!$Z$3:$Z$7690,"="&amp;A13)))</f>
        <v>0.1875</v>
      </c>
      <c r="Y13" s="6">
        <f>(S13/(COUNTIF('3way'!$Z$3:$Z$7690,"="&amp;A13)))</f>
        <v>0.50624999999999998</v>
      </c>
      <c r="Z13">
        <f t="shared" si="0"/>
        <v>70</v>
      </c>
      <c r="AA13" s="6">
        <f>(Z13/(COUNTIF('3way'!$Z$3:$Z$7690,"="&amp;A13)))</f>
        <v>0.4375</v>
      </c>
      <c r="AB13">
        <f t="shared" si="1"/>
        <v>102</v>
      </c>
      <c r="AC13" s="6">
        <f>(AB13/(COUNTIF('3way'!$Z$3:$Z$7690,"="&amp;A13)))</f>
        <v>0.63749999999999996</v>
      </c>
      <c r="AD13">
        <f t="shared" si="2"/>
        <v>192</v>
      </c>
      <c r="AE13" s="6">
        <f>(AD13/(COUNTIF('3way'!$Z$3:$Z$7690,"="&amp;A13)))</f>
        <v>1.2</v>
      </c>
      <c r="AF13">
        <f t="shared" si="3"/>
        <v>246</v>
      </c>
      <c r="AG13" s="6">
        <f>(AF13/(COUNTIF('3way'!$Z$3:$Z$7690,"="&amp;A13)))</f>
        <v>1.5375000000000001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3</v>
      </c>
      <c r="C14" s="68">
        <f>COUNTIFS('3way'!$A$3:$A$7690,"&gt;=  45% ",'3way'!$AE$3:$AE$7690,"&lt;&gt;1",'3way'!$Z$3:$Z$7690,"="  &amp;A14)</f>
        <v>12</v>
      </c>
      <c r="D14" s="68">
        <f>COUNTIFS('3way'!$B$3:$B$7690,"&gt;=  26% ",'3way'!$AE$3:$AE$7690,"X",'3way'!$Z$3:$Z$7690,"="  &amp;A14)</f>
        <v>12</v>
      </c>
      <c r="E14" s="68">
        <f>COUNTIFS('3way'!$B$3:$B$7690,"&gt;=  26% ",'3way'!$AE$3:$AE$7690,"&lt;&gt;X",'3way'!$Z$3:$Z$7690,"="  &amp;A14)</f>
        <v>38</v>
      </c>
      <c r="F14" s="68">
        <f>COUNTIFS('3way'!$C$3:$C$7690,"&gt;=  28% ",'3way'!$AE$3:$AE$7690,"2",'3way'!$Z$3:$Z$7690,"="  &amp;A14)</f>
        <v>11</v>
      </c>
      <c r="G14" s="68">
        <f>COUNTIFS('3way'!$C$3:$C$7690,"&gt;=  28% ",'3way'!$AE$3:$AE$7690,"&lt;&gt;2",'3way'!$Z$3:$Z$7690,"="  &amp;A14)</f>
        <v>17</v>
      </c>
      <c r="H14" s="6">
        <f>(B14/((COUNTIF('3way'!$Z$3:$Z$7690,"="&amp;A14))))</f>
        <v>4.2857142857142858E-2</v>
      </c>
      <c r="I14" s="6">
        <f>(C14/(COUNTIF('3way'!$Z$3:$Z$7690,"="&amp;A14)))</f>
        <v>0.17142857142857143</v>
      </c>
      <c r="J14" s="6">
        <f>(D14/(COUNTIF('3way'!$Z$3:$Z$7690,"="&amp;A14)))</f>
        <v>0.17142857142857143</v>
      </c>
      <c r="K14" s="6">
        <f>(E14/(COUNTIF('3way'!$Z$3:$Z$7690,"="&amp;A14)))</f>
        <v>0.54285714285714282</v>
      </c>
      <c r="L14" s="6">
        <f>(F14/(COUNTIF('3way'!$Z$3:$Z$7690,"="&amp;A14)))</f>
        <v>0.15714285714285714</v>
      </c>
      <c r="M14" s="6">
        <f>(G14/(COUNTIF('3way'!$Z$3:$Z$7690,"="&amp;A14)))</f>
        <v>0.24285714285714285</v>
      </c>
      <c r="N14" s="68">
        <f>COUNTIFS('3way'!$R$3:$R$7690,"&gt;=  45% ",'3way'!$AE$3:$AE$7690,"1",'3way'!$Z$3:$Z$7690,"="  &amp;A14)</f>
        <v>15</v>
      </c>
      <c r="O14">
        <f>COUNTIFS('3way'!$R$3:$R$7690,"&gt;=  45% ",'3way'!$AE$3:$AE$7690,"&lt;&gt;1",'3way'!$Z$3:$Z$7690,"="  &amp;A14)</f>
        <v>26</v>
      </c>
      <c r="P14">
        <f>COUNTIFS('3way'!$S$3:$S$7690,"&gt;=  26% ",'3way'!$AE$3:$AE$7690,"X",'3way'!$Z$3:$Z$7690,"="  &amp;A14)</f>
        <v>12</v>
      </c>
      <c r="Q14">
        <f>COUNTIFS('3way'!$S$3:$S$7690,"&gt;=  26% ",'3way'!$AE$3:$AE$7690,"&lt;&gt;X",'3way'!$Z$3:$Z$7690,"="  &amp;A14)</f>
        <v>28</v>
      </c>
      <c r="R14">
        <f>COUNTIFS('3way'!$T$3:$T$7690,"&gt;=  28% ",'3way'!$AE$3:$AE$7690,"2",'3way'!$Z$3:$Z$7690,"="  &amp;A14)</f>
        <v>20</v>
      </c>
      <c r="S14" s="83">
        <f>COUNTIFS('3way'!$T$3:$T$7690,"&gt;=  28% ",'3way'!$AE$3:$AE$7690,"&lt;&gt;2",'3way'!$Z$3:$Z$7690,"="  &amp;A14)</f>
        <v>43</v>
      </c>
      <c r="T14" s="6">
        <f>(N14/(COUNTIF('3way'!$Z$3:$Z$7690,"="&amp;A14)))</f>
        <v>0.21428571428571427</v>
      </c>
      <c r="U14" s="6">
        <f>(O14/(COUNTIF('3way'!$Z$3:$Z$7690,"="&amp;A14)))</f>
        <v>0.37142857142857144</v>
      </c>
      <c r="V14" s="6">
        <f>(P14/(COUNTIF('3way'!$Z$3:$Z$7690,"="&amp;A14)))</f>
        <v>0.17142857142857143</v>
      </c>
      <c r="W14" s="6">
        <f>(Q14/(COUNTIF('3way'!$Z$3:$Z$7690,"="&amp;A14)))</f>
        <v>0.4</v>
      </c>
      <c r="X14" s="6">
        <f>(R14/(COUNTIF('3way'!$Z$3:$Z$7690,"="&amp;A14)))</f>
        <v>0.2857142857142857</v>
      </c>
      <c r="Y14" s="6">
        <f>(S14/(COUNTIF('3way'!$Z$3:$Z$7690,"="&amp;A14)))</f>
        <v>0.61428571428571432</v>
      </c>
      <c r="Z14">
        <f t="shared" si="0"/>
        <v>26</v>
      </c>
      <c r="AA14" s="6">
        <f>(Z14/(COUNTIF('3way'!$Z$3:$Z$7690,"="&amp;A14)))</f>
        <v>0.37142857142857144</v>
      </c>
      <c r="AB14">
        <f t="shared" si="1"/>
        <v>47</v>
      </c>
      <c r="AC14" s="6">
        <f>(AB14/(COUNTIF('3way'!$Z$3:$Z$7690,"="&amp;A14)))</f>
        <v>0.67142857142857137</v>
      </c>
      <c r="AD14">
        <f t="shared" si="2"/>
        <v>67</v>
      </c>
      <c r="AE14" s="6">
        <f>(AD14/(COUNTIF('3way'!$Z$3:$Z$7690,"="&amp;A14)))</f>
        <v>0.95714285714285718</v>
      </c>
      <c r="AF14">
        <f t="shared" si="3"/>
        <v>97</v>
      </c>
      <c r="AG14" s="6">
        <f>(AF14/(COUNTIF('3way'!$Z$3:$Z$7690,"="&amp;A14)))</f>
        <v>1.3857142857142857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32</v>
      </c>
      <c r="C15" s="68">
        <f>COUNTIFS('3way'!$A$3:$A$7690,"&gt;=  45% ",'3way'!$AE$3:$AE$7690,"&lt;&gt;1",'3way'!$Z$3:$Z$7690,"="  &amp;A15)</f>
        <v>58</v>
      </c>
      <c r="D15" s="68">
        <f>COUNTIFS('3way'!$B$3:$B$7690,"&gt;=  26% ",'3way'!$AE$3:$AE$7690,"X",'3way'!$Z$3:$Z$7690,"="  &amp;A15)</f>
        <v>11</v>
      </c>
      <c r="E15" s="68">
        <f>COUNTIFS('3way'!$B$3:$B$7690,"&gt;=  26% ",'3way'!$AE$3:$AE$7690,"&lt;&gt;X",'3way'!$Z$3:$Z$7690,"="  &amp;A15)</f>
        <v>31</v>
      </c>
      <c r="F15" s="68">
        <f>COUNTIFS('3way'!$C$3:$C$7690,"&gt;=  28% ",'3way'!$AE$3:$AE$7690,"2",'3way'!$Z$3:$Z$7690,"="  &amp;A15)</f>
        <v>29</v>
      </c>
      <c r="G15" s="68">
        <f>COUNTIFS('3way'!$C$3:$C$7690,"&gt;=  28% ",'3way'!$AE$3:$AE$7690,"&lt;&gt;2",'3way'!$Z$3:$Z$7690,"="  &amp;A15)</f>
        <v>62</v>
      </c>
      <c r="H15" s="6">
        <f>(B15/((COUNTIF('3way'!$Z$3:$Z$7690,"="&amp;A15))))</f>
        <v>0.24615384615384617</v>
      </c>
      <c r="I15" s="6">
        <f>(C15/(COUNTIF('3way'!$Z$3:$Z$7690,"="&amp;A15)))</f>
        <v>0.44615384615384618</v>
      </c>
      <c r="J15" s="6">
        <f>(D15/(COUNTIF('3way'!$Z$3:$Z$7690,"="&amp;A15)))</f>
        <v>8.461538461538462E-2</v>
      </c>
      <c r="K15" s="6">
        <f>(E15/(COUNTIF('3way'!$Z$3:$Z$7690,"="&amp;A15)))</f>
        <v>0.23846153846153847</v>
      </c>
      <c r="L15" s="6">
        <f>(F15/(COUNTIF('3way'!$Z$3:$Z$7690,"="&amp;A15)))</f>
        <v>0.22307692307692309</v>
      </c>
      <c r="M15" s="6">
        <f>(G15/(COUNTIF('3way'!$Z$3:$Z$7690,"="&amp;A15)))</f>
        <v>0.47692307692307695</v>
      </c>
      <c r="N15" s="68">
        <f>COUNTIFS('3way'!$R$3:$R$7690,"&gt;=  45% ",'3way'!$AE$3:$AE$7690,"1",'3way'!$Z$3:$Z$7690,"="  &amp;A15)</f>
        <v>37</v>
      </c>
      <c r="O15">
        <f>COUNTIFS('3way'!$R$3:$R$7690,"&gt;=  45% ",'3way'!$AE$3:$AE$7690,"&lt;&gt;1",'3way'!$Z$3:$Z$7690,"="  &amp;A15)</f>
        <v>62</v>
      </c>
      <c r="P15">
        <f>COUNTIFS('3way'!$S$3:$S$7690,"&gt;=  26% ",'3way'!$AE$3:$AE$7690,"X",'3way'!$Z$3:$Z$7690,"="  &amp;A15)</f>
        <v>16</v>
      </c>
      <c r="Q15">
        <f>COUNTIFS('3way'!$S$3:$S$7690,"&gt;=  26% ",'3way'!$AE$3:$AE$7690,"&lt;&gt;X",'3way'!$Z$3:$Z$7690,"="  &amp;A15)</f>
        <v>37</v>
      </c>
      <c r="R15">
        <f>COUNTIFS('3way'!$T$3:$T$7690,"&gt;=  28% ",'3way'!$AE$3:$AE$7690,"2",'3way'!$Z$3:$Z$7690,"="  &amp;A15)</f>
        <v>35</v>
      </c>
      <c r="S15" s="83">
        <f>COUNTIFS('3way'!$T$3:$T$7690,"&gt;=  28% ",'3way'!$AE$3:$AE$7690,"&lt;&gt;2",'3way'!$Z$3:$Z$7690,"="  &amp;A15)</f>
        <v>67</v>
      </c>
      <c r="T15" s="6">
        <f>(N15/(COUNTIF('3way'!$Z$3:$Z$7690,"="&amp;A15)))</f>
        <v>0.2846153846153846</v>
      </c>
      <c r="U15" s="6">
        <f>(O15/(COUNTIF('3way'!$Z$3:$Z$7690,"="&amp;A15)))</f>
        <v>0.47692307692307695</v>
      </c>
      <c r="V15" s="6">
        <f>(P15/(COUNTIF('3way'!$Z$3:$Z$7690,"="&amp;A15)))</f>
        <v>0.12307692307692308</v>
      </c>
      <c r="W15" s="6">
        <f>(Q15/(COUNTIF('3way'!$Z$3:$Z$7690,"="&amp;A15)))</f>
        <v>0.2846153846153846</v>
      </c>
      <c r="X15" s="6">
        <f>(R15/(COUNTIF('3way'!$Z$3:$Z$7690,"="&amp;A15)))</f>
        <v>0.26923076923076922</v>
      </c>
      <c r="Y15" s="6">
        <f>(S15/(COUNTIF('3way'!$Z$3:$Z$7690,"="&amp;A15)))</f>
        <v>0.51538461538461533</v>
      </c>
      <c r="Z15">
        <f t="shared" si="0"/>
        <v>72</v>
      </c>
      <c r="AA15" s="6">
        <f>(Z15/(COUNTIF('3way'!$Z$3:$Z$7690,"="&amp;A15)))</f>
        <v>0.55384615384615388</v>
      </c>
      <c r="AB15">
        <f t="shared" si="1"/>
        <v>88</v>
      </c>
      <c r="AC15" s="6">
        <f>(AB15/(COUNTIF('3way'!$Z$3:$Z$7690,"="&amp;A15)))</f>
        <v>0.67692307692307696</v>
      </c>
      <c r="AD15">
        <f t="shared" si="2"/>
        <v>151</v>
      </c>
      <c r="AE15" s="6">
        <f>(AD15/(COUNTIF('3way'!$Z$3:$Z$7690,"="&amp;A15)))</f>
        <v>1.1615384615384616</v>
      </c>
      <c r="AF15">
        <f t="shared" si="3"/>
        <v>166</v>
      </c>
      <c r="AG15" s="6">
        <f>(AF15/(COUNTIF('3way'!$Z$3:$Z$7690,"="&amp;A15)))</f>
        <v>1.2769230769230768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27</v>
      </c>
      <c r="C16" s="68">
        <f>COUNTIFS('3way'!$A$3:$A$7690,"&gt;=  45% ",'3way'!$AE$3:$AE$7690,"&lt;&gt;1",'3way'!$Z$3:$Z$7690,"="  &amp;A16)</f>
        <v>47</v>
      </c>
      <c r="D16" s="68">
        <f>COUNTIFS('3way'!$B$3:$B$7690,"&gt;=  26% ",'3way'!$AE$3:$AE$7690,"X",'3way'!$Z$3:$Z$7690,"="  &amp;A16)</f>
        <v>17</v>
      </c>
      <c r="E16" s="68">
        <f>COUNTIFS('3way'!$B$3:$B$7690,"&gt;=  26% ",'3way'!$AE$3:$AE$7690,"&lt;&gt;X",'3way'!$Z$3:$Z$7690,"="  &amp;A16)</f>
        <v>37</v>
      </c>
      <c r="F16" s="68">
        <f>COUNTIFS('3way'!$C$3:$C$7690,"&gt;=  28% ",'3way'!$AE$3:$AE$7690,"2",'3way'!$Z$3:$Z$7690,"="  &amp;A16)</f>
        <v>16</v>
      </c>
      <c r="G16" s="68">
        <f>COUNTIFS('3way'!$C$3:$C$7690,"&gt;=  28% ",'3way'!$AE$3:$AE$7690,"&lt;&gt;2",'3way'!$Z$3:$Z$7690,"="  &amp;A16)</f>
        <v>52</v>
      </c>
      <c r="H16" s="6">
        <f>(B16/((COUNTIF('3way'!$Z$3:$Z$7690,"="&amp;A16))))</f>
        <v>0.20930232558139536</v>
      </c>
      <c r="I16" s="6">
        <f>(C16/(COUNTIF('3way'!$Z$3:$Z$7690,"="&amp;A16)))</f>
        <v>0.36434108527131781</v>
      </c>
      <c r="J16" s="6">
        <f>(D16/(COUNTIF('3way'!$Z$3:$Z$7690,"="&amp;A16)))</f>
        <v>0.13178294573643412</v>
      </c>
      <c r="K16" s="6">
        <f>(E16/(COUNTIF('3way'!$Z$3:$Z$7690,"="&amp;A16)))</f>
        <v>0.2868217054263566</v>
      </c>
      <c r="L16" s="6">
        <f>(F16/(COUNTIF('3way'!$Z$3:$Z$7690,"="&amp;A16)))</f>
        <v>0.12403100775193798</v>
      </c>
      <c r="M16" s="6">
        <f>(G16/(COUNTIF('3way'!$Z$3:$Z$7690,"="&amp;A16)))</f>
        <v>0.40310077519379844</v>
      </c>
      <c r="N16" s="68">
        <f>COUNTIFS('3way'!$R$3:$R$7690,"&gt;=  45% ",'3way'!$AE$3:$AE$7690,"1",'3way'!$Z$3:$Z$7690,"="  &amp;A16)</f>
        <v>25</v>
      </c>
      <c r="O16">
        <f>COUNTIFS('3way'!$R$3:$R$7690,"&gt;=  45% ",'3way'!$AE$3:$AE$7690,"&lt;&gt;1",'3way'!$Z$3:$Z$7690,"="  &amp;A16)</f>
        <v>47</v>
      </c>
      <c r="P16">
        <f>COUNTIFS('3way'!$S$3:$S$7690,"&gt;=  26% ",'3way'!$AE$3:$AE$7690,"X",'3way'!$Z$3:$Z$7690,"="  &amp;A16)</f>
        <v>36</v>
      </c>
      <c r="Q16">
        <f>COUNTIFS('3way'!$S$3:$S$7690,"&gt;=  26% ",'3way'!$AE$3:$AE$7690,"&lt;&gt;X",'3way'!$Z$3:$Z$7690,"="  &amp;A16)</f>
        <v>81</v>
      </c>
      <c r="R16">
        <f>COUNTIFS('3way'!$T$3:$T$7690,"&gt;=  28% ",'3way'!$AE$3:$AE$7690,"2",'3way'!$Z$3:$Z$7690,"="  &amp;A16)</f>
        <v>27</v>
      </c>
      <c r="S16" s="83">
        <f>COUNTIFS('3way'!$T$3:$T$7690,"&gt;=  28% ",'3way'!$AE$3:$AE$7690,"&lt;&gt;2",'3way'!$Z$3:$Z$7690,"="  &amp;A16)</f>
        <v>66</v>
      </c>
      <c r="T16" s="6">
        <f>(N16/(COUNTIF('3way'!$Z$3:$Z$7690,"="&amp;A16)))</f>
        <v>0.19379844961240311</v>
      </c>
      <c r="U16" s="6">
        <f>(O16/(COUNTIF('3way'!$Z$3:$Z$7690,"="&amp;A16)))</f>
        <v>0.36434108527131781</v>
      </c>
      <c r="V16" s="6">
        <f>(P16/(COUNTIF('3way'!$Z$3:$Z$7690,"="&amp;A16)))</f>
        <v>0.27906976744186046</v>
      </c>
      <c r="W16" s="6">
        <f>(Q16/(COUNTIF('3way'!$Z$3:$Z$7690,"="&amp;A16)))</f>
        <v>0.62790697674418605</v>
      </c>
      <c r="X16" s="6">
        <f>(R16/(COUNTIF('3way'!$Z$3:$Z$7690,"="&amp;A16)))</f>
        <v>0.20930232558139536</v>
      </c>
      <c r="Y16" s="6">
        <f>(S16/(COUNTIF('3way'!$Z$3:$Z$7690,"="&amp;A16)))</f>
        <v>0.51162790697674421</v>
      </c>
      <c r="Z16">
        <f t="shared" si="0"/>
        <v>60</v>
      </c>
      <c r="AA16" s="6">
        <f>(Z16/(COUNTIF('3way'!$Z$3:$Z$7690,"="&amp;A16)))</f>
        <v>0.46511627906976744</v>
      </c>
      <c r="AB16">
        <f t="shared" si="1"/>
        <v>88</v>
      </c>
      <c r="AC16" s="6">
        <f>(AB16/(COUNTIF('3way'!$Z$3:$Z$7690,"="&amp;A16)))</f>
        <v>0.68217054263565891</v>
      </c>
      <c r="AD16">
        <f t="shared" si="2"/>
        <v>136</v>
      </c>
      <c r="AE16" s="6">
        <f>(AD16/(COUNTIF('3way'!$Z$3:$Z$7690,"="&amp;A16)))</f>
        <v>1.054263565891473</v>
      </c>
      <c r="AF16">
        <f t="shared" si="3"/>
        <v>194</v>
      </c>
      <c r="AG16" s="6">
        <f>(AF16/(COUNTIF('3way'!$Z$3:$Z$7690,"="&amp;A16)))</f>
        <v>1.5038759689922481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24</v>
      </c>
      <c r="C17" s="68">
        <f>COUNTIFS('3way'!$A$3:$A$7690,"&gt;=  45% ",'3way'!$AE$3:$AE$7690,"&lt;&gt;1",'3way'!$Z$3:$Z$7690,"="  &amp;A17)</f>
        <v>45</v>
      </c>
      <c r="D17" s="68">
        <f>COUNTIFS('3way'!$B$3:$B$7690,"&gt;=  26% ",'3way'!$AE$3:$AE$7690,"X",'3way'!$Z$3:$Z$7690,"="  &amp;A17)</f>
        <v>7</v>
      </c>
      <c r="E17" s="68">
        <f>COUNTIFS('3way'!$B$3:$B$7690,"&gt;=  26% ",'3way'!$AE$3:$AE$7690,"&lt;&gt;X",'3way'!$Z$3:$Z$7690,"="  &amp;A17)</f>
        <v>27</v>
      </c>
      <c r="F17" s="68">
        <f>COUNTIFS('3way'!$C$3:$C$7690,"&gt;=  28% ",'3way'!$AE$3:$AE$7690,"2",'3way'!$Z$3:$Z$7690,"="  &amp;A17)</f>
        <v>20</v>
      </c>
      <c r="G17" s="68">
        <f>COUNTIFS('3way'!$C$3:$C$7690,"&gt;=  28% ",'3way'!$AE$3:$AE$7690,"&lt;&gt;2",'3way'!$Z$3:$Z$7690,"="  &amp;A17)</f>
        <v>45</v>
      </c>
      <c r="H17" s="6">
        <f>(B17/((COUNTIF('3way'!$Z$3:$Z$7690,"="&amp;A17))))</f>
        <v>0.20869565217391303</v>
      </c>
      <c r="I17" s="6">
        <f>(C17/(COUNTIF('3way'!$Z$3:$Z$7690,"="&amp;A17)))</f>
        <v>0.39130434782608697</v>
      </c>
      <c r="J17" s="6">
        <f>(D17/(COUNTIF('3way'!$Z$3:$Z$7690,"="&amp;A17)))</f>
        <v>6.0869565217391307E-2</v>
      </c>
      <c r="K17" s="6">
        <f>(E17/(COUNTIF('3way'!$Z$3:$Z$7690,"="&amp;A17)))</f>
        <v>0.23478260869565218</v>
      </c>
      <c r="L17" s="6">
        <f>(F17/(COUNTIF('3way'!$Z$3:$Z$7690,"="&amp;A17)))</f>
        <v>0.17391304347826086</v>
      </c>
      <c r="M17" s="6">
        <f>(G17/(COUNTIF('3way'!$Z$3:$Z$7690,"="&amp;A17)))</f>
        <v>0.39130434782608697</v>
      </c>
      <c r="N17" s="68">
        <f>COUNTIFS('3way'!$R$3:$R$7690,"&gt;=  45% ",'3way'!$AE$3:$AE$7690,"1",'3way'!$Z$3:$Z$7690,"="  &amp;A17)</f>
        <v>32</v>
      </c>
      <c r="O17">
        <f>COUNTIFS('3way'!$R$3:$R$7690,"&gt;=  45% ",'3way'!$AE$3:$AE$7690,"&lt;&gt;1",'3way'!$Z$3:$Z$7690,"="  &amp;A17)</f>
        <v>51</v>
      </c>
      <c r="P17">
        <f>COUNTIFS('3way'!$S$3:$S$7690,"&gt;=  26% ",'3way'!$AE$3:$AE$7690,"X",'3way'!$Z$3:$Z$7690,"="  &amp;A17)</f>
        <v>9</v>
      </c>
      <c r="Q17">
        <f>COUNTIFS('3way'!$S$3:$S$7690,"&gt;=  26% ",'3way'!$AE$3:$AE$7690,"&lt;&gt;X",'3way'!$Z$3:$Z$7690,"="  &amp;A17)</f>
        <v>33</v>
      </c>
      <c r="R17">
        <f>COUNTIFS('3way'!$T$3:$T$7690,"&gt;=  28% ",'3way'!$AE$3:$AE$7690,"2",'3way'!$Z$3:$Z$7690,"="  &amp;A17)</f>
        <v>30</v>
      </c>
      <c r="S17" s="83">
        <f>COUNTIFS('3way'!$T$3:$T$7690,"&gt;=  28% ",'3way'!$AE$3:$AE$7690,"&lt;&gt;2",'3way'!$Z$3:$Z$7690,"="  &amp;A17)</f>
        <v>63</v>
      </c>
      <c r="T17" s="6">
        <f>(N17/(COUNTIF('3way'!$Z$3:$Z$7690,"="&amp;A17)))</f>
        <v>0.27826086956521739</v>
      </c>
      <c r="U17" s="6">
        <f>(O17/(COUNTIF('3way'!$Z$3:$Z$7690,"="&amp;A17)))</f>
        <v>0.44347826086956521</v>
      </c>
      <c r="V17" s="6">
        <f>(P17/(COUNTIF('3way'!$Z$3:$Z$7690,"="&amp;A17)))</f>
        <v>7.8260869565217397E-2</v>
      </c>
      <c r="W17" s="6">
        <f>(Q17/(COUNTIF('3way'!$Z$3:$Z$7690,"="&amp;A17)))</f>
        <v>0.28695652173913044</v>
      </c>
      <c r="X17" s="6">
        <f>(R17/(COUNTIF('3way'!$Z$3:$Z$7690,"="&amp;A17)))</f>
        <v>0.2608695652173913</v>
      </c>
      <c r="Y17" s="6">
        <f>(S17/(COUNTIF('3way'!$Z$3:$Z$7690,"="&amp;A17)))</f>
        <v>0.54782608695652169</v>
      </c>
      <c r="Z17">
        <f t="shared" si="0"/>
        <v>51</v>
      </c>
      <c r="AA17" s="6">
        <f>(Z17/(COUNTIF('3way'!$Z$3:$Z$7690,"="&amp;A17)))</f>
        <v>0.44347826086956521</v>
      </c>
      <c r="AB17">
        <f t="shared" si="1"/>
        <v>71</v>
      </c>
      <c r="AC17" s="6">
        <f>(AB17/(COUNTIF('3way'!$Z$3:$Z$7690,"="&amp;A17)))</f>
        <v>0.61739130434782608</v>
      </c>
      <c r="AD17">
        <f t="shared" si="2"/>
        <v>117</v>
      </c>
      <c r="AE17" s="6">
        <f>(AD17/(COUNTIF('3way'!$Z$3:$Z$7690,"="&amp;A17)))</f>
        <v>1.017391304347826</v>
      </c>
      <c r="AF17">
        <f t="shared" si="3"/>
        <v>147</v>
      </c>
      <c r="AG17" s="6">
        <f>(AF17/(COUNTIF('3way'!$Z$3:$Z$7690,"="&amp;A17)))</f>
        <v>1.2782608695652173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14</v>
      </c>
      <c r="C18" s="68">
        <f>COUNTIFS('3way'!$A$3:$A$7690,"&gt;=  45% ",'3way'!$AE$3:$AE$7690,"&lt;&gt;1",'3way'!$Z$3:$Z$7690,"="  &amp;A18)</f>
        <v>27</v>
      </c>
      <c r="D18" s="68">
        <f>COUNTIFS('3way'!$B$3:$B$7690,"&gt;=  26% ",'3way'!$AE$3:$AE$7690,"X",'3way'!$Z$3:$Z$7690,"="  &amp;A18)</f>
        <v>12</v>
      </c>
      <c r="E18" s="68">
        <f>COUNTIFS('3way'!$B$3:$B$7690,"&gt;=  26% ",'3way'!$AE$3:$AE$7690,"&lt;&gt;X",'3way'!$Z$3:$Z$7690,"="  &amp;A18)</f>
        <v>22</v>
      </c>
      <c r="F18" s="68">
        <f>COUNTIFS('3way'!$C$3:$C$7690,"&gt;=  28% ",'3way'!$AE$3:$AE$7690,"2",'3way'!$Z$3:$Z$7690,"="  &amp;A18)</f>
        <v>23</v>
      </c>
      <c r="G18" s="68">
        <f>COUNTIFS('3way'!$C$3:$C$7690,"&gt;=  28% ",'3way'!$AE$3:$AE$7690,"&lt;&gt;2",'3way'!$Z$3:$Z$7690,"="  &amp;A18)</f>
        <v>44</v>
      </c>
      <c r="H18" s="6">
        <f>(B18/((COUNTIF('3way'!$Z$3:$Z$7690,"="&amp;A18))))</f>
        <v>0.14141414141414141</v>
      </c>
      <c r="I18" s="6">
        <f>(C18/(COUNTIF('3way'!$Z$3:$Z$7690,"="&amp;A18)))</f>
        <v>0.27272727272727271</v>
      </c>
      <c r="J18" s="6">
        <f>(D18/(COUNTIF('3way'!$Z$3:$Z$7690,"="&amp;A18)))</f>
        <v>0.12121212121212122</v>
      </c>
      <c r="K18" s="6">
        <f>(E18/(COUNTIF('3way'!$Z$3:$Z$7690,"="&amp;A18)))</f>
        <v>0.22222222222222221</v>
      </c>
      <c r="L18" s="6">
        <f>(F18/(COUNTIF('3way'!$Z$3:$Z$7690,"="&amp;A18)))</f>
        <v>0.23232323232323232</v>
      </c>
      <c r="M18" s="6">
        <f>(G18/(COUNTIF('3way'!$Z$3:$Z$7690,"="&amp;A18)))</f>
        <v>0.44444444444444442</v>
      </c>
      <c r="N18" s="68">
        <f>COUNTIFS('3way'!$R$3:$R$7690,"&gt;=  45% ",'3way'!$AE$3:$AE$7690,"1",'3way'!$Z$3:$Z$7690,"="  &amp;A18)</f>
        <v>22</v>
      </c>
      <c r="O18">
        <f>COUNTIFS('3way'!$R$3:$R$7690,"&gt;=  45% ",'3way'!$AE$3:$AE$7690,"&lt;&gt;1",'3way'!$Z$3:$Z$7690,"="  &amp;A18)</f>
        <v>35</v>
      </c>
      <c r="P18">
        <f>COUNTIFS('3way'!$S$3:$S$7690,"&gt;=  26% ",'3way'!$AE$3:$AE$7690,"X",'3way'!$Z$3:$Z$7690,"="  &amp;A18)</f>
        <v>27</v>
      </c>
      <c r="Q18">
        <f>COUNTIFS('3way'!$S$3:$S$7690,"&gt;=  26% ",'3way'!$AE$3:$AE$7690,"&lt;&gt;X",'3way'!$Z$3:$Z$7690,"="  &amp;A18)</f>
        <v>33</v>
      </c>
      <c r="R18">
        <f>COUNTIFS('3way'!$T$3:$T$7690,"&gt;=  28% ",'3way'!$AE$3:$AE$7690,"2",'3way'!$Z$3:$Z$7690,"="  &amp;A18)</f>
        <v>27</v>
      </c>
      <c r="S18" s="83">
        <f>COUNTIFS('3way'!$T$3:$T$7690,"&gt;=  28% ",'3way'!$AE$3:$AE$7690,"&lt;&gt;2",'3way'!$Z$3:$Z$7690,"="  &amp;A18)</f>
        <v>58</v>
      </c>
      <c r="T18" s="6">
        <f>(N18/(COUNTIF('3way'!$Z$3:$Z$7690,"="&amp;A18)))</f>
        <v>0.22222222222222221</v>
      </c>
      <c r="U18" s="6">
        <f>(O18/(COUNTIF('3way'!$Z$3:$Z$7690,"="&amp;A18)))</f>
        <v>0.35353535353535354</v>
      </c>
      <c r="V18" s="6">
        <f>(P18/(COUNTIF('3way'!$Z$3:$Z$7690,"="&amp;A18)))</f>
        <v>0.27272727272727271</v>
      </c>
      <c r="W18" s="6">
        <f>(Q18/(COUNTIF('3way'!$Z$3:$Z$7690,"="&amp;A18)))</f>
        <v>0.33333333333333331</v>
      </c>
      <c r="X18" s="6">
        <f>(R18/(COUNTIF('3way'!$Z$3:$Z$7690,"="&amp;A18)))</f>
        <v>0.27272727272727271</v>
      </c>
      <c r="Y18" s="6">
        <f>(S18/(COUNTIF('3way'!$Z$3:$Z$7690,"="&amp;A18)))</f>
        <v>0.58585858585858586</v>
      </c>
      <c r="Z18">
        <f t="shared" si="0"/>
        <v>49</v>
      </c>
      <c r="AA18" s="6">
        <f>(Z18/(COUNTIF('3way'!$Z$3:$Z$7690,"="&amp;A18)))</f>
        <v>0.49494949494949497</v>
      </c>
      <c r="AB18">
        <f t="shared" si="1"/>
        <v>76</v>
      </c>
      <c r="AC18" s="6">
        <f>(AB18/(COUNTIF('3way'!$Z$3:$Z$7690,"="&amp;A18)))</f>
        <v>0.76767676767676762</v>
      </c>
      <c r="AD18">
        <f t="shared" si="2"/>
        <v>93</v>
      </c>
      <c r="AE18" s="6">
        <f>(AD18/(COUNTIF('3way'!$Z$3:$Z$7690,"="&amp;A18)))</f>
        <v>0.93939393939393945</v>
      </c>
      <c r="AF18">
        <f t="shared" si="3"/>
        <v>126</v>
      </c>
      <c r="AG18" s="6">
        <f>(AF18/(COUNTIF('3way'!$Z$3:$Z$7690,"="&amp;A18)))</f>
        <v>1.2727272727272727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16</v>
      </c>
      <c r="C19" s="68">
        <f>COUNTIFS('3way'!$A$3:$A$7690,"&gt;=  45% ",'3way'!$AE$3:$AE$7690,"&lt;&gt;1",'3way'!$Z$3:$Z$7690,"="  &amp;A19)</f>
        <v>35</v>
      </c>
      <c r="D19" s="68">
        <f>COUNTIFS('3way'!$B$3:$B$7690,"&gt;=  26% ",'3way'!$AE$3:$AE$7690,"X",'3way'!$Z$3:$Z$7690,"="  &amp;A19)</f>
        <v>9</v>
      </c>
      <c r="E19" s="68">
        <f>COUNTIFS('3way'!$B$3:$B$7690,"&gt;=  26% ",'3way'!$AE$3:$AE$7690,"&lt;&gt;X",'3way'!$Z$3:$Z$7690,"="  &amp;A19)</f>
        <v>30</v>
      </c>
      <c r="F19" s="68">
        <f>COUNTIFS('3way'!$C$3:$C$7690,"&gt;=  28% ",'3way'!$AE$3:$AE$7690,"2",'3way'!$Z$3:$Z$7690,"="  &amp;A19)</f>
        <v>14</v>
      </c>
      <c r="G19" s="68">
        <f>COUNTIFS('3way'!$C$3:$C$7690,"&gt;=  28% ",'3way'!$AE$3:$AE$7690,"&lt;&gt;2",'3way'!$Z$3:$Z$7690,"="  &amp;A19)</f>
        <v>40</v>
      </c>
      <c r="H19" s="6">
        <f>(B19/((COUNTIF('3way'!$Z$3:$Z$7690,"="&amp;A19))))</f>
        <v>0.19753086419753085</v>
      </c>
      <c r="I19" s="6">
        <f>(C19/(COUNTIF('3way'!$Z$3:$Z$7690,"="&amp;A19)))</f>
        <v>0.43209876543209874</v>
      </c>
      <c r="J19" s="6">
        <f>(D19/(COUNTIF('3way'!$Z$3:$Z$7690,"="&amp;A19)))</f>
        <v>0.1111111111111111</v>
      </c>
      <c r="K19" s="6">
        <f>(E19/(COUNTIF('3way'!$Z$3:$Z$7690,"="&amp;A19)))</f>
        <v>0.37037037037037035</v>
      </c>
      <c r="L19" s="6">
        <f>(F19/(COUNTIF('3way'!$Z$3:$Z$7690,"="&amp;A19)))</f>
        <v>0.1728395061728395</v>
      </c>
      <c r="M19" s="6">
        <f>(G19/(COUNTIF('3way'!$Z$3:$Z$7690,"="&amp;A19)))</f>
        <v>0.49382716049382713</v>
      </c>
      <c r="N19" s="68">
        <f>COUNTIFS('3way'!$R$3:$R$7690,"&gt;=  45% ",'3way'!$AE$3:$AE$7690,"1",'3way'!$Z$3:$Z$7690,"="  &amp;A19)</f>
        <v>16</v>
      </c>
      <c r="O19">
        <f>COUNTIFS('3way'!$R$3:$R$7690,"&gt;=  45% ",'3way'!$AE$3:$AE$7690,"&lt;&gt;1",'3way'!$Z$3:$Z$7690,"="  &amp;A19)</f>
        <v>32</v>
      </c>
      <c r="P19">
        <f>COUNTIFS('3way'!$S$3:$S$7690,"&gt;=  26% ",'3way'!$AE$3:$AE$7690,"X",'3way'!$Z$3:$Z$7690,"="  &amp;A19)</f>
        <v>13</v>
      </c>
      <c r="Q19">
        <f>COUNTIFS('3way'!$S$3:$S$7690,"&gt;=  26% ",'3way'!$AE$3:$AE$7690,"&lt;&gt;X",'3way'!$Z$3:$Z$7690,"="  &amp;A19)</f>
        <v>31</v>
      </c>
      <c r="R19">
        <f>COUNTIFS('3way'!$T$3:$T$7690,"&gt;=  28% ",'3way'!$AE$3:$AE$7690,"2",'3way'!$Z$3:$Z$7690,"="  &amp;A19)</f>
        <v>19</v>
      </c>
      <c r="S19" s="83">
        <f>COUNTIFS('3way'!$T$3:$T$7690,"&gt;=  28% ",'3way'!$AE$3:$AE$7690,"&lt;&gt;2",'3way'!$Z$3:$Z$7690,"="  &amp;A19)</f>
        <v>47</v>
      </c>
      <c r="T19" s="6">
        <f>(N19/(COUNTIF('3way'!$Z$3:$Z$7690,"="&amp;A19)))</f>
        <v>0.19753086419753085</v>
      </c>
      <c r="U19" s="6">
        <f>(O19/(COUNTIF('3way'!$Z$3:$Z$7690,"="&amp;A19)))</f>
        <v>0.39506172839506171</v>
      </c>
      <c r="V19" s="6">
        <f>(P19/(COUNTIF('3way'!$Z$3:$Z$7690,"="&amp;A19)))</f>
        <v>0.16049382716049382</v>
      </c>
      <c r="W19" s="6">
        <f>(Q19/(COUNTIF('3way'!$Z$3:$Z$7690,"="&amp;A19)))</f>
        <v>0.38271604938271603</v>
      </c>
      <c r="X19" s="6">
        <f>(R19/(COUNTIF('3way'!$Z$3:$Z$7690,"="&amp;A19)))</f>
        <v>0.23456790123456789</v>
      </c>
      <c r="Y19" s="6">
        <f>(S19/(COUNTIF('3way'!$Z$3:$Z$7690,"="&amp;A19)))</f>
        <v>0.58024691358024694</v>
      </c>
      <c r="Z19">
        <f t="shared" si="0"/>
        <v>39</v>
      </c>
      <c r="AA19" s="6">
        <f>(Z19/(COUNTIF('3way'!$Z$3:$Z$7690,"="&amp;A19)))</f>
        <v>0.48148148148148145</v>
      </c>
      <c r="AB19">
        <f t="shared" si="1"/>
        <v>48</v>
      </c>
      <c r="AC19" s="6">
        <f>(AB19/(COUNTIF('3way'!$Z$3:$Z$7690,"="&amp;A19)))</f>
        <v>0.59259259259259256</v>
      </c>
      <c r="AD19">
        <f t="shared" si="2"/>
        <v>105</v>
      </c>
      <c r="AE19" s="6">
        <f>(AD19/(COUNTIF('3way'!$Z$3:$Z$7690,"="&amp;A19)))</f>
        <v>1.2962962962962963</v>
      </c>
      <c r="AF19">
        <f t="shared" si="3"/>
        <v>110</v>
      </c>
      <c r="AG19" s="6">
        <f>(AF19/(COUNTIF('3way'!$Z$3:$Z$7690,"="&amp;A19)))</f>
        <v>1.3580246913580247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14</v>
      </c>
      <c r="C20" s="68">
        <f>COUNTIFS('3way'!$A$3:$A$7690,"&gt;=  45% ",'3way'!$AE$3:$AE$7690,"&lt;&gt;1",'3way'!$Z$3:$Z$7690,"="  &amp;A20)</f>
        <v>32</v>
      </c>
      <c r="D20" s="68">
        <f>COUNTIFS('3way'!$B$3:$B$7690,"&gt;=  26% ",'3way'!$AE$3:$AE$7690,"X",'3way'!$Z$3:$Z$7690,"="  &amp;A20)</f>
        <v>10</v>
      </c>
      <c r="E20" s="68">
        <f>COUNTIFS('3way'!$B$3:$B$7690,"&gt;=  26% ",'3way'!$AE$3:$AE$7690,"&lt;&gt;X",'3way'!$Z$3:$Z$7690,"="  &amp;A20)</f>
        <v>21</v>
      </c>
      <c r="F20" s="68">
        <f>COUNTIFS('3way'!$C$3:$C$7690,"&gt;=  28% ",'3way'!$AE$3:$AE$7690,"2",'3way'!$Z$3:$Z$7690,"="  &amp;A20)</f>
        <v>17</v>
      </c>
      <c r="G20" s="68">
        <f>COUNTIFS('3way'!$C$3:$C$7690,"&gt;=  28% ",'3way'!$AE$3:$AE$7690,"&lt;&gt;2",'3way'!$Z$3:$Z$7690,"="  &amp;A20)</f>
        <v>38</v>
      </c>
      <c r="H20" s="6">
        <f>(B20/((COUNTIF('3way'!$Z$3:$Z$7690,"="&amp;A20))))</f>
        <v>0.18666666666666668</v>
      </c>
      <c r="I20" s="6">
        <f>(C20/(COUNTIF('3way'!$Z$3:$Z$7690,"="&amp;A20)))</f>
        <v>0.42666666666666669</v>
      </c>
      <c r="J20" s="6">
        <f>(D20/(COUNTIF('3way'!$Z$3:$Z$7690,"="&amp;A20)))</f>
        <v>0.13333333333333333</v>
      </c>
      <c r="K20" s="6">
        <f>(E20/(COUNTIF('3way'!$Z$3:$Z$7690,"="&amp;A20)))</f>
        <v>0.28000000000000003</v>
      </c>
      <c r="L20" s="6">
        <f>(F20/(COUNTIF('3way'!$Z$3:$Z$7690,"="&amp;A20)))</f>
        <v>0.22666666666666666</v>
      </c>
      <c r="M20" s="6">
        <f>(G20/(COUNTIF('3way'!$Z$3:$Z$7690,"="&amp;A20)))</f>
        <v>0.50666666666666671</v>
      </c>
      <c r="N20" s="68">
        <f>COUNTIFS('3way'!$R$3:$R$7690,"&gt;=  45% ",'3way'!$AE$3:$AE$7690,"1",'3way'!$Z$3:$Z$7690,"="  &amp;A20)</f>
        <v>15</v>
      </c>
      <c r="O20">
        <f>COUNTIFS('3way'!$R$3:$R$7690,"&gt;=  45% ",'3way'!$AE$3:$AE$7690,"&lt;&gt;1",'3way'!$Z$3:$Z$7690,"="  &amp;A20)</f>
        <v>26</v>
      </c>
      <c r="P20">
        <f>COUNTIFS('3way'!$S$3:$S$7690,"&gt;=  26% ",'3way'!$AE$3:$AE$7690,"X",'3way'!$Z$3:$Z$7690,"="  &amp;A20)</f>
        <v>19</v>
      </c>
      <c r="Q20">
        <f>COUNTIFS('3way'!$S$3:$S$7690,"&gt;=  26% ",'3way'!$AE$3:$AE$7690,"&lt;&gt;X",'3way'!$Z$3:$Z$7690,"="  &amp;A20)</f>
        <v>33</v>
      </c>
      <c r="R20">
        <f>COUNTIFS('3way'!$T$3:$T$7690,"&gt;=  28% ",'3way'!$AE$3:$AE$7690,"2",'3way'!$Z$3:$Z$7690,"="  &amp;A20)</f>
        <v>18</v>
      </c>
      <c r="S20" s="83">
        <f>COUNTIFS('3way'!$T$3:$T$7690,"&gt;=  28% ",'3way'!$AE$3:$AE$7690,"&lt;&gt;2",'3way'!$Z$3:$Z$7690,"="  &amp;A20)</f>
        <v>47</v>
      </c>
      <c r="T20" s="6">
        <f>(N20/(COUNTIF('3way'!$Z$3:$Z$7690,"="&amp;A20)))</f>
        <v>0.2</v>
      </c>
      <c r="U20" s="6">
        <f>(O20/(COUNTIF('3way'!$Z$3:$Z$7690,"="&amp;A20)))</f>
        <v>0.34666666666666668</v>
      </c>
      <c r="V20" s="6">
        <f>(P20/(COUNTIF('3way'!$Z$3:$Z$7690,"="&amp;A20)))</f>
        <v>0.25333333333333335</v>
      </c>
      <c r="W20" s="6">
        <f>(Q20/(COUNTIF('3way'!$Z$3:$Z$7690,"="&amp;A20)))</f>
        <v>0.44</v>
      </c>
      <c r="X20" s="6">
        <f>(R20/(COUNTIF('3way'!$Z$3:$Z$7690,"="&amp;A20)))</f>
        <v>0.24</v>
      </c>
      <c r="Y20" s="6">
        <f>(S20/(COUNTIF('3way'!$Z$3:$Z$7690,"="&amp;A20)))</f>
        <v>0.62666666666666671</v>
      </c>
      <c r="Z20">
        <f t="shared" si="0"/>
        <v>41</v>
      </c>
      <c r="AA20" s="6">
        <f>(Z20/(COUNTIF('3way'!$Z$3:$Z$7690,"="&amp;A20)))</f>
        <v>0.54666666666666663</v>
      </c>
      <c r="AB20">
        <f t="shared" si="1"/>
        <v>52</v>
      </c>
      <c r="AC20" s="6">
        <f>(AB20/(COUNTIF('3way'!$Z$3:$Z$7690,"="&amp;A20)))</f>
        <v>0.69333333333333336</v>
      </c>
      <c r="AD20">
        <f t="shared" si="2"/>
        <v>91</v>
      </c>
      <c r="AE20" s="6">
        <f>(AD20/(COUNTIF('3way'!$Z$3:$Z$7690,"="&amp;A20)))</f>
        <v>1.2133333333333334</v>
      </c>
      <c r="AF20">
        <f t="shared" si="3"/>
        <v>106</v>
      </c>
      <c r="AG20" s="6">
        <f>(AF20/(COUNTIF('3way'!$Z$3:$Z$7690,"="&amp;A20)))</f>
        <v>1.4133333333333333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19</v>
      </c>
      <c r="C21" s="68">
        <f>COUNTIFS('3way'!$A$3:$A$7690,"&gt;=  45% ",'3way'!$AE$3:$AE$7690,"&lt;&gt;1",'3way'!$Z$3:$Z$7690,"="  &amp;A21)</f>
        <v>39</v>
      </c>
      <c r="D21" s="68">
        <f>COUNTIFS('3way'!$B$3:$B$7690,"&gt;=  26% ",'3way'!$AE$3:$AE$7690,"X",'3way'!$Z$3:$Z$7690,"="  &amp;A21)</f>
        <v>7</v>
      </c>
      <c r="E21" s="68">
        <f>COUNTIFS('3way'!$B$3:$B$7690,"&gt;=  26% ",'3way'!$AE$3:$AE$7690,"&lt;&gt;X",'3way'!$Z$3:$Z$7690,"="  &amp;A21)</f>
        <v>20</v>
      </c>
      <c r="F21" s="68">
        <f>COUNTIFS('3way'!$C$3:$C$7690,"&gt;=  28% ",'3way'!$AE$3:$AE$7690,"2",'3way'!$Z$3:$Z$7690,"="  &amp;A21)</f>
        <v>12</v>
      </c>
      <c r="G21" s="68">
        <f>COUNTIFS('3way'!$C$3:$C$7690,"&gt;=  28% ",'3way'!$AE$3:$AE$7690,"&lt;&gt;2",'3way'!$Z$3:$Z$7690,"="  &amp;A21)</f>
        <v>31</v>
      </c>
      <c r="H21" s="6">
        <f>(B21/((COUNTIF('3way'!$Z$3:$Z$7690,"="&amp;A21))))</f>
        <v>0.25333333333333335</v>
      </c>
      <c r="I21" s="6">
        <f>(C21/(COUNTIF('3way'!$Z$3:$Z$7690,"="&amp;A21)))</f>
        <v>0.52</v>
      </c>
      <c r="J21" s="6">
        <f>(D21/(COUNTIF('3way'!$Z$3:$Z$7690,"="&amp;A21)))</f>
        <v>9.3333333333333338E-2</v>
      </c>
      <c r="K21" s="6">
        <f>(E21/(COUNTIF('3way'!$Z$3:$Z$7690,"="&amp;A21)))</f>
        <v>0.26666666666666666</v>
      </c>
      <c r="L21" s="6">
        <f>(F21/(COUNTIF('3way'!$Z$3:$Z$7690,"="&amp;A21)))</f>
        <v>0.16</v>
      </c>
      <c r="M21" s="6">
        <f>(G21/(COUNTIF('3way'!$Z$3:$Z$7690,"="&amp;A21)))</f>
        <v>0.41333333333333333</v>
      </c>
      <c r="N21" s="68">
        <f>COUNTIFS('3way'!$R$3:$R$7690,"&gt;=  45% ",'3way'!$AE$3:$AE$7690,"1",'3way'!$Z$3:$Z$7690,"="  &amp;A21)</f>
        <v>16</v>
      </c>
      <c r="O21">
        <f>COUNTIFS('3way'!$R$3:$R$7690,"&gt;=  45% ",'3way'!$AE$3:$AE$7690,"&lt;&gt;1",'3way'!$Z$3:$Z$7690,"="  &amp;A21)</f>
        <v>30</v>
      </c>
      <c r="P21">
        <f>COUNTIFS('3way'!$S$3:$S$7690,"&gt;=  26% ",'3way'!$AE$3:$AE$7690,"X",'3way'!$Z$3:$Z$7690,"="  &amp;A21)</f>
        <v>10</v>
      </c>
      <c r="Q21">
        <f>COUNTIFS('3way'!$S$3:$S$7690,"&gt;=  26% ",'3way'!$AE$3:$AE$7690,"&lt;&gt;X",'3way'!$Z$3:$Z$7690,"="  &amp;A21)</f>
        <v>28</v>
      </c>
      <c r="R21">
        <f>COUNTIFS('3way'!$T$3:$T$7690,"&gt;=  28% ",'3way'!$AE$3:$AE$7690,"2",'3way'!$Z$3:$Z$7690,"="  &amp;A21)</f>
        <v>17</v>
      </c>
      <c r="S21" s="83">
        <f>COUNTIFS('3way'!$T$3:$T$7690,"&gt;=  28% ",'3way'!$AE$3:$AE$7690,"&lt;&gt;2",'3way'!$Z$3:$Z$7690,"="  &amp;A21)</f>
        <v>45</v>
      </c>
      <c r="T21" s="6">
        <f>(N21/(COUNTIF('3way'!$Z$3:$Z$7690,"="&amp;A21)))</f>
        <v>0.21333333333333335</v>
      </c>
      <c r="U21" s="6">
        <f>(O21/(COUNTIF('3way'!$Z$3:$Z$7690,"="&amp;A21)))</f>
        <v>0.4</v>
      </c>
      <c r="V21" s="6">
        <f>(P21/(COUNTIF('3way'!$Z$3:$Z$7690,"="&amp;A21)))</f>
        <v>0.13333333333333333</v>
      </c>
      <c r="W21" s="6">
        <f>(Q21/(COUNTIF('3way'!$Z$3:$Z$7690,"="&amp;A21)))</f>
        <v>0.37333333333333335</v>
      </c>
      <c r="X21" s="6">
        <f>(R21/(COUNTIF('3way'!$Z$3:$Z$7690,"="&amp;A21)))</f>
        <v>0.22666666666666666</v>
      </c>
      <c r="Y21" s="6">
        <f>(S21/(COUNTIF('3way'!$Z$3:$Z$7690,"="&amp;A21)))</f>
        <v>0.6</v>
      </c>
      <c r="Z21">
        <f t="shared" si="0"/>
        <v>38</v>
      </c>
      <c r="AA21" s="6">
        <f>(Z21/(COUNTIF('3way'!$Z$3:$Z$7690,"="&amp;A21)))</f>
        <v>0.50666666666666671</v>
      </c>
      <c r="AB21">
        <f t="shared" si="1"/>
        <v>43</v>
      </c>
      <c r="AC21" s="6">
        <f>(AB21/(COUNTIF('3way'!$Z$3:$Z$7690,"="&amp;A21)))</f>
        <v>0.57333333333333336</v>
      </c>
      <c r="AD21">
        <f t="shared" si="2"/>
        <v>90</v>
      </c>
      <c r="AE21" s="6">
        <f>(AD21/(COUNTIF('3way'!$Z$3:$Z$7690,"="&amp;A21)))</f>
        <v>1.2</v>
      </c>
      <c r="AF21">
        <f t="shared" si="3"/>
        <v>103</v>
      </c>
      <c r="AG21" s="6">
        <f>(AF21/(COUNTIF('3way'!$Z$3:$Z$7690,"="&amp;A21)))</f>
        <v>1.3733333333333333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9</v>
      </c>
      <c r="C22" s="68">
        <f>COUNTIFS('3way'!$A$3:$A$7690,"&gt;=  45% ",'3way'!$AE$3:$AE$7690,"&lt;&gt;1",'3way'!$Z$3:$Z$7690,"="  &amp;A22)</f>
        <v>19</v>
      </c>
      <c r="D22" s="68">
        <f>COUNTIFS('3way'!$B$3:$B$7690,"&gt;=  26% ",'3way'!$AE$3:$AE$7690,"X",'3way'!$Z$3:$Z$7690,"="  &amp;A22)</f>
        <v>6</v>
      </c>
      <c r="E22" s="68">
        <f>COUNTIFS('3way'!$B$3:$B$7690,"&gt;=  26% ",'3way'!$AE$3:$AE$7690,"&lt;&gt;X",'3way'!$Z$3:$Z$7690,"="  &amp;A22)</f>
        <v>19</v>
      </c>
      <c r="F22" s="68">
        <f>COUNTIFS('3way'!$C$3:$C$7690,"&gt;=  28% ",'3way'!$AE$3:$AE$7690,"2",'3way'!$Z$3:$Z$7690,"="  &amp;A22)</f>
        <v>12</v>
      </c>
      <c r="G22" s="68">
        <f>COUNTIFS('3way'!$C$3:$C$7690,"&gt;=  28% ",'3way'!$AE$3:$AE$7690,"&lt;&gt;2",'3way'!$Z$3:$Z$7690,"="  &amp;A22)</f>
        <v>35</v>
      </c>
      <c r="H22" s="6">
        <f>(B22/((COUNTIF('3way'!$Z$3:$Z$7690,"="&amp;A22))))</f>
        <v>0.13235294117647059</v>
      </c>
      <c r="I22" s="6">
        <f>(C22/(COUNTIF('3way'!$Z$3:$Z$7690,"="&amp;A22)))</f>
        <v>0.27941176470588236</v>
      </c>
      <c r="J22" s="6">
        <f>(D22/(COUNTIF('3way'!$Z$3:$Z$7690,"="&amp;A22)))</f>
        <v>8.8235294117647065E-2</v>
      </c>
      <c r="K22" s="6">
        <f>(E22/(COUNTIF('3way'!$Z$3:$Z$7690,"="&amp;A22)))</f>
        <v>0.27941176470588236</v>
      </c>
      <c r="L22" s="6">
        <f>(F22/(COUNTIF('3way'!$Z$3:$Z$7690,"="&amp;A22)))</f>
        <v>0.17647058823529413</v>
      </c>
      <c r="M22" s="6">
        <f>(G22/(COUNTIF('3way'!$Z$3:$Z$7690,"="&amp;A22)))</f>
        <v>0.51470588235294112</v>
      </c>
      <c r="N22" s="68">
        <f>COUNTIFS('3way'!$R$3:$R$7690,"&gt;=  45% ",'3way'!$AE$3:$AE$7690,"1",'3way'!$Z$3:$Z$7690,"="  &amp;A22)</f>
        <v>16</v>
      </c>
      <c r="O22">
        <f>COUNTIFS('3way'!$R$3:$R$7690,"&gt;=  45% ",'3way'!$AE$3:$AE$7690,"&lt;&gt;1",'3way'!$Z$3:$Z$7690,"="  &amp;A22)</f>
        <v>29</v>
      </c>
      <c r="P22">
        <f>COUNTIFS('3way'!$S$3:$S$7690,"&gt;=  26% ",'3way'!$AE$3:$AE$7690,"X",'3way'!$Z$3:$Z$7690,"="  &amp;A22)</f>
        <v>6</v>
      </c>
      <c r="Q22">
        <f>COUNTIFS('3way'!$S$3:$S$7690,"&gt;=  26% ",'3way'!$AE$3:$AE$7690,"&lt;&gt;X",'3way'!$Z$3:$Z$7690,"="  &amp;A22)</f>
        <v>22</v>
      </c>
      <c r="R22">
        <f>COUNTIFS('3way'!$T$3:$T$7690,"&gt;=  28% ",'3way'!$AE$3:$AE$7690,"2",'3way'!$Z$3:$Z$7690,"="  &amp;A22)</f>
        <v>17</v>
      </c>
      <c r="S22" s="83">
        <f>COUNTIFS('3way'!$T$3:$T$7690,"&gt;=  28% ",'3way'!$AE$3:$AE$7690,"&lt;&gt;2",'3way'!$Z$3:$Z$7690,"="  &amp;A22)</f>
        <v>43</v>
      </c>
      <c r="T22" s="6">
        <f>(N22/(COUNTIF('3way'!$Z$3:$Z$7690,"="&amp;A22)))</f>
        <v>0.23529411764705882</v>
      </c>
      <c r="U22" s="6">
        <f>(O22/(COUNTIF('3way'!$Z$3:$Z$7690,"="&amp;A22)))</f>
        <v>0.4264705882352941</v>
      </c>
      <c r="V22" s="6">
        <f>(P22/(COUNTIF('3way'!$Z$3:$Z$7690,"="&amp;A22)))</f>
        <v>8.8235294117647065E-2</v>
      </c>
      <c r="W22" s="6">
        <f>(Q22/(COUNTIF('3way'!$Z$3:$Z$7690,"="&amp;A22)))</f>
        <v>0.3235294117647059</v>
      </c>
      <c r="X22" s="6">
        <f>(R22/(COUNTIF('3way'!$Z$3:$Z$7690,"="&amp;A22)))</f>
        <v>0.25</v>
      </c>
      <c r="Y22" s="6">
        <f>(S22/(COUNTIF('3way'!$Z$3:$Z$7690,"="&amp;A22)))</f>
        <v>0.63235294117647056</v>
      </c>
      <c r="Z22">
        <f t="shared" si="0"/>
        <v>27</v>
      </c>
      <c r="AA22" s="6">
        <f>(Z22/(COUNTIF('3way'!$Z$3:$Z$7690,"="&amp;A22)))</f>
        <v>0.39705882352941174</v>
      </c>
      <c r="AB22">
        <f t="shared" si="1"/>
        <v>39</v>
      </c>
      <c r="AC22" s="6">
        <f>(AB22/(COUNTIF('3way'!$Z$3:$Z$7690,"="&amp;A22)))</f>
        <v>0.57352941176470584</v>
      </c>
      <c r="AD22">
        <f t="shared" si="2"/>
        <v>73</v>
      </c>
      <c r="AE22" s="6">
        <f>(AD22/(COUNTIF('3way'!$Z$3:$Z$7690,"="&amp;A22)))</f>
        <v>1.0735294117647058</v>
      </c>
      <c r="AF22">
        <f t="shared" si="3"/>
        <v>94</v>
      </c>
      <c r="AG22" s="6">
        <f>(AF22/(COUNTIF('3way'!$Z$3:$Z$7690,"="&amp;A22)))</f>
        <v>1.3823529411764706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35</v>
      </c>
      <c r="C23" s="68">
        <f>COUNTIFS('3way'!$A$3:$A$7690,"&gt;=  45% ",'3way'!$AE$3:$AE$7690,"&lt;&gt;1",'3way'!$Z$3:$Z$7690,"="  &amp;A23)</f>
        <v>69</v>
      </c>
      <c r="D23" s="68">
        <f>COUNTIFS('3way'!$B$3:$B$7690,"&gt;=  26% ",'3way'!$AE$3:$AE$7690,"X",'3way'!$Z$3:$Z$7690,"="  &amp;A23)</f>
        <v>19</v>
      </c>
      <c r="E23" s="68">
        <f>COUNTIFS('3way'!$B$3:$B$7690,"&gt;=  26% ",'3way'!$AE$3:$AE$7690,"&lt;&gt;X",'3way'!$Z$3:$Z$7690,"="  &amp;A23)</f>
        <v>40</v>
      </c>
      <c r="F23" s="68">
        <f>COUNTIFS('3way'!$C$3:$C$7690,"&gt;=  28% ",'3way'!$AE$3:$AE$7690,"2",'3way'!$Z$3:$Z$7690,"="  &amp;A23)</f>
        <v>23</v>
      </c>
      <c r="G23" s="68">
        <f>COUNTIFS('3way'!$C$3:$C$7690,"&gt;=  28% ",'3way'!$AE$3:$AE$7690,"&lt;&gt;2",'3way'!$Z$3:$Z$7690,"="  &amp;A23)</f>
        <v>54</v>
      </c>
      <c r="H23" s="6">
        <f>(B23/((COUNTIF('3way'!$Z$3:$Z$7690,"="&amp;A23))))</f>
        <v>0.25735294117647056</v>
      </c>
      <c r="I23" s="6">
        <f>(C23/(COUNTIF('3way'!$Z$3:$Z$7690,"="&amp;A23)))</f>
        <v>0.50735294117647056</v>
      </c>
      <c r="J23" s="6">
        <f>(D23/(COUNTIF('3way'!$Z$3:$Z$7690,"="&amp;A23)))</f>
        <v>0.13970588235294118</v>
      </c>
      <c r="K23" s="6">
        <f>(E23/(COUNTIF('3way'!$Z$3:$Z$7690,"="&amp;A23)))</f>
        <v>0.29411764705882354</v>
      </c>
      <c r="L23" s="6">
        <f>(F23/(COUNTIF('3way'!$Z$3:$Z$7690,"="&amp;A23)))</f>
        <v>0.16911764705882354</v>
      </c>
      <c r="M23" s="6">
        <f>(G23/(COUNTIF('3way'!$Z$3:$Z$7690,"="&amp;A23)))</f>
        <v>0.39705882352941174</v>
      </c>
      <c r="N23" s="68">
        <f>COUNTIFS('3way'!$R$3:$R$7690,"&gt;=  45% ",'3way'!$AE$3:$AE$7690,"1",'3way'!$Z$3:$Z$7690,"="  &amp;A23)</f>
        <v>38</v>
      </c>
      <c r="O23">
        <f>COUNTIFS('3way'!$R$3:$R$7690,"&gt;=  45% ",'3way'!$AE$3:$AE$7690,"&lt;&gt;1",'3way'!$Z$3:$Z$7690,"="  &amp;A23)</f>
        <v>61</v>
      </c>
      <c r="P23">
        <f>COUNTIFS('3way'!$S$3:$S$7690,"&gt;=  26% ",'3way'!$AE$3:$AE$7690,"X",'3way'!$Z$3:$Z$7690,"="  &amp;A23)</f>
        <v>34</v>
      </c>
      <c r="Q23">
        <f>COUNTIFS('3way'!$S$3:$S$7690,"&gt;=  26% ",'3way'!$AE$3:$AE$7690,"&lt;&gt;X",'3way'!$Z$3:$Z$7690,"="  &amp;A23)</f>
        <v>48</v>
      </c>
      <c r="R23">
        <f>COUNTIFS('3way'!$T$3:$T$7690,"&gt;=  28% ",'3way'!$AE$3:$AE$7690,"2",'3way'!$Z$3:$Z$7690,"="  &amp;A23)</f>
        <v>28</v>
      </c>
      <c r="S23" s="83">
        <f>COUNTIFS('3way'!$T$3:$T$7690,"&gt;=  28% ",'3way'!$AE$3:$AE$7690,"&lt;&gt;2",'3way'!$Z$3:$Z$7690,"="  &amp;A23)</f>
        <v>71</v>
      </c>
      <c r="T23" s="6">
        <f>(N23/(COUNTIF('3way'!$Z$3:$Z$7690,"="&amp;A23)))</f>
        <v>0.27941176470588236</v>
      </c>
      <c r="U23" s="6">
        <f>(O23/(COUNTIF('3way'!$Z$3:$Z$7690,"="&amp;A23)))</f>
        <v>0.4485294117647059</v>
      </c>
      <c r="V23" s="6">
        <f>(P23/(COUNTIF('3way'!$Z$3:$Z$7690,"="&amp;A23)))</f>
        <v>0.25</v>
      </c>
      <c r="W23" s="6">
        <f>(Q23/(COUNTIF('3way'!$Z$3:$Z$7690,"="&amp;A23)))</f>
        <v>0.35294117647058826</v>
      </c>
      <c r="X23" s="6">
        <f>(R23/(COUNTIF('3way'!$Z$3:$Z$7690,"="&amp;A23)))</f>
        <v>0.20588235294117646</v>
      </c>
      <c r="Y23" s="6">
        <f>(S23/(COUNTIF('3way'!$Z$3:$Z$7690,"="&amp;A23)))</f>
        <v>0.5220588235294118</v>
      </c>
      <c r="Z23">
        <f t="shared" si="0"/>
        <v>77</v>
      </c>
      <c r="AA23" s="6">
        <f>(Z23/(COUNTIF('3way'!$Z$3:$Z$7690,"="&amp;A23)))</f>
        <v>0.56617647058823528</v>
      </c>
      <c r="AB23">
        <f t="shared" si="1"/>
        <v>100</v>
      </c>
      <c r="AC23" s="6">
        <f>(AB23/(COUNTIF('3way'!$Z$3:$Z$7690,"="&amp;A23)))</f>
        <v>0.73529411764705888</v>
      </c>
      <c r="AD23">
        <f t="shared" si="2"/>
        <v>163</v>
      </c>
      <c r="AE23" s="6">
        <f>(AD23/(COUNTIF('3way'!$Z$3:$Z$7690,"="&amp;A23)))</f>
        <v>1.1985294117647058</v>
      </c>
      <c r="AF23">
        <f t="shared" si="3"/>
        <v>180</v>
      </c>
      <c r="AG23" s="6">
        <f>(AF23/(COUNTIF('3way'!$Z$3:$Z$7690,"="&amp;A23)))</f>
        <v>1.3235294117647058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43</v>
      </c>
      <c r="C24" s="68">
        <f>COUNTIFS('3way'!$A$3:$A$7690,"&gt;=  45% ",'3way'!$AE$3:$AE$7690,"&lt;&gt;1",'3way'!$Z$3:$Z$7690,"="  &amp;A24)</f>
        <v>76</v>
      </c>
      <c r="D24" s="68">
        <f>COUNTIFS('3way'!$B$3:$B$7690,"&gt;=  26% ",'3way'!$AE$3:$AE$7690,"X",'3way'!$Z$3:$Z$7690,"="  &amp;A24)</f>
        <v>34</v>
      </c>
      <c r="E24" s="68">
        <f>COUNTIFS('3way'!$B$3:$B$7690,"&gt;=  26% ",'3way'!$AE$3:$AE$7690,"&lt;&gt;X",'3way'!$Z$3:$Z$7690,"="  &amp;A24)</f>
        <v>89</v>
      </c>
      <c r="F24" s="68">
        <f>COUNTIFS('3way'!$C$3:$C$7690,"&gt;=  28% ",'3way'!$AE$3:$AE$7690,"2",'3way'!$Z$3:$Z$7690,"="  &amp;A24)</f>
        <v>19</v>
      </c>
      <c r="G24" s="68">
        <f>COUNTIFS('3way'!$C$3:$C$7690,"&gt;=  28% ",'3way'!$AE$3:$AE$7690,"&lt;&gt;2",'3way'!$Z$3:$Z$7690,"="  &amp;A24)</f>
        <v>56</v>
      </c>
      <c r="H24" s="6">
        <f>(B24/((COUNTIF('3way'!$Z$3:$Z$7690,"="&amp;A24))))</f>
        <v>0.22872340425531915</v>
      </c>
      <c r="I24" s="6">
        <f>(C24/(COUNTIF('3way'!$Z$3:$Z$7690,"="&amp;A24)))</f>
        <v>0.40425531914893614</v>
      </c>
      <c r="J24" s="6">
        <f>(D24/(COUNTIF('3way'!$Z$3:$Z$7690,"="&amp;A24)))</f>
        <v>0.18085106382978725</v>
      </c>
      <c r="K24" s="6">
        <f>(E24/(COUNTIF('3way'!$Z$3:$Z$7690,"="&amp;A24)))</f>
        <v>0.47340425531914893</v>
      </c>
      <c r="L24" s="6">
        <f>(F24/(COUNTIF('3way'!$Z$3:$Z$7690,"="&amp;A24)))</f>
        <v>0.10106382978723404</v>
      </c>
      <c r="M24" s="6">
        <f>(G24/(COUNTIF('3way'!$Z$3:$Z$7690,"="&amp;A24)))</f>
        <v>0.2978723404255319</v>
      </c>
      <c r="N24" s="68">
        <f>COUNTIFS('3way'!$R$3:$R$7690,"&gt;=  45% ",'3way'!$AE$3:$AE$7690,"1",'3way'!$Z$3:$Z$7690,"="  &amp;A24)</f>
        <v>37</v>
      </c>
      <c r="O24">
        <f>COUNTIFS('3way'!$R$3:$R$7690,"&gt;=  45% ",'3way'!$AE$3:$AE$7690,"&lt;&gt;1",'3way'!$Z$3:$Z$7690,"="  &amp;A24)</f>
        <v>66</v>
      </c>
      <c r="P24">
        <f>COUNTIFS('3way'!$S$3:$S$7690,"&gt;=  26% ",'3way'!$AE$3:$AE$7690,"X",'3way'!$Z$3:$Z$7690,"="  &amp;A24)</f>
        <v>56</v>
      </c>
      <c r="Q24">
        <f>COUNTIFS('3way'!$S$3:$S$7690,"&gt;=  26% ",'3way'!$AE$3:$AE$7690,"&lt;&gt;X",'3way'!$Z$3:$Z$7690,"="  &amp;A24)</f>
        <v>123</v>
      </c>
      <c r="R24">
        <f>COUNTIFS('3way'!$T$3:$T$7690,"&gt;=  28% ",'3way'!$AE$3:$AE$7690,"2",'3way'!$Z$3:$Z$7690,"="  &amp;A24)</f>
        <v>30</v>
      </c>
      <c r="S24" s="83">
        <f>COUNTIFS('3way'!$T$3:$T$7690,"&gt;=  28% ",'3way'!$AE$3:$AE$7690,"&lt;&gt;2",'3way'!$Z$3:$Z$7690,"="  &amp;A24)</f>
        <v>86</v>
      </c>
      <c r="T24" s="6">
        <f>(N24/(COUNTIF('3way'!$Z$3:$Z$7690,"="&amp;A24)))</f>
        <v>0.19680851063829788</v>
      </c>
      <c r="U24" s="6">
        <f>(O24/(COUNTIF('3way'!$Z$3:$Z$7690,"="&amp;A24)))</f>
        <v>0.35106382978723405</v>
      </c>
      <c r="V24" s="6">
        <f>(P24/(COUNTIF('3way'!$Z$3:$Z$7690,"="&amp;A24)))</f>
        <v>0.2978723404255319</v>
      </c>
      <c r="W24" s="6">
        <f>(Q24/(COUNTIF('3way'!$Z$3:$Z$7690,"="&amp;A24)))</f>
        <v>0.6542553191489362</v>
      </c>
      <c r="X24" s="6">
        <f>(R24/(COUNTIF('3way'!$Z$3:$Z$7690,"="&amp;A24)))</f>
        <v>0.15957446808510639</v>
      </c>
      <c r="Y24" s="6">
        <f>(S24/(COUNTIF('3way'!$Z$3:$Z$7690,"="&amp;A24)))</f>
        <v>0.45744680851063829</v>
      </c>
      <c r="Z24">
        <f t="shared" si="0"/>
        <v>96</v>
      </c>
      <c r="AA24" s="6">
        <f>(Z24/(COUNTIF('3way'!$Z$3:$Z$7690,"="&amp;A24)))</f>
        <v>0.51063829787234039</v>
      </c>
      <c r="AB24">
        <f t="shared" si="1"/>
        <v>123</v>
      </c>
      <c r="AC24" s="6">
        <f>(AB24/(COUNTIF('3way'!$Z$3:$Z$7690,"="&amp;A24)))</f>
        <v>0.6542553191489362</v>
      </c>
      <c r="AD24">
        <f t="shared" si="2"/>
        <v>221</v>
      </c>
      <c r="AE24" s="6">
        <f>(AD24/(COUNTIF('3way'!$Z$3:$Z$7690,"="&amp;A24)))</f>
        <v>1.175531914893617</v>
      </c>
      <c r="AF24">
        <f t="shared" si="3"/>
        <v>275</v>
      </c>
      <c r="AG24" s="6">
        <f>(AF24/(COUNTIF('3way'!$Z$3:$Z$7690,"="&amp;A24)))</f>
        <v>1.4627659574468086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36</v>
      </c>
      <c r="C25" s="68">
        <f>COUNTIFS('3way'!$A$3:$A$7690,"&gt;=  45% ",'3way'!$AE$3:$AE$7690,"&lt;&gt;1",'3way'!$Z$3:$Z$7690,"="  &amp;A25)</f>
        <v>61</v>
      </c>
      <c r="D25" s="68">
        <f>COUNTIFS('3way'!$B$3:$B$7690,"&gt;=  26% ",'3way'!$AE$3:$AE$7690,"X",'3way'!$Z$3:$Z$7690,"="  &amp;A25)</f>
        <v>9</v>
      </c>
      <c r="E25" s="68">
        <f>COUNTIFS('3way'!$B$3:$B$7690,"&gt;=  26% ",'3way'!$AE$3:$AE$7690,"&lt;&gt;X",'3way'!$Z$3:$Z$7690,"="  &amp;A25)</f>
        <v>33</v>
      </c>
      <c r="F25" s="68">
        <f>COUNTIFS('3way'!$C$3:$C$7690,"&gt;=  28% ",'3way'!$AE$3:$AE$7690,"2",'3way'!$Z$3:$Z$7690,"="  &amp;A25)</f>
        <v>16</v>
      </c>
      <c r="G25" s="68">
        <f>COUNTIFS('3way'!$C$3:$C$7690,"&gt;=  28% ",'3way'!$AE$3:$AE$7690,"&lt;&gt;2",'3way'!$Z$3:$Z$7690,"="  &amp;A25)</f>
        <v>38</v>
      </c>
      <c r="H25" s="6">
        <f>(B25/((COUNTIF('3way'!$Z$3:$Z$7690,"="&amp;A25))))</f>
        <v>0.27692307692307694</v>
      </c>
      <c r="I25" s="6">
        <f>(C25/(COUNTIF('3way'!$Z$3:$Z$7690,"="&amp;A25)))</f>
        <v>0.46923076923076923</v>
      </c>
      <c r="J25" s="6">
        <f>(D25/(COUNTIF('3way'!$Z$3:$Z$7690,"="&amp;A25)))</f>
        <v>6.9230769230769235E-2</v>
      </c>
      <c r="K25" s="6">
        <f>(E25/(COUNTIF('3way'!$Z$3:$Z$7690,"="&amp;A25)))</f>
        <v>0.25384615384615383</v>
      </c>
      <c r="L25" s="6">
        <f>(F25/(COUNTIF('3way'!$Z$3:$Z$7690,"="&amp;A25)))</f>
        <v>0.12307692307692308</v>
      </c>
      <c r="M25" s="6">
        <f>(G25/(COUNTIF('3way'!$Z$3:$Z$7690,"="&amp;A25)))</f>
        <v>0.29230769230769232</v>
      </c>
      <c r="N25" s="68">
        <f>COUNTIFS('3way'!$R$3:$R$7690,"&gt;=  45% ",'3way'!$AE$3:$AE$7690,"1",'3way'!$Z$3:$Z$7690,"="  &amp;A25)</f>
        <v>33</v>
      </c>
      <c r="O25">
        <f>COUNTIFS('3way'!$R$3:$R$7690,"&gt;=  45% ",'3way'!$AE$3:$AE$7690,"&lt;&gt;1",'3way'!$Z$3:$Z$7690,"="  &amp;A25)</f>
        <v>52</v>
      </c>
      <c r="P25">
        <f>COUNTIFS('3way'!$S$3:$S$7690,"&gt;=  26% ",'3way'!$AE$3:$AE$7690,"X",'3way'!$Z$3:$Z$7690,"="  &amp;A25)</f>
        <v>21</v>
      </c>
      <c r="Q25">
        <f>COUNTIFS('3way'!$S$3:$S$7690,"&gt;=  26% ",'3way'!$AE$3:$AE$7690,"&lt;&gt;X",'3way'!$Z$3:$Z$7690,"="  &amp;A25)</f>
        <v>68</v>
      </c>
      <c r="R25">
        <f>COUNTIFS('3way'!$T$3:$T$7690,"&gt;=  28% ",'3way'!$AE$3:$AE$7690,"2",'3way'!$Z$3:$Z$7690,"="  &amp;A25)</f>
        <v>26</v>
      </c>
      <c r="S25" s="83">
        <f>COUNTIFS('3way'!$T$3:$T$7690,"&gt;=  28% ",'3way'!$AE$3:$AE$7690,"&lt;&gt;2",'3way'!$Z$3:$Z$7690,"="  &amp;A25)</f>
        <v>73</v>
      </c>
      <c r="T25" s="6">
        <f>(N25/(COUNTIF('3way'!$Z$3:$Z$7690,"="&amp;A25)))</f>
        <v>0.25384615384615383</v>
      </c>
      <c r="U25" s="6">
        <f>(O25/(COUNTIF('3way'!$Z$3:$Z$7690,"="&amp;A25)))</f>
        <v>0.4</v>
      </c>
      <c r="V25" s="6">
        <f>(P25/(COUNTIF('3way'!$Z$3:$Z$7690,"="&amp;A25)))</f>
        <v>0.16153846153846155</v>
      </c>
      <c r="W25" s="6">
        <f>(Q25/(COUNTIF('3way'!$Z$3:$Z$7690,"="&amp;A25)))</f>
        <v>0.52307692307692311</v>
      </c>
      <c r="X25" s="6">
        <f>(R25/(COUNTIF('3way'!$Z$3:$Z$7690,"="&amp;A25)))</f>
        <v>0.2</v>
      </c>
      <c r="Y25" s="6">
        <f>(S25/(COUNTIF('3way'!$Z$3:$Z$7690,"="&amp;A25)))</f>
        <v>0.56153846153846154</v>
      </c>
      <c r="Z25">
        <f t="shared" si="0"/>
        <v>61</v>
      </c>
      <c r="AA25" s="6">
        <f>(Z25/(COUNTIF('3way'!$Z$3:$Z$7690,"="&amp;A25)))</f>
        <v>0.46923076923076923</v>
      </c>
      <c r="AB25">
        <f t="shared" si="1"/>
        <v>80</v>
      </c>
      <c r="AC25" s="6">
        <f>(AB25/(COUNTIF('3way'!$Z$3:$Z$7690,"="&amp;A25)))</f>
        <v>0.61538461538461542</v>
      </c>
      <c r="AD25">
        <f t="shared" si="2"/>
        <v>132</v>
      </c>
      <c r="AE25" s="6">
        <f>(AD25/(COUNTIF('3way'!$Z$3:$Z$7690,"="&amp;A25)))</f>
        <v>1.0153846153846153</v>
      </c>
      <c r="AF25">
        <f t="shared" si="3"/>
        <v>193</v>
      </c>
      <c r="AG25" s="6">
        <f>(AF25/(COUNTIF('3way'!$Z$3:$Z$7690,"="&amp;A25)))</f>
        <v>1.4846153846153847</v>
      </c>
    </row>
    <row r="26" spans="1:33" s="2" customFormat="1" x14ac:dyDescent="0.25">
      <c r="A26" s="70" t="s">
        <v>469</v>
      </c>
      <c r="B26" s="2">
        <f t="shared" ref="B26:G26" si="4">SUM(B4:B25)</f>
        <v>575</v>
      </c>
      <c r="C26" s="2">
        <f t="shared" si="4"/>
        <v>1161</v>
      </c>
      <c r="D26" s="2">
        <f t="shared" si="4"/>
        <v>334</v>
      </c>
      <c r="E26" s="2">
        <f t="shared" si="4"/>
        <v>856</v>
      </c>
      <c r="F26" s="2">
        <f t="shared" si="4"/>
        <v>486</v>
      </c>
      <c r="G26" s="2">
        <f t="shared" si="4"/>
        <v>1298</v>
      </c>
      <c r="H26" s="6">
        <f>(B26/((COUNTIF('3way'!$Z$3:$Z$7690,"&lt;&gt;"))))</f>
        <v>0.19930675909878684</v>
      </c>
      <c r="I26" s="6">
        <f>(C26/((COUNTIF('3way'!$Z$3:$Z$7690,"&lt;&gt;"))))</f>
        <v>0.40242634315424608</v>
      </c>
      <c r="J26" s="6">
        <f>(D26/((COUNTIF('3way'!$Z$3:$Z$7690,"&lt;&gt;"))))</f>
        <v>0.11577123050259966</v>
      </c>
      <c r="K26" s="6">
        <f>(E26/((COUNTIF('3way'!$Z$3:$Z$7690,"&lt;&gt;"))))</f>
        <v>0.29670710571923742</v>
      </c>
      <c r="L26" s="6">
        <f>(F26/((COUNTIF('3way'!$Z$3:$Z$7690,"&lt;&gt;"))))</f>
        <v>0.1684575389948007</v>
      </c>
      <c r="M26" s="6">
        <f>(G26/((COUNTIF('3way'!$Z$3:$Z$7690,"&lt;&gt;"))))</f>
        <v>0.44991334488734835</v>
      </c>
      <c r="N26" s="2">
        <f t="shared" ref="N26:S26" si="5">SUM(N4:N25)</f>
        <v>631</v>
      </c>
      <c r="O26" s="2">
        <f t="shared" si="5"/>
        <v>1124</v>
      </c>
      <c r="P26" s="2">
        <f t="shared" si="5"/>
        <v>582</v>
      </c>
      <c r="Q26" s="2">
        <f t="shared" si="5"/>
        <v>1338</v>
      </c>
      <c r="R26" s="2">
        <f t="shared" si="5"/>
        <v>638</v>
      </c>
      <c r="S26" s="2">
        <f t="shared" si="5"/>
        <v>1617</v>
      </c>
      <c r="T26" s="71">
        <f>(N26/((COUNTIF('3way'!$Z$3:$Z$7690,"&lt;&gt;"))))</f>
        <v>0.21871750433275564</v>
      </c>
      <c r="U26" s="71">
        <f>(O26/((COUNTIF('3way'!$Z$3:$Z$7690,"&lt;&gt;"))))</f>
        <v>0.38960138648180243</v>
      </c>
      <c r="V26" s="71">
        <f>(P26/((COUNTIF('3way'!$Z$3:$Z$7690,"&lt;&gt;"))))</f>
        <v>0.20173310225303293</v>
      </c>
      <c r="W26" s="71">
        <f>(Q26/((COUNTIF('3way'!$Z$3:$Z$7690,"&lt;&gt;"))))</f>
        <v>0.46377816291161178</v>
      </c>
      <c r="X26" s="71">
        <f>(R26/((COUNTIF('3way'!$Z$3:$Z$7690,"&lt;&gt;"))))</f>
        <v>0.22114384748700172</v>
      </c>
      <c r="Y26" s="71">
        <f>(S26/((COUNTIF('3way'!$Z$3:$Z$7690,"&lt;&gt;"))))</f>
        <v>0.56048526863084924</v>
      </c>
      <c r="Z26">
        <f t="shared" si="0"/>
        <v>1395</v>
      </c>
      <c r="AA26" s="71">
        <f>(Z26/((COUNTIF('3way'!$Z$3:$Z$7690,"&lt;&gt;"))))</f>
        <v>0.48353552859618715</v>
      </c>
      <c r="AB26">
        <f t="shared" si="1"/>
        <v>1851</v>
      </c>
      <c r="AC26" s="71">
        <f>(AB26/((COUNTIF('3way'!$Z$3:$Z$7690,"&lt;&gt;"))))</f>
        <v>0.64159445407279025</v>
      </c>
      <c r="AD26">
        <f t="shared" si="2"/>
        <v>3315</v>
      </c>
      <c r="AE26" s="71">
        <f>(AD26/((COUNTIF('3way'!$Z$3:$Z$7690,"&lt;&gt;"))))</f>
        <v>1.149046793760832</v>
      </c>
      <c r="AF26">
        <f t="shared" si="3"/>
        <v>4079</v>
      </c>
      <c r="AG26" s="71">
        <f>(AF26/((COUNTIF('3way'!$Z$3:$Z$7690,"&lt;&gt;"))))</f>
        <v>1.4138648180242634</v>
      </c>
    </row>
    <row r="42" spans="18:18" x14ac:dyDescent="0.25">
      <c r="R42" t="s">
        <v>492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50" t="s">
        <v>149</v>
      </c>
      <c r="D1" s="150"/>
      <c r="E1" s="81" t="s">
        <v>473</v>
      </c>
      <c r="F1" s="155" t="s">
        <v>154</v>
      </c>
      <c r="G1" s="155"/>
      <c r="H1" s="81" t="s">
        <v>473</v>
      </c>
      <c r="I1" s="155" t="s">
        <v>152</v>
      </c>
      <c r="J1" s="155"/>
      <c r="K1" s="81" t="s">
        <v>473</v>
      </c>
      <c r="L1" s="155" t="s">
        <v>151</v>
      </c>
      <c r="M1" s="155"/>
      <c r="N1" s="81" t="s">
        <v>473</v>
      </c>
      <c r="O1" s="155" t="s">
        <v>170</v>
      </c>
      <c r="P1" s="155"/>
      <c r="Q1" s="81" t="s">
        <v>473</v>
      </c>
      <c r="R1" s="155" t="s">
        <v>153</v>
      </c>
      <c r="S1" s="155"/>
      <c r="T1" s="81" t="s">
        <v>473</v>
      </c>
      <c r="U1" s="155" t="s">
        <v>150</v>
      </c>
      <c r="V1" s="155"/>
      <c r="W1" s="81" t="s">
        <v>473</v>
      </c>
      <c r="X1" s="155" t="s">
        <v>162</v>
      </c>
      <c r="Y1" s="155"/>
      <c r="Z1" s="81" t="s">
        <v>473</v>
      </c>
      <c r="AA1" s="155" t="s">
        <v>155</v>
      </c>
      <c r="AB1" s="155"/>
      <c r="AC1" s="81" t="s">
        <v>473</v>
      </c>
      <c r="AD1" s="155" t="s">
        <v>169</v>
      </c>
      <c r="AE1" s="155"/>
      <c r="AF1" s="81" t="s">
        <v>473</v>
      </c>
      <c r="AG1" s="155" t="s">
        <v>176</v>
      </c>
      <c r="AH1" s="155"/>
      <c r="AI1" s="81" t="s">
        <v>473</v>
      </c>
      <c r="AJ1" s="155" t="s">
        <v>163</v>
      </c>
      <c r="AK1" s="155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135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3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9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12</v>
      </c>
      <c r="K4" s="79">
        <f>I4/J4</f>
        <v>8.3333333333333329E-2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19</v>
      </c>
      <c r="N4" s="79">
        <f>L4/M4</f>
        <v>0.21052631578947367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8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4</v>
      </c>
      <c r="T4" s="79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13</v>
      </c>
      <c r="W4" s="79">
        <f>U4/V4</f>
        <v>0.15384615384615385</v>
      </c>
      <c r="X4">
        <f>COUNTIFS('2way'!$U$3:$U$7690,"2-1",'2way'!$W$3:$W$7690,"2-1",'2way'!$S$3:$S$7690,"=" &amp;A4)</f>
        <v>3</v>
      </c>
      <c r="Y4">
        <f>COUNTIFS('2way'!$W$3:$W$7690,"2-1",'2way'!$S$3:$S$7690,"=" &amp;A4)</f>
        <v>12</v>
      </c>
      <c r="Z4" s="79">
        <f>X4/Y4</f>
        <v>0.25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11</v>
      </c>
      <c r="AC4" s="79">
        <f>AA4/AB4</f>
        <v>0.18181818181818182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5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5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108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10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2</v>
      </c>
      <c r="K5" s="79">
        <f t="shared" ref="K5:K25" si="2">I5/J5</f>
        <v>0</v>
      </c>
      <c r="L5">
        <f>COUNTIFS('2way'!$U$3:$U$7690,"1-1",'2way'!$W$3:$W$7690,"1-1",'2way'!$S$3:$S$7690,"=" &amp;A5)</f>
        <v>2</v>
      </c>
      <c r="M5">
        <f>COUNTIFS('2way'!$W$3:$W$7690,"1-1",'2way'!$S$3:$S$7690,"=" &amp;A5)</f>
        <v>17</v>
      </c>
      <c r="N5" s="79">
        <f t="shared" ref="N5:N25" si="3">L5/M5</f>
        <v>0.11764705882352941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8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5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4</v>
      </c>
      <c r="W5" s="79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10</v>
      </c>
      <c r="Z5" s="79">
        <f t="shared" ref="Z5:Z25" si="7">X5/Y5</f>
        <v>0.2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7</v>
      </c>
      <c r="AC5" s="79">
        <f t="shared" ref="AC5:AC25" si="8">AA5/AB5</f>
        <v>0.14285714285714285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3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125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9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7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5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18</v>
      </c>
      <c r="N6" s="79">
        <f t="shared" si="3"/>
        <v>5.5555555555555552E-2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5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6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8</v>
      </c>
      <c r="W6" s="79">
        <f t="shared" si="6"/>
        <v>0.125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10</v>
      </c>
      <c r="Z6" s="79">
        <f t="shared" si="7"/>
        <v>0.1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9</v>
      </c>
      <c r="AC6" s="79">
        <f t="shared" si="8"/>
        <v>0.1111111111111111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12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7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120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7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10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11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13</v>
      </c>
      <c r="N7" s="79">
        <f t="shared" si="3"/>
        <v>0.15384615384615385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8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7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9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6</v>
      </c>
      <c r="Z7" s="79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8</v>
      </c>
      <c r="AC7" s="79">
        <f t="shared" si="8"/>
        <v>0.25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3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6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6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216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17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21</v>
      </c>
      <c r="H8" s="79">
        <f t="shared" si="1"/>
        <v>4.7619047619047616E-2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16</v>
      </c>
      <c r="K8" s="79">
        <f t="shared" si="2"/>
        <v>6.25E-2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29</v>
      </c>
      <c r="N8" s="79">
        <f t="shared" si="3"/>
        <v>0.48275862068965519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19</v>
      </c>
      <c r="Q8" s="79">
        <f t="shared" si="4"/>
        <v>5.2631578947368418E-2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10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8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24</v>
      </c>
      <c r="Z8" s="79">
        <f t="shared" si="7"/>
        <v>0.25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18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3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12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208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8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25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12</v>
      </c>
      <c r="K9" s="79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28</v>
      </c>
      <c r="N9" s="79">
        <f t="shared" si="3"/>
        <v>0.2857142857142857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17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9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15</v>
      </c>
      <c r="W9" s="79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28</v>
      </c>
      <c r="Z9" s="79">
        <f t="shared" si="7"/>
        <v>0.14285714285714285</v>
      </c>
      <c r="AA9">
        <f>COUNTIFS('2way'!$U$3:$U$7690,"1-2",'2way'!$W$3:$W$7690,"1-2",'2way'!$S$3:$S$7690,"=" &amp;A9)</f>
        <v>5</v>
      </c>
      <c r="AB9">
        <f>COUNTIFS('2way'!$W$3:$W$7690,"1-2",'2way'!$S$3:$S$7690,"=" &amp;A9)</f>
        <v>13</v>
      </c>
      <c r="AC9" s="79">
        <f t="shared" si="8"/>
        <v>0.38461538461538464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5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6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2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202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23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17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16</v>
      </c>
      <c r="K10" s="79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24</v>
      </c>
      <c r="N10" s="79">
        <f t="shared" si="3"/>
        <v>0.41666666666666669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12</v>
      </c>
      <c r="Q10" s="79">
        <f t="shared" si="4"/>
        <v>8.3333333333333329E-2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9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15</v>
      </c>
      <c r="W10" s="79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22</v>
      </c>
      <c r="Z10" s="79">
        <f t="shared" si="7"/>
        <v>0.18181818181818182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13</v>
      </c>
      <c r="AC10" s="79">
        <f t="shared" si="8"/>
        <v>0.23076923076923078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8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174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11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20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11</v>
      </c>
      <c r="K11" s="79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15</v>
      </c>
      <c r="N11" s="79">
        <f t="shared" si="3"/>
        <v>0.26666666666666666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16</v>
      </c>
      <c r="Q11" s="79">
        <f t="shared" si="4"/>
        <v>0.125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12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8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11</v>
      </c>
      <c r="Z11" s="79">
        <f t="shared" si="7"/>
        <v>9.0909090909090912E-2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13</v>
      </c>
      <c r="AC11" s="79">
        <f t="shared" si="8"/>
        <v>0.30769230769230771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4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2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141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6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9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5</v>
      </c>
      <c r="K12" s="79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26</v>
      </c>
      <c r="N12" s="79">
        <f t="shared" si="3"/>
        <v>0.19230769230769232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14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9</v>
      </c>
      <c r="W12" s="79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9</v>
      </c>
      <c r="Z12" s="79">
        <f t="shared" si="7"/>
        <v>0.33333333333333331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10</v>
      </c>
      <c r="AC12" s="79">
        <f t="shared" si="8"/>
        <v>0.3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5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2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160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21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22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16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17</v>
      </c>
      <c r="N13" s="79">
        <f t="shared" si="3"/>
        <v>0.11764705882352941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14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8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8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11</v>
      </c>
      <c r="Z13" s="79">
        <f t="shared" si="7"/>
        <v>0.27272727272727271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15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3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70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10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7</v>
      </c>
      <c r="H14" s="79">
        <f t="shared" si="1"/>
        <v>0.2857142857142857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5</v>
      </c>
      <c r="K14" s="79">
        <f t="shared" si="2"/>
        <v>0.2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5</v>
      </c>
      <c r="N14" s="79">
        <f t="shared" si="3"/>
        <v>0.4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3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3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3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5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8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4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130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4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11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9</v>
      </c>
      <c r="K15" s="79">
        <f t="shared" si="2"/>
        <v>0</v>
      </c>
      <c r="L15">
        <f>COUNTIFS('2way'!$U$3:$U$7690,"1-1",'2way'!$W$3:$W$7690,"1-1",'2way'!$S$3:$S$7690,"=" &amp;A15)</f>
        <v>1</v>
      </c>
      <c r="M15">
        <f>COUNTIFS('2way'!$W$3:$W$7690,"1-1",'2way'!$S$3:$S$7690,"=" &amp;A15)</f>
        <v>11</v>
      </c>
      <c r="N15" s="79">
        <f t="shared" si="3"/>
        <v>9.0909090909090912E-2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7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5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11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9</v>
      </c>
      <c r="Z15" s="79">
        <f t="shared" si="7"/>
        <v>0.22222222222222221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16</v>
      </c>
      <c r="AC15" s="79">
        <f t="shared" si="8"/>
        <v>0.1875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7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129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9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18</v>
      </c>
      <c r="H16" s="79">
        <f t="shared" si="1"/>
        <v>5.5555555555555552E-2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10</v>
      </c>
      <c r="K16" s="79">
        <f t="shared" si="2"/>
        <v>0</v>
      </c>
      <c r="L16">
        <f>COUNTIFS('2way'!$U$3:$U$7690,"1-1",'2way'!$W$3:$W$7690,"1-1",'2way'!$S$3:$S$7690,"=" &amp;A16)</f>
        <v>4</v>
      </c>
      <c r="M16">
        <f>COUNTIFS('2way'!$W$3:$W$7690,"1-1",'2way'!$S$3:$S$7690,"=" &amp;A16)</f>
        <v>23</v>
      </c>
      <c r="N16" s="79">
        <f t="shared" si="3"/>
        <v>0.17391304347826086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8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7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6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8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6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3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115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4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11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11</v>
      </c>
      <c r="K17" s="79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14</v>
      </c>
      <c r="N17" s="79">
        <f t="shared" si="3"/>
        <v>0.21428571428571427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6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3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3</v>
      </c>
      <c r="W17" s="79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10</v>
      </c>
      <c r="Z17" s="79">
        <f t="shared" si="7"/>
        <v>0.1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8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2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4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99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9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4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7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16</v>
      </c>
      <c r="N18" s="79">
        <f t="shared" si="3"/>
        <v>0.3125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7</v>
      </c>
      <c r="Q18" s="79">
        <f t="shared" si="4"/>
        <v>0.2857142857142857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7</v>
      </c>
      <c r="T18" s="79">
        <f t="shared" si="5"/>
        <v>0.2857142857142857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8</v>
      </c>
      <c r="W18" s="79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10</v>
      </c>
      <c r="Z18" s="79">
        <f t="shared" si="7"/>
        <v>0.1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9</v>
      </c>
      <c r="AC18" s="79">
        <f t="shared" si="8"/>
        <v>0.22222222222222221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6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2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81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7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9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6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10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6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3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6</v>
      </c>
      <c r="Z19" s="79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6</v>
      </c>
      <c r="AC19" s="79">
        <f t="shared" si="8"/>
        <v>0.16666666666666666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79">
        <f t="shared" si="11"/>
        <v>0</v>
      </c>
    </row>
    <row r="20" spans="1:38" x14ac:dyDescent="0.25">
      <c r="A20" s="68" t="s">
        <v>262</v>
      </c>
      <c r="B20" s="68">
        <f>COUNTIF('2way'!$S$3:$S$7690,"="&amp;A20)</f>
        <v>75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8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6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10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8</v>
      </c>
      <c r="N20" s="79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2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5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5</v>
      </c>
      <c r="W20" s="79">
        <f t="shared" si="6"/>
        <v>0</v>
      </c>
      <c r="X20">
        <f>COUNTIFS('2way'!$U$3:$U$7690,"2-1",'2way'!$W$3:$W$7690,"2-1",'2way'!$S$3:$S$7690,"=" &amp;A20)</f>
        <v>2</v>
      </c>
      <c r="Y20">
        <f>COUNTIFS('2way'!$W$3:$W$7690,"2-1",'2way'!$S$3:$S$7690,"=" &amp;A20)</f>
        <v>7</v>
      </c>
      <c r="Z20" s="79">
        <f t="shared" si="7"/>
        <v>0.2857142857142857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3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2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3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75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5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4</v>
      </c>
      <c r="K21" s="79">
        <f t="shared" si="2"/>
        <v>0.25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9</v>
      </c>
      <c r="N21" s="79">
        <f t="shared" si="3"/>
        <v>0.22222222222222221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4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5</v>
      </c>
      <c r="W21" s="79">
        <f t="shared" si="6"/>
        <v>0.2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9</v>
      </c>
      <c r="Z21" s="79">
        <f t="shared" si="7"/>
        <v>0.22222222222222221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4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1</v>
      </c>
      <c r="AF21" s="79">
        <f t="shared" si="9"/>
        <v>0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6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5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68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10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4</v>
      </c>
      <c r="K22" s="79">
        <f t="shared" si="2"/>
        <v>0.25</v>
      </c>
      <c r="L22">
        <f>COUNTIFS('2way'!$U$3:$U$7690,"1-1",'2way'!$W$3:$W$7690,"1-1",'2way'!$S$3:$S$7690,"=" &amp;A22)</f>
        <v>4</v>
      </c>
      <c r="M22">
        <f>COUNTIFS('2way'!$W$3:$W$7690,"1-1",'2way'!$S$3:$S$7690,"=" &amp;A22)</f>
        <v>11</v>
      </c>
      <c r="N22" s="79">
        <f t="shared" si="3"/>
        <v>0.36363636363636365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9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4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4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4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3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2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136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16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20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8</v>
      </c>
      <c r="K23" s="79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19</v>
      </c>
      <c r="N23" s="79">
        <f t="shared" si="3"/>
        <v>0.21052631578947367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9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7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8</v>
      </c>
      <c r="W23" s="79">
        <f t="shared" si="6"/>
        <v>0</v>
      </c>
      <c r="X23">
        <f>COUNTIFS('2way'!$U$3:$U$7690,"2-1",'2way'!$W$3:$W$7690,"2-1",'2way'!$S$3:$S$7690,"=" &amp;A23)</f>
        <v>1</v>
      </c>
      <c r="Y23">
        <f>COUNTIFS('2way'!$W$3:$W$7690,"2-1",'2way'!$S$3:$S$7690,"=" &amp;A23)</f>
        <v>7</v>
      </c>
      <c r="Z23" s="79">
        <f t="shared" si="7"/>
        <v>0.14285714285714285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10</v>
      </c>
      <c r="AC23" s="79">
        <f t="shared" si="8"/>
        <v>0.2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4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5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3</v>
      </c>
      <c r="AL23" s="79">
        <f t="shared" si="11"/>
        <v>0</v>
      </c>
    </row>
    <row r="24" spans="1:38" x14ac:dyDescent="0.25">
      <c r="A24" s="68" t="s">
        <v>349</v>
      </c>
      <c r="B24" s="68">
        <f>COUNTIF('2way'!$S$3:$S$7690,"="&amp;A24)</f>
        <v>188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20</v>
      </c>
      <c r="E24" s="79">
        <f t="shared" si="0"/>
        <v>0</v>
      </c>
      <c r="F24">
        <f>COUNTIFS('2way'!$U$3:$U$7690,"1-0",'2way'!$W$3:$W$7690,"1-0",'2way'!$S$3:$S$7690,"=" &amp;A24)</f>
        <v>3</v>
      </c>
      <c r="G24">
        <f>COUNTIFS('2way'!$W$3:$W$7690,"1-0",'2way'!$S$3:$S$7690,"=" &amp;A24)</f>
        <v>22</v>
      </c>
      <c r="H24" s="79">
        <f t="shared" si="1"/>
        <v>0.13636363636363635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13</v>
      </c>
      <c r="K24" s="79">
        <f t="shared" si="2"/>
        <v>0</v>
      </c>
      <c r="L24">
        <f>COUNTIFS('2way'!$U$3:$U$7690,"1-1",'2way'!$W$3:$W$7690,"1-1",'2way'!$S$3:$S$7690,"=" &amp;A24)</f>
        <v>7</v>
      </c>
      <c r="M24">
        <f>COUNTIFS('2way'!$W$3:$W$7690,"1-1",'2way'!$S$3:$S$7690,"=" &amp;A24)</f>
        <v>29</v>
      </c>
      <c r="N24" s="79">
        <f t="shared" si="3"/>
        <v>0.2413793103448276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17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9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6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20</v>
      </c>
      <c r="Z24" s="79">
        <f t="shared" si="7"/>
        <v>0.15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17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2</v>
      </c>
      <c r="AF24" s="79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3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130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5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9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12</v>
      </c>
      <c r="K25" s="79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15</v>
      </c>
      <c r="N25" s="79">
        <f t="shared" si="3"/>
        <v>0.26666666666666666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14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7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8</v>
      </c>
      <c r="W25" s="79">
        <f t="shared" si="6"/>
        <v>0</v>
      </c>
      <c r="X25">
        <f>COUNTIFS('2way'!$U$3:$U$7690,"2-1",'2way'!$W$3:$W$7690,"2-1",'2way'!$S$3:$S$7690,"=" &amp;A25)</f>
        <v>7</v>
      </c>
      <c r="Y25">
        <f>COUNTIFS('2way'!$W$3:$W$7690,"2-1",'2way'!$S$3:$S$7690,"=" &amp;A25)</f>
        <v>20</v>
      </c>
      <c r="Z25" s="79">
        <f t="shared" si="7"/>
        <v>0.35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10</v>
      </c>
      <c r="AC25" s="79">
        <f t="shared" si="8"/>
        <v>0.1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7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"/>
  <sheetViews>
    <sheetView zoomScale="80" zoomScaleNormal="80" workbookViewId="0">
      <selection activeCell="A4" sqref="A4:XFD4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50">
        <v>1</v>
      </c>
      <c r="D1" s="150"/>
      <c r="E1" s="2" t="s">
        <v>473</v>
      </c>
      <c r="F1" s="150" t="s">
        <v>166</v>
      </c>
      <c r="G1" s="150"/>
      <c r="H1" s="2" t="s">
        <v>473</v>
      </c>
      <c r="I1" s="150">
        <v>2</v>
      </c>
      <c r="J1" s="150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135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51</v>
      </c>
      <c r="E4" s="6">
        <f>C4/D4</f>
        <v>0.23529411764705882</v>
      </c>
      <c r="F4">
        <f>COUNTIFS('3way'!$AA$3:$AA$7690,"X",'3way'!$AE$3:$AE$7690,"X",'3way'!$Z$3:$Z$7690,"=" &amp;A4)</f>
        <v>11</v>
      </c>
      <c r="G4">
        <f>COUNTIFS('3way'!$AE$3:$AE$7690,"X",'3way'!$Z$3:$Z$7690,"=" &amp;A4)</f>
        <v>35</v>
      </c>
      <c r="H4" s="6">
        <f>F4/G4</f>
        <v>0.31428571428571428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47</v>
      </c>
      <c r="K4" s="6">
        <f>I4/J4</f>
        <v>0.1276595744680851</v>
      </c>
    </row>
    <row r="5" spans="1:11" x14ac:dyDescent="0.25">
      <c r="A5" t="s">
        <v>305</v>
      </c>
      <c r="B5">
        <f>COUNTIF('3way'!$Z$3:$Z$7690,"="&amp;A5)</f>
        <v>108</v>
      </c>
      <c r="C5">
        <f>COUNTIFS('3way'!$AA$3:$AA$7690,"1",'3way'!$AE$3:$AE$7690,"1",'3way'!$Z$3:$Z$7690,"=" &amp;A5)</f>
        <v>18</v>
      </c>
      <c r="D5">
        <f>COUNTIFS('3way'!$AE$3:$AE$7690,"1",'3way'!$Z$3:$Z$7690,"=" &amp;A5)</f>
        <v>54</v>
      </c>
      <c r="E5" s="6">
        <f t="shared" ref="E5:E25" si="0">C5/D5</f>
        <v>0.33333333333333331</v>
      </c>
      <c r="F5">
        <f>COUNTIFS('3way'!$AA$3:$AA$7690,"X",'3way'!$AE$3:$AE$7690,"X",'3way'!$Z$3:$Z$7690,"=" &amp;A5)</f>
        <v>7</v>
      </c>
      <c r="G5">
        <f>COUNTIFS('3way'!$AE$3:$AE$7690,"X",'3way'!$Z$3:$Z$7690,"=" &amp;A5)</f>
        <v>27</v>
      </c>
      <c r="H5" s="6">
        <f t="shared" ref="H5:H25" si="1">F5/G5</f>
        <v>0.25925925925925924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27</v>
      </c>
      <c r="K5" s="6">
        <f t="shared" ref="K5:K25" si="2">I5/J5</f>
        <v>0.1111111111111111</v>
      </c>
    </row>
    <row r="6" spans="1:11" x14ac:dyDescent="0.25">
      <c r="A6" t="s">
        <v>320</v>
      </c>
      <c r="B6">
        <f>COUNTIF('3way'!$Z$3:$Z$7690,"="&amp;A6)</f>
        <v>125</v>
      </c>
      <c r="C6">
        <f>COUNTIFS('3way'!$AA$3:$AA$7690,"1",'3way'!$AE$3:$AE$7690,"1",'3way'!$Z$3:$Z$7690,"=" &amp;A6)</f>
        <v>12</v>
      </c>
      <c r="D6">
        <f>COUNTIFS('3way'!$AE$3:$AE$7690,"1",'3way'!$Z$3:$Z$7690,"=" &amp;A6)</f>
        <v>48</v>
      </c>
      <c r="E6" s="6">
        <f t="shared" si="0"/>
        <v>0.25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35</v>
      </c>
      <c r="H6" s="6">
        <f t="shared" si="1"/>
        <v>0.25714285714285712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42</v>
      </c>
      <c r="K6" s="6">
        <f t="shared" si="2"/>
        <v>0.14285714285714285</v>
      </c>
    </row>
    <row r="7" spans="1:11" x14ac:dyDescent="0.25">
      <c r="A7" t="s">
        <v>189</v>
      </c>
      <c r="B7">
        <f>COUNTIF('3way'!$Z$3:$Z$7690,"="&amp;A7)</f>
        <v>120</v>
      </c>
      <c r="C7">
        <f>COUNTIFS('3way'!$AA$3:$AA$7690,"1",'3way'!$AE$3:$AE$7690,"1",'3way'!$Z$3:$Z$7690,"=" &amp;A7)</f>
        <v>13</v>
      </c>
      <c r="D7">
        <f>COUNTIFS('3way'!$AE$3:$AE$7690,"1",'3way'!$Z$3:$Z$7690,"=" &amp;A7)</f>
        <v>47</v>
      </c>
      <c r="E7" s="6">
        <f t="shared" si="0"/>
        <v>0.27659574468085107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32</v>
      </c>
      <c r="H7" s="6">
        <f t="shared" si="1"/>
        <v>0.1875</v>
      </c>
      <c r="I7">
        <f>COUNTIFS('3way'!$AA$3:$AA$7690,"2",'3way'!$AE$3:$AE$7690,"2",'3way'!$Z$3:$Z$7690,"=" &amp;A7)</f>
        <v>12</v>
      </c>
      <c r="J7">
        <f>COUNTIFS('3way'!$AE$3:$AE$7690,"2",'3way'!$Z$3:$Z$7690,"=" &amp;A7)</f>
        <v>41</v>
      </c>
      <c r="K7" s="6">
        <f t="shared" si="2"/>
        <v>0.29268292682926828</v>
      </c>
    </row>
    <row r="8" spans="1:11" x14ac:dyDescent="0.25">
      <c r="A8" t="s">
        <v>202</v>
      </c>
      <c r="B8">
        <f>COUNTIF('3way'!$Z$3:$Z$7690,"="&amp;A8)</f>
        <v>216</v>
      </c>
      <c r="C8">
        <f>COUNTIFS('3way'!$AA$3:$AA$7690,"1",'3way'!$AE$3:$AE$7690,"1",'3way'!$Z$3:$Z$7690,"=" &amp;A8)</f>
        <v>19</v>
      </c>
      <c r="D8">
        <f>COUNTIFS('3way'!$AE$3:$AE$7690,"1",'3way'!$Z$3:$Z$7690,"=" &amp;A8)</f>
        <v>97</v>
      </c>
      <c r="E8" s="6">
        <f t="shared" si="0"/>
        <v>0.19587628865979381</v>
      </c>
      <c r="F8">
        <f>COUNTIFS('3way'!$AA$3:$AA$7690,"X",'3way'!$AE$3:$AE$7690,"X",'3way'!$Z$3:$Z$7690,"=" &amp;A8)</f>
        <v>28</v>
      </c>
      <c r="G8">
        <f>COUNTIFS('3way'!$AE$3:$AE$7690,"X",'3way'!$Z$3:$Z$7690,"=" &amp;A8)</f>
        <v>57</v>
      </c>
      <c r="H8" s="6">
        <f t="shared" si="1"/>
        <v>0.49122807017543857</v>
      </c>
      <c r="I8">
        <f>COUNTIFS('3way'!$AA$3:$AA$7690,"2",'3way'!$AE$3:$AE$7690,"2",'3way'!$Z$3:$Z$7690,"=" &amp;A8)</f>
        <v>7</v>
      </c>
      <c r="J8">
        <f>COUNTIFS('3way'!$AE$3:$AE$7690,"2",'3way'!$Z$3:$Z$7690,"=" &amp;A8)</f>
        <v>62</v>
      </c>
      <c r="K8" s="6">
        <f t="shared" si="2"/>
        <v>0.11290322580645161</v>
      </c>
    </row>
    <row r="9" spans="1:11" x14ac:dyDescent="0.25">
      <c r="A9" t="s">
        <v>135</v>
      </c>
      <c r="B9">
        <f>COUNTIF('3way'!$Z$3:$Z$7690,"="&amp;A9)</f>
        <v>208</v>
      </c>
      <c r="C9">
        <f>COUNTIFS('3way'!$AA$3:$AA$7690,"1",'3way'!$AE$3:$AE$7690,"1",'3way'!$Z$3:$Z$7690,"=" &amp;A9)</f>
        <v>17</v>
      </c>
      <c r="D9">
        <f>COUNTIFS('3way'!$AE$3:$AE$7690,"1",'3way'!$Z$3:$Z$7690,"=" &amp;A9)</f>
        <v>95</v>
      </c>
      <c r="E9" s="6">
        <f t="shared" si="0"/>
        <v>0.17894736842105263</v>
      </c>
      <c r="F9">
        <f>COUNTIFS('3way'!$AA$3:$AA$7690,"X",'3way'!$AE$3:$AE$7690,"X",'3way'!$Z$3:$Z$7690,"=" &amp;A9)</f>
        <v>20</v>
      </c>
      <c r="G9">
        <f>COUNTIFS('3way'!$AE$3:$AE$7690,"X",'3way'!$Z$3:$Z$7690,"=" &amp;A9)</f>
        <v>56</v>
      </c>
      <c r="H9" s="6">
        <f t="shared" si="1"/>
        <v>0.35714285714285715</v>
      </c>
      <c r="I9">
        <f>COUNTIFS('3way'!$AA$3:$AA$7690,"2",'3way'!$AE$3:$AE$7690,"2",'3way'!$Z$3:$Z$7690,"=" &amp;A9)</f>
        <v>8</v>
      </c>
      <c r="J9">
        <f>COUNTIFS('3way'!$AE$3:$AE$7690,"2",'3way'!$Z$3:$Z$7690,"=" &amp;A9)</f>
        <v>56</v>
      </c>
      <c r="K9" s="6">
        <f t="shared" si="2"/>
        <v>0.14285714285714285</v>
      </c>
    </row>
    <row r="10" spans="1:11" x14ac:dyDescent="0.25">
      <c r="A10" t="s">
        <v>136</v>
      </c>
      <c r="B10">
        <f>COUNTIF('3way'!$Z$3:$Z$7690,"="&amp;A10)</f>
        <v>202</v>
      </c>
      <c r="C10">
        <f>COUNTIFS('3way'!$AA$3:$AA$7690,"1",'3way'!$AE$3:$AE$7690,"1",'3way'!$Z$3:$Z$7690,"=" &amp;A10)</f>
        <v>17</v>
      </c>
      <c r="D10">
        <f>COUNTIFS('3way'!$AE$3:$AE$7690,"1",'3way'!$Z$3:$Z$7690,"=" &amp;A10)</f>
        <v>79</v>
      </c>
      <c r="E10" s="6">
        <f t="shared" si="0"/>
        <v>0.21518987341772153</v>
      </c>
      <c r="F10">
        <f>COUNTIFS('3way'!$AA$3:$AA$7690,"X",'3way'!$AE$3:$AE$7690,"X",'3way'!$Z$3:$Z$7690,"=" &amp;A10)</f>
        <v>30</v>
      </c>
      <c r="G10">
        <f>COUNTIFS('3way'!$AE$3:$AE$7690,"X",'3way'!$Z$3:$Z$7690,"=" &amp;A10)</f>
        <v>62</v>
      </c>
      <c r="H10" s="6">
        <f t="shared" si="1"/>
        <v>0.4838709677419355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60</v>
      </c>
      <c r="K10" s="6">
        <f t="shared" si="2"/>
        <v>0.13333333333333333</v>
      </c>
    </row>
    <row r="11" spans="1:11" x14ac:dyDescent="0.25">
      <c r="A11" t="s">
        <v>137</v>
      </c>
      <c r="B11">
        <f>COUNTIF('3way'!$Z$3:$Z$7690,"="&amp;A11)</f>
        <v>174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79</v>
      </c>
      <c r="E11" s="6">
        <f t="shared" si="0"/>
        <v>0.27848101265822783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35</v>
      </c>
      <c r="H11" s="6">
        <f t="shared" si="1"/>
        <v>0.25714285714285712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59</v>
      </c>
      <c r="K11" s="6">
        <f t="shared" si="2"/>
        <v>0.30508474576271188</v>
      </c>
    </row>
    <row r="12" spans="1:11" x14ac:dyDescent="0.25">
      <c r="A12" t="s">
        <v>138</v>
      </c>
      <c r="B12">
        <f>COUNTIF('3way'!$Z$3:$Z$7690,"="&amp;A12)</f>
        <v>141</v>
      </c>
      <c r="C12">
        <f>COUNTIFS('3way'!$AA$3:$AA$7690,"1",'3way'!$AE$3:$AE$7690,"1",'3way'!$Z$3:$Z$7690,"=" &amp;A12)</f>
        <v>17</v>
      </c>
      <c r="D12">
        <f>COUNTIFS('3way'!$AE$3:$AE$7690,"1",'3way'!$Z$3:$Z$7690,"=" &amp;A12)</f>
        <v>60</v>
      </c>
      <c r="E12" s="6">
        <f t="shared" si="0"/>
        <v>0.28333333333333333</v>
      </c>
      <c r="F12">
        <f>COUNTIFS('3way'!$AA$3:$AA$7690,"X",'3way'!$AE$3:$AE$7690,"X",'3way'!$Z$3:$Z$7690,"=" &amp;A12)</f>
        <v>14</v>
      </c>
      <c r="G12">
        <f>COUNTIFS('3way'!$AE$3:$AE$7690,"X",'3way'!$Z$3:$Z$7690,"=" &amp;A12)</f>
        <v>46</v>
      </c>
      <c r="H12" s="6">
        <f t="shared" si="1"/>
        <v>0.30434782608695654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33</v>
      </c>
      <c r="K12" s="6">
        <f t="shared" si="2"/>
        <v>0.24242424242424243</v>
      </c>
    </row>
    <row r="13" spans="1:11" x14ac:dyDescent="0.25">
      <c r="A13" t="s">
        <v>139</v>
      </c>
      <c r="B13">
        <f>COUNTIF('3way'!$Z$3:$Z$7690,"="&amp;A13)</f>
        <v>160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61</v>
      </c>
      <c r="E13" s="6">
        <f t="shared" si="0"/>
        <v>0.22950819672131148</v>
      </c>
      <c r="F13">
        <f>COUNTIFS('3way'!$AA$3:$AA$7690,"X",'3way'!$AE$3:$AE$7690,"X",'3way'!$Z$3:$Z$7690,"=" &amp;A13)</f>
        <v>14</v>
      </c>
      <c r="G13">
        <f>COUNTIFS('3way'!$AE$3:$AE$7690,"X",'3way'!$Z$3:$Z$7690,"=" &amp;A13)</f>
        <v>47</v>
      </c>
      <c r="H13" s="6">
        <f t="shared" si="1"/>
        <v>0.2978723404255319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51</v>
      </c>
      <c r="K13" s="6">
        <f t="shared" si="2"/>
        <v>0.11764705882352941</v>
      </c>
    </row>
    <row r="14" spans="1:11" x14ac:dyDescent="0.25">
      <c r="A14" t="s">
        <v>370</v>
      </c>
      <c r="B14">
        <f>COUNTIF('3way'!$Z$3:$Z$7690,"="&amp;A14)</f>
        <v>70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25</v>
      </c>
      <c r="E14" s="6">
        <f t="shared" si="0"/>
        <v>0.2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20</v>
      </c>
      <c r="H14" s="6">
        <f t="shared" si="1"/>
        <v>0.2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25</v>
      </c>
      <c r="K14" s="6">
        <f t="shared" si="2"/>
        <v>0.2</v>
      </c>
    </row>
    <row r="15" spans="1:11" x14ac:dyDescent="0.25">
      <c r="A15" t="s">
        <v>140</v>
      </c>
      <c r="B15">
        <f>COUNTIF('3way'!$Z$3:$Z$7690,"="&amp;A15)</f>
        <v>130</v>
      </c>
      <c r="C15">
        <f>COUNTIFS('3way'!$AA$3:$AA$7690,"1",'3way'!$AE$3:$AE$7690,"1",'3way'!$Z$3:$Z$7690,"=" &amp;A15)</f>
        <v>18</v>
      </c>
      <c r="D15">
        <f>COUNTIFS('3way'!$AE$3:$AE$7690,"1",'3way'!$Z$3:$Z$7690,"=" &amp;A15)</f>
        <v>57</v>
      </c>
      <c r="E15" s="6">
        <f t="shared" si="0"/>
        <v>0.31578947368421051</v>
      </c>
      <c r="F15">
        <f>COUNTIFS('3way'!$AA$3:$AA$7690,"X",'3way'!$AE$3:$AE$7690,"X",'3way'!$Z$3:$Z$7690,"=" &amp;A15)</f>
        <v>5</v>
      </c>
      <c r="G15">
        <f>COUNTIFS('3way'!$AE$3:$AE$7690,"X",'3way'!$Z$3:$Z$7690,"=" &amp;A15)</f>
        <v>28</v>
      </c>
      <c r="H15" s="6">
        <f t="shared" si="1"/>
        <v>0.17857142857142858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45</v>
      </c>
      <c r="K15" s="6">
        <f t="shared" si="2"/>
        <v>0.28888888888888886</v>
      </c>
    </row>
    <row r="16" spans="1:11" x14ac:dyDescent="0.25">
      <c r="A16" t="s">
        <v>141</v>
      </c>
      <c r="B16">
        <f>COUNTIF('3way'!$Z$3:$Z$7690,"="&amp;A16)</f>
        <v>129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53</v>
      </c>
      <c r="E16" s="6">
        <f t="shared" si="0"/>
        <v>0.13207547169811321</v>
      </c>
      <c r="F16">
        <f>COUNTIFS('3way'!$AA$3:$AA$7690,"X",'3way'!$AE$3:$AE$7690,"X",'3way'!$Z$3:$Z$7690,"=" &amp;A16)</f>
        <v>9</v>
      </c>
      <c r="G16">
        <f>COUNTIFS('3way'!$AE$3:$AE$7690,"X",'3way'!$Z$3:$Z$7690,"=" &amp;A16)</f>
        <v>38</v>
      </c>
      <c r="H16" s="6">
        <f t="shared" si="1"/>
        <v>0.23684210526315788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38</v>
      </c>
      <c r="K16" s="6">
        <f t="shared" si="2"/>
        <v>5.2631578947368418E-2</v>
      </c>
    </row>
    <row r="17" spans="1:11" x14ac:dyDescent="0.25">
      <c r="A17" t="s">
        <v>409</v>
      </c>
      <c r="B17">
        <f>COUNTIF('3way'!$Z$3:$Z$7690,"="&amp;A17)</f>
        <v>115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56</v>
      </c>
      <c r="E17" s="6">
        <f t="shared" si="0"/>
        <v>0.17857142857142858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21</v>
      </c>
      <c r="H17" s="6">
        <f t="shared" si="1"/>
        <v>0.23809523809523808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38</v>
      </c>
      <c r="K17" s="6">
        <f t="shared" si="2"/>
        <v>0.15789473684210525</v>
      </c>
    </row>
    <row r="18" spans="1:11" x14ac:dyDescent="0.25">
      <c r="A18" t="s">
        <v>142</v>
      </c>
      <c r="B18">
        <f>COUNTIF('3way'!$Z$3:$Z$7690,"="&amp;A18)</f>
        <v>99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35</v>
      </c>
      <c r="E18" s="6">
        <f t="shared" si="0"/>
        <v>0.2857142857142857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33</v>
      </c>
      <c r="H18" s="6">
        <f t="shared" si="1"/>
        <v>0.39393939393939392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31</v>
      </c>
      <c r="K18" s="6">
        <f t="shared" si="2"/>
        <v>0.29032258064516131</v>
      </c>
    </row>
    <row r="19" spans="1:11" x14ac:dyDescent="0.25">
      <c r="A19" t="s">
        <v>143</v>
      </c>
      <c r="B19">
        <f>COUNTIF('3way'!$Z$3:$Z$7690,"="&amp;A19)</f>
        <v>81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31</v>
      </c>
      <c r="E19" s="6">
        <f t="shared" si="0"/>
        <v>0.29032258064516131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23</v>
      </c>
      <c r="H19" s="6">
        <f t="shared" si="1"/>
        <v>0.2608695652173913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25</v>
      </c>
      <c r="K19" s="6">
        <f t="shared" si="2"/>
        <v>0.36</v>
      </c>
    </row>
    <row r="20" spans="1:11" x14ac:dyDescent="0.25">
      <c r="A20" t="s">
        <v>262</v>
      </c>
      <c r="B20">
        <f>COUNTIF('3way'!$Z$3:$Z$7690,"="&amp;A20)</f>
        <v>75</v>
      </c>
      <c r="C20">
        <f>COUNTIFS('3way'!$AA$3:$AA$7690,"1",'3way'!$AE$3:$AE$7690,"1",'3way'!$Z$3:$Z$7690,"=" &amp;A20)</f>
        <v>7</v>
      </c>
      <c r="D20">
        <f>COUNTIFS('3way'!$AE$3:$AE$7690,"1",'3way'!$Z$3:$Z$7690,"=" &amp;A20)</f>
        <v>26</v>
      </c>
      <c r="E20" s="6">
        <f t="shared" si="0"/>
        <v>0.26923076923076922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22</v>
      </c>
      <c r="H20" s="6">
        <f t="shared" si="1"/>
        <v>0.18181818181818182</v>
      </c>
      <c r="I20">
        <f>COUNTIFS('3way'!$AA$3:$AA$7690,"2",'3way'!$AE$3:$AE$7690,"2",'3way'!$Z$3:$Z$7690,"=" &amp;A20)</f>
        <v>5</v>
      </c>
      <c r="J20">
        <f>COUNTIFS('3way'!$AE$3:$AE$7690,"2",'3way'!$Z$3:$Z$7690,"=" &amp;A20)</f>
        <v>26</v>
      </c>
      <c r="K20" s="6">
        <f t="shared" si="2"/>
        <v>0.19230769230769232</v>
      </c>
    </row>
    <row r="21" spans="1:11" x14ac:dyDescent="0.25">
      <c r="A21" t="s">
        <v>144</v>
      </c>
      <c r="B21">
        <f>COUNTIF('3way'!$Z$3:$Z$7690,"="&amp;A21)</f>
        <v>75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31</v>
      </c>
      <c r="E21" s="6">
        <f t="shared" si="0"/>
        <v>0.38709677419354838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20</v>
      </c>
      <c r="H21" s="6">
        <f t="shared" si="1"/>
        <v>0.2</v>
      </c>
      <c r="I21">
        <f>COUNTIFS('3way'!$AA$3:$AA$7690,"2",'3way'!$AE$3:$AE$7690,"2",'3way'!$Z$3:$Z$7690,"=" &amp;A21)</f>
        <v>4</v>
      </c>
      <c r="J21">
        <f>COUNTIFS('3way'!$AE$3:$AE$7690,"2",'3way'!$Z$3:$Z$7690,"=" &amp;A21)</f>
        <v>24</v>
      </c>
      <c r="K21" s="6">
        <f t="shared" si="2"/>
        <v>0.16666666666666666</v>
      </c>
    </row>
    <row r="22" spans="1:11" x14ac:dyDescent="0.25">
      <c r="A22" t="s">
        <v>145</v>
      </c>
      <c r="B22">
        <f>COUNTIF('3way'!$Z$3:$Z$7690,"="&amp;A22)</f>
        <v>68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30</v>
      </c>
      <c r="E22" s="6">
        <f t="shared" si="0"/>
        <v>0.16666666666666666</v>
      </c>
      <c r="F22">
        <f>COUNTIFS('3way'!$AA$3:$AA$7690,"X",'3way'!$AE$3:$AE$7690,"X",'3way'!$Z$3:$Z$7690,"=" &amp;A22)</f>
        <v>5</v>
      </c>
      <c r="G22">
        <f>COUNTIFS('3way'!$AE$3:$AE$7690,"X",'3way'!$Z$3:$Z$7690,"=" &amp;A22)</f>
        <v>15</v>
      </c>
      <c r="H22" s="6">
        <f t="shared" si="1"/>
        <v>0.33333333333333331</v>
      </c>
      <c r="I22">
        <f>COUNTIFS('3way'!$AA$3:$AA$7690,"2",'3way'!$AE$3:$AE$7690,"2",'3way'!$Z$3:$Z$7690,"=" &amp;A22)</f>
        <v>4</v>
      </c>
      <c r="J22">
        <f>COUNTIFS('3way'!$AE$3:$AE$7690,"2",'3way'!$Z$3:$Z$7690,"=" &amp;A22)</f>
        <v>22</v>
      </c>
      <c r="K22" s="6">
        <f t="shared" si="2"/>
        <v>0.18181818181818182</v>
      </c>
    </row>
    <row r="23" spans="1:11" x14ac:dyDescent="0.25">
      <c r="A23" t="s">
        <v>146</v>
      </c>
      <c r="B23">
        <f>COUNTIF('3way'!$Z$3:$Z$7690,"="&amp;A23)</f>
        <v>136</v>
      </c>
      <c r="C23">
        <f>COUNTIFS('3way'!$AA$3:$AA$7690,"1",'3way'!$AE$3:$AE$7690,"1",'3way'!$Z$3:$Z$7690,"=" &amp;A23)</f>
        <v>23</v>
      </c>
      <c r="D23">
        <f>COUNTIFS('3way'!$AE$3:$AE$7690,"1",'3way'!$Z$3:$Z$7690,"=" &amp;A23)</f>
        <v>54</v>
      </c>
      <c r="E23" s="6">
        <f t="shared" si="0"/>
        <v>0.42592592592592593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47</v>
      </c>
      <c r="H23" s="6">
        <f t="shared" si="1"/>
        <v>0.19148936170212766</v>
      </c>
      <c r="I23">
        <f>COUNTIFS('3way'!$AA$3:$AA$7690,"2",'3way'!$AE$3:$AE$7690,"2",'3way'!$Z$3:$Z$7690,"=" &amp;A23)</f>
        <v>9</v>
      </c>
      <c r="J23">
        <f>COUNTIFS('3way'!$AE$3:$AE$7690,"2",'3way'!$Z$3:$Z$7690,"=" &amp;A23)</f>
        <v>35</v>
      </c>
      <c r="K23" s="6">
        <f t="shared" si="2"/>
        <v>0.25714285714285712</v>
      </c>
    </row>
    <row r="24" spans="1:11" x14ac:dyDescent="0.25">
      <c r="A24" t="s">
        <v>349</v>
      </c>
      <c r="B24">
        <f>COUNTIF('3way'!$Z$3:$Z$7690,"="&amp;A24)</f>
        <v>188</v>
      </c>
      <c r="C24">
        <f>COUNTIFS('3way'!$AA$3:$AA$7690,"1",'3way'!$AE$3:$AE$7690,"1",'3way'!$Z$3:$Z$7690,"=" &amp;A24)</f>
        <v>10</v>
      </c>
      <c r="D24">
        <f>COUNTIFS('3way'!$AE$3:$AE$7690,"1",'3way'!$Z$3:$Z$7690,"=" &amp;A24)</f>
        <v>81</v>
      </c>
      <c r="E24" s="6">
        <f t="shared" si="0"/>
        <v>0.12345679012345678</v>
      </c>
      <c r="F24">
        <f>COUNTIFS('3way'!$AA$3:$AA$7690,"X",'3way'!$AE$3:$AE$7690,"X",'3way'!$Z$3:$Z$7690,"=" &amp;A24)</f>
        <v>16</v>
      </c>
      <c r="G24">
        <f>COUNTIFS('3way'!$AE$3:$AE$7690,"X",'3way'!$Z$3:$Z$7690,"=" &amp;A24)</f>
        <v>57</v>
      </c>
      <c r="H24" s="6">
        <f t="shared" si="1"/>
        <v>0.2807017543859649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50</v>
      </c>
      <c r="K24" s="6">
        <f t="shared" si="2"/>
        <v>0.04</v>
      </c>
    </row>
    <row r="25" spans="1:11" x14ac:dyDescent="0.25">
      <c r="A25" t="s">
        <v>147</v>
      </c>
      <c r="B25">
        <f>COUNTIF('3way'!$Z$3:$Z$7690,"="&amp;A25)</f>
        <v>130</v>
      </c>
      <c r="C25">
        <f>COUNTIFS('3way'!$AA$3:$AA$7690,"1",'3way'!$AE$3:$AE$7690,"1",'3way'!$Z$3:$Z$7690,"=" &amp;A25)</f>
        <v>19</v>
      </c>
      <c r="D25">
        <f>COUNTIFS('3way'!$AE$3:$AE$7690,"1",'3way'!$Z$3:$Z$7690,"=" &amp;A25)</f>
        <v>64</v>
      </c>
      <c r="E25" s="6">
        <f t="shared" si="0"/>
        <v>0.296875</v>
      </c>
      <c r="F25">
        <f>COUNTIFS('3way'!$AA$3:$AA$7690,"X",'3way'!$AE$3:$AE$7690,"X",'3way'!$Z$3:$Z$7690,"=" &amp;A25)</f>
        <v>11</v>
      </c>
      <c r="G25">
        <f>COUNTIFS('3way'!$AE$3:$AE$7690,"X",'3way'!$Z$3:$Z$7690,"=" &amp;A25)</f>
        <v>29</v>
      </c>
      <c r="H25" s="6">
        <f t="shared" si="1"/>
        <v>0.37931034482758619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37</v>
      </c>
      <c r="K25" s="6">
        <f t="shared" si="2"/>
        <v>0.16216216216216217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6" t="s">
        <v>503</v>
      </c>
      <c r="C1" s="156"/>
      <c r="D1" s="156"/>
      <c r="E1" s="156" t="s">
        <v>453</v>
      </c>
      <c r="F1" s="156"/>
      <c r="G1" s="156"/>
      <c r="H1" s="156" t="s">
        <v>454</v>
      </c>
      <c r="I1" s="156"/>
      <c r="J1" s="156"/>
      <c r="K1" s="88"/>
      <c r="L1" s="88"/>
      <c r="M1" s="88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13500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13500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13500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10800</v>
      </c>
      <c r="C4">
        <f>SUMIFS('2way'!$AB$3:$AB$7690,'2way'!$S$3:$S$7690,"="&amp;A4,'2way'!$Z$3:$Z$7690,"&lt;&gt;P")</f>
        <v>-1351</v>
      </c>
      <c r="D4" s="79">
        <f t="shared" ref="D4:D24" si="0">C4/B4</f>
        <v>-0.12509259259259259</v>
      </c>
      <c r="E4">
        <f>SUMIFS('2way'!$Z$3:$Z$7690,'2way'!$S$3:$S$7690,"=" &amp;A4,'2way'!$Y$3:$Y$7690,"&lt;&gt;P")</f>
        <v>10800</v>
      </c>
      <c r="F4">
        <f>SUMIFS('2way'!$AD$3:$AD$7690,'2way'!$S$3:$S$7690,"="&amp;A4,'2way'!$Y$3:$Y$7690,"&lt;&gt;P")</f>
        <v>-6434</v>
      </c>
      <c r="G4" s="79">
        <f t="shared" ref="G4:G24" si="1">F4/E4</f>
        <v>-0.59574074074074079</v>
      </c>
      <c r="H4">
        <f>SUMIFS('2way'!$Z$3:$Z$7690,'2way'!$S$3:$S$7690,"=" &amp;A4,'2way'!$Y$3:$Y$7690,"&lt;&gt;P")</f>
        <v>10800</v>
      </c>
      <c r="I4">
        <f>SUMIFS('2way'!$AF$3:$AF$7690,'2way'!$S$3:$S$7690,"="&amp;A4,'2way'!$Y$3:$Y$7690,"&lt;&gt;P")</f>
        <v>-5713</v>
      </c>
      <c r="J4" s="79">
        <f t="shared" ref="J4:J24" si="2">I4/H4</f>
        <v>-0.5289814814814815</v>
      </c>
    </row>
    <row r="5" spans="1:13" x14ac:dyDescent="0.25">
      <c r="A5" s="68" t="s">
        <v>320</v>
      </c>
      <c r="B5">
        <f>SUMIFS('2way'!$Z$3:$Z$7690,'2way'!$S$3:$S$7690,"=" &amp;A5,'2way'!$Y$3:$Y$7690,"&lt;&gt;P")</f>
        <v>12500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12500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12500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12000</v>
      </c>
      <c r="C6">
        <f>SUMIFS('2way'!$AB$3:$AB$7690,'2way'!$S$3:$S$7690,"="&amp;A6,'2way'!$Z$3:$Z$7690,"&lt;&gt;P")</f>
        <v>-1276</v>
      </c>
      <c r="D6" s="79">
        <f t="shared" si="0"/>
        <v>-0.10633333333333334</v>
      </c>
      <c r="E6">
        <f>SUMIFS('2way'!$Z$3:$Z$7690,'2way'!$S$3:$S$7690,"=" &amp;A6,'2way'!$Y$3:$Y$7690,"&lt;&gt;P")</f>
        <v>12000</v>
      </c>
      <c r="F6">
        <f>SUMIFS('2way'!$AD$3:$AD$7690,'2way'!$S$3:$S$7690,"="&amp;A6,'2way'!$Y$3:$Y$7690,"&lt;&gt;P")</f>
        <v>-6313</v>
      </c>
      <c r="G6" s="79">
        <f t="shared" si="1"/>
        <v>-0.52608333333333335</v>
      </c>
      <c r="H6">
        <f>SUMIFS('2way'!$Z$3:$Z$7690,'2way'!$S$3:$S$7690,"=" &amp;A6,'2way'!$Y$3:$Y$7690,"&lt;&gt;P")</f>
        <v>12000</v>
      </c>
      <c r="I6">
        <f>SUMIFS('2way'!$AF$3:$AF$7690,'2way'!$S$3:$S$7690,"="&amp;A6,'2way'!$Y$3:$Y$7690,"&lt;&gt;P")</f>
        <v>-6927</v>
      </c>
      <c r="J6" s="79">
        <f t="shared" si="2"/>
        <v>-0.57725000000000004</v>
      </c>
    </row>
    <row r="7" spans="1:13" x14ac:dyDescent="0.25">
      <c r="A7" s="68" t="s">
        <v>202</v>
      </c>
      <c r="B7">
        <f>SUMIFS('2way'!$Z$3:$Z$7690,'2way'!$S$3:$S$7690,"=" &amp;A7,'2way'!$Y$3:$Y$7690,"&lt;&gt;P")</f>
        <v>21600</v>
      </c>
      <c r="C7">
        <f>SUMIFS('2way'!$AB$3:$AB$7690,'2way'!$S$3:$S$7690,"="&amp;A7,'2way'!$Z$3:$Z$7690,"&lt;&gt;P")</f>
        <v>-1054</v>
      </c>
      <c r="D7" s="79">
        <f t="shared" si="0"/>
        <v>-4.8796296296296296E-2</v>
      </c>
      <c r="E7">
        <f>SUMIFS('2way'!$Z$3:$Z$7690,'2way'!$S$3:$S$7690,"=" &amp;A7,'2way'!$Y$3:$Y$7690,"&lt;&gt;P")</f>
        <v>21600</v>
      </c>
      <c r="F7">
        <f>SUMIFS('2way'!$AD$3:$AD$7690,'2way'!$S$3:$S$7690,"="&amp;A7,'2way'!$Y$3:$Y$7690,"&lt;&gt;P")</f>
        <v>-15304</v>
      </c>
      <c r="G7" s="79">
        <f t="shared" si="1"/>
        <v>-0.70851851851851855</v>
      </c>
      <c r="H7">
        <f>SUMIFS('2way'!$Z$3:$Z$7690,'2way'!$S$3:$S$7690,"=" &amp;A7,'2way'!$Y$3:$Y$7690,"&lt;&gt;P")</f>
        <v>21600</v>
      </c>
      <c r="I7">
        <f>SUMIFS('2way'!$AF$3:$AF$7690,'2way'!$S$3:$S$7690,"="&amp;A7,'2way'!$Y$3:$Y$7690,"&lt;&gt;P")</f>
        <v>-5928</v>
      </c>
      <c r="J7" s="79">
        <f t="shared" si="2"/>
        <v>-0.27444444444444444</v>
      </c>
    </row>
    <row r="8" spans="1:13" x14ac:dyDescent="0.25">
      <c r="A8" s="68" t="s">
        <v>135</v>
      </c>
      <c r="B8">
        <f>SUMIFS('2way'!$Z$3:$Z$7690,'2way'!$S$3:$S$7690,"=" &amp;A8,'2way'!$Y$3:$Y$7690,"&lt;&gt;P")</f>
        <v>20800</v>
      </c>
      <c r="C8">
        <f>SUMIFS('2way'!$AB$3:$AB$7690,'2way'!$S$3:$S$7690,"="&amp;A8,'2way'!$Z$3:$Z$7690,"&lt;&gt;P")</f>
        <v>-1235</v>
      </c>
      <c r="D8" s="79">
        <f t="shared" si="0"/>
        <v>-5.9374999999999997E-2</v>
      </c>
      <c r="E8">
        <f>SUMIFS('2way'!$Z$3:$Z$7690,'2way'!$S$3:$S$7690,"=" &amp;A8,'2way'!$Y$3:$Y$7690,"&lt;&gt;P")</f>
        <v>20800</v>
      </c>
      <c r="F8">
        <f>SUMIFS('2way'!$AD$3:$AD$7690,'2way'!$S$3:$S$7690,"="&amp;A8,'2way'!$Y$3:$Y$7690,"&lt;&gt;P")</f>
        <v>-10882</v>
      </c>
      <c r="G8" s="79">
        <f t="shared" si="1"/>
        <v>-0.52317307692307691</v>
      </c>
      <c r="H8">
        <f>SUMIFS('2way'!$Z$3:$Z$7690,'2way'!$S$3:$S$7690,"=" &amp;A8,'2way'!$Y$3:$Y$7690,"&lt;&gt;P")</f>
        <v>20800</v>
      </c>
      <c r="I8">
        <f>SUMIFS('2way'!$AF$3:$AF$7690,'2way'!$S$3:$S$7690,"="&amp;A8,'2way'!$Y$3:$Y$7690,"&lt;&gt;P")</f>
        <v>-11092</v>
      </c>
      <c r="J8" s="79">
        <f t="shared" si="2"/>
        <v>-0.53326923076923072</v>
      </c>
    </row>
    <row r="9" spans="1:13" x14ac:dyDescent="0.25">
      <c r="A9" s="68" t="s">
        <v>136</v>
      </c>
      <c r="B9">
        <f>SUMIFS('2way'!$Z$3:$Z$7690,'2way'!$S$3:$S$7690,"=" &amp;A9,'2way'!$Y$3:$Y$7690,"&lt;&gt;P")</f>
        <v>20200</v>
      </c>
      <c r="C9">
        <f>SUMIFS('2way'!$AB$3:$AB$7690,'2way'!$S$3:$S$7690,"="&amp;A9,'2way'!$Z$3:$Z$7690,"&lt;&gt;P")</f>
        <v>-474</v>
      </c>
      <c r="D9" s="79">
        <f t="shared" si="0"/>
        <v>-2.3465346534653465E-2</v>
      </c>
      <c r="E9">
        <f>SUMIFS('2way'!$Z$3:$Z$7690,'2way'!$S$3:$S$7690,"=" &amp;A9,'2way'!$Y$3:$Y$7690,"&lt;&gt;P")</f>
        <v>20200</v>
      </c>
      <c r="F9">
        <f>SUMIFS('2way'!$AD$3:$AD$7690,'2way'!$S$3:$S$7690,"="&amp;A9,'2way'!$Y$3:$Y$7690,"&lt;&gt;P")</f>
        <v>-14719</v>
      </c>
      <c r="G9" s="79">
        <f t="shared" si="1"/>
        <v>-0.72866336633663364</v>
      </c>
      <c r="H9">
        <f>SUMIFS('2way'!$Z$3:$Z$7690,'2way'!$S$3:$S$7690,"=" &amp;A9,'2way'!$Y$3:$Y$7690,"&lt;&gt;P")</f>
        <v>20200</v>
      </c>
      <c r="I9">
        <f>SUMIFS('2way'!$AF$3:$AF$7690,'2way'!$S$3:$S$7690,"="&amp;A9,'2way'!$Y$3:$Y$7690,"&lt;&gt;P")</f>
        <v>-7200</v>
      </c>
      <c r="J9" s="79">
        <f t="shared" si="2"/>
        <v>-0.35643564356435642</v>
      </c>
    </row>
    <row r="10" spans="1:13" x14ac:dyDescent="0.25">
      <c r="A10" s="68" t="s">
        <v>137</v>
      </c>
      <c r="B10">
        <f>SUMIFS('2way'!$Z$3:$Z$7690,'2way'!$S$3:$S$7690,"=" &amp;A10,'2way'!$Y$3:$Y$7690,"&lt;&gt;P")</f>
        <v>17400</v>
      </c>
      <c r="C10">
        <f>SUMIFS('2way'!$AB$3:$AB$7690,'2way'!$S$3:$S$7690,"="&amp;A10,'2way'!$Z$3:$Z$7690,"&lt;&gt;P")</f>
        <v>207</v>
      </c>
      <c r="D10" s="79">
        <f t="shared" si="0"/>
        <v>1.189655172413793E-2</v>
      </c>
      <c r="E10">
        <f>SUMIFS('2way'!$Z$3:$Z$7690,'2way'!$S$3:$S$7690,"=" &amp;A10,'2way'!$Y$3:$Y$7690,"&lt;&gt;P")</f>
        <v>17400</v>
      </c>
      <c r="F10">
        <f>SUMIFS('2way'!$AD$3:$AD$7690,'2way'!$S$3:$S$7690,"="&amp;A10,'2way'!$Y$3:$Y$7690,"&lt;&gt;P")</f>
        <v>-10149</v>
      </c>
      <c r="G10" s="79">
        <f t="shared" si="1"/>
        <v>-0.58327586206896553</v>
      </c>
      <c r="H10">
        <f>SUMIFS('2way'!$Z$3:$Z$7690,'2way'!$S$3:$S$7690,"=" &amp;A10,'2way'!$Y$3:$Y$7690,"&lt;&gt;P")</f>
        <v>17400</v>
      </c>
      <c r="I10">
        <f>SUMIFS('2way'!$AF$3:$AF$7690,'2way'!$S$3:$S$7690,"="&amp;A10,'2way'!$Y$3:$Y$7690,"&lt;&gt;P")</f>
        <v>-8810</v>
      </c>
      <c r="J10" s="79">
        <f t="shared" si="2"/>
        <v>-0.5063218390804598</v>
      </c>
    </row>
    <row r="11" spans="1:13" x14ac:dyDescent="0.25">
      <c r="A11" s="68" t="s">
        <v>138</v>
      </c>
      <c r="B11">
        <f>SUMIFS('2way'!$Z$3:$Z$7690,'2way'!$S$3:$S$7690,"=" &amp;A11,'2way'!$Y$3:$Y$7690,"&lt;&gt;P")</f>
        <v>14100</v>
      </c>
      <c r="C11">
        <f>SUMIFS('2way'!$AB$3:$AB$7690,'2way'!$S$3:$S$7690,"="&amp;A11,'2way'!$Z$3:$Z$7690,"&lt;&gt;P")</f>
        <v>-2947</v>
      </c>
      <c r="D11" s="79">
        <f t="shared" si="0"/>
        <v>-0.20900709219858157</v>
      </c>
      <c r="E11">
        <f>SUMIFS('2way'!$Z$3:$Z$7690,'2way'!$S$3:$S$7690,"=" &amp;A11,'2way'!$Y$3:$Y$7690,"&lt;&gt;P")</f>
        <v>14100</v>
      </c>
      <c r="F11">
        <f>SUMIFS('2way'!$AD$3:$AD$7690,'2way'!$S$3:$S$7690,"="&amp;A11,'2way'!$Y$3:$Y$7690,"&lt;&gt;P")</f>
        <v>-8373</v>
      </c>
      <c r="G11" s="79">
        <f t="shared" si="1"/>
        <v>-0.59382978723404256</v>
      </c>
      <c r="H11">
        <f>SUMIFS('2way'!$Z$3:$Z$7690,'2way'!$S$3:$S$7690,"=" &amp;A11,'2way'!$Y$3:$Y$7690,"&lt;&gt;P")</f>
        <v>14100</v>
      </c>
      <c r="I11">
        <f>SUMIFS('2way'!$AF$3:$AF$7690,'2way'!$S$3:$S$7690,"="&amp;A11,'2way'!$Y$3:$Y$7690,"&lt;&gt;P")</f>
        <v>-8090</v>
      </c>
      <c r="J11" s="79">
        <f t="shared" si="2"/>
        <v>-0.57375886524822695</v>
      </c>
    </row>
    <row r="12" spans="1:13" x14ac:dyDescent="0.25">
      <c r="A12" s="68" t="s">
        <v>139</v>
      </c>
      <c r="B12">
        <f>SUMIFS('2way'!$Z$3:$Z$7690,'2way'!$S$3:$S$7690,"=" &amp;A12,'2way'!$Y$3:$Y$7690,"&lt;&gt;P")</f>
        <v>16000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16000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16000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7000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7000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7000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13000</v>
      </c>
      <c r="C14" t="e">
        <f>SUMIFS('2way'!$AB$3:$AB$7690,'2way'!$S$3:$S$7690,"="&amp;A14,'2way'!$Z$3:$Z$7690,"&lt;&gt;P")</f>
        <v>#DIV/0!</v>
      </c>
      <c r="D14" s="79" t="e">
        <f t="shared" si="0"/>
        <v>#DIV/0!</v>
      </c>
      <c r="E14">
        <f>SUMIFS('2way'!$Z$3:$Z$7690,'2way'!$S$3:$S$7690,"=" &amp;A14,'2way'!$Y$3:$Y$7690,"&lt;&gt;P")</f>
        <v>13000</v>
      </c>
      <c r="F14">
        <f>SUMIFS('2way'!$AD$3:$AD$7690,'2way'!$S$3:$S$7690,"="&amp;A14,'2way'!$Y$3:$Y$7690,"&lt;&gt;P")</f>
        <v>-4357</v>
      </c>
      <c r="G14" s="79">
        <f t="shared" si="1"/>
        <v>-0.33515384615384614</v>
      </c>
      <c r="H14">
        <f>SUMIFS('2way'!$Z$3:$Z$7690,'2way'!$S$3:$S$7690,"=" &amp;A14,'2way'!$Y$3:$Y$7690,"&lt;&gt;P")</f>
        <v>13000</v>
      </c>
      <c r="I14">
        <f>SUMIFS('2way'!$AF$3:$AF$7690,'2way'!$S$3:$S$7690,"="&amp;A14,'2way'!$Y$3:$Y$7690,"&lt;&gt;P")</f>
        <v>-9494</v>
      </c>
      <c r="J14" s="79">
        <f t="shared" si="2"/>
        <v>-0.73030769230769232</v>
      </c>
    </row>
    <row r="15" spans="1:13" x14ac:dyDescent="0.25">
      <c r="A15" s="68" t="s">
        <v>141</v>
      </c>
      <c r="B15">
        <f>SUMIFS('2way'!$Z$3:$Z$7690,'2way'!$S$3:$S$7690,"=" &amp;A15,'2way'!$Y$3:$Y$7690,"&lt;&gt;P")</f>
        <v>12900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12900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12900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11500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11500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11500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9900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9900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9900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8100</v>
      </c>
      <c r="C18" t="e">
        <f>SUMIFS('2way'!$AB$3:$AB$7690,'2way'!$S$3:$S$7690,"="&amp;A18,'2way'!$Z$3:$Z$7690,"&lt;&gt;P")</f>
        <v>#N/A</v>
      </c>
      <c r="D18" s="79" t="e">
        <f t="shared" si="0"/>
        <v>#N/A</v>
      </c>
      <c r="E18">
        <f>SUMIFS('2way'!$Z$3:$Z$7690,'2way'!$S$3:$S$7690,"=" &amp;A18,'2way'!$Y$3:$Y$7690,"&lt;&gt;P")</f>
        <v>8100</v>
      </c>
      <c r="F18" t="e">
        <f>SUMIFS('2way'!$AD$3:$AD$7690,'2way'!$S$3:$S$7690,"="&amp;A18,'2way'!$Y$3:$Y$7690,"&lt;&gt;P")</f>
        <v>#N/A</v>
      </c>
      <c r="G18" s="79" t="e">
        <f t="shared" si="1"/>
        <v>#N/A</v>
      </c>
      <c r="H18">
        <f>SUMIFS('2way'!$Z$3:$Z$7690,'2way'!$S$3:$S$7690,"=" &amp;A18,'2way'!$Y$3:$Y$7690,"&lt;&gt;P")</f>
        <v>8100</v>
      </c>
      <c r="I18" t="e">
        <f>SUMIFS('2way'!$AF$3:$AF$7690,'2way'!$S$3:$S$7690,"="&amp;A18,'2way'!$Y$3:$Y$7690,"&lt;&gt;P")</f>
        <v>#N/A</v>
      </c>
      <c r="J18" s="79" t="e">
        <f t="shared" si="2"/>
        <v>#N/A</v>
      </c>
    </row>
    <row r="19" spans="1:10" x14ac:dyDescent="0.25">
      <c r="A19" s="68" t="s">
        <v>262</v>
      </c>
      <c r="B19">
        <f>SUMIFS('2way'!$Z$3:$Z$7690,'2way'!$S$3:$S$7690,"=" &amp;A19,'2way'!$Y$3:$Y$7690,"&lt;&gt;P")</f>
        <v>7500</v>
      </c>
      <c r="C19">
        <f>SUMIFS('2way'!$AB$3:$AB$7690,'2way'!$S$3:$S$7690,"="&amp;A19,'2way'!$Z$3:$Z$7690,"&lt;&gt;P")</f>
        <v>53</v>
      </c>
      <c r="D19" s="79">
        <f t="shared" si="0"/>
        <v>7.0666666666666664E-3</v>
      </c>
      <c r="E19">
        <f>SUMIFS('2way'!$Z$3:$Z$7690,'2way'!$S$3:$S$7690,"=" &amp;A19,'2way'!$Y$3:$Y$7690,"&lt;&gt;P")</f>
        <v>7500</v>
      </c>
      <c r="F19">
        <f>SUMIFS('2way'!$AD$3:$AD$7690,'2way'!$S$3:$S$7690,"="&amp;A19,'2way'!$Y$3:$Y$7690,"&lt;&gt;P")</f>
        <v>-4737</v>
      </c>
      <c r="G19" s="79">
        <f t="shared" si="1"/>
        <v>-0.63160000000000005</v>
      </c>
      <c r="H19">
        <f>SUMIFS('2way'!$Z$3:$Z$7690,'2way'!$S$3:$S$7690,"=" &amp;A19,'2way'!$Y$3:$Y$7690,"&lt;&gt;P")</f>
        <v>7500</v>
      </c>
      <c r="I19">
        <f>SUMIFS('2way'!$AF$3:$AF$7690,'2way'!$S$3:$S$7690,"="&amp;A19,'2way'!$Y$3:$Y$7690,"&lt;&gt;P")</f>
        <v>-3553</v>
      </c>
      <c r="J19" s="79">
        <f t="shared" si="2"/>
        <v>-0.47373333333333334</v>
      </c>
    </row>
    <row r="20" spans="1:10" x14ac:dyDescent="0.25">
      <c r="A20" s="68" t="s">
        <v>144</v>
      </c>
      <c r="B20">
        <f>SUMIFS('2way'!$Z$3:$Z$7690,'2way'!$S$3:$S$7690,"=" &amp;A20,'2way'!$Y$3:$Y$7690,"&lt;&gt;P")</f>
        <v>7500</v>
      </c>
      <c r="C20">
        <f>SUMIFS('2way'!$AB$3:$AB$7690,'2way'!$S$3:$S$7690,"="&amp;A20,'2way'!$Z$3:$Z$7690,"&lt;&gt;P")</f>
        <v>-642</v>
      </c>
      <c r="D20" s="79">
        <f t="shared" si="0"/>
        <v>-8.5599999999999996E-2</v>
      </c>
      <c r="E20">
        <f>SUMIFS('2way'!$Z$3:$Z$7690,'2way'!$S$3:$S$7690,"=" &amp;A20,'2way'!$Y$3:$Y$7690,"&lt;&gt;P")</f>
        <v>7500</v>
      </c>
      <c r="F20">
        <f>SUMIFS('2way'!$AD$3:$AD$7690,'2way'!$S$3:$S$7690,"="&amp;A20,'2way'!$Y$3:$Y$7690,"&lt;&gt;P")</f>
        <v>-2993</v>
      </c>
      <c r="G20" s="79">
        <f t="shared" si="1"/>
        <v>-0.39906666666666668</v>
      </c>
      <c r="H20">
        <f>SUMIFS('2way'!$Z$3:$Z$7690,'2way'!$S$3:$S$7690,"=" &amp;A20,'2way'!$Y$3:$Y$7690,"&lt;&gt;P")</f>
        <v>7500</v>
      </c>
      <c r="I20">
        <f>SUMIFS('2way'!$AF$3:$AF$7690,'2way'!$S$3:$S$7690,"="&amp;A20,'2way'!$Y$3:$Y$7690,"&lt;&gt;P")</f>
        <v>-5189</v>
      </c>
      <c r="J20" s="79">
        <f t="shared" si="2"/>
        <v>-0.69186666666666663</v>
      </c>
    </row>
    <row r="21" spans="1:10" x14ac:dyDescent="0.25">
      <c r="A21" s="68" t="s">
        <v>145</v>
      </c>
      <c r="B21">
        <f>SUMIFS('2way'!$Z$3:$Z$7690,'2way'!$S$3:$S$7690,"=" &amp;A21,'2way'!$Y$3:$Y$7690,"&lt;&gt;P")</f>
        <v>6800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6800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6800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13600</v>
      </c>
      <c r="C22">
        <f>SUMIFS('2way'!$AB$3:$AB$7690,'2way'!$S$3:$S$7690,"="&amp;A22,'2way'!$Z$3:$Z$7690,"&lt;&gt;P")</f>
        <v>-82</v>
      </c>
      <c r="D22" s="79">
        <f t="shared" si="0"/>
        <v>-6.0294117647058821E-3</v>
      </c>
      <c r="E22">
        <f>SUMIFS('2way'!$Z$3:$Z$7690,'2way'!$S$3:$S$7690,"=" &amp;A22,'2way'!$Y$3:$Y$7690,"&lt;&gt;P")</f>
        <v>13600</v>
      </c>
      <c r="F22">
        <f>SUMIFS('2way'!$AD$3:$AD$7690,'2way'!$S$3:$S$7690,"="&amp;A22,'2way'!$Y$3:$Y$7690,"&lt;&gt;P")</f>
        <v>-8267</v>
      </c>
      <c r="G22" s="79">
        <f t="shared" si="1"/>
        <v>-0.60786764705882357</v>
      </c>
      <c r="H22">
        <f>SUMIFS('2way'!$Z$3:$Z$7690,'2way'!$S$3:$S$7690,"=" &amp;A22,'2way'!$Y$3:$Y$7690,"&lt;&gt;P")</f>
        <v>13600</v>
      </c>
      <c r="I22">
        <f>SUMIFS('2way'!$AF$3:$AF$7690,'2way'!$S$3:$S$7690,"="&amp;A22,'2way'!$Y$3:$Y$7690,"&lt;&gt;P")</f>
        <v>-4778</v>
      </c>
      <c r="J22" s="79">
        <f t="shared" si="2"/>
        <v>-0.3513235294117647</v>
      </c>
    </row>
    <row r="23" spans="1:10" x14ac:dyDescent="0.25">
      <c r="A23" s="68" t="s">
        <v>349</v>
      </c>
      <c r="B23">
        <f>SUMIFS('2way'!$Z$3:$Z$7690,'2way'!$S$3:$S$7690,"=" &amp;A23,'2way'!$Y$3:$Y$7690,"&lt;&gt;P")</f>
        <v>18800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18800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18800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13000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13000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13000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N406"/>
  <sheetViews>
    <sheetView zoomScale="80" zoomScaleNormal="80" workbookViewId="0">
      <selection activeCell="A167" sqref="A167:XFD167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6" t="s">
        <v>503</v>
      </c>
      <c r="D1" s="156"/>
      <c r="E1" s="156"/>
      <c r="F1" s="156" t="s">
        <v>453</v>
      </c>
      <c r="G1" s="156"/>
      <c r="H1" s="156"/>
      <c r="I1" s="156" t="s">
        <v>454</v>
      </c>
      <c r="J1" s="156"/>
      <c r="K1" s="156"/>
      <c r="L1" s="88"/>
      <c r="M1" s="88"/>
      <c r="N1" s="88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1200</v>
      </c>
      <c r="D3">
        <f>SUMIFS('2way'!$AB$3:$AB$7690,'2way'!$Q$3:$Q$7690,"="&amp;B3,'2way'!$Y$3:$Y$7690,"&lt;&gt;P") + SUMIFS('2way'!$AB$3:$AB$7690,'2way'!$R$3:$R$7690,"="&amp;B3,'2way'!$Y$3:$Y$7690,"&lt;&gt;P")</f>
        <v>-257</v>
      </c>
      <c r="E3" s="79">
        <f>D3/C3</f>
        <v>-0.21416666666666667</v>
      </c>
      <c r="F3">
        <f>SUMIFS('2way'!$Z$3:$Z$7690,'2way'!$Q$3:$Q$7690,"=" &amp;B3,'2way'!$Y$3:$Y$7690,"&lt;&gt;P") + SUMIFS('2way'!$Z$3:$Z$7690,'2way'!$R$3:$R$7690,"=" &amp;B3,'2way'!$Y$3:$Y$7690,"&lt;&gt;P")</f>
        <v>1200</v>
      </c>
      <c r="G3">
        <f>SUMIFS('2way'!$AD$3:$AD$7690,'2way'!$Q$3:$Q$7690,"="&amp;B3,'2way'!$Y$3:$Y$7690,"&lt;&gt;P") + SUMIFS('2way'!$AD$3:$AD$7690,'2way'!$R$3:$R$7690,"="&amp;D3,'2way'!$Y$3:$Y$7690,"&lt;&gt;P")</f>
        <v>-233</v>
      </c>
      <c r="H3" s="79">
        <f>G3/F3</f>
        <v>-0.19416666666666665</v>
      </c>
      <c r="I3">
        <f>SUMIFS('2way'!$Z$3:$Z$7690,'2way'!$Q$3:$Q$7690,"=" &amp;B3,'2way'!$Y$3:$Y$7690,"&lt;&gt;P") + SUMIFS('2way'!$Z$3:$Z$7690,'2way'!$R$3:$R$7690,"=" &amp;B3,'2way'!$Y$3:$Y$7690,"&lt;&gt;P")</f>
        <v>1200</v>
      </c>
      <c r="J3">
        <f>SUMIFS('2way'!$AF$3:$AF$7690,'2way'!$Q$3:$Q$7690,"="&amp;B3,'2way'!$Y$3:$Y$7690,"&lt;&gt;P") + SUMIFS('2way'!$AF$3:$AF$7690,'2way'!$R$3:$R$7690,"="&amp;B3,'2way'!$Y$3:$Y$7690,"&lt;&gt;P")</f>
        <v>-687</v>
      </c>
      <c r="K3" s="79">
        <f>J3/I3</f>
        <v>-0.57250000000000001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1200</v>
      </c>
      <c r="D4">
        <f>SUMIFS('2way'!$AB$3:$AB$7690,'2way'!$Q$3:$Q$7690,"="&amp;B4,'2way'!$Y$3:$Y$7690,"&lt;&gt;P") + SUMIFS('2way'!$AB$3:$AB$7690,'2way'!$R$3:$R$7690,"="&amp;B4,'2way'!$Y$3:$Y$7690,"&lt;&gt;P")</f>
        <v>113</v>
      </c>
      <c r="E4" s="79">
        <f t="shared" ref="E4:E67" si="0">D4/C4</f>
        <v>9.4166666666666662E-2</v>
      </c>
      <c r="F4">
        <f>SUMIFS('2way'!$Z$3:$Z$7690,'2way'!$Q$3:$Q$7690,"=" &amp;B4,'2way'!$Y$3:$Y$7690,"&lt;&gt;P") + SUMIFS('2way'!$Z$3:$Z$7690,'2way'!$R$3:$R$7690,"=" &amp;B4,'2way'!$Y$3:$Y$7690,"&lt;&gt;P")</f>
        <v>1200</v>
      </c>
      <c r="G4">
        <f>SUMIFS('2way'!$AD$3:$AD$7690,'2way'!$Q$3:$Q$7690,"="&amp;B4,'2way'!$Y$3:$Y$7690,"&lt;&gt;P") + SUMIFS('2way'!$AD$3:$AD$7690,'2way'!$R$3:$R$7690,"="&amp;D4,'2way'!$Y$3:$Y$7690,"&lt;&gt;P")</f>
        <v>-132</v>
      </c>
      <c r="H4" s="79">
        <f t="shared" ref="H4:H67" si="1">G4/F4</f>
        <v>-0.11</v>
      </c>
      <c r="I4">
        <f>SUMIFS('2way'!$Z$3:$Z$7690,'2way'!$Q$3:$Q$7690,"=" &amp;B4,'2way'!$Y$3:$Y$7690,"&lt;&gt;P") + SUMIFS('2way'!$Z$3:$Z$7690,'2way'!$R$3:$R$7690,"=" &amp;B4,'2way'!$Y$3:$Y$7690,"&lt;&gt;P")</f>
        <v>1200</v>
      </c>
      <c r="J4">
        <f>SUMIFS('2way'!$AF$3:$AF$7690,'2way'!$Q$3:$Q$7690,"="&amp;B4,'2way'!$Y$3:$Y$7690,"&lt;&gt;P") + SUMIFS('2way'!$AF$3:$AF$7690,'2way'!$R$3:$R$7690,"="&amp;B4,'2way'!$Y$3:$Y$7690,"&lt;&gt;P")</f>
        <v>-1016</v>
      </c>
      <c r="K4" s="79">
        <f t="shared" ref="K4:K67" si="2">J4/I4</f>
        <v>-0.84666666666666668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1200</v>
      </c>
      <c r="D5">
        <f>SUMIFS('2way'!$AB$3:$AB$7690,'2way'!$Q$3:$Q$7690,"="&amp;B5,'2way'!$Y$3:$Y$7690,"&lt;&gt;P") + SUMIFS('2way'!$AB$3:$AB$7690,'2way'!$R$3:$R$7690,"="&amp;B5,'2way'!$Y$3:$Y$7690,"&lt;&gt;P")</f>
        <v>144</v>
      </c>
      <c r="E5" s="79">
        <f t="shared" si="0"/>
        <v>0.12</v>
      </c>
      <c r="F5">
        <f>SUMIFS('2way'!$Z$3:$Z$7690,'2way'!$Q$3:$Q$7690,"=" &amp;B5,'2way'!$Y$3:$Y$7690,"&lt;&gt;P") + SUMIFS('2way'!$Z$3:$Z$7690,'2way'!$R$3:$R$7690,"=" &amp;B5,'2way'!$Y$3:$Y$7690,"&lt;&gt;P")</f>
        <v>1200</v>
      </c>
      <c r="G5">
        <f>SUMIFS('2way'!$AD$3:$AD$7690,'2way'!$Q$3:$Q$7690,"="&amp;B5,'2way'!$Y$3:$Y$7690,"&lt;&gt;P") + SUMIFS('2way'!$AD$3:$AD$7690,'2way'!$R$3:$R$7690,"="&amp;D5,'2way'!$Y$3:$Y$7690,"&lt;&gt;P")</f>
        <v>-600</v>
      </c>
      <c r="H5" s="79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1200</v>
      </c>
      <c r="J5">
        <f>SUMIFS('2way'!$AF$3:$AF$7690,'2way'!$Q$3:$Q$7690,"="&amp;B5,'2way'!$Y$3:$Y$7690,"&lt;&gt;P") + SUMIFS('2way'!$AF$3:$AF$7690,'2way'!$R$3:$R$7690,"="&amp;B5,'2way'!$Y$3:$Y$7690,"&lt;&gt;P")</f>
        <v>-559</v>
      </c>
      <c r="K5" s="79">
        <f t="shared" si="2"/>
        <v>-0.46583333333333332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1200</v>
      </c>
      <c r="D6">
        <f>SUMIFS('2way'!$AB$3:$AB$7690,'2way'!$Q$3:$Q$7690,"="&amp;B6,'2way'!$Y$3:$Y$7690,"&lt;&gt;P") + SUMIFS('2way'!$AB$3:$AB$7690,'2way'!$R$3:$R$7690,"="&amp;B6,'2way'!$Y$3:$Y$7690,"&lt;&gt;P")</f>
        <v>60</v>
      </c>
      <c r="E6" s="79">
        <f t="shared" si="0"/>
        <v>0.05</v>
      </c>
      <c r="F6">
        <f>SUMIFS('2way'!$Z$3:$Z$7690,'2way'!$Q$3:$Q$7690,"=" &amp;B6,'2way'!$Y$3:$Y$7690,"&lt;&gt;P") + SUMIFS('2way'!$Z$3:$Z$7690,'2way'!$R$3:$R$7690,"=" &amp;B6,'2way'!$Y$3:$Y$7690,"&lt;&gt;P")</f>
        <v>1200</v>
      </c>
      <c r="G6">
        <f>SUMIFS('2way'!$AD$3:$AD$7690,'2way'!$Q$3:$Q$7690,"="&amp;B6,'2way'!$Y$3:$Y$7690,"&lt;&gt;P") + SUMIFS('2way'!$AD$3:$AD$7690,'2way'!$R$3:$R$7690,"="&amp;D6,'2way'!$Y$3:$Y$7690,"&lt;&gt;P")</f>
        <v>-72</v>
      </c>
      <c r="H6" s="79">
        <f t="shared" si="1"/>
        <v>-0.06</v>
      </c>
      <c r="I6">
        <f>SUMIFS('2way'!$Z$3:$Z$7690,'2way'!$Q$3:$Q$7690,"=" &amp;B6,'2way'!$Y$3:$Y$7690,"&lt;&gt;P") + SUMIFS('2way'!$Z$3:$Z$7690,'2way'!$R$3:$R$7690,"=" &amp;B6,'2way'!$Y$3:$Y$7690,"&lt;&gt;P")</f>
        <v>1200</v>
      </c>
      <c r="J6">
        <f>SUMIFS('2way'!$AF$3:$AF$7690,'2way'!$Q$3:$Q$7690,"="&amp;B6,'2way'!$Y$3:$Y$7690,"&lt;&gt;P") + SUMIFS('2way'!$AF$3:$AF$7690,'2way'!$R$3:$R$7690,"="&amp;B6,'2way'!$Y$3:$Y$7690,"&lt;&gt;P")</f>
        <v>-476</v>
      </c>
      <c r="K6" s="79">
        <f t="shared" si="2"/>
        <v>-0.39666666666666667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1200</v>
      </c>
      <c r="D7">
        <f>SUMIFS('2way'!$AB$3:$AB$7690,'2way'!$Q$3:$Q$7690,"="&amp;B7,'2way'!$Y$3:$Y$7690,"&lt;&gt;P") + SUMIFS('2way'!$AB$3:$AB$7690,'2way'!$R$3:$R$7690,"="&amp;B7,'2way'!$Y$3:$Y$7690,"&lt;&gt;P")</f>
        <v>-816</v>
      </c>
      <c r="E7" s="79">
        <f t="shared" si="0"/>
        <v>-0.68</v>
      </c>
      <c r="F7">
        <f>SUMIFS('2way'!$Z$3:$Z$7690,'2way'!$Q$3:$Q$7690,"=" &amp;B7,'2way'!$Y$3:$Y$7690,"&lt;&gt;P") + SUMIFS('2way'!$Z$3:$Z$7690,'2way'!$R$3:$R$7690,"=" &amp;B7,'2way'!$Y$3:$Y$7690,"&lt;&gt;P")</f>
        <v>1200</v>
      </c>
      <c r="G7">
        <f>SUMIFS('2way'!$AD$3:$AD$7690,'2way'!$Q$3:$Q$7690,"="&amp;B7,'2way'!$Y$3:$Y$7690,"&lt;&gt;P") + SUMIFS('2way'!$AD$3:$AD$7690,'2way'!$R$3:$R$7690,"="&amp;D7,'2way'!$Y$3:$Y$7690,"&lt;&gt;P")</f>
        <v>-386</v>
      </c>
      <c r="H7" s="79">
        <f t="shared" si="1"/>
        <v>-0.32166666666666666</v>
      </c>
      <c r="I7">
        <f>SUMIFS('2way'!$Z$3:$Z$7690,'2way'!$Q$3:$Q$7690,"=" &amp;B7,'2way'!$Y$3:$Y$7690,"&lt;&gt;P") + SUMIFS('2way'!$Z$3:$Z$7690,'2way'!$R$3:$R$7690,"=" &amp;B7,'2way'!$Y$3:$Y$7690,"&lt;&gt;P")</f>
        <v>1200</v>
      </c>
      <c r="J7">
        <f>SUMIFS('2way'!$AF$3:$AF$7690,'2way'!$Q$3:$Q$7690,"="&amp;B7,'2way'!$Y$3:$Y$7690,"&lt;&gt;P") + SUMIFS('2way'!$AF$3:$AF$7690,'2way'!$R$3:$R$7690,"="&amp;B7,'2way'!$Y$3:$Y$7690,"&lt;&gt;P")</f>
        <v>-1030</v>
      </c>
      <c r="K7" s="79">
        <f t="shared" si="2"/>
        <v>-0.85833333333333328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1200</v>
      </c>
      <c r="D8">
        <f>SUMIFS('2way'!$AB$3:$AB$7690,'2way'!$Q$3:$Q$7690,"="&amp;B8,'2way'!$Z$3:$Z$7690,"&lt;&gt;P") + SUMIFS('2way'!$AB$3:$AB$7690,'2way'!$R$3:$R$7690,"="&amp;B8,'2way'!$Z$3:$Z$7690,"&lt;&gt;P")</f>
        <v>-42</v>
      </c>
      <c r="E8" s="79">
        <f t="shared" si="0"/>
        <v>-3.5000000000000003E-2</v>
      </c>
      <c r="F8">
        <f>SUMIFS('2way'!$Z$3:$Z$7690,'2way'!$Q$3:$Q$7690,"=" &amp;B8,'2way'!$Y$3:$Y$7690,"&lt;&gt;P") + SUMIFS('2way'!$Z$3:$Z$7690,'2way'!$R$3:$R$7690,"=" &amp;B8,'2way'!$Y$3:$Y$7690,"&lt;&gt;P")</f>
        <v>1200</v>
      </c>
      <c r="G8">
        <f>SUMIFS('2way'!$AD$3:$AD$7690,'2way'!$Q$3:$Q$7690,"="&amp;B8,'2way'!$Y$3:$Y$7690,"&lt;&gt;P") + SUMIFS('2way'!$AD$3:$AD$7690,'2way'!$R$3:$R$7690,"="&amp;D8,'2way'!$Y$3:$Y$7690,"&lt;&gt;P")</f>
        <v>-233</v>
      </c>
      <c r="H8" s="79">
        <f t="shared" si="1"/>
        <v>-0.19416666666666665</v>
      </c>
      <c r="I8">
        <f>SUMIFS('2way'!$Z$3:$Z$7690,'2way'!$Q$3:$Q$7690,"=" &amp;B8,'2way'!$Y$3:$Y$7690,"&lt;&gt;P") + SUMIFS('2way'!$Z$3:$Z$7690,'2way'!$R$3:$R$7690,"=" &amp;B8,'2way'!$Y$3:$Y$7690,"&lt;&gt;P")</f>
        <v>1200</v>
      </c>
      <c r="J8">
        <f>SUMIFS('2way'!$AF$3:$AF$7690,'2way'!$Q$3:$Q$7690,"="&amp;B8,'2way'!$Y$3:$Y$7690,"&lt;&gt;P") + SUMIFS('2way'!$AF$3:$AF$7690,'2way'!$R$3:$R$7690,"="&amp;B8,'2way'!$Y$3:$Y$7690,"&lt;&gt;P")</f>
        <v>-989</v>
      </c>
      <c r="K8" s="79">
        <f t="shared" si="2"/>
        <v>-0.82416666666666671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1200</v>
      </c>
      <c r="D9">
        <f>SUMIFS('2way'!$AB$3:$AB$7690,'2way'!$Q$3:$Q$7690,"="&amp;B9,'2way'!$Z$3:$Z$7690,"&lt;&gt;P") + SUMIFS('2way'!$AB$3:$AB$7690,'2way'!$R$3:$R$7690,"="&amp;B9,'2way'!$Z$3:$Z$7690,"&lt;&gt;P")</f>
        <v>-190</v>
      </c>
      <c r="E9" s="79">
        <f t="shared" si="0"/>
        <v>-0.15833333333333333</v>
      </c>
      <c r="F9">
        <f>SUMIFS('2way'!$Z$3:$Z$7690,'2way'!$Q$3:$Q$7690,"=" &amp;B9,'2way'!$Y$3:$Y$7690,"&lt;&gt;P") + SUMIFS('2way'!$Z$3:$Z$7690,'2way'!$R$3:$R$7690,"=" &amp;B9,'2way'!$Y$3:$Y$7690,"&lt;&gt;P")</f>
        <v>1200</v>
      </c>
      <c r="G9">
        <f>SUMIFS('2way'!$AD$3:$AD$7690,'2way'!$Q$3:$Q$7690,"="&amp;B9,'2way'!$Y$3:$Y$7690,"&lt;&gt;P") + SUMIFS('2way'!$AD$3:$AD$7690,'2way'!$R$3:$R$7690,"="&amp;D9,'2way'!$Y$3:$Y$7690,"&lt;&gt;P")</f>
        <v>-273</v>
      </c>
      <c r="H9" s="79">
        <f t="shared" si="1"/>
        <v>-0.22750000000000001</v>
      </c>
      <c r="I9">
        <f>SUMIFS('2way'!$Z$3:$Z$7690,'2way'!$Q$3:$Q$7690,"=" &amp;B9,'2way'!$Y$3:$Y$7690,"&lt;&gt;P") + SUMIFS('2way'!$Z$3:$Z$7690,'2way'!$R$3:$R$7690,"=" &amp;B9,'2way'!$Y$3:$Y$7690,"&lt;&gt;P")</f>
        <v>1200</v>
      </c>
      <c r="J9">
        <f>SUMIFS('2way'!$AF$3:$AF$7690,'2way'!$Q$3:$Q$7690,"="&amp;B9,'2way'!$Y$3:$Y$7690,"&lt;&gt;P") + SUMIFS('2way'!$AF$3:$AF$7690,'2way'!$R$3:$R$7690,"="&amp;B9,'2way'!$Y$3:$Y$7690,"&lt;&gt;P")</f>
        <v>-439</v>
      </c>
      <c r="K9" s="79">
        <f t="shared" si="2"/>
        <v>-0.36583333333333334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1200</v>
      </c>
      <c r="D10">
        <f>SUMIFS('2way'!$AB$3:$AB$7690,'2way'!$Q$3:$Q$7690,"="&amp;B10,'2way'!$Z$3:$Z$7690,"&lt;&gt;P") + SUMIFS('2way'!$AB$3:$AB$7690,'2way'!$R$3:$R$7690,"="&amp;B10,'2way'!$Z$3:$Z$7690,"&lt;&gt;P")</f>
        <v>-608</v>
      </c>
      <c r="E10" s="79">
        <f t="shared" si="0"/>
        <v>-0.50666666666666671</v>
      </c>
      <c r="F10">
        <f>SUMIFS('2way'!$Z$3:$Z$7690,'2way'!$Q$3:$Q$7690,"=" &amp;B10,'2way'!$Y$3:$Y$7690,"&lt;&gt;P") + SUMIFS('2way'!$Z$3:$Z$7690,'2way'!$R$3:$R$7690,"=" &amp;B10,'2way'!$Y$3:$Y$7690,"&lt;&gt;P")</f>
        <v>1200</v>
      </c>
      <c r="G10">
        <f>SUMIFS('2way'!$AD$3:$AD$7690,'2way'!$Q$3:$Q$7690,"="&amp;B10,'2way'!$Y$3:$Y$7690,"&lt;&gt;P") + SUMIFS('2way'!$AD$3:$AD$7690,'2way'!$R$3:$R$7690,"="&amp;D10,'2way'!$Y$3:$Y$7690,"&lt;&gt;P")</f>
        <v>-444</v>
      </c>
      <c r="H10" s="79">
        <f t="shared" si="1"/>
        <v>-0.37</v>
      </c>
      <c r="I10">
        <f>SUMIFS('2way'!$Z$3:$Z$7690,'2way'!$Q$3:$Q$7690,"=" &amp;B10,'2way'!$Y$3:$Y$7690,"&lt;&gt;P") + SUMIFS('2way'!$Z$3:$Z$7690,'2way'!$R$3:$R$7690,"=" &amp;B10,'2way'!$Y$3:$Y$7690,"&lt;&gt;P")</f>
        <v>1200</v>
      </c>
      <c r="J10">
        <f>SUMIFS('2way'!$AF$3:$AF$7690,'2way'!$Q$3:$Q$7690,"="&amp;B10,'2way'!$Y$3:$Y$7690,"&lt;&gt;P") + SUMIFS('2way'!$AF$3:$AF$7690,'2way'!$R$3:$R$7690,"="&amp;B10,'2way'!$Y$3:$Y$7690,"&lt;&gt;P")</f>
        <v>-608</v>
      </c>
      <c r="K10" s="79">
        <f t="shared" si="2"/>
        <v>-0.50666666666666671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1200</v>
      </c>
      <c r="D11">
        <f>SUMIFS('2way'!$AB$3:$AB$7690,'2way'!$Q$3:$Q$7690,"="&amp;B11,'2way'!$Z$3:$Z$7690,"&lt;&gt;P") + SUMIFS('2way'!$AB$3:$AB$7690,'2way'!$R$3:$R$7690,"="&amp;B11,'2way'!$Z$3:$Z$7690,"&lt;&gt;P")</f>
        <v>147</v>
      </c>
      <c r="E11" s="79">
        <f t="shared" si="0"/>
        <v>0.1225</v>
      </c>
      <c r="F11">
        <f>SUMIFS('2way'!$Z$3:$Z$7690,'2way'!$Q$3:$Q$7690,"=" &amp;B11,'2way'!$Y$3:$Y$7690,"&lt;&gt;P") + SUMIFS('2way'!$Z$3:$Z$7690,'2way'!$R$3:$R$7690,"=" &amp;B11,'2way'!$Y$3:$Y$7690,"&lt;&gt;P")</f>
        <v>1200</v>
      </c>
      <c r="G11">
        <f>SUMIFS('2way'!$AD$3:$AD$7690,'2way'!$Q$3:$Q$7690,"="&amp;B11,'2way'!$Y$3:$Y$7690,"&lt;&gt;P") + SUMIFS('2way'!$AD$3:$AD$7690,'2way'!$R$3:$R$7690,"="&amp;D11,'2way'!$Y$3:$Y$7690,"&lt;&gt;P")</f>
        <v>340</v>
      </c>
      <c r="H11" s="79">
        <f t="shared" si="1"/>
        <v>0.28333333333333333</v>
      </c>
      <c r="I11">
        <f>SUMIFS('2way'!$Z$3:$Z$7690,'2way'!$Q$3:$Q$7690,"=" &amp;B11,'2way'!$Y$3:$Y$7690,"&lt;&gt;P") + SUMIFS('2way'!$Z$3:$Z$7690,'2way'!$R$3:$R$7690,"=" &amp;B11,'2way'!$Y$3:$Y$7690,"&lt;&gt;P")</f>
        <v>1200</v>
      </c>
      <c r="J11">
        <f>SUMIFS('2way'!$AF$3:$AF$7690,'2way'!$Q$3:$Q$7690,"="&amp;B11,'2way'!$Y$3:$Y$7690,"&lt;&gt;P") + SUMIFS('2way'!$AF$3:$AF$7690,'2way'!$R$3:$R$7690,"="&amp;B11,'2way'!$Y$3:$Y$7690,"&lt;&gt;P")</f>
        <v>-1008</v>
      </c>
      <c r="K11" s="79">
        <f t="shared" si="2"/>
        <v>-0.84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1200</v>
      </c>
      <c r="D12">
        <f>SUMIFS('2way'!$AB$3:$AB$7690,'2way'!$Q$3:$Q$7690,"="&amp;B12,'2way'!$Z$3:$Z$7690,"&lt;&gt;P") + SUMIFS('2way'!$AB$3:$AB$7690,'2way'!$R$3:$R$7690,"="&amp;B12,'2way'!$Z$3:$Z$7690,"&lt;&gt;P")</f>
        <v>44</v>
      </c>
      <c r="E12" s="79">
        <f t="shared" si="0"/>
        <v>3.6666666666666667E-2</v>
      </c>
      <c r="F12">
        <f>SUMIFS('2way'!$Z$3:$Z$7690,'2way'!$Q$3:$Q$7690,"=" &amp;B12,'2way'!$Y$3:$Y$7690,"&lt;&gt;P") + SUMIFS('2way'!$Z$3:$Z$7690,'2way'!$R$3:$R$7690,"=" &amp;B12,'2way'!$Y$3:$Y$7690,"&lt;&gt;P")</f>
        <v>1200</v>
      </c>
      <c r="G12">
        <f>SUMIFS('2way'!$AD$3:$AD$7690,'2way'!$Q$3:$Q$7690,"="&amp;B12,'2way'!$Y$3:$Y$7690,"&lt;&gt;P") + SUMIFS('2way'!$AD$3:$AD$7690,'2way'!$R$3:$R$7690,"="&amp;D12,'2way'!$Y$3:$Y$7690,"&lt;&gt;P")</f>
        <v>-600</v>
      </c>
      <c r="H12" s="79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1200</v>
      </c>
      <c r="J12">
        <f>SUMIFS('2way'!$AF$3:$AF$7690,'2way'!$Q$3:$Q$7690,"="&amp;B12,'2way'!$Y$3:$Y$7690,"&lt;&gt;P") + SUMIFS('2way'!$AF$3:$AF$7690,'2way'!$R$3:$R$7690,"="&amp;B12,'2way'!$Y$3:$Y$7690,"&lt;&gt;P")</f>
        <v>-998</v>
      </c>
      <c r="K12" s="79">
        <f t="shared" si="2"/>
        <v>-0.83166666666666667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1200</v>
      </c>
      <c r="D13">
        <f>SUMIFS('2way'!$AB$3:$AB$7690,'2way'!$Q$3:$Q$7690,"="&amp;B13,'2way'!$Z$3:$Z$7690,"&lt;&gt;P") + SUMIFS('2way'!$AB$3:$AB$7690,'2way'!$R$3:$R$7690,"="&amp;B13,'2way'!$Z$3:$Z$7690,"&lt;&gt;P")</f>
        <v>-269</v>
      </c>
      <c r="E13" s="79">
        <f t="shared" si="0"/>
        <v>-0.22416666666666665</v>
      </c>
      <c r="F13">
        <f>SUMIFS('2way'!$Z$3:$Z$7690,'2way'!$Q$3:$Q$7690,"=" &amp;B13,'2way'!$Y$3:$Y$7690,"&lt;&gt;P") + SUMIFS('2way'!$Z$3:$Z$7690,'2way'!$R$3:$R$7690,"=" &amp;B13,'2way'!$Y$3:$Y$7690,"&lt;&gt;P")</f>
        <v>1200</v>
      </c>
      <c r="G13">
        <f>SUMIFS('2way'!$AD$3:$AD$7690,'2way'!$Q$3:$Q$7690,"="&amp;B13,'2way'!$Y$3:$Y$7690,"&lt;&gt;P") + SUMIFS('2way'!$AD$3:$AD$7690,'2way'!$R$3:$R$7690,"="&amp;D13,'2way'!$Y$3:$Y$7690,"&lt;&gt;P")</f>
        <v>-448</v>
      </c>
      <c r="H13" s="79">
        <f t="shared" si="1"/>
        <v>-0.37333333333333335</v>
      </c>
      <c r="I13">
        <f>SUMIFS('2way'!$Z$3:$Z$7690,'2way'!$Q$3:$Q$7690,"=" &amp;B13,'2way'!$Y$3:$Y$7690,"&lt;&gt;P") + SUMIFS('2way'!$Z$3:$Z$7690,'2way'!$R$3:$R$7690,"=" &amp;B13,'2way'!$Y$3:$Y$7690,"&lt;&gt;P")</f>
        <v>1200</v>
      </c>
      <c r="J13">
        <f>SUMIFS('2way'!$AF$3:$AF$7690,'2way'!$Q$3:$Q$7690,"="&amp;B13,'2way'!$Y$3:$Y$7690,"&lt;&gt;P") + SUMIFS('2way'!$AF$3:$AF$7690,'2way'!$R$3:$R$7690,"="&amp;B13,'2way'!$Y$3:$Y$7690,"&lt;&gt;P")</f>
        <v>-756</v>
      </c>
      <c r="K13" s="79">
        <f t="shared" si="2"/>
        <v>-0.63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1200</v>
      </c>
      <c r="D14">
        <f>SUMIFS('2way'!$AB$3:$AB$7690,'2way'!$Q$3:$Q$7690,"="&amp;B14,'2way'!$Z$3:$Z$7690,"&lt;&gt;P") + SUMIFS('2way'!$AB$3:$AB$7690,'2way'!$R$3:$R$7690,"="&amp;B14,'2way'!$Z$3:$Z$7690,"&lt;&gt;P")</f>
        <v>-158.99999999999997</v>
      </c>
      <c r="E14" s="79">
        <f t="shared" si="0"/>
        <v>-0.13249999999999998</v>
      </c>
      <c r="F14">
        <f>SUMIFS('2way'!$Z$3:$Z$7690,'2way'!$Q$3:$Q$7690,"=" &amp;B14,'2way'!$Y$3:$Y$7690,"&lt;&gt;P") + SUMIFS('2way'!$Z$3:$Z$7690,'2way'!$R$3:$R$7690,"=" &amp;B14,'2way'!$Y$3:$Y$7690,"&lt;&gt;P")</f>
        <v>1200</v>
      </c>
      <c r="G14">
        <f>SUMIFS('2way'!$AD$3:$AD$7690,'2way'!$Q$3:$Q$7690,"="&amp;B14,'2way'!$Y$3:$Y$7690,"&lt;&gt;P") + SUMIFS('2way'!$AD$3:$AD$7690,'2way'!$R$3:$R$7690,"="&amp;D14,'2way'!$Y$3:$Y$7690,"&lt;&gt;P")</f>
        <v>-600</v>
      </c>
      <c r="H14" s="79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1200</v>
      </c>
      <c r="J14">
        <f>SUMIFS('2way'!$AF$3:$AF$7690,'2way'!$Q$3:$Q$7690,"="&amp;B14,'2way'!$Y$3:$Y$7690,"&lt;&gt;P") + SUMIFS('2way'!$AF$3:$AF$7690,'2way'!$R$3:$R$7690,"="&amp;B14,'2way'!$Y$3:$Y$7690,"&lt;&gt;P")</f>
        <v>-800</v>
      </c>
      <c r="K14" s="79">
        <f t="shared" si="2"/>
        <v>-0.66666666666666663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1200</v>
      </c>
      <c r="D15">
        <f>SUMIFS('2way'!$AB$3:$AB$7690,'2way'!$Q$3:$Q$7690,"="&amp;B15,'2way'!$Z$3:$Z$7690,"&lt;&gt;P") + SUMIFS('2way'!$AB$3:$AB$7690,'2way'!$R$3:$R$7690,"="&amp;B15,'2way'!$Z$3:$Z$7690,"&lt;&gt;P")</f>
        <v>-73.999999999999972</v>
      </c>
      <c r="E15" s="79">
        <f t="shared" si="0"/>
        <v>-6.166666666666664E-2</v>
      </c>
      <c r="F15">
        <f>SUMIFS('2way'!$Z$3:$Z$7690,'2way'!$Q$3:$Q$7690,"=" &amp;B15,'2way'!$Y$3:$Y$7690,"&lt;&gt;P") + SUMIFS('2way'!$Z$3:$Z$7690,'2way'!$R$3:$R$7690,"=" &amp;B15,'2way'!$Y$3:$Y$7690,"&lt;&gt;P")</f>
        <v>1200</v>
      </c>
      <c r="G15">
        <f>SUMIFS('2way'!$AD$3:$AD$7690,'2way'!$Q$3:$Q$7690,"="&amp;B15,'2way'!$Y$3:$Y$7690,"&lt;&gt;P") + SUMIFS('2way'!$AD$3:$AD$7690,'2way'!$R$3:$R$7690,"="&amp;D15,'2way'!$Y$3:$Y$7690,"&lt;&gt;P")</f>
        <v>-172.99999999999997</v>
      </c>
      <c r="H15" s="79">
        <f t="shared" si="1"/>
        <v>-0.14416666666666664</v>
      </c>
      <c r="I15">
        <f>SUMIFS('2way'!$Z$3:$Z$7690,'2way'!$Q$3:$Q$7690,"=" &amp;B15,'2way'!$Y$3:$Y$7690,"&lt;&gt;P") + SUMIFS('2way'!$Z$3:$Z$7690,'2way'!$R$3:$R$7690,"=" &amp;B15,'2way'!$Y$3:$Y$7690,"&lt;&gt;P")</f>
        <v>1200</v>
      </c>
      <c r="J15">
        <f>SUMIFS('2way'!$AF$3:$AF$7690,'2way'!$Q$3:$Q$7690,"="&amp;B15,'2way'!$Y$3:$Y$7690,"&lt;&gt;P") + SUMIFS('2way'!$AF$3:$AF$7690,'2way'!$R$3:$R$7690,"="&amp;B15,'2way'!$Y$3:$Y$7690,"&lt;&gt;P")</f>
        <v>-874</v>
      </c>
      <c r="K15" s="79">
        <f t="shared" si="2"/>
        <v>-0.72833333333333339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1200</v>
      </c>
      <c r="D16">
        <f>SUMIFS('2way'!$AB$3:$AB$7690,'2way'!$Q$3:$Q$7690,"="&amp;B16,'2way'!$Z$3:$Z$7690,"&lt;&gt;P") + SUMIFS('2way'!$AB$3:$AB$7690,'2way'!$R$3:$R$7690,"="&amp;B16,'2way'!$Z$3:$Z$7690,"&lt;&gt;P")</f>
        <v>-391</v>
      </c>
      <c r="E16" s="79">
        <f t="shared" si="0"/>
        <v>-0.32583333333333331</v>
      </c>
      <c r="F16">
        <f>SUMIFS('2way'!$Z$3:$Z$7690,'2way'!$Q$3:$Q$7690,"=" &amp;B16,'2way'!$Y$3:$Y$7690,"&lt;&gt;P") + SUMIFS('2way'!$Z$3:$Z$7690,'2way'!$R$3:$R$7690,"=" &amp;B16,'2way'!$Y$3:$Y$7690,"&lt;&gt;P")</f>
        <v>1200</v>
      </c>
      <c r="G16">
        <f>SUMIFS('2way'!$AD$3:$AD$7690,'2way'!$Q$3:$Q$7690,"="&amp;B16,'2way'!$Y$3:$Y$7690,"&lt;&gt;P") + SUMIFS('2way'!$AD$3:$AD$7690,'2way'!$R$3:$R$7690,"="&amp;D16,'2way'!$Y$3:$Y$7690,"&lt;&gt;P")</f>
        <v>-278</v>
      </c>
      <c r="H16" s="79">
        <f t="shared" si="1"/>
        <v>-0.23166666666666666</v>
      </c>
      <c r="I16">
        <f>SUMIFS('2way'!$Z$3:$Z$7690,'2way'!$Q$3:$Q$7690,"=" &amp;B16,'2way'!$Y$3:$Y$7690,"&lt;&gt;P") + SUMIFS('2way'!$Z$3:$Z$7690,'2way'!$R$3:$R$7690,"=" &amp;B16,'2way'!$Y$3:$Y$7690,"&lt;&gt;P")</f>
        <v>1200</v>
      </c>
      <c r="J16">
        <f>SUMIFS('2way'!$AF$3:$AF$7690,'2way'!$Q$3:$Q$7690,"="&amp;B16,'2way'!$Y$3:$Y$7690,"&lt;&gt;P") + SUMIFS('2way'!$AF$3:$AF$7690,'2way'!$R$3:$R$7690,"="&amp;B16,'2way'!$Y$3:$Y$7690,"&lt;&gt;P")</f>
        <v>-772</v>
      </c>
      <c r="K16" s="79">
        <f t="shared" si="2"/>
        <v>-0.64333333333333331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1200</v>
      </c>
      <c r="D17">
        <f>SUMIFS('2way'!$AB$3:$AB$7690,'2way'!$Q$3:$Q$7690,"="&amp;B17,'2way'!$Z$3:$Z$7690,"&lt;&gt;P") + SUMIFS('2way'!$AB$3:$AB$7690,'2way'!$R$3:$R$7690,"="&amp;B17,'2way'!$Z$3:$Z$7690,"&lt;&gt;P")</f>
        <v>-524</v>
      </c>
      <c r="E17" s="79">
        <f t="shared" si="0"/>
        <v>-0.43666666666666665</v>
      </c>
      <c r="F17">
        <f>SUMIFS('2way'!$Z$3:$Z$7690,'2way'!$Q$3:$Q$7690,"=" &amp;B17,'2way'!$Y$3:$Y$7690,"&lt;&gt;P") + SUMIFS('2way'!$Z$3:$Z$7690,'2way'!$R$3:$R$7690,"=" &amp;B17,'2way'!$Y$3:$Y$7690,"&lt;&gt;P")</f>
        <v>1200</v>
      </c>
      <c r="G17">
        <f>SUMIFS('2way'!$AD$3:$AD$7690,'2way'!$Q$3:$Q$7690,"="&amp;B17,'2way'!$Y$3:$Y$7690,"&lt;&gt;P") + SUMIFS('2way'!$AD$3:$AD$7690,'2way'!$R$3:$R$7690,"="&amp;D17,'2way'!$Y$3:$Y$7690,"&lt;&gt;P")</f>
        <v>-312</v>
      </c>
      <c r="H17" s="79">
        <f t="shared" si="1"/>
        <v>-0.26</v>
      </c>
      <c r="I17">
        <f>SUMIFS('2way'!$Z$3:$Z$7690,'2way'!$Q$3:$Q$7690,"=" &amp;B17,'2way'!$Y$3:$Y$7690,"&lt;&gt;P") + SUMIFS('2way'!$Z$3:$Z$7690,'2way'!$R$3:$R$7690,"=" &amp;B17,'2way'!$Y$3:$Y$7690,"&lt;&gt;P")</f>
        <v>1200</v>
      </c>
      <c r="J17">
        <f>SUMIFS('2way'!$AF$3:$AF$7690,'2way'!$Q$3:$Q$7690,"="&amp;B17,'2way'!$Y$3:$Y$7690,"&lt;&gt;P") + SUMIFS('2way'!$AF$3:$AF$7690,'2way'!$R$3:$R$7690,"="&amp;B17,'2way'!$Y$3:$Y$7690,"&lt;&gt;P")</f>
        <v>-1026</v>
      </c>
      <c r="K17" s="79">
        <f t="shared" si="2"/>
        <v>-0.85499999999999998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1200</v>
      </c>
      <c r="D18">
        <f>SUMIFS('2way'!$AB$3:$AB$7690,'2way'!$Q$3:$Q$7690,"="&amp;B18,'2way'!$Z$3:$Z$7690,"&lt;&gt;P") + SUMIFS('2way'!$AB$3:$AB$7690,'2way'!$R$3:$R$7690,"="&amp;B18,'2way'!$Z$3:$Z$7690,"&lt;&gt;P")</f>
        <v>26</v>
      </c>
      <c r="E18" s="79">
        <f t="shared" si="0"/>
        <v>2.1666666666666667E-2</v>
      </c>
      <c r="F18">
        <f>SUMIFS('2way'!$Z$3:$Z$7690,'2way'!$Q$3:$Q$7690,"=" &amp;B18,'2way'!$Y$3:$Y$7690,"&lt;&gt;P") + SUMIFS('2way'!$Z$3:$Z$7690,'2way'!$R$3:$R$7690,"=" &amp;B18,'2way'!$Y$3:$Y$7690,"&lt;&gt;P")</f>
        <v>1200</v>
      </c>
      <c r="G18">
        <f>SUMIFS('2way'!$AD$3:$AD$7690,'2way'!$Q$3:$Q$7690,"="&amp;B18,'2way'!$Y$3:$Y$7690,"&lt;&gt;P") + SUMIFS('2way'!$AD$3:$AD$7690,'2way'!$R$3:$R$7690,"="&amp;D18,'2way'!$Y$3:$Y$7690,"&lt;&gt;P")</f>
        <v>-600</v>
      </c>
      <c r="H18" s="79">
        <f t="shared" si="1"/>
        <v>-0.5</v>
      </c>
      <c r="I18">
        <f>SUMIFS('2way'!$Z$3:$Z$7690,'2way'!$Q$3:$Q$7690,"=" &amp;B18,'2way'!$Y$3:$Y$7690,"&lt;&gt;P") + SUMIFS('2way'!$Z$3:$Z$7690,'2way'!$R$3:$R$7690,"=" &amp;B18,'2way'!$Y$3:$Y$7690,"&lt;&gt;P")</f>
        <v>1200</v>
      </c>
      <c r="J18">
        <f>SUMIFS('2way'!$AF$3:$AF$7690,'2way'!$Q$3:$Q$7690,"="&amp;B18,'2way'!$Y$3:$Y$7690,"&lt;&gt;P") + SUMIFS('2way'!$AF$3:$AF$7690,'2way'!$R$3:$R$7690,"="&amp;B18,'2way'!$Y$3:$Y$7690,"&lt;&gt;P")</f>
        <v>184</v>
      </c>
      <c r="K18" s="79">
        <f t="shared" si="2"/>
        <v>0.15333333333333332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1200</v>
      </c>
      <c r="D19">
        <f>SUMIFS('2way'!$AB$3:$AB$7690,'2way'!$Q$3:$Q$7690,"="&amp;B19,'2way'!$Z$3:$Z$7690,"&lt;&gt;P") + SUMIFS('2way'!$AB$3:$AB$7690,'2way'!$R$3:$R$7690,"="&amp;B19,'2way'!$Z$3:$Z$7690,"&lt;&gt;P")</f>
        <v>-4.9999999999999716</v>
      </c>
      <c r="E19" s="79">
        <f t="shared" si="0"/>
        <v>-4.1666666666666432E-3</v>
      </c>
      <c r="F19">
        <f>SUMIFS('2way'!$Z$3:$Z$7690,'2way'!$Q$3:$Q$7690,"=" &amp;B19,'2way'!$Y$3:$Y$7690,"&lt;&gt;P") + SUMIFS('2way'!$Z$3:$Z$7690,'2way'!$R$3:$R$7690,"=" &amp;B19,'2way'!$Y$3:$Y$7690,"&lt;&gt;P")</f>
        <v>1200</v>
      </c>
      <c r="G19">
        <f>SUMIFS('2way'!$AD$3:$AD$7690,'2way'!$Q$3:$Q$7690,"="&amp;B19,'2way'!$Y$3:$Y$7690,"&lt;&gt;P") + SUMIFS('2way'!$AD$3:$AD$7690,'2way'!$R$3:$R$7690,"="&amp;D19,'2way'!$Y$3:$Y$7690,"&lt;&gt;P")</f>
        <v>-600</v>
      </c>
      <c r="H19" s="79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1200</v>
      </c>
      <c r="J19">
        <f>SUMIFS('2way'!$AF$3:$AF$7690,'2way'!$Q$3:$Q$7690,"="&amp;B19,'2way'!$Y$3:$Y$7690,"&lt;&gt;P") + SUMIFS('2way'!$AF$3:$AF$7690,'2way'!$R$3:$R$7690,"="&amp;B19,'2way'!$Y$3:$Y$7690,"&lt;&gt;P")</f>
        <v>-800</v>
      </c>
      <c r="K19" s="79">
        <f t="shared" si="2"/>
        <v>-0.66666666666666663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1200</v>
      </c>
      <c r="D20">
        <f>SUMIFS('2way'!$AB$3:$AB$7690,'2way'!$Q$3:$Q$7690,"="&amp;B20,'2way'!$Z$3:$Z$7690,"&lt;&gt;P") + SUMIFS('2way'!$AB$3:$AB$7690,'2way'!$R$3:$R$7690,"="&amp;B20,'2way'!$Z$3:$Z$7690,"&lt;&gt;P")</f>
        <v>-68.000000000000028</v>
      </c>
      <c r="E20" s="79">
        <f t="shared" si="0"/>
        <v>-5.6666666666666692E-2</v>
      </c>
      <c r="F20">
        <f>SUMIFS('2way'!$Z$3:$Z$7690,'2way'!$Q$3:$Q$7690,"=" &amp;B20,'2way'!$Y$3:$Y$7690,"&lt;&gt;P") + SUMIFS('2way'!$Z$3:$Z$7690,'2way'!$R$3:$R$7690,"=" &amp;B20,'2way'!$Y$3:$Y$7690,"&lt;&gt;P")</f>
        <v>1200</v>
      </c>
      <c r="G20">
        <f>SUMIFS('2way'!$AD$3:$AD$7690,'2way'!$Q$3:$Q$7690,"="&amp;B20,'2way'!$Y$3:$Y$7690,"&lt;&gt;P") + SUMIFS('2way'!$AD$3:$AD$7690,'2way'!$R$3:$R$7690,"="&amp;D20,'2way'!$Y$3:$Y$7690,"&lt;&gt;P")</f>
        <v>-371</v>
      </c>
      <c r="H20" s="79">
        <f t="shared" si="1"/>
        <v>-0.30916666666666665</v>
      </c>
      <c r="I20">
        <f>SUMIFS('2way'!$Z$3:$Z$7690,'2way'!$Q$3:$Q$7690,"=" &amp;B20,'2way'!$Y$3:$Y$7690,"&lt;&gt;P") + SUMIFS('2way'!$Z$3:$Z$7690,'2way'!$R$3:$R$7690,"=" &amp;B20,'2way'!$Y$3:$Y$7690,"&lt;&gt;P")</f>
        <v>1200</v>
      </c>
      <c r="J20">
        <f>SUMIFS('2way'!$AF$3:$AF$7690,'2way'!$Q$3:$Q$7690,"="&amp;B20,'2way'!$Y$3:$Y$7690,"&lt;&gt;P") + SUMIFS('2way'!$AF$3:$AF$7690,'2way'!$R$3:$R$7690,"="&amp;B20,'2way'!$Y$3:$Y$7690,"&lt;&gt;P")</f>
        <v>-132.00000000000003</v>
      </c>
      <c r="K20" s="79">
        <f t="shared" si="2"/>
        <v>-0.11000000000000003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1200</v>
      </c>
      <c r="D21">
        <f>SUMIFS('2way'!$AB$3:$AB$7690,'2way'!$Q$3:$Q$7690,"="&amp;B21,'2way'!$Z$3:$Z$7690,"&lt;&gt;P") + SUMIFS('2way'!$AB$3:$AB$7690,'2way'!$R$3:$R$7690,"="&amp;B21,'2way'!$Z$3:$Z$7690,"&lt;&gt;P")</f>
        <v>420</v>
      </c>
      <c r="E21" s="79">
        <f t="shared" si="0"/>
        <v>0.35</v>
      </c>
      <c r="F21">
        <f>SUMIFS('2way'!$Z$3:$Z$7690,'2way'!$Q$3:$Q$7690,"=" &amp;B21,'2way'!$Y$3:$Y$7690,"&lt;&gt;P") + SUMIFS('2way'!$Z$3:$Z$7690,'2way'!$R$3:$R$7690,"=" &amp;B21,'2way'!$Y$3:$Y$7690,"&lt;&gt;P")</f>
        <v>1200</v>
      </c>
      <c r="G21">
        <f>SUMIFS('2way'!$AD$3:$AD$7690,'2way'!$Q$3:$Q$7690,"="&amp;B21,'2way'!$Y$3:$Y$7690,"&lt;&gt;P") + SUMIFS('2way'!$AD$3:$AD$7690,'2way'!$R$3:$R$7690,"="&amp;D21,'2way'!$Y$3:$Y$7690,"&lt;&gt;P")</f>
        <v>-418</v>
      </c>
      <c r="H21" s="79">
        <f t="shared" si="1"/>
        <v>-0.34833333333333333</v>
      </c>
      <c r="I21">
        <f>SUMIFS('2way'!$Z$3:$Z$7690,'2way'!$Q$3:$Q$7690,"=" &amp;B21,'2way'!$Y$3:$Y$7690,"&lt;&gt;P") + SUMIFS('2way'!$Z$3:$Z$7690,'2way'!$R$3:$R$7690,"=" &amp;B21,'2way'!$Y$3:$Y$7690,"&lt;&gt;P")</f>
        <v>1200</v>
      </c>
      <c r="J21">
        <f>SUMIFS('2way'!$AF$3:$AF$7690,'2way'!$Q$3:$Q$7690,"="&amp;B21,'2way'!$Y$3:$Y$7690,"&lt;&gt;P") + SUMIFS('2way'!$AF$3:$AF$7690,'2way'!$R$3:$R$7690,"="&amp;B21,'2way'!$Y$3:$Y$7690,"&lt;&gt;P")</f>
        <v>-47</v>
      </c>
      <c r="K21" s="79">
        <f t="shared" si="2"/>
        <v>-3.9166666666666669E-2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1200</v>
      </c>
      <c r="D22">
        <f>SUMIFS('2way'!$AB$3:$AB$7690,'2way'!$Q$3:$Q$7690,"="&amp;B22,'2way'!$Z$3:$Z$7690,"&lt;&gt;P") + SUMIFS('2way'!$AB$3:$AB$7690,'2way'!$R$3:$R$7690,"="&amp;B22,'2way'!$Z$3:$Z$7690,"&lt;&gt;P")</f>
        <v>-103</v>
      </c>
      <c r="E22" s="79">
        <f t="shared" si="0"/>
        <v>-8.5833333333333331E-2</v>
      </c>
      <c r="F22">
        <f>SUMIFS('2way'!$Z$3:$Z$7690,'2way'!$Q$3:$Q$7690,"=" &amp;B22,'2way'!$Y$3:$Y$7690,"&lt;&gt;P") + SUMIFS('2way'!$Z$3:$Z$7690,'2way'!$R$3:$R$7690,"=" &amp;B22,'2way'!$Y$3:$Y$7690,"&lt;&gt;P")</f>
        <v>1200</v>
      </c>
      <c r="G22">
        <f>SUMIFS('2way'!$AD$3:$AD$7690,'2way'!$Q$3:$Q$7690,"="&amp;B22,'2way'!$Y$3:$Y$7690,"&lt;&gt;P") + SUMIFS('2way'!$AD$3:$AD$7690,'2way'!$R$3:$R$7690,"="&amp;D22,'2way'!$Y$3:$Y$7690,"&lt;&gt;P")</f>
        <v>120</v>
      </c>
      <c r="H22" s="79">
        <f t="shared" si="1"/>
        <v>0.1</v>
      </c>
      <c r="I22">
        <f>SUMIFS('2way'!$Z$3:$Z$7690,'2way'!$Q$3:$Q$7690,"=" &amp;B22,'2way'!$Y$3:$Y$7690,"&lt;&gt;P") + SUMIFS('2way'!$Z$3:$Z$7690,'2way'!$R$3:$R$7690,"=" &amp;B22,'2way'!$Y$3:$Y$7690,"&lt;&gt;P")</f>
        <v>1200</v>
      </c>
      <c r="J22">
        <f>SUMIFS('2way'!$AF$3:$AF$7690,'2way'!$Q$3:$Q$7690,"="&amp;B22,'2way'!$Y$3:$Y$7690,"&lt;&gt;P") + SUMIFS('2way'!$AF$3:$AF$7690,'2way'!$R$3:$R$7690,"="&amp;B22,'2way'!$Y$3:$Y$7690,"&lt;&gt;P")</f>
        <v>-1021</v>
      </c>
      <c r="K22" s="79">
        <f t="shared" si="2"/>
        <v>-0.85083333333333333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1800</v>
      </c>
      <c r="D23">
        <f>SUMIFS('2way'!$AB$3:$AB$7690,'2way'!$Q$3:$Q$7690,"="&amp;B23,'2way'!$Z$3:$Z$7690,"&lt;&gt;P") + SUMIFS('2way'!$AB$3:$AB$7690,'2way'!$R$3:$R$7690,"="&amp;B23,'2way'!$Z$3:$Z$7690,"&lt;&gt;P")</f>
        <v>-22</v>
      </c>
      <c r="E23" s="79">
        <f t="shared" si="0"/>
        <v>-1.2222222222222223E-2</v>
      </c>
      <c r="F23">
        <f>SUMIFS('2way'!$Z$3:$Z$7690,'2way'!$Q$3:$Q$7690,"=" &amp;B23,'2way'!$Y$3:$Y$7690,"&lt;&gt;P") + SUMIFS('2way'!$Z$3:$Z$7690,'2way'!$R$3:$R$7690,"=" &amp;B23,'2way'!$Y$3:$Y$7690,"&lt;&gt;P")</f>
        <v>1800</v>
      </c>
      <c r="G23">
        <f>SUMIFS('2way'!$AD$3:$AD$7690,'2way'!$Q$3:$Q$7690,"="&amp;B23,'2way'!$Y$3:$Y$7690,"&lt;&gt;P") + SUMIFS('2way'!$AD$3:$AD$7690,'2way'!$R$3:$R$7690,"="&amp;D23,'2way'!$Y$3:$Y$7690,"&lt;&gt;P")</f>
        <v>303</v>
      </c>
      <c r="H23" s="79">
        <f t="shared" si="1"/>
        <v>0.16833333333333333</v>
      </c>
      <c r="I23">
        <f>SUMIFS('2way'!$Z$3:$Z$7690,'2way'!$Q$3:$Q$7690,"=" &amp;B23,'2way'!$Y$3:$Y$7690,"&lt;&gt;P") + SUMIFS('2way'!$Z$3:$Z$7690,'2way'!$R$3:$R$7690,"=" &amp;B23,'2way'!$Y$3:$Y$7690,"&lt;&gt;P")</f>
        <v>1800</v>
      </c>
      <c r="J23">
        <f>SUMIFS('2way'!$AF$3:$AF$7690,'2way'!$Q$3:$Q$7690,"="&amp;B23,'2way'!$Y$3:$Y$7690,"&lt;&gt;P") + SUMIFS('2way'!$AF$3:$AF$7690,'2way'!$R$3:$R$7690,"="&amp;B23,'2way'!$Y$3:$Y$7690,"&lt;&gt;P")</f>
        <v>-1076</v>
      </c>
      <c r="K23" s="79">
        <f t="shared" si="2"/>
        <v>-0.59777777777777774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1800</v>
      </c>
      <c r="D24">
        <f>SUMIFS('2way'!$AB$3:$AB$7690,'2way'!$Q$3:$Q$7690,"="&amp;B24,'2way'!$Z$3:$Z$7690,"&lt;&gt;P") + SUMIFS('2way'!$AB$3:$AB$7690,'2way'!$R$3:$R$7690,"="&amp;B24,'2way'!$Z$3:$Z$7690,"&lt;&gt;P")</f>
        <v>347</v>
      </c>
      <c r="E24" s="79">
        <f t="shared" si="0"/>
        <v>0.19277777777777777</v>
      </c>
      <c r="F24">
        <f>SUMIFS('2way'!$Z$3:$Z$7690,'2way'!$Q$3:$Q$7690,"=" &amp;B24,'2way'!$Y$3:$Y$7690,"&lt;&gt;P") + SUMIFS('2way'!$Z$3:$Z$7690,'2way'!$R$3:$R$7690,"=" &amp;B24,'2way'!$Y$3:$Y$7690,"&lt;&gt;P")</f>
        <v>1800</v>
      </c>
      <c r="G24">
        <f>SUMIFS('2way'!$AD$3:$AD$7690,'2way'!$Q$3:$Q$7690,"="&amp;B24,'2way'!$Y$3:$Y$7690,"&lt;&gt;P") + SUMIFS('2way'!$AD$3:$AD$7690,'2way'!$R$3:$R$7690,"="&amp;D24,'2way'!$Y$3:$Y$7690,"&lt;&gt;P")</f>
        <v>323</v>
      </c>
      <c r="H24" s="79">
        <f t="shared" si="1"/>
        <v>0.17944444444444443</v>
      </c>
      <c r="I24">
        <f>SUMIFS('2way'!$Z$3:$Z$7690,'2way'!$Q$3:$Q$7690,"=" &amp;B24,'2way'!$Y$3:$Y$7690,"&lt;&gt;P") + SUMIFS('2way'!$Z$3:$Z$7690,'2way'!$R$3:$R$7690,"=" &amp;B24,'2way'!$Y$3:$Y$7690,"&lt;&gt;P")</f>
        <v>1800</v>
      </c>
      <c r="J24">
        <f>SUMIFS('2way'!$AF$3:$AF$7690,'2way'!$Q$3:$Q$7690,"="&amp;B24,'2way'!$Y$3:$Y$7690,"&lt;&gt;P") + SUMIFS('2way'!$AF$3:$AF$7690,'2way'!$R$3:$R$7690,"="&amp;B24,'2way'!$Y$3:$Y$7690,"&lt;&gt;P")</f>
        <v>-876</v>
      </c>
      <c r="K24" s="79">
        <f t="shared" si="2"/>
        <v>-0.48666666666666669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1800</v>
      </c>
      <c r="D25">
        <f>SUMIFS('2way'!$AB$3:$AB$7690,'2way'!$Q$3:$Q$7690,"="&amp;B25,'2way'!$Z$3:$Z$7690,"&lt;&gt;P") + SUMIFS('2way'!$AB$3:$AB$7690,'2way'!$R$3:$R$7690,"="&amp;B25,'2way'!$Z$3:$Z$7690,"&lt;&gt;P")</f>
        <v>885</v>
      </c>
      <c r="E25" s="79">
        <f t="shared" si="0"/>
        <v>0.49166666666666664</v>
      </c>
      <c r="F25">
        <f>SUMIFS('2way'!$Z$3:$Z$7690,'2way'!$Q$3:$Q$7690,"=" &amp;B25,'2way'!$Y$3:$Y$7690,"&lt;&gt;P") + SUMIFS('2way'!$Z$3:$Z$7690,'2way'!$R$3:$R$7690,"=" &amp;B25,'2way'!$Y$3:$Y$7690,"&lt;&gt;P")</f>
        <v>1800</v>
      </c>
      <c r="G25">
        <f>SUMIFS('2way'!$AD$3:$AD$7690,'2way'!$Q$3:$Q$7690,"="&amp;B25,'2way'!$Y$3:$Y$7690,"&lt;&gt;P") + SUMIFS('2way'!$AD$3:$AD$7690,'2way'!$R$3:$R$7690,"="&amp;D25,'2way'!$Y$3:$Y$7690,"&lt;&gt;P")</f>
        <v>-900</v>
      </c>
      <c r="H25" s="79">
        <f t="shared" si="1"/>
        <v>-0.5</v>
      </c>
      <c r="I25">
        <f>SUMIFS('2way'!$Z$3:$Z$7690,'2way'!$Q$3:$Q$7690,"=" &amp;B25,'2way'!$Y$3:$Y$7690,"&lt;&gt;P") + SUMIFS('2way'!$Z$3:$Z$7690,'2way'!$R$3:$R$7690,"=" &amp;B25,'2way'!$Y$3:$Y$7690,"&lt;&gt;P")</f>
        <v>1800</v>
      </c>
      <c r="J25">
        <f>SUMIFS('2way'!$AF$3:$AF$7690,'2way'!$Q$3:$Q$7690,"="&amp;B25,'2way'!$Y$3:$Y$7690,"&lt;&gt;P") + SUMIFS('2way'!$AF$3:$AF$7690,'2way'!$R$3:$R$7690,"="&amp;B25,'2way'!$Y$3:$Y$7690,"&lt;&gt;P")</f>
        <v>-397</v>
      </c>
      <c r="K25" s="79">
        <f t="shared" si="2"/>
        <v>-0.22055555555555556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1800</v>
      </c>
      <c r="D26">
        <f>SUMIFS('2way'!$AB$3:$AB$7690,'2way'!$Q$3:$Q$7690,"="&amp;B26,'2way'!$Z$3:$Z$7690,"&lt;&gt;P") + SUMIFS('2way'!$AB$3:$AB$7690,'2way'!$R$3:$R$7690,"="&amp;B26,'2way'!$Z$3:$Z$7690,"&lt;&gt;P")</f>
        <v>240</v>
      </c>
      <c r="E26" s="79">
        <f t="shared" si="0"/>
        <v>0.13333333333333333</v>
      </c>
      <c r="F26">
        <f>SUMIFS('2way'!$Z$3:$Z$7690,'2way'!$Q$3:$Q$7690,"=" &amp;B26,'2way'!$Y$3:$Y$7690,"&lt;&gt;P") + SUMIFS('2way'!$Z$3:$Z$7690,'2way'!$R$3:$R$7690,"=" &amp;B26,'2way'!$Y$3:$Y$7690,"&lt;&gt;P")</f>
        <v>1800</v>
      </c>
      <c r="G26">
        <f>SUMIFS('2way'!$AD$3:$AD$7690,'2way'!$Q$3:$Q$7690,"="&amp;B26,'2way'!$Y$3:$Y$7690,"&lt;&gt;P") + SUMIFS('2way'!$AD$3:$AD$7690,'2way'!$R$3:$R$7690,"="&amp;D26,'2way'!$Y$3:$Y$7690,"&lt;&gt;P")</f>
        <v>-481</v>
      </c>
      <c r="H26" s="79">
        <f t="shared" si="1"/>
        <v>-0.26722222222222225</v>
      </c>
      <c r="I26">
        <f>SUMIFS('2way'!$Z$3:$Z$7690,'2way'!$Q$3:$Q$7690,"=" &amp;B26,'2way'!$Y$3:$Y$7690,"&lt;&gt;P") + SUMIFS('2way'!$Z$3:$Z$7690,'2way'!$R$3:$R$7690,"=" &amp;B26,'2way'!$Y$3:$Y$7690,"&lt;&gt;P")</f>
        <v>1800</v>
      </c>
      <c r="J26">
        <f>SUMIFS('2way'!$AF$3:$AF$7690,'2way'!$Q$3:$Q$7690,"="&amp;B26,'2way'!$Y$3:$Y$7690,"&lt;&gt;P") + SUMIFS('2way'!$AF$3:$AF$7690,'2way'!$R$3:$R$7690,"="&amp;B26,'2way'!$Y$3:$Y$7690,"&lt;&gt;P")</f>
        <v>-885</v>
      </c>
      <c r="K26" s="79">
        <f t="shared" si="2"/>
        <v>-0.49166666666666664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1800</v>
      </c>
      <c r="D27">
        <f>SUMIFS('2way'!$AB$3:$AB$7690,'2way'!$Q$3:$Q$7690,"="&amp;B27,'2way'!$Z$3:$Z$7690,"&lt;&gt;P") + SUMIFS('2way'!$AB$3:$AB$7690,'2way'!$R$3:$R$7690,"="&amp;B27,'2way'!$Z$3:$Z$7690,"&lt;&gt;P")</f>
        <v>265</v>
      </c>
      <c r="E27" s="79">
        <f t="shared" si="0"/>
        <v>0.14722222222222223</v>
      </c>
      <c r="F27">
        <f>SUMIFS('2way'!$Z$3:$Z$7690,'2way'!$Q$3:$Q$7690,"=" &amp;B27,'2way'!$Y$3:$Y$7690,"&lt;&gt;P") + SUMIFS('2way'!$Z$3:$Z$7690,'2way'!$R$3:$R$7690,"=" &amp;B27,'2way'!$Y$3:$Y$7690,"&lt;&gt;P")</f>
        <v>1800</v>
      </c>
      <c r="G27">
        <f>SUMIFS('2way'!$AD$3:$AD$7690,'2way'!$Q$3:$Q$7690,"="&amp;B27,'2way'!$Y$3:$Y$7690,"&lt;&gt;P") + SUMIFS('2way'!$AD$3:$AD$7690,'2way'!$R$3:$R$7690,"="&amp;D27,'2way'!$Y$3:$Y$7690,"&lt;&gt;P")</f>
        <v>-900</v>
      </c>
      <c r="H27" s="79">
        <f t="shared" si="1"/>
        <v>-0.5</v>
      </c>
      <c r="I27">
        <f>SUMIFS('2way'!$Z$3:$Z$7690,'2way'!$Q$3:$Q$7690,"=" &amp;B27,'2way'!$Y$3:$Y$7690,"&lt;&gt;P") + SUMIFS('2way'!$Z$3:$Z$7690,'2way'!$R$3:$R$7690,"=" &amp;B27,'2way'!$Y$3:$Y$7690,"&lt;&gt;P")</f>
        <v>1800</v>
      </c>
      <c r="J27">
        <f>SUMIFS('2way'!$AF$3:$AF$7690,'2way'!$Q$3:$Q$7690,"="&amp;B27,'2way'!$Y$3:$Y$7690,"&lt;&gt;P") + SUMIFS('2way'!$AF$3:$AF$7690,'2way'!$R$3:$R$7690,"="&amp;B27,'2way'!$Y$3:$Y$7690,"&lt;&gt;P")</f>
        <v>45</v>
      </c>
      <c r="K27" s="79">
        <f t="shared" si="2"/>
        <v>2.5000000000000001E-2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1800</v>
      </c>
      <c r="D28">
        <f>SUMIFS('2way'!$AB$3:$AB$7690,'2way'!$Q$3:$Q$7690,"="&amp;B28,'2way'!$Z$3:$Z$7690,"&lt;&gt;P") + SUMIFS('2way'!$AB$3:$AB$7690,'2way'!$R$3:$R$7690,"="&amp;B28,'2way'!$Z$3:$Z$7690,"&lt;&gt;P")</f>
        <v>-1128</v>
      </c>
      <c r="E28" s="79">
        <f t="shared" si="0"/>
        <v>-0.62666666666666671</v>
      </c>
      <c r="F28">
        <f>SUMIFS('2way'!$Z$3:$Z$7690,'2way'!$Q$3:$Q$7690,"=" &amp;B28,'2way'!$Y$3:$Y$7690,"&lt;&gt;P") + SUMIFS('2way'!$Z$3:$Z$7690,'2way'!$R$3:$R$7690,"=" &amp;B28,'2way'!$Y$3:$Y$7690,"&lt;&gt;P")</f>
        <v>1800</v>
      </c>
      <c r="G28">
        <f>SUMIFS('2way'!$AD$3:$AD$7690,'2way'!$Q$3:$Q$7690,"="&amp;B28,'2way'!$Y$3:$Y$7690,"&lt;&gt;P") + SUMIFS('2way'!$AD$3:$AD$7690,'2way'!$R$3:$R$7690,"="&amp;D28,'2way'!$Y$3:$Y$7690,"&lt;&gt;P")</f>
        <v>-900</v>
      </c>
      <c r="H28" s="79">
        <f t="shared" si="1"/>
        <v>-0.5</v>
      </c>
      <c r="I28">
        <f>SUMIFS('2way'!$Z$3:$Z$7690,'2way'!$Q$3:$Q$7690,"=" &amp;B28,'2way'!$Y$3:$Y$7690,"&lt;&gt;P") + SUMIFS('2way'!$Z$3:$Z$7690,'2way'!$R$3:$R$7690,"=" &amp;B28,'2way'!$Y$3:$Y$7690,"&lt;&gt;P")</f>
        <v>1800</v>
      </c>
      <c r="J28">
        <f>SUMIFS('2way'!$AF$3:$AF$7690,'2way'!$Q$3:$Q$7690,"="&amp;B28,'2way'!$Y$3:$Y$7690,"&lt;&gt;P") + SUMIFS('2way'!$AF$3:$AF$7690,'2way'!$R$3:$R$7690,"="&amp;B28,'2way'!$Y$3:$Y$7690,"&lt;&gt;P")</f>
        <v>-778</v>
      </c>
      <c r="K28" s="79">
        <f t="shared" si="2"/>
        <v>-0.43222222222222223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1800</v>
      </c>
      <c r="D29">
        <f>SUMIFS('2way'!$AB$3:$AB$7690,'2way'!$Q$3:$Q$7690,"="&amp;B29,'2way'!$Z$3:$Z$7690,"&lt;&gt;P") + SUMIFS('2way'!$AB$3:$AB$7690,'2way'!$R$3:$R$7690,"="&amp;B29,'2way'!$Z$3:$Z$7690,"&lt;&gt;P")</f>
        <v>48</v>
      </c>
      <c r="E29" s="79">
        <f t="shared" si="0"/>
        <v>2.6666666666666668E-2</v>
      </c>
      <c r="F29">
        <f>SUMIFS('2way'!$Z$3:$Z$7690,'2way'!$Q$3:$Q$7690,"=" &amp;B29,'2way'!$Y$3:$Y$7690,"&lt;&gt;P") + SUMIFS('2way'!$Z$3:$Z$7690,'2way'!$R$3:$R$7690,"=" &amp;B29,'2way'!$Y$3:$Y$7690,"&lt;&gt;P")</f>
        <v>1800</v>
      </c>
      <c r="G29">
        <f>SUMIFS('2way'!$AD$3:$AD$7690,'2way'!$Q$3:$Q$7690,"="&amp;B29,'2way'!$Y$3:$Y$7690,"&lt;&gt;P") + SUMIFS('2way'!$AD$3:$AD$7690,'2way'!$R$3:$R$7690,"="&amp;D29,'2way'!$Y$3:$Y$7690,"&lt;&gt;P")</f>
        <v>-689</v>
      </c>
      <c r="H29" s="79">
        <f t="shared" si="1"/>
        <v>-0.38277777777777777</v>
      </c>
      <c r="I29">
        <f>SUMIFS('2way'!$Z$3:$Z$7690,'2way'!$Q$3:$Q$7690,"=" &amp;B29,'2way'!$Y$3:$Y$7690,"&lt;&gt;P") + SUMIFS('2way'!$Z$3:$Z$7690,'2way'!$R$3:$R$7690,"=" &amp;B29,'2way'!$Y$3:$Y$7690,"&lt;&gt;P")</f>
        <v>1800</v>
      </c>
      <c r="J29">
        <f>SUMIFS('2way'!$AF$3:$AF$7690,'2way'!$Q$3:$Q$7690,"="&amp;B29,'2way'!$Y$3:$Y$7690,"&lt;&gt;P") + SUMIFS('2way'!$AF$3:$AF$7690,'2way'!$R$3:$R$7690,"="&amp;B29,'2way'!$Y$3:$Y$7690,"&lt;&gt;P")</f>
        <v>-435</v>
      </c>
      <c r="K29" s="79">
        <f t="shared" si="2"/>
        <v>-0.24166666666666667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1800</v>
      </c>
      <c r="D30">
        <f>SUMIFS('2way'!$AB$3:$AB$7690,'2way'!$Q$3:$Q$7690,"="&amp;B30,'2way'!$Z$3:$Z$7690,"&lt;&gt;P") + SUMIFS('2way'!$AB$3:$AB$7690,'2way'!$R$3:$R$7690,"="&amp;B30,'2way'!$Z$3:$Z$7690,"&lt;&gt;P")</f>
        <v>-29</v>
      </c>
      <c r="E30" s="79">
        <f t="shared" si="0"/>
        <v>-1.6111111111111111E-2</v>
      </c>
      <c r="F30">
        <f>SUMIFS('2way'!$Z$3:$Z$7690,'2way'!$Q$3:$Q$7690,"=" &amp;B30,'2way'!$Y$3:$Y$7690,"&lt;&gt;P") + SUMIFS('2way'!$Z$3:$Z$7690,'2way'!$R$3:$R$7690,"=" &amp;B30,'2way'!$Y$3:$Y$7690,"&lt;&gt;P")</f>
        <v>1800</v>
      </c>
      <c r="G30">
        <f>SUMIFS('2way'!$AD$3:$AD$7690,'2way'!$Q$3:$Q$7690,"="&amp;B30,'2way'!$Y$3:$Y$7690,"&lt;&gt;P") + SUMIFS('2way'!$AD$3:$AD$7690,'2way'!$R$3:$R$7690,"="&amp;D30,'2way'!$Y$3:$Y$7690,"&lt;&gt;P")</f>
        <v>-308</v>
      </c>
      <c r="H30" s="79">
        <f t="shared" si="1"/>
        <v>-0.1711111111111111</v>
      </c>
      <c r="I30">
        <f>SUMIFS('2way'!$Z$3:$Z$7690,'2way'!$Q$3:$Q$7690,"=" &amp;B30,'2way'!$Y$3:$Y$7690,"&lt;&gt;P") + SUMIFS('2way'!$Z$3:$Z$7690,'2way'!$R$3:$R$7690,"=" &amp;B30,'2way'!$Y$3:$Y$7690,"&lt;&gt;P")</f>
        <v>1800</v>
      </c>
      <c r="J30">
        <f>SUMIFS('2way'!$AF$3:$AF$7690,'2way'!$Q$3:$Q$7690,"="&amp;B30,'2way'!$Y$3:$Y$7690,"&lt;&gt;P") + SUMIFS('2way'!$AF$3:$AF$7690,'2way'!$R$3:$R$7690,"="&amp;B30,'2way'!$Y$3:$Y$7690,"&lt;&gt;P")</f>
        <v>-812</v>
      </c>
      <c r="K30" s="79">
        <f t="shared" si="2"/>
        <v>-0.45111111111111113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1800</v>
      </c>
      <c r="D31">
        <f>SUMIFS('2way'!$AB$3:$AB$7690,'2way'!$Q$3:$Q$7690,"="&amp;B31,'2way'!$Z$3:$Z$7690,"&lt;&gt;P") + SUMIFS('2way'!$AB$3:$AB$7690,'2way'!$R$3:$R$7690,"="&amp;B31,'2way'!$Z$3:$Z$7690,"&lt;&gt;P")</f>
        <v>-670</v>
      </c>
      <c r="E31" s="79">
        <f t="shared" si="0"/>
        <v>-0.37222222222222223</v>
      </c>
      <c r="F31">
        <f>SUMIFS('2way'!$Z$3:$Z$7690,'2way'!$Q$3:$Q$7690,"=" &amp;B31,'2way'!$Y$3:$Y$7690,"&lt;&gt;P") + SUMIFS('2way'!$Z$3:$Z$7690,'2way'!$R$3:$R$7690,"=" &amp;B31,'2way'!$Y$3:$Y$7690,"&lt;&gt;P")</f>
        <v>1800</v>
      </c>
      <c r="G31">
        <f>SUMIFS('2way'!$AD$3:$AD$7690,'2way'!$Q$3:$Q$7690,"="&amp;B31,'2way'!$Y$3:$Y$7690,"&lt;&gt;P") + SUMIFS('2way'!$AD$3:$AD$7690,'2way'!$R$3:$R$7690,"="&amp;D31,'2way'!$Y$3:$Y$7690,"&lt;&gt;P")</f>
        <v>-678</v>
      </c>
      <c r="H31" s="79">
        <f t="shared" si="1"/>
        <v>-0.37666666666666665</v>
      </c>
      <c r="I31">
        <f>SUMIFS('2way'!$Z$3:$Z$7690,'2way'!$Q$3:$Q$7690,"=" &amp;B31,'2way'!$Y$3:$Y$7690,"&lt;&gt;P") + SUMIFS('2way'!$Z$3:$Z$7690,'2way'!$R$3:$R$7690,"=" &amp;B31,'2way'!$Y$3:$Y$7690,"&lt;&gt;P")</f>
        <v>1800</v>
      </c>
      <c r="J31">
        <f>SUMIFS('2way'!$AF$3:$AF$7690,'2way'!$Q$3:$Q$7690,"="&amp;B31,'2way'!$Y$3:$Y$7690,"&lt;&gt;P") + SUMIFS('2way'!$AF$3:$AF$7690,'2way'!$R$3:$R$7690,"="&amp;B31,'2way'!$Y$3:$Y$7690,"&lt;&gt;P")</f>
        <v>-794</v>
      </c>
      <c r="K31" s="79">
        <f t="shared" si="2"/>
        <v>-0.44111111111111112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1800</v>
      </c>
      <c r="D32">
        <f>SUMIFS('2way'!$AB$3:$AB$7690,'2way'!$Q$3:$Q$7690,"="&amp;B32,'2way'!$Z$3:$Z$7690,"&lt;&gt;P") + SUMIFS('2way'!$AB$3:$AB$7690,'2way'!$R$3:$R$7690,"="&amp;B32,'2way'!$Z$3:$Z$7690,"&lt;&gt;P")</f>
        <v>-196</v>
      </c>
      <c r="E32" s="79">
        <f t="shared" si="0"/>
        <v>-0.10888888888888888</v>
      </c>
      <c r="F32">
        <f>SUMIFS('2way'!$Z$3:$Z$7690,'2way'!$Q$3:$Q$7690,"=" &amp;B32,'2way'!$Y$3:$Y$7690,"&lt;&gt;P") + SUMIFS('2way'!$Z$3:$Z$7690,'2way'!$R$3:$R$7690,"=" &amp;B32,'2way'!$Y$3:$Y$7690,"&lt;&gt;P")</f>
        <v>1800</v>
      </c>
      <c r="G32">
        <f>SUMIFS('2way'!$AD$3:$AD$7690,'2way'!$Q$3:$Q$7690,"="&amp;B32,'2way'!$Y$3:$Y$7690,"&lt;&gt;P") + SUMIFS('2way'!$AD$3:$AD$7690,'2way'!$R$3:$R$7690,"="&amp;D32,'2way'!$Y$3:$Y$7690,"&lt;&gt;P")</f>
        <v>-900</v>
      </c>
      <c r="H32" s="79">
        <f t="shared" si="1"/>
        <v>-0.5</v>
      </c>
      <c r="I32">
        <f>SUMIFS('2way'!$Z$3:$Z$7690,'2way'!$Q$3:$Q$7690,"=" &amp;B32,'2way'!$Y$3:$Y$7690,"&lt;&gt;P") + SUMIFS('2way'!$Z$3:$Z$7690,'2way'!$R$3:$R$7690,"=" &amp;B32,'2way'!$Y$3:$Y$7690,"&lt;&gt;P")</f>
        <v>1800</v>
      </c>
      <c r="J32">
        <f>SUMIFS('2way'!$AF$3:$AF$7690,'2way'!$Q$3:$Q$7690,"="&amp;B32,'2way'!$Y$3:$Y$7690,"&lt;&gt;P") + SUMIFS('2way'!$AF$3:$AF$7690,'2way'!$R$3:$R$7690,"="&amp;B32,'2way'!$Y$3:$Y$7690,"&lt;&gt;P")</f>
        <v>-597</v>
      </c>
      <c r="K32" s="79">
        <f t="shared" si="2"/>
        <v>-0.33166666666666667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1800</v>
      </c>
      <c r="D33">
        <f>SUMIFS('2way'!$AB$3:$AB$7690,'2way'!$Q$3:$Q$7690,"="&amp;B33,'2way'!$Z$3:$Z$7690,"&lt;&gt;P") + SUMIFS('2way'!$AB$3:$AB$7690,'2way'!$R$3:$R$7690,"="&amp;B33,'2way'!$Z$3:$Z$7690,"&lt;&gt;P")</f>
        <v>-434</v>
      </c>
      <c r="E33" s="79">
        <f t="shared" si="0"/>
        <v>-0.24111111111111111</v>
      </c>
      <c r="F33">
        <f>SUMIFS('2way'!$Z$3:$Z$7690,'2way'!$Q$3:$Q$7690,"=" &amp;B33,'2way'!$Y$3:$Y$7690,"&lt;&gt;P") + SUMIFS('2way'!$Z$3:$Z$7690,'2way'!$R$3:$R$7690,"=" &amp;B33,'2way'!$Y$3:$Y$7690,"&lt;&gt;P")</f>
        <v>1800</v>
      </c>
      <c r="G33">
        <f>SUMIFS('2way'!$AD$3:$AD$7690,'2way'!$Q$3:$Q$7690,"="&amp;B33,'2way'!$Y$3:$Y$7690,"&lt;&gt;P") + SUMIFS('2way'!$AD$3:$AD$7690,'2way'!$R$3:$R$7690,"="&amp;D33,'2way'!$Y$3:$Y$7690,"&lt;&gt;P")</f>
        <v>-735</v>
      </c>
      <c r="H33" s="79">
        <f t="shared" si="1"/>
        <v>-0.40833333333333333</v>
      </c>
      <c r="I33">
        <f>SUMIFS('2way'!$Z$3:$Z$7690,'2way'!$Q$3:$Q$7690,"=" &amp;B33,'2way'!$Y$3:$Y$7690,"&lt;&gt;P") + SUMIFS('2way'!$Z$3:$Z$7690,'2way'!$R$3:$R$7690,"=" &amp;B33,'2way'!$Y$3:$Y$7690,"&lt;&gt;P")</f>
        <v>1800</v>
      </c>
      <c r="J33">
        <f>SUMIFS('2way'!$AF$3:$AF$7690,'2way'!$Q$3:$Q$7690,"="&amp;B33,'2way'!$Y$3:$Y$7690,"&lt;&gt;P") + SUMIFS('2way'!$AF$3:$AF$7690,'2way'!$R$3:$R$7690,"="&amp;B33,'2way'!$Y$3:$Y$7690,"&lt;&gt;P")</f>
        <v>-823</v>
      </c>
      <c r="K33" s="79">
        <f t="shared" si="2"/>
        <v>-0.4572222222222222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1800</v>
      </c>
      <c r="D34">
        <f>SUMIFS('2way'!$AB$3:$AB$7690,'2way'!$Q$3:$Q$7690,"="&amp;B34,'2way'!$Z$3:$Z$7690,"&lt;&gt;P") + SUMIFS('2way'!$AB$3:$AB$7690,'2way'!$R$3:$R$7690,"="&amp;B34,'2way'!$Z$3:$Z$7690,"&lt;&gt;P")</f>
        <v>7</v>
      </c>
      <c r="E34" s="79">
        <f t="shared" si="0"/>
        <v>3.8888888888888888E-3</v>
      </c>
      <c r="F34">
        <f>SUMIFS('2way'!$Z$3:$Z$7690,'2way'!$Q$3:$Q$7690,"=" &amp;B34,'2way'!$Y$3:$Y$7690,"&lt;&gt;P") + SUMIFS('2way'!$Z$3:$Z$7690,'2way'!$R$3:$R$7690,"=" &amp;B34,'2way'!$Y$3:$Y$7690,"&lt;&gt;P")</f>
        <v>1800</v>
      </c>
      <c r="G34">
        <f>SUMIFS('2way'!$AD$3:$AD$7690,'2way'!$Q$3:$Q$7690,"="&amp;B34,'2way'!$Y$3:$Y$7690,"&lt;&gt;P") + SUMIFS('2way'!$AD$3:$AD$7690,'2way'!$R$3:$R$7690,"="&amp;D34,'2way'!$Y$3:$Y$7690,"&lt;&gt;P")</f>
        <v>-489</v>
      </c>
      <c r="H34" s="79">
        <f t="shared" si="1"/>
        <v>-0.27166666666666667</v>
      </c>
      <c r="I34">
        <f>SUMIFS('2way'!$Z$3:$Z$7690,'2way'!$Q$3:$Q$7690,"=" &amp;B34,'2way'!$Y$3:$Y$7690,"&lt;&gt;P") + SUMIFS('2way'!$Z$3:$Z$7690,'2way'!$R$3:$R$7690,"=" &amp;B34,'2way'!$Y$3:$Y$7690,"&lt;&gt;P")</f>
        <v>1800</v>
      </c>
      <c r="J34">
        <f>SUMIFS('2way'!$AF$3:$AF$7690,'2way'!$Q$3:$Q$7690,"="&amp;B34,'2way'!$Y$3:$Y$7690,"&lt;&gt;P") + SUMIFS('2way'!$AF$3:$AF$7690,'2way'!$R$3:$R$7690,"="&amp;B34,'2way'!$Y$3:$Y$7690,"&lt;&gt;P")</f>
        <v>-435</v>
      </c>
      <c r="K34" s="79">
        <f t="shared" si="2"/>
        <v>-0.24166666666666667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1800</v>
      </c>
      <c r="D35">
        <f>SUMIFS('2way'!$AB$3:$AB$7690,'2way'!$Q$3:$Q$7690,"="&amp;B35,'2way'!$Z$3:$Z$7690,"&lt;&gt;P") + SUMIFS('2way'!$AB$3:$AB$7690,'2way'!$R$3:$R$7690,"="&amp;B35,'2way'!$Z$3:$Z$7690,"&lt;&gt;P")</f>
        <v>-217</v>
      </c>
      <c r="E35" s="79">
        <f t="shared" si="0"/>
        <v>-0.12055555555555555</v>
      </c>
      <c r="F35">
        <f>SUMIFS('2way'!$Z$3:$Z$7690,'2way'!$Q$3:$Q$7690,"=" &amp;B35,'2way'!$Y$3:$Y$7690,"&lt;&gt;P") + SUMIFS('2way'!$Z$3:$Z$7690,'2way'!$R$3:$R$7690,"=" &amp;B35,'2way'!$Y$3:$Y$7690,"&lt;&gt;P")</f>
        <v>1800</v>
      </c>
      <c r="G35">
        <f>SUMIFS('2way'!$AD$3:$AD$7690,'2way'!$Q$3:$Q$7690,"="&amp;B35,'2way'!$Y$3:$Y$7690,"&lt;&gt;P") + SUMIFS('2way'!$AD$3:$AD$7690,'2way'!$R$3:$R$7690,"="&amp;D35,'2way'!$Y$3:$Y$7690,"&lt;&gt;P")</f>
        <v>-293</v>
      </c>
      <c r="H35" s="79">
        <f t="shared" si="1"/>
        <v>-0.16277777777777777</v>
      </c>
      <c r="I35">
        <f>SUMIFS('2way'!$Z$3:$Z$7690,'2way'!$Q$3:$Q$7690,"=" &amp;B35,'2way'!$Y$3:$Y$7690,"&lt;&gt;P") + SUMIFS('2way'!$Z$3:$Z$7690,'2way'!$R$3:$R$7690,"=" &amp;B35,'2way'!$Y$3:$Y$7690,"&lt;&gt;P")</f>
        <v>1800</v>
      </c>
      <c r="J35">
        <f>SUMIFS('2way'!$AF$3:$AF$7690,'2way'!$Q$3:$Q$7690,"="&amp;B35,'2way'!$Y$3:$Y$7690,"&lt;&gt;P") + SUMIFS('2way'!$AF$3:$AF$7690,'2way'!$R$3:$R$7690,"="&amp;B35,'2way'!$Y$3:$Y$7690,"&lt;&gt;P")</f>
        <v>-1255</v>
      </c>
      <c r="K35" s="79">
        <f t="shared" si="2"/>
        <v>-0.69722222222222219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1800</v>
      </c>
      <c r="D36">
        <f>SUMIFS('2way'!$AB$3:$AB$7690,'2way'!$Q$3:$Q$7690,"="&amp;B36,'2way'!$Z$3:$Z$7690,"&lt;&gt;P") + SUMIFS('2way'!$AB$3:$AB$7690,'2way'!$R$3:$R$7690,"="&amp;B36,'2way'!$Z$3:$Z$7690,"&lt;&gt;P")</f>
        <v>-398</v>
      </c>
      <c r="E36" s="79">
        <f t="shared" si="0"/>
        <v>-0.22111111111111112</v>
      </c>
      <c r="F36">
        <f>SUMIFS('2way'!$Z$3:$Z$7690,'2way'!$Q$3:$Q$7690,"=" &amp;B36,'2way'!$Y$3:$Y$7690,"&lt;&gt;P") + SUMIFS('2way'!$Z$3:$Z$7690,'2way'!$R$3:$R$7690,"=" &amp;B36,'2way'!$Y$3:$Y$7690,"&lt;&gt;P")</f>
        <v>1800</v>
      </c>
      <c r="G36">
        <f>SUMIFS('2way'!$AD$3:$AD$7690,'2way'!$Q$3:$Q$7690,"="&amp;B36,'2way'!$Y$3:$Y$7690,"&lt;&gt;P") + SUMIFS('2way'!$AD$3:$AD$7690,'2way'!$R$3:$R$7690,"="&amp;D36,'2way'!$Y$3:$Y$7690,"&lt;&gt;P")</f>
        <v>-900</v>
      </c>
      <c r="H36" s="79">
        <f t="shared" si="1"/>
        <v>-0.5</v>
      </c>
      <c r="I36">
        <f>SUMIFS('2way'!$Z$3:$Z$7690,'2way'!$Q$3:$Q$7690,"=" &amp;B36,'2way'!$Y$3:$Y$7690,"&lt;&gt;P") + SUMIFS('2way'!$Z$3:$Z$7690,'2way'!$R$3:$R$7690,"=" &amp;B36,'2way'!$Y$3:$Y$7690,"&lt;&gt;P")</f>
        <v>1800</v>
      </c>
      <c r="J36">
        <f>SUMIFS('2way'!$AF$3:$AF$7690,'2way'!$Q$3:$Q$7690,"="&amp;B36,'2way'!$Y$3:$Y$7690,"&lt;&gt;P") + SUMIFS('2way'!$AF$3:$AF$7690,'2way'!$R$3:$R$7690,"="&amp;B36,'2way'!$Y$3:$Y$7690,"&lt;&gt;P")</f>
        <v>-309</v>
      </c>
      <c r="K36" s="79">
        <f t="shared" si="2"/>
        <v>-0.17166666666666666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1800</v>
      </c>
      <c r="D37">
        <f>SUMIFS('2way'!$AB$3:$AB$7690,'2way'!$Q$3:$Q$7690,"="&amp;B37,'2way'!$Z$3:$Z$7690,"&lt;&gt;P") + SUMIFS('2way'!$AB$3:$AB$7690,'2way'!$R$3:$R$7690,"="&amp;B37,'2way'!$Z$3:$Z$7690,"&lt;&gt;P")</f>
        <v>-270</v>
      </c>
      <c r="E37" s="79">
        <f t="shared" si="0"/>
        <v>-0.15</v>
      </c>
      <c r="F37">
        <f>SUMIFS('2way'!$Z$3:$Z$7690,'2way'!$Q$3:$Q$7690,"=" &amp;B37,'2way'!$Y$3:$Y$7690,"&lt;&gt;P") + SUMIFS('2way'!$Z$3:$Z$7690,'2way'!$R$3:$R$7690,"=" &amp;B37,'2way'!$Y$3:$Y$7690,"&lt;&gt;P")</f>
        <v>1800</v>
      </c>
      <c r="G37">
        <f>SUMIFS('2way'!$AD$3:$AD$7690,'2way'!$Q$3:$Q$7690,"="&amp;B37,'2way'!$Y$3:$Y$7690,"&lt;&gt;P") + SUMIFS('2way'!$AD$3:$AD$7690,'2way'!$R$3:$R$7690,"="&amp;D37,'2way'!$Y$3:$Y$7690,"&lt;&gt;P")</f>
        <v>-900</v>
      </c>
      <c r="H37" s="79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1800</v>
      </c>
      <c r="J37">
        <f>SUMIFS('2way'!$AF$3:$AF$7690,'2way'!$Q$3:$Q$7690,"="&amp;B37,'2way'!$Y$3:$Y$7690,"&lt;&gt;P") + SUMIFS('2way'!$AF$3:$AF$7690,'2way'!$R$3:$R$7690,"="&amp;B37,'2way'!$Y$3:$Y$7690,"&lt;&gt;P")</f>
        <v>-270</v>
      </c>
      <c r="K37" s="79">
        <f t="shared" si="2"/>
        <v>-0.15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1800</v>
      </c>
      <c r="D38">
        <f>SUMIFS('2way'!$AB$3:$AB$7690,'2way'!$Q$3:$Q$7690,"="&amp;B38,'2way'!$Z$3:$Z$7690,"&lt;&gt;P") + SUMIFS('2way'!$AB$3:$AB$7690,'2way'!$R$3:$R$7690,"="&amp;B38,'2way'!$Z$3:$Z$7690,"&lt;&gt;P")</f>
        <v>181</v>
      </c>
      <c r="E38" s="79">
        <f t="shared" si="0"/>
        <v>0.10055555555555555</v>
      </c>
      <c r="F38">
        <f>SUMIFS('2way'!$Z$3:$Z$7690,'2way'!$Q$3:$Q$7690,"=" &amp;B38,'2way'!$Y$3:$Y$7690,"&lt;&gt;P") + SUMIFS('2way'!$Z$3:$Z$7690,'2way'!$R$3:$R$7690,"=" &amp;B38,'2way'!$Y$3:$Y$7690,"&lt;&gt;P")</f>
        <v>1800</v>
      </c>
      <c r="G38">
        <f>SUMIFS('2way'!$AD$3:$AD$7690,'2way'!$Q$3:$Q$7690,"="&amp;B38,'2way'!$Y$3:$Y$7690,"&lt;&gt;P") + SUMIFS('2way'!$AD$3:$AD$7690,'2way'!$R$3:$R$7690,"="&amp;D38,'2way'!$Y$3:$Y$7690,"&lt;&gt;P")</f>
        <v>-900</v>
      </c>
      <c r="H38" s="79">
        <f t="shared" si="1"/>
        <v>-0.5</v>
      </c>
      <c r="I38">
        <f>SUMIFS('2way'!$Z$3:$Z$7690,'2way'!$Q$3:$Q$7690,"=" &amp;B38,'2way'!$Y$3:$Y$7690,"&lt;&gt;P") + SUMIFS('2way'!$Z$3:$Z$7690,'2way'!$R$3:$R$7690,"=" &amp;B38,'2way'!$Y$3:$Y$7690,"&lt;&gt;P")</f>
        <v>1800</v>
      </c>
      <c r="J38">
        <f>SUMIFS('2way'!$AF$3:$AF$7690,'2way'!$Q$3:$Q$7690,"="&amp;B38,'2way'!$Y$3:$Y$7690,"&lt;&gt;P") + SUMIFS('2way'!$AF$3:$AF$7690,'2way'!$R$3:$R$7690,"="&amp;B38,'2way'!$Y$3:$Y$7690,"&lt;&gt;P")</f>
        <v>-41</v>
      </c>
      <c r="K38" s="79">
        <f t="shared" si="2"/>
        <v>-2.2777777777777779E-2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1800</v>
      </c>
      <c r="D39">
        <f>SUMIFS('2way'!$AB$3:$AB$7690,'2way'!$Q$3:$Q$7690,"="&amp;B39,'2way'!$Z$3:$Z$7690,"&lt;&gt;P") + SUMIFS('2way'!$AB$3:$AB$7690,'2way'!$R$3:$R$7690,"="&amp;B39,'2way'!$Z$3:$Z$7690,"&lt;&gt;P")</f>
        <v>-674</v>
      </c>
      <c r="E39" s="79">
        <f t="shared" si="0"/>
        <v>-0.37444444444444447</v>
      </c>
      <c r="F39">
        <f>SUMIFS('2way'!$Z$3:$Z$7690,'2way'!$Q$3:$Q$7690,"=" &amp;B39,'2way'!$Y$3:$Y$7690,"&lt;&gt;P") + SUMIFS('2way'!$Z$3:$Z$7690,'2way'!$R$3:$R$7690,"=" &amp;B39,'2way'!$Y$3:$Y$7690,"&lt;&gt;P")</f>
        <v>1800</v>
      </c>
      <c r="G39">
        <f>SUMIFS('2way'!$AD$3:$AD$7690,'2way'!$Q$3:$Q$7690,"="&amp;B39,'2way'!$Y$3:$Y$7690,"&lt;&gt;P") + SUMIFS('2way'!$AD$3:$AD$7690,'2way'!$R$3:$R$7690,"="&amp;D39,'2way'!$Y$3:$Y$7690,"&lt;&gt;P")</f>
        <v>-900</v>
      </c>
      <c r="H39" s="79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1800</v>
      </c>
      <c r="J39">
        <f>SUMIFS('2way'!$AF$3:$AF$7690,'2way'!$Q$3:$Q$7690,"="&amp;B39,'2way'!$Y$3:$Y$7690,"&lt;&gt;P") + SUMIFS('2way'!$AF$3:$AF$7690,'2way'!$R$3:$R$7690,"="&amp;B39,'2way'!$Y$3:$Y$7690,"&lt;&gt;P")</f>
        <v>-446</v>
      </c>
      <c r="K39" s="79">
        <f t="shared" si="2"/>
        <v>-0.24777777777777779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1800</v>
      </c>
      <c r="D40">
        <f>SUMIFS('2way'!$AB$3:$AB$7690,'2way'!$Q$3:$Q$7690,"="&amp;B40,'2way'!$Z$3:$Z$7690,"&lt;&gt;P") + SUMIFS('2way'!$AB$3:$AB$7690,'2way'!$R$3:$R$7690,"="&amp;B40,'2way'!$Z$3:$Z$7690,"&lt;&gt;P")</f>
        <v>-33</v>
      </c>
      <c r="E40" s="79">
        <f t="shared" si="0"/>
        <v>-1.8333333333333333E-2</v>
      </c>
      <c r="F40">
        <f>SUMIFS('2way'!$Z$3:$Z$7690,'2way'!$Q$3:$Q$7690,"=" &amp;B40,'2way'!$Y$3:$Y$7690,"&lt;&gt;P") + SUMIFS('2way'!$Z$3:$Z$7690,'2way'!$R$3:$R$7690,"=" &amp;B40,'2way'!$Y$3:$Y$7690,"&lt;&gt;P")</f>
        <v>1800</v>
      </c>
      <c r="G40">
        <f>SUMIFS('2way'!$AD$3:$AD$7690,'2way'!$Q$3:$Q$7690,"="&amp;B40,'2way'!$Y$3:$Y$7690,"&lt;&gt;P") + SUMIFS('2way'!$AD$3:$AD$7690,'2way'!$R$3:$R$7690,"="&amp;D40,'2way'!$Y$3:$Y$7690,"&lt;&gt;P")</f>
        <v>-900</v>
      </c>
      <c r="H40" s="79">
        <f t="shared" si="1"/>
        <v>-0.5</v>
      </c>
      <c r="I40">
        <f>SUMIFS('2way'!$Z$3:$Z$7690,'2way'!$Q$3:$Q$7690,"=" &amp;B40,'2way'!$Y$3:$Y$7690,"&lt;&gt;P") + SUMIFS('2way'!$Z$3:$Z$7690,'2way'!$R$3:$R$7690,"=" &amp;B40,'2way'!$Y$3:$Y$7690,"&lt;&gt;P")</f>
        <v>1800</v>
      </c>
      <c r="J40">
        <f>SUMIFS('2way'!$AF$3:$AF$7690,'2way'!$Q$3:$Q$7690,"="&amp;B40,'2way'!$Y$3:$Y$7690,"&lt;&gt;P") + SUMIFS('2way'!$AF$3:$AF$7690,'2way'!$R$3:$R$7690,"="&amp;B40,'2way'!$Y$3:$Y$7690,"&lt;&gt;P")</f>
        <v>319</v>
      </c>
      <c r="K40" s="79">
        <f t="shared" si="2"/>
        <v>0.17722222222222223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1800</v>
      </c>
      <c r="D41">
        <f>SUMIFS('2way'!$AB$3:$AB$7690,'2way'!$Q$3:$Q$7690,"="&amp;B41,'2way'!$Z$3:$Z$7690,"&lt;&gt;P") + SUMIFS('2way'!$AB$3:$AB$7690,'2way'!$R$3:$R$7690,"="&amp;B41,'2way'!$Z$3:$Z$7690,"&lt;&gt;P")</f>
        <v>458</v>
      </c>
      <c r="E41" s="79">
        <f t="shared" si="0"/>
        <v>0.25444444444444442</v>
      </c>
      <c r="F41">
        <f>SUMIFS('2way'!$Z$3:$Z$7690,'2way'!$Q$3:$Q$7690,"=" &amp;B41,'2way'!$Y$3:$Y$7690,"&lt;&gt;P") + SUMIFS('2way'!$Z$3:$Z$7690,'2way'!$R$3:$R$7690,"=" &amp;B41,'2way'!$Y$3:$Y$7690,"&lt;&gt;P")</f>
        <v>1800</v>
      </c>
      <c r="G41">
        <f>SUMIFS('2way'!$AD$3:$AD$7690,'2way'!$Q$3:$Q$7690,"="&amp;B41,'2way'!$Y$3:$Y$7690,"&lt;&gt;P") + SUMIFS('2way'!$AD$3:$AD$7690,'2way'!$R$3:$R$7690,"="&amp;D41,'2way'!$Y$3:$Y$7690,"&lt;&gt;P")</f>
        <v>-677</v>
      </c>
      <c r="H41" s="79">
        <f t="shared" si="1"/>
        <v>-0.37611111111111112</v>
      </c>
      <c r="I41">
        <f>SUMIFS('2way'!$Z$3:$Z$7690,'2way'!$Q$3:$Q$7690,"=" &amp;B41,'2way'!$Y$3:$Y$7690,"&lt;&gt;P") + SUMIFS('2way'!$Z$3:$Z$7690,'2way'!$R$3:$R$7690,"=" &amp;B41,'2way'!$Y$3:$Y$7690,"&lt;&gt;P")</f>
        <v>1800</v>
      </c>
      <c r="J41">
        <f>SUMIFS('2way'!$AF$3:$AF$7690,'2way'!$Q$3:$Q$7690,"="&amp;B41,'2way'!$Y$3:$Y$7690,"&lt;&gt;P") + SUMIFS('2way'!$AF$3:$AF$7690,'2way'!$R$3:$R$7690,"="&amp;B41,'2way'!$Y$3:$Y$7690,"&lt;&gt;P")</f>
        <v>410</v>
      </c>
      <c r="K41" s="79">
        <f t="shared" si="2"/>
        <v>0.22777777777777777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1800</v>
      </c>
      <c r="D42">
        <f>SUMIFS('2way'!$AB$3:$AB$7690,'2way'!$Q$3:$Q$7690,"="&amp;B42,'2way'!$Z$3:$Z$7690,"&lt;&gt;P") + SUMIFS('2way'!$AB$3:$AB$7690,'2way'!$R$3:$R$7690,"="&amp;B42,'2way'!$Z$3:$Z$7690,"&lt;&gt;P")</f>
        <v>277</v>
      </c>
      <c r="E42" s="79">
        <f t="shared" si="0"/>
        <v>0.15388888888888888</v>
      </c>
      <c r="F42">
        <f>SUMIFS('2way'!$Z$3:$Z$7690,'2way'!$Q$3:$Q$7690,"=" &amp;B42,'2way'!$Y$3:$Y$7690,"&lt;&gt;P") + SUMIFS('2way'!$Z$3:$Z$7690,'2way'!$R$3:$R$7690,"=" &amp;B42,'2way'!$Y$3:$Y$7690,"&lt;&gt;P")</f>
        <v>1800</v>
      </c>
      <c r="G42">
        <f>SUMIFS('2way'!$AD$3:$AD$7690,'2way'!$Q$3:$Q$7690,"="&amp;B42,'2way'!$Y$3:$Y$7690,"&lt;&gt;P") + SUMIFS('2way'!$AD$3:$AD$7690,'2way'!$R$3:$R$7690,"="&amp;D42,'2way'!$Y$3:$Y$7690,"&lt;&gt;P")</f>
        <v>-900</v>
      </c>
      <c r="H42" s="79">
        <f t="shared" si="1"/>
        <v>-0.5</v>
      </c>
      <c r="I42">
        <f>SUMIFS('2way'!$Z$3:$Z$7690,'2way'!$Q$3:$Q$7690,"=" &amp;B42,'2way'!$Y$3:$Y$7690,"&lt;&gt;P") + SUMIFS('2way'!$Z$3:$Z$7690,'2way'!$R$3:$R$7690,"=" &amp;B42,'2way'!$Y$3:$Y$7690,"&lt;&gt;P")</f>
        <v>1800</v>
      </c>
      <c r="J42">
        <f>SUMIFS('2way'!$AF$3:$AF$7690,'2way'!$Q$3:$Q$7690,"="&amp;B42,'2way'!$Y$3:$Y$7690,"&lt;&gt;P") + SUMIFS('2way'!$AF$3:$AF$7690,'2way'!$R$3:$R$7690,"="&amp;B42,'2way'!$Y$3:$Y$7690,"&lt;&gt;P")</f>
        <v>364</v>
      </c>
      <c r="K42" s="79">
        <f t="shared" si="2"/>
        <v>0.20222222222222222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1800</v>
      </c>
      <c r="D43">
        <f>SUMIFS('2way'!$AB$3:$AB$7690,'2way'!$Q$3:$Q$7690,"="&amp;B43,'2way'!$Z$3:$Z$7690,"&lt;&gt;P") + SUMIFS('2way'!$AB$3:$AB$7690,'2way'!$R$3:$R$7690,"="&amp;B43,'2way'!$Z$3:$Z$7690,"&lt;&gt;P")</f>
        <v>-409</v>
      </c>
      <c r="E43" s="79">
        <f t="shared" si="0"/>
        <v>-0.22722222222222221</v>
      </c>
      <c r="F43">
        <f>SUMIFS('2way'!$Z$3:$Z$7690,'2way'!$Q$3:$Q$7690,"=" &amp;B43,'2way'!$Y$3:$Y$7690,"&lt;&gt;P") + SUMIFS('2way'!$Z$3:$Z$7690,'2way'!$R$3:$R$7690,"=" &amp;B43,'2way'!$Y$3:$Y$7690,"&lt;&gt;P")</f>
        <v>1800</v>
      </c>
      <c r="G43">
        <f>SUMIFS('2way'!$AD$3:$AD$7690,'2way'!$Q$3:$Q$7690,"="&amp;B43,'2way'!$Y$3:$Y$7690,"&lt;&gt;P") + SUMIFS('2way'!$AD$3:$AD$7690,'2way'!$R$3:$R$7690,"="&amp;D43,'2way'!$Y$3:$Y$7690,"&lt;&gt;P")</f>
        <v>-697</v>
      </c>
      <c r="H43" s="79">
        <f t="shared" si="1"/>
        <v>-0.38722222222222225</v>
      </c>
      <c r="I43">
        <f>SUMIFS('2way'!$Z$3:$Z$7690,'2way'!$Q$3:$Q$7690,"=" &amp;B43,'2way'!$Y$3:$Y$7690,"&lt;&gt;P") + SUMIFS('2way'!$Z$3:$Z$7690,'2way'!$R$3:$R$7690,"=" &amp;B43,'2way'!$Y$3:$Y$7690,"&lt;&gt;P")</f>
        <v>1800</v>
      </c>
      <c r="J43">
        <f>SUMIFS('2way'!$AF$3:$AF$7690,'2way'!$Q$3:$Q$7690,"="&amp;B43,'2way'!$Y$3:$Y$7690,"&lt;&gt;P") + SUMIFS('2way'!$AF$3:$AF$7690,'2way'!$R$3:$R$7690,"="&amp;B43,'2way'!$Y$3:$Y$7690,"&lt;&gt;P")</f>
        <v>-612</v>
      </c>
      <c r="K43" s="79">
        <f t="shared" si="2"/>
        <v>-0.34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1800</v>
      </c>
      <c r="D44">
        <f>SUMIFS('2way'!$AB$3:$AB$7690,'2way'!$Q$3:$Q$7690,"="&amp;B44,'2way'!$Z$3:$Z$7690,"&lt;&gt;P") + SUMIFS('2way'!$AB$3:$AB$7690,'2way'!$R$3:$R$7690,"="&amp;B44,'2way'!$Z$3:$Z$7690,"&lt;&gt;P")</f>
        <v>-387</v>
      </c>
      <c r="E44" s="79">
        <f t="shared" si="0"/>
        <v>-0.215</v>
      </c>
      <c r="F44">
        <f>SUMIFS('2way'!$Z$3:$Z$7690,'2way'!$Q$3:$Q$7690,"=" &amp;B44,'2way'!$Y$3:$Y$7690,"&lt;&gt;P") + SUMIFS('2way'!$Z$3:$Z$7690,'2way'!$R$3:$R$7690,"=" &amp;B44,'2way'!$Y$3:$Y$7690,"&lt;&gt;P")</f>
        <v>1800</v>
      </c>
      <c r="G44">
        <f>SUMIFS('2way'!$AD$3:$AD$7690,'2way'!$Q$3:$Q$7690,"="&amp;B44,'2way'!$Y$3:$Y$7690,"&lt;&gt;P") + SUMIFS('2way'!$AD$3:$AD$7690,'2way'!$R$3:$R$7690,"="&amp;D44,'2way'!$Y$3:$Y$7690,"&lt;&gt;P")</f>
        <v>-273</v>
      </c>
      <c r="H44" s="79">
        <f t="shared" si="1"/>
        <v>-0.15166666666666667</v>
      </c>
      <c r="I44">
        <f>SUMIFS('2way'!$Z$3:$Z$7690,'2way'!$Q$3:$Q$7690,"=" &amp;B44,'2way'!$Y$3:$Y$7690,"&lt;&gt;P") + SUMIFS('2way'!$Z$3:$Z$7690,'2way'!$R$3:$R$7690,"=" &amp;B44,'2way'!$Y$3:$Y$7690,"&lt;&gt;P")</f>
        <v>1800</v>
      </c>
      <c r="J44">
        <f>SUMIFS('2way'!$AF$3:$AF$7690,'2way'!$Q$3:$Q$7690,"="&amp;B44,'2way'!$Y$3:$Y$7690,"&lt;&gt;P") + SUMIFS('2way'!$AF$3:$AF$7690,'2way'!$R$3:$R$7690,"="&amp;B44,'2way'!$Y$3:$Y$7690,"&lt;&gt;P")</f>
        <v>-1069</v>
      </c>
      <c r="K44" s="79">
        <f t="shared" si="2"/>
        <v>-0.59388888888888891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1800</v>
      </c>
      <c r="D45">
        <f>SUMIFS('2way'!$AB$3:$AB$7690,'2way'!$Q$3:$Q$7690,"="&amp;B45,'2way'!$Z$3:$Z$7690,"&lt;&gt;P") + SUMIFS('2way'!$AB$3:$AB$7690,'2way'!$R$3:$R$7690,"="&amp;B45,'2way'!$Z$3:$Z$7690,"&lt;&gt;P")</f>
        <v>184</v>
      </c>
      <c r="E45" s="79">
        <f t="shared" si="0"/>
        <v>0.10222222222222223</v>
      </c>
      <c r="F45">
        <f>SUMIFS('2way'!$Z$3:$Z$7690,'2way'!$Q$3:$Q$7690,"=" &amp;B45,'2way'!$Y$3:$Y$7690,"&lt;&gt;P") + SUMIFS('2way'!$Z$3:$Z$7690,'2way'!$R$3:$R$7690,"=" &amp;B45,'2way'!$Y$3:$Y$7690,"&lt;&gt;P")</f>
        <v>1800</v>
      </c>
      <c r="G45">
        <f>SUMIFS('2way'!$AD$3:$AD$7690,'2way'!$Q$3:$Q$7690,"="&amp;B45,'2way'!$Y$3:$Y$7690,"&lt;&gt;P") + SUMIFS('2way'!$AD$3:$AD$7690,'2way'!$R$3:$R$7690,"="&amp;D45,'2way'!$Y$3:$Y$7690,"&lt;&gt;P")</f>
        <v>-710</v>
      </c>
      <c r="H45" s="79">
        <f t="shared" si="1"/>
        <v>-0.39444444444444443</v>
      </c>
      <c r="I45">
        <f>SUMIFS('2way'!$Z$3:$Z$7690,'2way'!$Q$3:$Q$7690,"=" &amp;B45,'2way'!$Y$3:$Y$7690,"&lt;&gt;P") + SUMIFS('2way'!$Z$3:$Z$7690,'2way'!$R$3:$R$7690,"=" &amp;B45,'2way'!$Y$3:$Y$7690,"&lt;&gt;P")</f>
        <v>1800</v>
      </c>
      <c r="J45">
        <f>SUMIFS('2way'!$AF$3:$AF$7690,'2way'!$Q$3:$Q$7690,"="&amp;B45,'2way'!$Y$3:$Y$7690,"&lt;&gt;P") + SUMIFS('2way'!$AF$3:$AF$7690,'2way'!$R$3:$R$7690,"="&amp;B45,'2way'!$Y$3:$Y$7690,"&lt;&gt;P")</f>
        <v>-461</v>
      </c>
      <c r="K45" s="79">
        <f t="shared" si="2"/>
        <v>-0.25611111111111112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1800</v>
      </c>
      <c r="D46">
        <f>SUMIFS('2way'!$AB$3:$AB$7690,'2way'!$Q$3:$Q$7690,"="&amp;B46,'2way'!$Z$3:$Z$7690,"&lt;&gt;P") + SUMIFS('2way'!$AB$3:$AB$7690,'2way'!$R$3:$R$7690,"="&amp;B46,'2way'!$Z$3:$Z$7690,"&lt;&gt;P")</f>
        <v>-133</v>
      </c>
      <c r="E46" s="79">
        <f t="shared" si="0"/>
        <v>-7.3888888888888893E-2</v>
      </c>
      <c r="F46">
        <f>SUMIFS('2way'!$Z$3:$Z$7690,'2way'!$Q$3:$Q$7690,"=" &amp;B46,'2way'!$Y$3:$Y$7690,"&lt;&gt;P") + SUMIFS('2way'!$Z$3:$Z$7690,'2way'!$R$3:$R$7690,"=" &amp;B46,'2way'!$Y$3:$Y$7690,"&lt;&gt;P")</f>
        <v>1800</v>
      </c>
      <c r="G46">
        <f>SUMIFS('2way'!$AD$3:$AD$7690,'2way'!$Q$3:$Q$7690,"="&amp;B46,'2way'!$Y$3:$Y$7690,"&lt;&gt;P") + SUMIFS('2way'!$AD$3:$AD$7690,'2way'!$R$3:$R$7690,"="&amp;D46,'2way'!$Y$3:$Y$7690,"&lt;&gt;P")</f>
        <v>-900</v>
      </c>
      <c r="H46" s="79">
        <f t="shared" si="1"/>
        <v>-0.5</v>
      </c>
      <c r="I46">
        <f>SUMIFS('2way'!$Z$3:$Z$7690,'2way'!$Q$3:$Q$7690,"=" &amp;B46,'2way'!$Y$3:$Y$7690,"&lt;&gt;P") + SUMIFS('2way'!$Z$3:$Z$7690,'2way'!$R$3:$R$7690,"=" &amp;B46,'2way'!$Y$3:$Y$7690,"&lt;&gt;P")</f>
        <v>1800</v>
      </c>
      <c r="J46">
        <f>SUMIFS('2way'!$AF$3:$AF$7690,'2way'!$Q$3:$Q$7690,"="&amp;B46,'2way'!$Y$3:$Y$7690,"&lt;&gt;P") + SUMIFS('2way'!$AF$3:$AF$7690,'2way'!$R$3:$R$7690,"="&amp;B46,'2way'!$Y$3:$Y$7690,"&lt;&gt;P")</f>
        <v>-623</v>
      </c>
      <c r="K46" s="79">
        <f t="shared" si="2"/>
        <v>-0.34611111111111109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1800</v>
      </c>
      <c r="D47">
        <f>SUMIFS('2way'!$AB$3:$AB$7690,'2way'!$Q$3:$Q$7690,"="&amp;B47,'2way'!$Z$3:$Z$7690,"&lt;&gt;P") + SUMIFS('2way'!$AB$3:$AB$7690,'2way'!$R$3:$R$7690,"="&amp;B47,'2way'!$Z$3:$Z$7690,"&lt;&gt;P")</f>
        <v>150</v>
      </c>
      <c r="E47" s="79">
        <f t="shared" si="0"/>
        <v>8.3333333333333329E-2</v>
      </c>
      <c r="F47">
        <f>SUMIFS('2way'!$Z$3:$Z$7690,'2way'!$Q$3:$Q$7690,"=" &amp;B47,'2way'!$Y$3:$Y$7690,"&lt;&gt;P") + SUMIFS('2way'!$Z$3:$Z$7690,'2way'!$R$3:$R$7690,"=" &amp;B47,'2way'!$Y$3:$Y$7690,"&lt;&gt;P")</f>
        <v>1800</v>
      </c>
      <c r="G47">
        <f>SUMIFS('2way'!$AD$3:$AD$7690,'2way'!$Q$3:$Q$7690,"="&amp;B47,'2way'!$Y$3:$Y$7690,"&lt;&gt;P") + SUMIFS('2way'!$AD$3:$AD$7690,'2way'!$R$3:$R$7690,"="&amp;D47,'2way'!$Y$3:$Y$7690,"&lt;&gt;P")</f>
        <v>-610</v>
      </c>
      <c r="H47" s="79">
        <f t="shared" si="1"/>
        <v>-0.33888888888888891</v>
      </c>
      <c r="I47">
        <f>SUMIFS('2way'!$Z$3:$Z$7690,'2way'!$Q$3:$Q$7690,"=" &amp;B47,'2way'!$Y$3:$Y$7690,"&lt;&gt;P") + SUMIFS('2way'!$Z$3:$Z$7690,'2way'!$R$3:$R$7690,"=" &amp;B47,'2way'!$Y$3:$Y$7690,"&lt;&gt;P")</f>
        <v>1800</v>
      </c>
      <c r="J47">
        <f>SUMIFS('2way'!$AF$3:$AF$7690,'2way'!$Q$3:$Q$7690,"="&amp;B47,'2way'!$Y$3:$Y$7690,"&lt;&gt;P") + SUMIFS('2way'!$AF$3:$AF$7690,'2way'!$R$3:$R$7690,"="&amp;B47,'2way'!$Y$3:$Y$7690,"&lt;&gt;P")</f>
        <v>-636</v>
      </c>
      <c r="K47" s="79">
        <f t="shared" si="2"/>
        <v>-0.35333333333333333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1800</v>
      </c>
      <c r="D48">
        <f>SUMIFS('2way'!$AB$3:$AB$7690,'2way'!$Q$3:$Q$7690,"="&amp;B48,'2way'!$Z$3:$Z$7690,"&lt;&gt;P") + SUMIFS('2way'!$AB$3:$AB$7690,'2way'!$R$3:$R$7690,"="&amp;B48,'2way'!$Z$3:$Z$7690,"&lt;&gt;P")</f>
        <v>-463</v>
      </c>
      <c r="E48" s="79">
        <f t="shared" si="0"/>
        <v>-0.25722222222222224</v>
      </c>
      <c r="F48">
        <f>SUMIFS('2way'!$Z$3:$Z$7690,'2way'!$Q$3:$Q$7690,"=" &amp;B48,'2way'!$Y$3:$Y$7690,"&lt;&gt;P") + SUMIFS('2way'!$Z$3:$Z$7690,'2way'!$R$3:$R$7690,"=" &amp;B48,'2way'!$Y$3:$Y$7690,"&lt;&gt;P")</f>
        <v>1800</v>
      </c>
      <c r="G48">
        <f>SUMIFS('2way'!$AD$3:$AD$7690,'2way'!$Q$3:$Q$7690,"="&amp;B48,'2way'!$Y$3:$Y$7690,"&lt;&gt;P") + SUMIFS('2way'!$AD$3:$AD$7690,'2way'!$R$3:$R$7690,"="&amp;D48,'2way'!$Y$3:$Y$7690,"&lt;&gt;P")</f>
        <v>-900</v>
      </c>
      <c r="H48" s="79">
        <f t="shared" si="1"/>
        <v>-0.5</v>
      </c>
      <c r="I48">
        <f>SUMIFS('2way'!$Z$3:$Z$7690,'2way'!$Q$3:$Q$7690,"=" &amp;B48,'2way'!$Y$3:$Y$7690,"&lt;&gt;P") + SUMIFS('2way'!$Z$3:$Z$7690,'2way'!$R$3:$R$7690,"=" &amp;B48,'2way'!$Y$3:$Y$7690,"&lt;&gt;P")</f>
        <v>1800</v>
      </c>
      <c r="J48">
        <f>SUMIFS('2way'!$AF$3:$AF$7690,'2way'!$Q$3:$Q$7690,"="&amp;B48,'2way'!$Y$3:$Y$7690,"&lt;&gt;P") + SUMIFS('2way'!$AF$3:$AF$7690,'2way'!$R$3:$R$7690,"="&amp;B48,'2way'!$Y$3:$Y$7690,"&lt;&gt;P")</f>
        <v>-1253</v>
      </c>
      <c r="K48" s="79">
        <f t="shared" si="2"/>
        <v>-0.69611111111111112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1800</v>
      </c>
      <c r="D49">
        <f>SUMIFS('2way'!$AB$3:$AB$7690,'2way'!$Q$3:$Q$7690,"="&amp;B49,'2way'!$Z$3:$Z$7690,"&lt;&gt;P") + SUMIFS('2way'!$AB$3:$AB$7690,'2way'!$R$3:$R$7690,"="&amp;B49,'2way'!$Z$3:$Z$7690,"&lt;&gt;P")</f>
        <v>494</v>
      </c>
      <c r="E49" s="79">
        <f t="shared" si="0"/>
        <v>0.27444444444444444</v>
      </c>
      <c r="F49">
        <f>SUMIFS('2way'!$Z$3:$Z$7690,'2way'!$Q$3:$Q$7690,"=" &amp;B49,'2way'!$Y$3:$Y$7690,"&lt;&gt;P") + SUMIFS('2way'!$Z$3:$Z$7690,'2way'!$R$3:$R$7690,"=" &amp;B49,'2way'!$Y$3:$Y$7690,"&lt;&gt;P")</f>
        <v>1800</v>
      </c>
      <c r="G49">
        <f>SUMIFS('2way'!$AD$3:$AD$7690,'2way'!$Q$3:$Q$7690,"="&amp;B49,'2way'!$Y$3:$Y$7690,"&lt;&gt;P") + SUMIFS('2way'!$AD$3:$AD$7690,'2way'!$R$3:$R$7690,"="&amp;D49,'2way'!$Y$3:$Y$7690,"&lt;&gt;P")</f>
        <v>-300</v>
      </c>
      <c r="H49" s="79">
        <f t="shared" si="1"/>
        <v>-0.16666666666666666</v>
      </c>
      <c r="I49">
        <f>SUMIFS('2way'!$Z$3:$Z$7690,'2way'!$Q$3:$Q$7690,"=" &amp;B49,'2way'!$Y$3:$Y$7690,"&lt;&gt;P") + SUMIFS('2way'!$Z$3:$Z$7690,'2way'!$R$3:$R$7690,"=" &amp;B49,'2way'!$Y$3:$Y$7690,"&lt;&gt;P")</f>
        <v>1800</v>
      </c>
      <c r="J49">
        <f>SUMIFS('2way'!$AF$3:$AF$7690,'2way'!$Q$3:$Q$7690,"="&amp;B49,'2way'!$Y$3:$Y$7690,"&lt;&gt;P") + SUMIFS('2way'!$AF$3:$AF$7690,'2way'!$R$3:$R$7690,"="&amp;B49,'2way'!$Y$3:$Y$7690,"&lt;&gt;P")</f>
        <v>-312</v>
      </c>
      <c r="K49" s="79">
        <f t="shared" si="2"/>
        <v>-0.17333333333333334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1700</v>
      </c>
      <c r="D50">
        <f>SUMIFS('2way'!$AB$3:$AB$7690,'2way'!$Q$3:$Q$7690,"="&amp;B50,'2way'!$Z$3:$Z$7690,"&lt;&gt;P") + SUMIFS('2way'!$AB$3:$AB$7690,'2way'!$R$3:$R$7690,"="&amp;B50,'2way'!$Z$3:$Z$7690,"&lt;&gt;P")</f>
        <v>-357</v>
      </c>
      <c r="E50" s="79">
        <f t="shared" si="0"/>
        <v>-0.21</v>
      </c>
      <c r="F50">
        <f>SUMIFS('2way'!$Z$3:$Z$7690,'2way'!$Q$3:$Q$7690,"=" &amp;B50,'2way'!$Y$3:$Y$7690,"&lt;&gt;P") + SUMIFS('2way'!$Z$3:$Z$7690,'2way'!$R$3:$R$7690,"=" &amp;B50,'2way'!$Y$3:$Y$7690,"&lt;&gt;P")</f>
        <v>1700</v>
      </c>
      <c r="G50">
        <f>SUMIFS('2way'!$AD$3:$AD$7690,'2way'!$Q$3:$Q$7690,"="&amp;B50,'2way'!$Y$3:$Y$7690,"&lt;&gt;P") + SUMIFS('2way'!$AD$3:$AD$7690,'2way'!$R$3:$R$7690,"="&amp;D50,'2way'!$Y$3:$Y$7690,"&lt;&gt;P")</f>
        <v>-401</v>
      </c>
      <c r="H50" s="79">
        <f t="shared" si="1"/>
        <v>-0.23588235294117646</v>
      </c>
      <c r="I50">
        <f>SUMIFS('2way'!$Z$3:$Z$7690,'2way'!$Q$3:$Q$7690,"=" &amp;B50,'2way'!$Y$3:$Y$7690,"&lt;&gt;P") + SUMIFS('2way'!$Z$3:$Z$7690,'2way'!$R$3:$R$7690,"=" &amp;B50,'2way'!$Y$3:$Y$7690,"&lt;&gt;P")</f>
        <v>1700</v>
      </c>
      <c r="J50">
        <f>SUMIFS('2way'!$AF$3:$AF$7690,'2way'!$Q$3:$Q$7690,"="&amp;B50,'2way'!$Y$3:$Y$7690,"&lt;&gt;P") + SUMIFS('2way'!$AF$3:$AF$7690,'2way'!$R$3:$R$7690,"="&amp;B50,'2way'!$Y$3:$Y$7690,"&lt;&gt;P")</f>
        <v>-976</v>
      </c>
      <c r="K50" s="79">
        <f t="shared" si="2"/>
        <v>-0.57411764705882351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1600</v>
      </c>
      <c r="D51">
        <f>SUMIFS('2way'!$AB$3:$AB$7690,'2way'!$Q$3:$Q$7690,"="&amp;B51,'2way'!$Z$3:$Z$7690,"&lt;&gt;P") + SUMIFS('2way'!$AB$3:$AB$7690,'2way'!$R$3:$R$7690,"="&amp;B51,'2way'!$Z$3:$Z$7690,"&lt;&gt;P")</f>
        <v>-460</v>
      </c>
      <c r="E51" s="79">
        <f t="shared" si="0"/>
        <v>-0.28749999999999998</v>
      </c>
      <c r="F51">
        <f>SUMIFS('2way'!$Z$3:$Z$7690,'2way'!$Q$3:$Q$7690,"=" &amp;B51,'2way'!$Y$3:$Y$7690,"&lt;&gt;P") + SUMIFS('2way'!$Z$3:$Z$7690,'2way'!$R$3:$R$7690,"=" &amp;B51,'2way'!$Y$3:$Y$7690,"&lt;&gt;P")</f>
        <v>1600</v>
      </c>
      <c r="G51">
        <f>SUMIFS('2way'!$AD$3:$AD$7690,'2way'!$Q$3:$Q$7690,"="&amp;B51,'2way'!$Y$3:$Y$7690,"&lt;&gt;P") + SUMIFS('2way'!$AD$3:$AD$7690,'2way'!$R$3:$R$7690,"="&amp;D51,'2way'!$Y$3:$Y$7690,"&lt;&gt;P")</f>
        <v>-498</v>
      </c>
      <c r="H51" s="79">
        <f t="shared" si="1"/>
        <v>-0.31125000000000003</v>
      </c>
      <c r="I51">
        <f>SUMIFS('2way'!$Z$3:$Z$7690,'2way'!$Q$3:$Q$7690,"=" &amp;B51,'2way'!$Y$3:$Y$7690,"&lt;&gt;P") + SUMIFS('2way'!$Z$3:$Z$7690,'2way'!$R$3:$R$7690,"=" &amp;B51,'2way'!$Y$3:$Y$7690,"&lt;&gt;P")</f>
        <v>1600</v>
      </c>
      <c r="J51">
        <f>SUMIFS('2way'!$AF$3:$AF$7690,'2way'!$Q$3:$Q$7690,"="&amp;B51,'2way'!$Y$3:$Y$7690,"&lt;&gt;P") + SUMIFS('2way'!$AF$3:$AF$7690,'2way'!$R$3:$R$7690,"="&amp;B51,'2way'!$Y$3:$Y$7690,"&lt;&gt;P")</f>
        <v>-1089</v>
      </c>
      <c r="K51" s="79">
        <f t="shared" si="2"/>
        <v>-0.68062500000000004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1800</v>
      </c>
      <c r="D52">
        <f>SUMIFS('2way'!$AB$3:$AB$7690,'2way'!$Q$3:$Q$7690,"="&amp;B52,'2way'!$Z$3:$Z$7690,"&lt;&gt;P") + SUMIFS('2way'!$AB$3:$AB$7690,'2way'!$R$3:$R$7690,"="&amp;B52,'2way'!$Z$3:$Z$7690,"&lt;&gt;P")</f>
        <v>149.99999999999997</v>
      </c>
      <c r="E52" s="79">
        <f t="shared" si="0"/>
        <v>8.3333333333333315E-2</v>
      </c>
      <c r="F52">
        <f>SUMIFS('2way'!$Z$3:$Z$7690,'2way'!$Q$3:$Q$7690,"=" &amp;B52,'2way'!$Y$3:$Y$7690,"&lt;&gt;P") + SUMIFS('2way'!$Z$3:$Z$7690,'2way'!$R$3:$R$7690,"=" &amp;B52,'2way'!$Y$3:$Y$7690,"&lt;&gt;P")</f>
        <v>1800</v>
      </c>
      <c r="G52">
        <f>SUMIFS('2way'!$AD$3:$AD$7690,'2way'!$Q$3:$Q$7690,"="&amp;B52,'2way'!$Y$3:$Y$7690,"&lt;&gt;P") + SUMIFS('2way'!$AD$3:$AD$7690,'2way'!$R$3:$R$7690,"="&amp;D52,'2way'!$Y$3:$Y$7690,"&lt;&gt;P")</f>
        <v>-407</v>
      </c>
      <c r="H52" s="79">
        <f t="shared" si="1"/>
        <v>-0.22611111111111112</v>
      </c>
      <c r="I52">
        <f>SUMIFS('2way'!$Z$3:$Z$7690,'2way'!$Q$3:$Q$7690,"=" &amp;B52,'2way'!$Y$3:$Y$7690,"&lt;&gt;P") + SUMIFS('2way'!$Z$3:$Z$7690,'2way'!$R$3:$R$7690,"=" &amp;B52,'2way'!$Y$3:$Y$7690,"&lt;&gt;P")</f>
        <v>1800</v>
      </c>
      <c r="J52">
        <f>SUMIFS('2way'!$AF$3:$AF$7690,'2way'!$Q$3:$Q$7690,"="&amp;B52,'2way'!$Y$3:$Y$7690,"&lt;&gt;P") + SUMIFS('2way'!$AF$3:$AF$7690,'2way'!$R$3:$R$7690,"="&amp;B52,'2way'!$Y$3:$Y$7690,"&lt;&gt;P")</f>
        <v>-299</v>
      </c>
      <c r="K52" s="79">
        <f t="shared" si="2"/>
        <v>-0.1661111111111111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1800</v>
      </c>
      <c r="D53">
        <f>SUMIFS('2way'!$AB$3:$AB$7690,'2way'!$Q$3:$Q$7690,"="&amp;B53,'2way'!$Z$3:$Z$7690,"&lt;&gt;P") + SUMIFS('2way'!$AB$3:$AB$7690,'2way'!$R$3:$R$7690,"="&amp;B53,'2way'!$Z$3:$Z$7690,"&lt;&gt;P")</f>
        <v>-390</v>
      </c>
      <c r="E53" s="79">
        <f t="shared" si="0"/>
        <v>-0.21666666666666667</v>
      </c>
      <c r="F53">
        <f>SUMIFS('2way'!$Z$3:$Z$7690,'2way'!$Q$3:$Q$7690,"=" &amp;B53,'2way'!$Y$3:$Y$7690,"&lt;&gt;P") + SUMIFS('2way'!$Z$3:$Z$7690,'2way'!$R$3:$R$7690,"=" &amp;B53,'2way'!$Y$3:$Y$7690,"&lt;&gt;P")</f>
        <v>1800</v>
      </c>
      <c r="G53">
        <f>SUMIFS('2way'!$AD$3:$AD$7690,'2way'!$Q$3:$Q$7690,"="&amp;B53,'2way'!$Y$3:$Y$7690,"&lt;&gt;P") + SUMIFS('2way'!$AD$3:$AD$7690,'2way'!$R$3:$R$7690,"="&amp;D53,'2way'!$Y$3:$Y$7690,"&lt;&gt;P")</f>
        <v>-707</v>
      </c>
      <c r="H53" s="79">
        <f t="shared" si="1"/>
        <v>-0.39277777777777778</v>
      </c>
      <c r="I53">
        <f>SUMIFS('2way'!$Z$3:$Z$7690,'2way'!$Q$3:$Q$7690,"=" &amp;B53,'2way'!$Y$3:$Y$7690,"&lt;&gt;P") + SUMIFS('2way'!$Z$3:$Z$7690,'2way'!$R$3:$R$7690,"=" &amp;B53,'2way'!$Y$3:$Y$7690,"&lt;&gt;P")</f>
        <v>1800</v>
      </c>
      <c r="J53">
        <f>SUMIFS('2way'!$AF$3:$AF$7690,'2way'!$Q$3:$Q$7690,"="&amp;B53,'2way'!$Y$3:$Y$7690,"&lt;&gt;P") + SUMIFS('2way'!$AF$3:$AF$7690,'2way'!$R$3:$R$7690,"="&amp;B53,'2way'!$Y$3:$Y$7690,"&lt;&gt;P")</f>
        <v>-1259</v>
      </c>
      <c r="K53" s="79">
        <f t="shared" si="2"/>
        <v>-0.69944444444444442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1700</v>
      </c>
      <c r="D54">
        <f>SUMIFS('2way'!$AB$3:$AB$7690,'2way'!$Q$3:$Q$7690,"="&amp;B54,'2way'!$Z$3:$Z$7690,"&lt;&gt;P") + SUMIFS('2way'!$AB$3:$AB$7690,'2way'!$R$3:$R$7690,"="&amp;B54,'2way'!$Z$3:$Z$7690,"&lt;&gt;P")</f>
        <v>870</v>
      </c>
      <c r="E54" s="79">
        <f t="shared" si="0"/>
        <v>0.5117647058823529</v>
      </c>
      <c r="F54">
        <f>SUMIFS('2way'!$Z$3:$Z$7690,'2way'!$Q$3:$Q$7690,"=" &amp;B54,'2way'!$Y$3:$Y$7690,"&lt;&gt;P") + SUMIFS('2way'!$Z$3:$Z$7690,'2way'!$R$3:$R$7690,"=" &amp;B54,'2way'!$Y$3:$Y$7690,"&lt;&gt;P")</f>
        <v>1700</v>
      </c>
      <c r="G54">
        <f>SUMIFS('2way'!$AD$3:$AD$7690,'2way'!$Q$3:$Q$7690,"="&amp;B54,'2way'!$Y$3:$Y$7690,"&lt;&gt;P") + SUMIFS('2way'!$AD$3:$AD$7690,'2way'!$R$3:$R$7690,"="&amp;D54,'2way'!$Y$3:$Y$7690,"&lt;&gt;P")</f>
        <v>31</v>
      </c>
      <c r="H54" s="79">
        <f t="shared" si="1"/>
        <v>1.8235294117647058E-2</v>
      </c>
      <c r="I54">
        <f>SUMIFS('2way'!$Z$3:$Z$7690,'2way'!$Q$3:$Q$7690,"=" &amp;B54,'2way'!$Y$3:$Y$7690,"&lt;&gt;P") + SUMIFS('2way'!$Z$3:$Z$7690,'2way'!$R$3:$R$7690,"=" &amp;B54,'2way'!$Y$3:$Y$7690,"&lt;&gt;P")</f>
        <v>1700</v>
      </c>
      <c r="J54">
        <f>SUMIFS('2way'!$AF$3:$AF$7690,'2way'!$Q$3:$Q$7690,"="&amp;B54,'2way'!$Y$3:$Y$7690,"&lt;&gt;P") + SUMIFS('2way'!$AF$3:$AF$7690,'2way'!$R$3:$R$7690,"="&amp;B54,'2way'!$Y$3:$Y$7690,"&lt;&gt;P")</f>
        <v>-582</v>
      </c>
      <c r="K54" s="79">
        <f t="shared" si="2"/>
        <v>-0.34235294117647058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1700</v>
      </c>
      <c r="D55">
        <f>SUMIFS('2way'!$AB$3:$AB$7690,'2way'!$Q$3:$Q$7690,"="&amp;B55,'2way'!$Z$3:$Z$7690,"&lt;&gt;P") + SUMIFS('2way'!$AB$3:$AB$7690,'2way'!$R$3:$R$7690,"="&amp;B55,'2way'!$Z$3:$Z$7690,"&lt;&gt;P")</f>
        <v>251</v>
      </c>
      <c r="E55" s="79">
        <f t="shared" si="0"/>
        <v>0.14764705882352941</v>
      </c>
      <c r="F55">
        <f>SUMIFS('2way'!$Z$3:$Z$7690,'2way'!$Q$3:$Q$7690,"=" &amp;B55,'2way'!$Y$3:$Y$7690,"&lt;&gt;P") + SUMIFS('2way'!$Z$3:$Z$7690,'2way'!$R$3:$R$7690,"=" &amp;B55,'2way'!$Y$3:$Y$7690,"&lt;&gt;P")</f>
        <v>1700</v>
      </c>
      <c r="G55">
        <f>SUMIFS('2way'!$AD$3:$AD$7690,'2way'!$Q$3:$Q$7690,"="&amp;B55,'2way'!$Y$3:$Y$7690,"&lt;&gt;P") + SUMIFS('2way'!$AD$3:$AD$7690,'2way'!$R$3:$R$7690,"="&amp;D55,'2way'!$Y$3:$Y$7690,"&lt;&gt;P")</f>
        <v>-350</v>
      </c>
      <c r="H55" s="79">
        <f t="shared" si="1"/>
        <v>-0.20588235294117646</v>
      </c>
      <c r="I55">
        <f>SUMIFS('2way'!$Z$3:$Z$7690,'2way'!$Q$3:$Q$7690,"=" &amp;B55,'2way'!$Y$3:$Y$7690,"&lt;&gt;P") + SUMIFS('2way'!$Z$3:$Z$7690,'2way'!$R$3:$R$7690,"=" &amp;B55,'2way'!$Y$3:$Y$7690,"&lt;&gt;P")</f>
        <v>1700</v>
      </c>
      <c r="J55">
        <f>SUMIFS('2way'!$AF$3:$AF$7690,'2way'!$Q$3:$Q$7690,"="&amp;B55,'2way'!$Y$3:$Y$7690,"&lt;&gt;P") + SUMIFS('2way'!$AF$3:$AF$7690,'2way'!$R$3:$R$7690,"="&amp;B55,'2way'!$Y$3:$Y$7690,"&lt;&gt;P")</f>
        <v>-149</v>
      </c>
      <c r="K55" s="79">
        <f t="shared" si="2"/>
        <v>-8.7647058823529411E-2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1600</v>
      </c>
      <c r="D56">
        <f>SUMIFS('2way'!$AB$3:$AB$7690,'2way'!$Q$3:$Q$7690,"="&amp;B56,'2way'!$Z$3:$Z$7690,"&lt;&gt;P") + SUMIFS('2way'!$AB$3:$AB$7690,'2way'!$R$3:$R$7690,"="&amp;B56,'2way'!$Z$3:$Z$7690,"&lt;&gt;P")</f>
        <v>-815</v>
      </c>
      <c r="E56" s="79">
        <f t="shared" si="0"/>
        <v>-0.50937500000000002</v>
      </c>
      <c r="F56">
        <f>SUMIFS('2way'!$Z$3:$Z$7690,'2way'!$Q$3:$Q$7690,"=" &amp;B56,'2way'!$Y$3:$Y$7690,"&lt;&gt;P") + SUMIFS('2way'!$Z$3:$Z$7690,'2way'!$R$3:$R$7690,"=" &amp;B56,'2way'!$Y$3:$Y$7690,"&lt;&gt;P")</f>
        <v>1600</v>
      </c>
      <c r="G56">
        <f>SUMIFS('2way'!$AD$3:$AD$7690,'2way'!$Q$3:$Q$7690,"="&amp;B56,'2way'!$Y$3:$Y$7690,"&lt;&gt;P") + SUMIFS('2way'!$AD$3:$AD$7690,'2way'!$R$3:$R$7690,"="&amp;D56,'2way'!$Y$3:$Y$7690,"&lt;&gt;P")</f>
        <v>-596</v>
      </c>
      <c r="H56" s="79">
        <f t="shared" si="1"/>
        <v>-0.3725</v>
      </c>
      <c r="I56">
        <f>SUMIFS('2way'!$Z$3:$Z$7690,'2way'!$Q$3:$Q$7690,"=" &amp;B56,'2way'!$Y$3:$Y$7690,"&lt;&gt;P") + SUMIFS('2way'!$Z$3:$Z$7690,'2way'!$R$3:$R$7690,"=" &amp;B56,'2way'!$Y$3:$Y$7690,"&lt;&gt;P")</f>
        <v>1600</v>
      </c>
      <c r="J56">
        <f>SUMIFS('2way'!$AF$3:$AF$7690,'2way'!$Q$3:$Q$7690,"="&amp;B56,'2way'!$Y$3:$Y$7690,"&lt;&gt;P") + SUMIFS('2way'!$AF$3:$AF$7690,'2way'!$R$3:$R$7690,"="&amp;B56,'2way'!$Y$3:$Y$7690,"&lt;&gt;P")</f>
        <v>-1221</v>
      </c>
      <c r="K56" s="79">
        <f t="shared" si="2"/>
        <v>-0.76312500000000005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1800</v>
      </c>
      <c r="D57">
        <f>SUMIFS('2way'!$AB$3:$AB$7690,'2way'!$Q$3:$Q$7690,"="&amp;B57,'2way'!$Z$3:$Z$7690,"&lt;&gt;P") + SUMIFS('2way'!$AB$3:$AB$7690,'2way'!$R$3:$R$7690,"="&amp;B57,'2way'!$Z$3:$Z$7690,"&lt;&gt;P")</f>
        <v>-538</v>
      </c>
      <c r="E57" s="79">
        <f t="shared" si="0"/>
        <v>-0.29888888888888887</v>
      </c>
      <c r="F57">
        <f>SUMIFS('2way'!$Z$3:$Z$7690,'2way'!$Q$3:$Q$7690,"=" &amp;B57,'2way'!$Y$3:$Y$7690,"&lt;&gt;P") + SUMIFS('2way'!$Z$3:$Z$7690,'2way'!$R$3:$R$7690,"=" &amp;B57,'2way'!$Y$3:$Y$7690,"&lt;&gt;P")</f>
        <v>1800</v>
      </c>
      <c r="G57">
        <f>SUMIFS('2way'!$AD$3:$AD$7690,'2way'!$Q$3:$Q$7690,"="&amp;B57,'2way'!$Y$3:$Y$7690,"&lt;&gt;P") + SUMIFS('2way'!$AD$3:$AD$7690,'2way'!$R$3:$R$7690,"="&amp;D57,'2way'!$Y$3:$Y$7690,"&lt;&gt;P")</f>
        <v>-687</v>
      </c>
      <c r="H57" s="79">
        <f t="shared" si="1"/>
        <v>-0.38166666666666665</v>
      </c>
      <c r="I57">
        <f>SUMIFS('2way'!$Z$3:$Z$7690,'2way'!$Q$3:$Q$7690,"=" &amp;B57,'2way'!$Y$3:$Y$7690,"&lt;&gt;P") + SUMIFS('2way'!$Z$3:$Z$7690,'2way'!$R$3:$R$7690,"=" &amp;B57,'2way'!$Y$3:$Y$7690,"&lt;&gt;P")</f>
        <v>1800</v>
      </c>
      <c r="J57">
        <f>SUMIFS('2way'!$AF$3:$AF$7690,'2way'!$Q$3:$Q$7690,"="&amp;B57,'2way'!$Y$3:$Y$7690,"&lt;&gt;P") + SUMIFS('2way'!$AF$3:$AF$7690,'2way'!$R$3:$R$7690,"="&amp;B57,'2way'!$Y$3:$Y$7690,"&lt;&gt;P")</f>
        <v>-1414</v>
      </c>
      <c r="K57" s="79">
        <f t="shared" si="2"/>
        <v>-0.78555555555555556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1800</v>
      </c>
      <c r="D58">
        <f>SUMIFS('2way'!$AB$3:$AB$7690,'2way'!$Q$3:$Q$7690,"="&amp;B58,'2way'!$Z$3:$Z$7690,"&lt;&gt;P") + SUMIFS('2way'!$AB$3:$AB$7690,'2way'!$R$3:$R$7690,"="&amp;B58,'2way'!$Z$3:$Z$7690,"&lt;&gt;P")</f>
        <v>-416</v>
      </c>
      <c r="E58" s="79">
        <f t="shared" si="0"/>
        <v>-0.2311111111111111</v>
      </c>
      <c r="F58">
        <f>SUMIFS('2way'!$Z$3:$Z$7690,'2way'!$Q$3:$Q$7690,"=" &amp;B58,'2way'!$Y$3:$Y$7690,"&lt;&gt;P") + SUMIFS('2way'!$Z$3:$Z$7690,'2way'!$R$3:$R$7690,"=" &amp;B58,'2way'!$Y$3:$Y$7690,"&lt;&gt;P")</f>
        <v>1800</v>
      </c>
      <c r="G58">
        <f>SUMIFS('2way'!$AD$3:$AD$7690,'2way'!$Q$3:$Q$7690,"="&amp;B58,'2way'!$Y$3:$Y$7690,"&lt;&gt;P") + SUMIFS('2way'!$AD$3:$AD$7690,'2way'!$R$3:$R$7690,"="&amp;D58,'2way'!$Y$3:$Y$7690,"&lt;&gt;P")</f>
        <v>-183.00000000000003</v>
      </c>
      <c r="H58" s="79">
        <f t="shared" si="1"/>
        <v>-0.10166666666666668</v>
      </c>
      <c r="I58">
        <f>SUMIFS('2way'!$Z$3:$Z$7690,'2way'!$Q$3:$Q$7690,"=" &amp;B58,'2way'!$Y$3:$Y$7690,"&lt;&gt;P") + SUMIFS('2way'!$Z$3:$Z$7690,'2way'!$R$3:$R$7690,"=" &amp;B58,'2way'!$Y$3:$Y$7690,"&lt;&gt;P")</f>
        <v>1800</v>
      </c>
      <c r="J58">
        <f>SUMIFS('2way'!$AF$3:$AF$7690,'2way'!$Q$3:$Q$7690,"="&amp;B58,'2way'!$Y$3:$Y$7690,"&lt;&gt;P") + SUMIFS('2way'!$AF$3:$AF$7690,'2way'!$R$3:$R$7690,"="&amp;B58,'2way'!$Y$3:$Y$7690,"&lt;&gt;P")</f>
        <v>-1233</v>
      </c>
      <c r="K58" s="79">
        <f t="shared" si="2"/>
        <v>-0.68500000000000005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1700</v>
      </c>
      <c r="D59">
        <f>SUMIFS('2way'!$AB$3:$AB$7690,'2way'!$Q$3:$Q$7690,"="&amp;B59,'2way'!$Z$3:$Z$7690,"&lt;&gt;P") + SUMIFS('2way'!$AB$3:$AB$7690,'2way'!$R$3:$R$7690,"="&amp;B59,'2way'!$Z$3:$Z$7690,"&lt;&gt;P")</f>
        <v>-311</v>
      </c>
      <c r="E59" s="79">
        <f t="shared" si="0"/>
        <v>-0.18294117647058825</v>
      </c>
      <c r="F59">
        <f>SUMIFS('2way'!$Z$3:$Z$7690,'2way'!$Q$3:$Q$7690,"=" &amp;B59,'2way'!$Y$3:$Y$7690,"&lt;&gt;P") + SUMIFS('2way'!$Z$3:$Z$7690,'2way'!$R$3:$R$7690,"=" &amp;B59,'2way'!$Y$3:$Y$7690,"&lt;&gt;P")</f>
        <v>1700</v>
      </c>
      <c r="G59">
        <f>SUMIFS('2way'!$AD$3:$AD$7690,'2way'!$Q$3:$Q$7690,"="&amp;B59,'2way'!$Y$3:$Y$7690,"&lt;&gt;P") + SUMIFS('2way'!$AD$3:$AD$7690,'2way'!$R$3:$R$7690,"="&amp;D59,'2way'!$Y$3:$Y$7690,"&lt;&gt;P")</f>
        <v>-394</v>
      </c>
      <c r="H59" s="79">
        <f t="shared" si="1"/>
        <v>-0.23176470588235293</v>
      </c>
      <c r="I59">
        <f>SUMIFS('2way'!$Z$3:$Z$7690,'2way'!$Q$3:$Q$7690,"=" &amp;B59,'2way'!$Y$3:$Y$7690,"&lt;&gt;P") + SUMIFS('2way'!$Z$3:$Z$7690,'2way'!$R$3:$R$7690,"=" &amp;B59,'2way'!$Y$3:$Y$7690,"&lt;&gt;P")</f>
        <v>1700</v>
      </c>
      <c r="J59">
        <f>SUMIFS('2way'!$AF$3:$AF$7690,'2way'!$Q$3:$Q$7690,"="&amp;B59,'2way'!$Y$3:$Y$7690,"&lt;&gt;P") + SUMIFS('2way'!$AF$3:$AF$7690,'2way'!$R$3:$R$7690,"="&amp;B59,'2way'!$Y$3:$Y$7690,"&lt;&gt;P")</f>
        <v>-954</v>
      </c>
      <c r="K59" s="79">
        <f t="shared" si="2"/>
        <v>-0.56117647058823528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1600</v>
      </c>
      <c r="D60">
        <f>SUMIFS('2way'!$AB$3:$AB$7690,'2way'!$Q$3:$Q$7690,"="&amp;B60,'2way'!$Z$3:$Z$7690,"&lt;&gt;P") + SUMIFS('2way'!$AB$3:$AB$7690,'2way'!$R$3:$R$7690,"="&amp;B60,'2way'!$Z$3:$Z$7690,"&lt;&gt;P")</f>
        <v>407</v>
      </c>
      <c r="E60" s="79">
        <f t="shared" si="0"/>
        <v>0.25437500000000002</v>
      </c>
      <c r="F60">
        <f>SUMIFS('2way'!$Z$3:$Z$7690,'2way'!$Q$3:$Q$7690,"=" &amp;B60,'2way'!$Y$3:$Y$7690,"&lt;&gt;P") + SUMIFS('2way'!$Z$3:$Z$7690,'2way'!$R$3:$R$7690,"=" &amp;B60,'2way'!$Y$3:$Y$7690,"&lt;&gt;P")</f>
        <v>1600</v>
      </c>
      <c r="G60">
        <f>SUMIFS('2way'!$AD$3:$AD$7690,'2way'!$Q$3:$Q$7690,"="&amp;B60,'2way'!$Y$3:$Y$7690,"&lt;&gt;P") + SUMIFS('2way'!$AD$3:$AD$7690,'2way'!$R$3:$R$7690,"="&amp;D60,'2way'!$Y$3:$Y$7690,"&lt;&gt;P")</f>
        <v>-80.999999999999972</v>
      </c>
      <c r="H60" s="79">
        <f t="shared" si="1"/>
        <v>-5.0624999999999983E-2</v>
      </c>
      <c r="I60">
        <f>SUMIFS('2way'!$Z$3:$Z$7690,'2way'!$Q$3:$Q$7690,"=" &amp;B60,'2way'!$Y$3:$Y$7690,"&lt;&gt;P") + SUMIFS('2way'!$Z$3:$Z$7690,'2way'!$R$3:$R$7690,"=" &amp;B60,'2way'!$Y$3:$Y$7690,"&lt;&gt;P")</f>
        <v>1600</v>
      </c>
      <c r="J60">
        <f>SUMIFS('2way'!$AF$3:$AF$7690,'2way'!$Q$3:$Q$7690,"="&amp;B60,'2way'!$Y$3:$Y$7690,"&lt;&gt;P") + SUMIFS('2way'!$AF$3:$AF$7690,'2way'!$R$3:$R$7690,"="&amp;B60,'2way'!$Y$3:$Y$7690,"&lt;&gt;P")</f>
        <v>-1029</v>
      </c>
      <c r="K60" s="79">
        <f t="shared" si="2"/>
        <v>-0.64312499999999995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1800</v>
      </c>
      <c r="D61">
        <f>SUMIFS('2way'!$AB$3:$AB$7690,'2way'!$Q$3:$Q$7690,"="&amp;B61,'2way'!$Z$3:$Z$7690,"&lt;&gt;P") + SUMIFS('2way'!$AB$3:$AB$7690,'2way'!$R$3:$R$7690,"="&amp;B61,'2way'!$Z$3:$Z$7690,"&lt;&gt;P")</f>
        <v>361</v>
      </c>
      <c r="E61" s="79">
        <f t="shared" si="0"/>
        <v>0.20055555555555554</v>
      </c>
      <c r="F61">
        <f>SUMIFS('2way'!$Z$3:$Z$7690,'2way'!$Q$3:$Q$7690,"=" &amp;B61,'2way'!$Y$3:$Y$7690,"&lt;&gt;P") + SUMIFS('2way'!$Z$3:$Z$7690,'2way'!$R$3:$R$7690,"=" &amp;B61,'2way'!$Y$3:$Y$7690,"&lt;&gt;P")</f>
        <v>1800</v>
      </c>
      <c r="G61">
        <f>SUMIFS('2way'!$AD$3:$AD$7690,'2way'!$Q$3:$Q$7690,"="&amp;B61,'2way'!$Y$3:$Y$7690,"&lt;&gt;P") + SUMIFS('2way'!$AD$3:$AD$7690,'2way'!$R$3:$R$7690,"="&amp;D61,'2way'!$Y$3:$Y$7690,"&lt;&gt;P")</f>
        <v>-279</v>
      </c>
      <c r="H61" s="79">
        <f t="shared" si="1"/>
        <v>-0.155</v>
      </c>
      <c r="I61">
        <f>SUMIFS('2way'!$Z$3:$Z$7690,'2way'!$Q$3:$Q$7690,"=" &amp;B61,'2way'!$Y$3:$Y$7690,"&lt;&gt;P") + SUMIFS('2way'!$Z$3:$Z$7690,'2way'!$R$3:$R$7690,"=" &amp;B61,'2way'!$Y$3:$Y$7690,"&lt;&gt;P")</f>
        <v>1800</v>
      </c>
      <c r="J61">
        <f>SUMIFS('2way'!$AF$3:$AF$7690,'2way'!$Q$3:$Q$7690,"="&amp;B61,'2way'!$Y$3:$Y$7690,"&lt;&gt;P") + SUMIFS('2way'!$AF$3:$AF$7690,'2way'!$R$3:$R$7690,"="&amp;B61,'2way'!$Y$3:$Y$7690,"&lt;&gt;P")</f>
        <v>-347</v>
      </c>
      <c r="K61" s="79">
        <f t="shared" si="2"/>
        <v>-0.19277777777777777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1700</v>
      </c>
      <c r="D62">
        <f>SUMIFS('2way'!$AB$3:$AB$7690,'2way'!$Q$3:$Q$7690,"="&amp;B62,'2way'!$Z$3:$Z$7690,"&lt;&gt;P") + SUMIFS('2way'!$AB$3:$AB$7690,'2way'!$R$3:$R$7690,"="&amp;B62,'2way'!$Z$3:$Z$7690,"&lt;&gt;P")</f>
        <v>-332</v>
      </c>
      <c r="E62" s="79">
        <f t="shared" si="0"/>
        <v>-0.19529411764705881</v>
      </c>
      <c r="F62">
        <f>SUMIFS('2way'!$Z$3:$Z$7690,'2way'!$Q$3:$Q$7690,"=" &amp;B62,'2way'!$Y$3:$Y$7690,"&lt;&gt;P") + SUMIFS('2way'!$Z$3:$Z$7690,'2way'!$R$3:$R$7690,"=" &amp;B62,'2way'!$Y$3:$Y$7690,"&lt;&gt;P")</f>
        <v>1700</v>
      </c>
      <c r="G62">
        <f>SUMIFS('2way'!$AD$3:$AD$7690,'2way'!$Q$3:$Q$7690,"="&amp;B62,'2way'!$Y$3:$Y$7690,"&lt;&gt;P") + SUMIFS('2way'!$AD$3:$AD$7690,'2way'!$R$3:$R$7690,"="&amp;D62,'2way'!$Y$3:$Y$7690,"&lt;&gt;P")</f>
        <v>-479</v>
      </c>
      <c r="H62" s="79">
        <f t="shared" si="1"/>
        <v>-0.28176470588235292</v>
      </c>
      <c r="I62">
        <f>SUMIFS('2way'!$Z$3:$Z$7690,'2way'!$Q$3:$Q$7690,"=" &amp;B62,'2way'!$Y$3:$Y$7690,"&lt;&gt;P") + SUMIFS('2way'!$Z$3:$Z$7690,'2way'!$R$3:$R$7690,"=" &amp;B62,'2way'!$Y$3:$Y$7690,"&lt;&gt;P")</f>
        <v>1700</v>
      </c>
      <c r="J62">
        <f>SUMIFS('2way'!$AF$3:$AF$7690,'2way'!$Q$3:$Q$7690,"="&amp;B62,'2way'!$Y$3:$Y$7690,"&lt;&gt;P") + SUMIFS('2way'!$AF$3:$AF$7690,'2way'!$R$3:$R$7690,"="&amp;B62,'2way'!$Y$3:$Y$7690,"&lt;&gt;P")</f>
        <v>-824</v>
      </c>
      <c r="K62" s="79">
        <f t="shared" si="2"/>
        <v>-0.48470588235294115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1700</v>
      </c>
      <c r="D63">
        <f>SUMIFS('2way'!$AB$3:$AB$7690,'2way'!$Q$3:$Q$7690,"="&amp;B63,'2way'!$Z$3:$Z$7690,"&lt;&gt;P") + SUMIFS('2way'!$AB$3:$AB$7690,'2way'!$R$3:$R$7690,"="&amp;B63,'2way'!$Z$3:$Z$7690,"&lt;&gt;P")</f>
        <v>-44</v>
      </c>
      <c r="E63" s="79">
        <f t="shared" si="0"/>
        <v>-2.5882352941176471E-2</v>
      </c>
      <c r="F63">
        <f>SUMIFS('2way'!$Z$3:$Z$7690,'2way'!$Q$3:$Q$7690,"=" &amp;B63,'2way'!$Y$3:$Y$7690,"&lt;&gt;P") + SUMIFS('2way'!$Z$3:$Z$7690,'2way'!$R$3:$R$7690,"=" &amp;B63,'2way'!$Y$3:$Y$7690,"&lt;&gt;P")</f>
        <v>1700</v>
      </c>
      <c r="G63">
        <f>SUMIFS('2way'!$AD$3:$AD$7690,'2way'!$Q$3:$Q$7690,"="&amp;B63,'2way'!$Y$3:$Y$7690,"&lt;&gt;P") + SUMIFS('2way'!$AD$3:$AD$7690,'2way'!$R$3:$R$7690,"="&amp;D63,'2way'!$Y$3:$Y$7690,"&lt;&gt;P")</f>
        <v>-609</v>
      </c>
      <c r="H63" s="79">
        <f t="shared" si="1"/>
        <v>-0.35823529411764704</v>
      </c>
      <c r="I63">
        <f>SUMIFS('2way'!$Z$3:$Z$7690,'2way'!$Q$3:$Q$7690,"=" &amp;B63,'2way'!$Y$3:$Y$7690,"&lt;&gt;P") + SUMIFS('2way'!$Z$3:$Z$7690,'2way'!$R$3:$R$7690,"=" &amp;B63,'2way'!$Y$3:$Y$7690,"&lt;&gt;P")</f>
        <v>1700</v>
      </c>
      <c r="J63">
        <f>SUMIFS('2way'!$AF$3:$AF$7690,'2way'!$Q$3:$Q$7690,"="&amp;B63,'2way'!$Y$3:$Y$7690,"&lt;&gt;P") + SUMIFS('2way'!$AF$3:$AF$7690,'2way'!$R$3:$R$7690,"="&amp;B63,'2way'!$Y$3:$Y$7690,"&lt;&gt;P")</f>
        <v>-441</v>
      </c>
      <c r="K63" s="79">
        <f t="shared" si="2"/>
        <v>-0.25941176470588234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1700</v>
      </c>
      <c r="D64">
        <f>SUMIFS('2way'!$AB$3:$AB$7690,'2way'!$Q$3:$Q$7690,"="&amp;B64,'2way'!$Z$3:$Z$7690,"&lt;&gt;P") + SUMIFS('2way'!$AB$3:$AB$7690,'2way'!$R$3:$R$7690,"="&amp;B64,'2way'!$Z$3:$Z$7690,"&lt;&gt;P")</f>
        <v>-533</v>
      </c>
      <c r="E64" s="79">
        <f t="shared" si="0"/>
        <v>-0.31352941176470589</v>
      </c>
      <c r="F64">
        <f>SUMIFS('2way'!$Z$3:$Z$7690,'2way'!$Q$3:$Q$7690,"=" &amp;B64,'2way'!$Y$3:$Y$7690,"&lt;&gt;P") + SUMIFS('2way'!$Z$3:$Z$7690,'2way'!$R$3:$R$7690,"=" &amp;B64,'2way'!$Y$3:$Y$7690,"&lt;&gt;P")</f>
        <v>1700</v>
      </c>
      <c r="G64">
        <f>SUMIFS('2way'!$AD$3:$AD$7690,'2way'!$Q$3:$Q$7690,"="&amp;B64,'2way'!$Y$3:$Y$7690,"&lt;&gt;P") + SUMIFS('2way'!$AD$3:$AD$7690,'2way'!$R$3:$R$7690,"="&amp;D64,'2way'!$Y$3:$Y$7690,"&lt;&gt;P")</f>
        <v>-718</v>
      </c>
      <c r="H64" s="79">
        <f t="shared" si="1"/>
        <v>-0.4223529411764706</v>
      </c>
      <c r="I64">
        <f>SUMIFS('2way'!$Z$3:$Z$7690,'2way'!$Q$3:$Q$7690,"=" &amp;B64,'2way'!$Y$3:$Y$7690,"&lt;&gt;P") + SUMIFS('2way'!$Z$3:$Z$7690,'2way'!$R$3:$R$7690,"=" &amp;B64,'2way'!$Y$3:$Y$7690,"&lt;&gt;P")</f>
        <v>1700</v>
      </c>
      <c r="J64">
        <f>SUMIFS('2way'!$AF$3:$AF$7690,'2way'!$Q$3:$Q$7690,"="&amp;B64,'2way'!$Y$3:$Y$7690,"&lt;&gt;P") + SUMIFS('2way'!$AF$3:$AF$7690,'2way'!$R$3:$R$7690,"="&amp;B64,'2way'!$Y$3:$Y$7690,"&lt;&gt;P")</f>
        <v>-1109</v>
      </c>
      <c r="K64" s="79">
        <f t="shared" si="2"/>
        <v>-0.65235294117647058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1700</v>
      </c>
      <c r="D65">
        <f>SUMIFS('2way'!$AB$3:$AB$7690,'2way'!$Q$3:$Q$7690,"="&amp;B65,'2way'!$Z$3:$Z$7690,"&lt;&gt;P") + SUMIFS('2way'!$AB$3:$AB$7690,'2way'!$R$3:$R$7690,"="&amp;B65,'2way'!$Z$3:$Z$7690,"&lt;&gt;P")</f>
        <v>93.999999999999915</v>
      </c>
      <c r="E65" s="79">
        <f t="shared" si="0"/>
        <v>5.5294117647058771E-2</v>
      </c>
      <c r="F65">
        <f>SUMIFS('2way'!$Z$3:$Z$7690,'2way'!$Q$3:$Q$7690,"=" &amp;B65,'2way'!$Y$3:$Y$7690,"&lt;&gt;P") + SUMIFS('2way'!$Z$3:$Z$7690,'2way'!$R$3:$R$7690,"=" &amp;B65,'2way'!$Y$3:$Y$7690,"&lt;&gt;P")</f>
        <v>1700</v>
      </c>
      <c r="G65">
        <f>SUMIFS('2way'!$AD$3:$AD$7690,'2way'!$Q$3:$Q$7690,"="&amp;B65,'2way'!$Y$3:$Y$7690,"&lt;&gt;P") + SUMIFS('2way'!$AD$3:$AD$7690,'2way'!$R$3:$R$7690,"="&amp;D65,'2way'!$Y$3:$Y$7690,"&lt;&gt;P")</f>
        <v>-385</v>
      </c>
      <c r="H65" s="79">
        <f t="shared" si="1"/>
        <v>-0.22647058823529412</v>
      </c>
      <c r="I65">
        <f>SUMIFS('2way'!$Z$3:$Z$7690,'2way'!$Q$3:$Q$7690,"=" &amp;B65,'2way'!$Y$3:$Y$7690,"&lt;&gt;P") + SUMIFS('2way'!$Z$3:$Z$7690,'2way'!$R$3:$R$7690,"=" &amp;B65,'2way'!$Y$3:$Y$7690,"&lt;&gt;P")</f>
        <v>1700</v>
      </c>
      <c r="J65">
        <f>SUMIFS('2way'!$AF$3:$AF$7690,'2way'!$Q$3:$Q$7690,"="&amp;B65,'2way'!$Y$3:$Y$7690,"&lt;&gt;P") + SUMIFS('2way'!$AF$3:$AF$7690,'2way'!$R$3:$R$7690,"="&amp;B65,'2way'!$Y$3:$Y$7690,"&lt;&gt;P")</f>
        <v>-1325</v>
      </c>
      <c r="K65" s="79">
        <f t="shared" si="2"/>
        <v>-0.77941176470588236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1700</v>
      </c>
      <c r="D66">
        <f>SUMIFS('2way'!$AB$3:$AB$7690,'2way'!$Q$3:$Q$7690,"="&amp;B66,'2way'!$Z$3:$Z$7690,"&lt;&gt;P") + SUMIFS('2way'!$AB$3:$AB$7690,'2way'!$R$3:$R$7690,"="&amp;B66,'2way'!$Z$3:$Z$7690,"&lt;&gt;P")</f>
        <v>-396</v>
      </c>
      <c r="E66" s="79">
        <f t="shared" si="0"/>
        <v>-0.23294117647058823</v>
      </c>
      <c r="F66">
        <f>SUMIFS('2way'!$Z$3:$Z$7690,'2way'!$Q$3:$Q$7690,"=" &amp;B66,'2way'!$Y$3:$Y$7690,"&lt;&gt;P") + SUMIFS('2way'!$Z$3:$Z$7690,'2way'!$R$3:$R$7690,"=" &amp;B66,'2way'!$Y$3:$Y$7690,"&lt;&gt;P")</f>
        <v>1700</v>
      </c>
      <c r="G66">
        <f>SUMIFS('2way'!$AD$3:$AD$7690,'2way'!$Q$3:$Q$7690,"="&amp;B66,'2way'!$Y$3:$Y$7690,"&lt;&gt;P") + SUMIFS('2way'!$AD$3:$AD$7690,'2way'!$R$3:$R$7690,"="&amp;D66,'2way'!$Y$3:$Y$7690,"&lt;&gt;P")</f>
        <v>-543</v>
      </c>
      <c r="H66" s="79">
        <f t="shared" si="1"/>
        <v>-0.31941176470588234</v>
      </c>
      <c r="I66">
        <f>SUMIFS('2way'!$Z$3:$Z$7690,'2way'!$Q$3:$Q$7690,"=" &amp;B66,'2way'!$Y$3:$Y$7690,"&lt;&gt;P") + SUMIFS('2way'!$Z$3:$Z$7690,'2way'!$R$3:$R$7690,"=" &amp;B66,'2way'!$Y$3:$Y$7690,"&lt;&gt;P")</f>
        <v>1700</v>
      </c>
      <c r="J66">
        <f>SUMIFS('2way'!$AF$3:$AF$7690,'2way'!$Q$3:$Q$7690,"="&amp;B66,'2way'!$Y$3:$Y$7690,"&lt;&gt;P") + SUMIFS('2way'!$AF$3:$AF$7690,'2way'!$R$3:$R$7690,"="&amp;B66,'2way'!$Y$3:$Y$7690,"&lt;&gt;P")</f>
        <v>-1126</v>
      </c>
      <c r="K66" s="79">
        <f t="shared" si="2"/>
        <v>-0.66235294117647059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1800</v>
      </c>
      <c r="D67">
        <f>SUMIFS('2way'!$AB$3:$AB$7690,'2way'!$Q$3:$Q$7690,"="&amp;B67,'2way'!$Z$3:$Z$7690,"&lt;&gt;P") + SUMIFS('2way'!$AB$3:$AB$7690,'2way'!$R$3:$R$7690,"="&amp;B67,'2way'!$Z$3:$Z$7690,"&lt;&gt;P")</f>
        <v>-14</v>
      </c>
      <c r="E67" s="79">
        <f t="shared" si="0"/>
        <v>-7.7777777777777776E-3</v>
      </c>
      <c r="F67">
        <f>SUMIFS('2way'!$Z$3:$Z$7690,'2way'!$Q$3:$Q$7690,"=" &amp;B67,'2way'!$Y$3:$Y$7690,"&lt;&gt;P") + SUMIFS('2way'!$Z$3:$Z$7690,'2way'!$R$3:$R$7690,"=" &amp;B67,'2way'!$Y$3:$Y$7690,"&lt;&gt;P")</f>
        <v>1800</v>
      </c>
      <c r="G67">
        <f>SUMIFS('2way'!$AD$3:$AD$7690,'2way'!$Q$3:$Q$7690,"="&amp;B67,'2way'!$Y$3:$Y$7690,"&lt;&gt;P") + SUMIFS('2way'!$AD$3:$AD$7690,'2way'!$R$3:$R$7690,"="&amp;D67,'2way'!$Y$3:$Y$7690,"&lt;&gt;P")</f>
        <v>98</v>
      </c>
      <c r="H67" s="79">
        <f t="shared" si="1"/>
        <v>5.4444444444444441E-2</v>
      </c>
      <c r="I67">
        <f>SUMIFS('2way'!$Z$3:$Z$7690,'2way'!$Q$3:$Q$7690,"=" &amp;B67,'2way'!$Y$3:$Y$7690,"&lt;&gt;P") + SUMIFS('2way'!$Z$3:$Z$7690,'2way'!$R$3:$R$7690,"=" &amp;B67,'2way'!$Y$3:$Y$7690,"&lt;&gt;P")</f>
        <v>1800</v>
      </c>
      <c r="J67">
        <f>SUMIFS('2way'!$AF$3:$AF$7690,'2way'!$Q$3:$Q$7690,"="&amp;B67,'2way'!$Y$3:$Y$7690,"&lt;&gt;P") + SUMIFS('2way'!$AF$3:$AF$7690,'2way'!$R$3:$R$7690,"="&amp;B67,'2way'!$Y$3:$Y$7690,"&lt;&gt;P")</f>
        <v>-1426</v>
      </c>
      <c r="K67" s="79">
        <f t="shared" si="2"/>
        <v>-0.79222222222222227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1800</v>
      </c>
      <c r="D68">
        <f>SUMIFS('2way'!$AB$3:$AB$7690,'2way'!$Q$3:$Q$7690,"="&amp;B68,'2way'!$Z$3:$Z$7690,"&lt;&gt;P") + SUMIFS('2way'!$AB$3:$AB$7690,'2way'!$R$3:$R$7690,"="&amp;B68,'2way'!$Z$3:$Z$7690,"&lt;&gt;P")</f>
        <v>-620</v>
      </c>
      <c r="E68" s="79">
        <f t="shared" ref="E68:E131" si="3">D68/C68</f>
        <v>-0.34444444444444444</v>
      </c>
      <c r="F68">
        <f>SUMIFS('2way'!$Z$3:$Z$7690,'2way'!$Q$3:$Q$7690,"=" &amp;B68,'2way'!$Y$3:$Y$7690,"&lt;&gt;P") + SUMIFS('2way'!$Z$3:$Z$7690,'2way'!$R$3:$R$7690,"=" &amp;B68,'2way'!$Y$3:$Y$7690,"&lt;&gt;P")</f>
        <v>1800</v>
      </c>
      <c r="G68">
        <f>SUMIFS('2way'!$AD$3:$AD$7690,'2way'!$Q$3:$Q$7690,"="&amp;B68,'2way'!$Y$3:$Y$7690,"&lt;&gt;P") + SUMIFS('2way'!$AD$3:$AD$7690,'2way'!$R$3:$R$7690,"="&amp;D68,'2way'!$Y$3:$Y$7690,"&lt;&gt;P")</f>
        <v>-715</v>
      </c>
      <c r="H68" s="79">
        <f t="shared" ref="H68:H131" si="4">G68/F68</f>
        <v>-0.3972222222222222</v>
      </c>
      <c r="I68">
        <f>SUMIFS('2way'!$Z$3:$Z$7690,'2way'!$Q$3:$Q$7690,"=" &amp;B68,'2way'!$Y$3:$Y$7690,"&lt;&gt;P") + SUMIFS('2way'!$Z$3:$Z$7690,'2way'!$R$3:$R$7690,"=" &amp;B68,'2way'!$Y$3:$Y$7690,"&lt;&gt;P")</f>
        <v>1800</v>
      </c>
      <c r="J68">
        <f>SUMIFS('2way'!$AF$3:$AF$7690,'2way'!$Q$3:$Q$7690,"="&amp;B68,'2way'!$Y$3:$Y$7690,"&lt;&gt;P") + SUMIFS('2way'!$AF$3:$AF$7690,'2way'!$R$3:$R$7690,"="&amp;B68,'2way'!$Y$3:$Y$7690,"&lt;&gt;P")</f>
        <v>-1455</v>
      </c>
      <c r="K68" s="79">
        <f t="shared" ref="K68:K131" si="5">J68/I68</f>
        <v>-0.80833333333333335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1800</v>
      </c>
      <c r="D69">
        <f>SUMIFS('2way'!$AB$3:$AB$7690,'2way'!$Q$3:$Q$7690,"="&amp;B69,'2way'!$Z$3:$Z$7690,"&lt;&gt;P") + SUMIFS('2way'!$AB$3:$AB$7690,'2way'!$R$3:$R$7690,"="&amp;B69,'2way'!$Z$3:$Z$7690,"&lt;&gt;P")</f>
        <v>346</v>
      </c>
      <c r="E69" s="79">
        <f t="shared" si="3"/>
        <v>0.19222222222222221</v>
      </c>
      <c r="F69">
        <f>SUMIFS('2way'!$Z$3:$Z$7690,'2way'!$Q$3:$Q$7690,"=" &amp;B69,'2way'!$Y$3:$Y$7690,"&lt;&gt;P") + SUMIFS('2way'!$Z$3:$Z$7690,'2way'!$R$3:$R$7690,"=" &amp;B69,'2way'!$Y$3:$Y$7690,"&lt;&gt;P")</f>
        <v>1800</v>
      </c>
      <c r="G69">
        <f>SUMIFS('2way'!$AD$3:$AD$7690,'2way'!$Q$3:$Q$7690,"="&amp;B69,'2way'!$Y$3:$Y$7690,"&lt;&gt;P") + SUMIFS('2way'!$AD$3:$AD$7690,'2way'!$R$3:$R$7690,"="&amp;D69,'2way'!$Y$3:$Y$7690,"&lt;&gt;P")</f>
        <v>-800</v>
      </c>
      <c r="H69" s="79">
        <f t="shared" si="4"/>
        <v>-0.44444444444444442</v>
      </c>
      <c r="I69">
        <f>SUMIFS('2way'!$Z$3:$Z$7690,'2way'!$Q$3:$Q$7690,"=" &amp;B69,'2way'!$Y$3:$Y$7690,"&lt;&gt;P") + SUMIFS('2way'!$Z$3:$Z$7690,'2way'!$R$3:$R$7690,"=" &amp;B69,'2way'!$Y$3:$Y$7690,"&lt;&gt;P")</f>
        <v>1800</v>
      </c>
      <c r="J69">
        <f>SUMIFS('2way'!$AF$3:$AF$7690,'2way'!$Q$3:$Q$7690,"="&amp;B69,'2way'!$Y$3:$Y$7690,"&lt;&gt;P") + SUMIFS('2way'!$AF$3:$AF$7690,'2way'!$R$3:$R$7690,"="&amp;B69,'2way'!$Y$3:$Y$7690,"&lt;&gt;P")</f>
        <v>-570</v>
      </c>
      <c r="K69" s="79">
        <f t="shared" si="5"/>
        <v>-0.31666666666666665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1700</v>
      </c>
      <c r="D70">
        <f>SUMIFS('2way'!$AB$3:$AB$7690,'2way'!$Q$3:$Q$7690,"="&amp;B70,'2way'!$Z$3:$Z$7690,"&lt;&gt;P") + SUMIFS('2way'!$AB$3:$AB$7690,'2way'!$R$3:$R$7690,"="&amp;B70,'2way'!$Z$3:$Z$7690,"&lt;&gt;P")</f>
        <v>95.999999999999972</v>
      </c>
      <c r="E70" s="79">
        <f t="shared" si="3"/>
        <v>5.6470588235294099E-2</v>
      </c>
      <c r="F70">
        <f>SUMIFS('2way'!$Z$3:$Z$7690,'2way'!$Q$3:$Q$7690,"=" &amp;B70,'2way'!$Y$3:$Y$7690,"&lt;&gt;P") + SUMIFS('2way'!$Z$3:$Z$7690,'2way'!$R$3:$R$7690,"=" &amp;B70,'2way'!$Y$3:$Y$7690,"&lt;&gt;P")</f>
        <v>1700</v>
      </c>
      <c r="G70">
        <f>SUMIFS('2way'!$AD$3:$AD$7690,'2way'!$Q$3:$Q$7690,"="&amp;B70,'2way'!$Y$3:$Y$7690,"&lt;&gt;P") + SUMIFS('2way'!$AD$3:$AD$7690,'2way'!$R$3:$R$7690,"="&amp;D70,'2way'!$Y$3:$Y$7690,"&lt;&gt;P")</f>
        <v>-369</v>
      </c>
      <c r="H70" s="79">
        <f t="shared" si="4"/>
        <v>-0.21705882352941178</v>
      </c>
      <c r="I70">
        <f>SUMIFS('2way'!$Z$3:$Z$7690,'2way'!$Q$3:$Q$7690,"=" &amp;B70,'2way'!$Y$3:$Y$7690,"&lt;&gt;P") + SUMIFS('2way'!$Z$3:$Z$7690,'2way'!$R$3:$R$7690,"=" &amp;B70,'2way'!$Y$3:$Y$7690,"&lt;&gt;P")</f>
        <v>1700</v>
      </c>
      <c r="J70">
        <f>SUMIFS('2way'!$AF$3:$AF$7690,'2way'!$Q$3:$Q$7690,"="&amp;B70,'2way'!$Y$3:$Y$7690,"&lt;&gt;P") + SUMIFS('2way'!$AF$3:$AF$7690,'2way'!$R$3:$R$7690,"="&amp;B70,'2way'!$Y$3:$Y$7690,"&lt;&gt;P")</f>
        <v>-1155</v>
      </c>
      <c r="K70" s="79">
        <f t="shared" si="5"/>
        <v>-0.67941176470588238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1700</v>
      </c>
      <c r="D71">
        <f>SUMIFS('2way'!$AB$3:$AB$7690,'2way'!$Q$3:$Q$7690,"="&amp;B71,'2way'!$Z$3:$Z$7690,"&lt;&gt;P") + SUMIFS('2way'!$AB$3:$AB$7690,'2way'!$R$3:$R$7690,"="&amp;B71,'2way'!$Z$3:$Z$7690,"&lt;&gt;P")</f>
        <v>-369</v>
      </c>
      <c r="E71" s="79">
        <f t="shared" si="3"/>
        <v>-0.21705882352941178</v>
      </c>
      <c r="F71">
        <f>SUMIFS('2way'!$Z$3:$Z$7690,'2way'!$Q$3:$Q$7690,"=" &amp;B71,'2way'!$Y$3:$Y$7690,"&lt;&gt;P") + SUMIFS('2way'!$Z$3:$Z$7690,'2way'!$R$3:$R$7690,"=" &amp;B71,'2way'!$Y$3:$Y$7690,"&lt;&gt;P")</f>
        <v>1700</v>
      </c>
      <c r="G71">
        <f>SUMIFS('2way'!$AD$3:$AD$7690,'2way'!$Q$3:$Q$7690,"="&amp;B71,'2way'!$Y$3:$Y$7690,"&lt;&gt;P") + SUMIFS('2way'!$AD$3:$AD$7690,'2way'!$R$3:$R$7690,"="&amp;D71,'2way'!$Y$3:$Y$7690,"&lt;&gt;P")</f>
        <v>-588</v>
      </c>
      <c r="H71" s="79">
        <f t="shared" si="4"/>
        <v>-0.34588235294117647</v>
      </c>
      <c r="I71">
        <f>SUMIFS('2way'!$Z$3:$Z$7690,'2way'!$Q$3:$Q$7690,"=" &amp;B71,'2way'!$Y$3:$Y$7690,"&lt;&gt;P") + SUMIFS('2way'!$Z$3:$Z$7690,'2way'!$R$3:$R$7690,"=" &amp;B71,'2way'!$Y$3:$Y$7690,"&lt;&gt;P")</f>
        <v>1700</v>
      </c>
      <c r="J71">
        <f>SUMIFS('2way'!$AF$3:$AF$7690,'2way'!$Q$3:$Q$7690,"="&amp;B71,'2way'!$Y$3:$Y$7690,"&lt;&gt;P") + SUMIFS('2way'!$AF$3:$AF$7690,'2way'!$R$3:$R$7690,"="&amp;B71,'2way'!$Y$3:$Y$7690,"&lt;&gt;P")</f>
        <v>-485</v>
      </c>
      <c r="K71" s="79">
        <f t="shared" si="5"/>
        <v>-0.28529411764705881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1700</v>
      </c>
      <c r="D72">
        <f>SUMIFS('2way'!$AB$3:$AB$7690,'2way'!$Q$3:$Q$7690,"="&amp;B72,'2way'!$Z$3:$Z$7690,"&lt;&gt;P") + SUMIFS('2way'!$AB$3:$AB$7690,'2way'!$R$3:$R$7690,"="&amp;B72,'2way'!$Z$3:$Z$7690,"&lt;&gt;P")</f>
        <v>-49.999999999999972</v>
      </c>
      <c r="E72" s="79">
        <f t="shared" si="3"/>
        <v>-2.9411764705882335E-2</v>
      </c>
      <c r="F72">
        <f>SUMIFS('2way'!$Z$3:$Z$7690,'2way'!$Q$3:$Q$7690,"=" &amp;B72,'2way'!$Y$3:$Y$7690,"&lt;&gt;P") + SUMIFS('2way'!$Z$3:$Z$7690,'2way'!$R$3:$R$7690,"=" &amp;B72,'2way'!$Y$3:$Y$7690,"&lt;&gt;P")</f>
        <v>1700</v>
      </c>
      <c r="G72">
        <f>SUMIFS('2way'!$AD$3:$AD$7690,'2way'!$Q$3:$Q$7690,"="&amp;B72,'2way'!$Y$3:$Y$7690,"&lt;&gt;P") + SUMIFS('2way'!$AD$3:$AD$7690,'2way'!$R$3:$R$7690,"="&amp;D72,'2way'!$Y$3:$Y$7690,"&lt;&gt;P")</f>
        <v>-703</v>
      </c>
      <c r="H72" s="79">
        <f t="shared" si="4"/>
        <v>-0.41352941176470587</v>
      </c>
      <c r="I72">
        <f>SUMIFS('2way'!$Z$3:$Z$7690,'2way'!$Q$3:$Q$7690,"=" &amp;B72,'2way'!$Y$3:$Y$7690,"&lt;&gt;P") + SUMIFS('2way'!$Z$3:$Z$7690,'2way'!$R$3:$R$7690,"=" &amp;B72,'2way'!$Y$3:$Y$7690,"&lt;&gt;P")</f>
        <v>1700</v>
      </c>
      <c r="J72">
        <f>SUMIFS('2way'!$AF$3:$AF$7690,'2way'!$Q$3:$Q$7690,"="&amp;B72,'2way'!$Y$3:$Y$7690,"&lt;&gt;P") + SUMIFS('2way'!$AF$3:$AF$7690,'2way'!$R$3:$R$7690,"="&amp;B72,'2way'!$Y$3:$Y$7690,"&lt;&gt;P")</f>
        <v>-1177</v>
      </c>
      <c r="K72" s="79">
        <f t="shared" si="5"/>
        <v>-0.69235294117647062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1600</v>
      </c>
      <c r="D73">
        <f>SUMIFS('2way'!$AB$3:$AB$7690,'2way'!$Q$3:$Q$7690,"="&amp;B73,'2way'!$Z$3:$Z$7690,"&lt;&gt;P") + SUMIFS('2way'!$AB$3:$AB$7690,'2way'!$R$3:$R$7690,"="&amp;B73,'2way'!$Z$3:$Z$7690,"&lt;&gt;P")</f>
        <v>83</v>
      </c>
      <c r="E73" s="79">
        <f t="shared" si="3"/>
        <v>5.1874999999999998E-2</v>
      </c>
      <c r="F73">
        <f>SUMIFS('2way'!$Z$3:$Z$7690,'2way'!$Q$3:$Q$7690,"=" &amp;B73,'2way'!$Y$3:$Y$7690,"&lt;&gt;P") + SUMIFS('2way'!$Z$3:$Z$7690,'2way'!$R$3:$R$7690,"=" &amp;B73,'2way'!$Y$3:$Y$7690,"&lt;&gt;P")</f>
        <v>1600</v>
      </c>
      <c r="G73">
        <f>SUMIFS('2way'!$AD$3:$AD$7690,'2way'!$Q$3:$Q$7690,"="&amp;B73,'2way'!$Y$3:$Y$7690,"&lt;&gt;P") + SUMIFS('2way'!$AD$3:$AD$7690,'2way'!$R$3:$R$7690,"="&amp;D73,'2way'!$Y$3:$Y$7690,"&lt;&gt;P")</f>
        <v>-294</v>
      </c>
      <c r="H73" s="79">
        <f t="shared" si="4"/>
        <v>-0.18375</v>
      </c>
      <c r="I73">
        <f>SUMIFS('2way'!$Z$3:$Z$7690,'2way'!$Q$3:$Q$7690,"=" &amp;B73,'2way'!$Y$3:$Y$7690,"&lt;&gt;P") + SUMIFS('2way'!$Z$3:$Z$7690,'2way'!$R$3:$R$7690,"=" &amp;B73,'2way'!$Y$3:$Y$7690,"&lt;&gt;P")</f>
        <v>1600</v>
      </c>
      <c r="J73">
        <f>SUMIFS('2way'!$AF$3:$AF$7690,'2way'!$Q$3:$Q$7690,"="&amp;B73,'2way'!$Y$3:$Y$7690,"&lt;&gt;P") + SUMIFS('2way'!$AF$3:$AF$7690,'2way'!$R$3:$R$7690,"="&amp;B73,'2way'!$Y$3:$Y$7690,"&lt;&gt;P")</f>
        <v>-341</v>
      </c>
      <c r="K73" s="79">
        <f t="shared" si="5"/>
        <v>-0.21312500000000001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1600</v>
      </c>
      <c r="D74">
        <f>SUMIFS('2way'!$AB$3:$AB$7690,'2way'!$Q$3:$Q$7690,"="&amp;B74,'2way'!$Z$3:$Z$7690,"&lt;&gt;P") + SUMIFS('2way'!$AB$3:$AB$7690,'2way'!$R$3:$R$7690,"="&amp;B74,'2way'!$Z$3:$Z$7690,"&lt;&gt;P")</f>
        <v>-249</v>
      </c>
      <c r="E74" s="79">
        <f t="shared" si="3"/>
        <v>-0.15562500000000001</v>
      </c>
      <c r="F74">
        <f>SUMIFS('2way'!$Z$3:$Z$7690,'2way'!$Q$3:$Q$7690,"=" &amp;B74,'2way'!$Y$3:$Y$7690,"&lt;&gt;P") + SUMIFS('2way'!$Z$3:$Z$7690,'2way'!$R$3:$R$7690,"=" &amp;B74,'2way'!$Y$3:$Y$7690,"&lt;&gt;P")</f>
        <v>1600</v>
      </c>
      <c r="G74">
        <f>SUMIFS('2way'!$AD$3:$AD$7690,'2way'!$Q$3:$Q$7690,"="&amp;B74,'2way'!$Y$3:$Y$7690,"&lt;&gt;P") + SUMIFS('2way'!$AD$3:$AD$7690,'2way'!$R$3:$R$7690,"="&amp;D74,'2way'!$Y$3:$Y$7690,"&lt;&gt;P")</f>
        <v>-900</v>
      </c>
      <c r="H74" s="79">
        <f t="shared" si="4"/>
        <v>-0.5625</v>
      </c>
      <c r="I74">
        <f>SUMIFS('2way'!$Z$3:$Z$7690,'2way'!$Q$3:$Q$7690,"=" &amp;B74,'2way'!$Y$3:$Y$7690,"&lt;&gt;P") + SUMIFS('2way'!$Z$3:$Z$7690,'2way'!$R$3:$R$7690,"=" &amp;B74,'2way'!$Y$3:$Y$7690,"&lt;&gt;P")</f>
        <v>1600</v>
      </c>
      <c r="J74">
        <f>SUMIFS('2way'!$AF$3:$AF$7690,'2way'!$Q$3:$Q$7690,"="&amp;B74,'2way'!$Y$3:$Y$7690,"&lt;&gt;P") + SUMIFS('2way'!$AF$3:$AF$7690,'2way'!$R$3:$R$7690,"="&amp;B74,'2way'!$Y$3:$Y$7690,"&lt;&gt;P")</f>
        <v>-1248</v>
      </c>
      <c r="K74" s="79">
        <f t="shared" si="5"/>
        <v>-0.78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1700</v>
      </c>
      <c r="D75">
        <f>SUMIFS('2way'!$AB$3:$AB$7690,'2way'!$Q$3:$Q$7690,"="&amp;B75,'2way'!$Z$3:$Z$7690,"&lt;&gt;P") + SUMIFS('2way'!$AB$3:$AB$7690,'2way'!$R$3:$R$7690,"="&amp;B75,'2way'!$Z$3:$Z$7690,"&lt;&gt;P")</f>
        <v>-25.999999999999972</v>
      </c>
      <c r="E75" s="79">
        <f t="shared" si="3"/>
        <v>-1.5294117647058807E-2</v>
      </c>
      <c r="F75">
        <f>SUMIFS('2way'!$Z$3:$Z$7690,'2way'!$Q$3:$Q$7690,"=" &amp;B75,'2way'!$Y$3:$Y$7690,"&lt;&gt;P") + SUMIFS('2way'!$Z$3:$Z$7690,'2way'!$R$3:$R$7690,"=" &amp;B75,'2way'!$Y$3:$Y$7690,"&lt;&gt;P")</f>
        <v>1700</v>
      </c>
      <c r="G75">
        <f>SUMIFS('2way'!$AD$3:$AD$7690,'2way'!$Q$3:$Q$7690,"="&amp;B75,'2way'!$Y$3:$Y$7690,"&lt;&gt;P") + SUMIFS('2way'!$AD$3:$AD$7690,'2way'!$R$3:$R$7690,"="&amp;D75,'2way'!$Y$3:$Y$7690,"&lt;&gt;P")</f>
        <v>-900</v>
      </c>
      <c r="H75" s="79">
        <f t="shared" si="4"/>
        <v>-0.52941176470588236</v>
      </c>
      <c r="I75">
        <f>SUMIFS('2way'!$Z$3:$Z$7690,'2way'!$Q$3:$Q$7690,"=" &amp;B75,'2way'!$Y$3:$Y$7690,"&lt;&gt;P") + SUMIFS('2way'!$Z$3:$Z$7690,'2way'!$R$3:$R$7690,"=" &amp;B75,'2way'!$Y$3:$Y$7690,"&lt;&gt;P")</f>
        <v>1700</v>
      </c>
      <c r="J75">
        <f>SUMIFS('2way'!$AF$3:$AF$7690,'2way'!$Q$3:$Q$7690,"="&amp;B75,'2way'!$Y$3:$Y$7690,"&lt;&gt;P") + SUMIFS('2way'!$AF$3:$AF$7690,'2way'!$R$3:$R$7690,"="&amp;B75,'2way'!$Y$3:$Y$7690,"&lt;&gt;P")</f>
        <v>-381</v>
      </c>
      <c r="K75" s="79">
        <f t="shared" si="5"/>
        <v>-0.22411764705882353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1700</v>
      </c>
      <c r="D76">
        <f>SUMIFS('2way'!$AB$3:$AB$7690,'2way'!$Q$3:$Q$7690,"="&amp;B76,'2way'!$Z$3:$Z$7690,"&lt;&gt;P") + SUMIFS('2way'!$AB$3:$AB$7690,'2way'!$R$3:$R$7690,"="&amp;B76,'2way'!$Z$3:$Z$7690,"&lt;&gt;P")</f>
        <v>228</v>
      </c>
      <c r="E76" s="79">
        <f t="shared" si="3"/>
        <v>0.13411764705882354</v>
      </c>
      <c r="F76">
        <f>SUMIFS('2way'!$Z$3:$Z$7690,'2way'!$Q$3:$Q$7690,"=" &amp;B76,'2way'!$Y$3:$Y$7690,"&lt;&gt;P") + SUMIFS('2way'!$Z$3:$Z$7690,'2way'!$R$3:$R$7690,"=" &amp;B76,'2way'!$Y$3:$Y$7690,"&lt;&gt;P")</f>
        <v>1700</v>
      </c>
      <c r="G76">
        <f>SUMIFS('2way'!$AD$3:$AD$7690,'2way'!$Q$3:$Q$7690,"="&amp;B76,'2way'!$Y$3:$Y$7690,"&lt;&gt;P") + SUMIFS('2way'!$AD$3:$AD$7690,'2way'!$R$3:$R$7690,"="&amp;D76,'2way'!$Y$3:$Y$7690,"&lt;&gt;P")</f>
        <v>-372</v>
      </c>
      <c r="H76" s="79">
        <f t="shared" si="4"/>
        <v>-0.21882352941176469</v>
      </c>
      <c r="I76">
        <f>SUMIFS('2way'!$Z$3:$Z$7690,'2way'!$Q$3:$Q$7690,"=" &amp;B76,'2way'!$Y$3:$Y$7690,"&lt;&gt;P") + SUMIFS('2way'!$Z$3:$Z$7690,'2way'!$R$3:$R$7690,"=" &amp;B76,'2way'!$Y$3:$Y$7690,"&lt;&gt;P")</f>
        <v>1700</v>
      </c>
      <c r="J76">
        <f>SUMIFS('2way'!$AF$3:$AF$7690,'2way'!$Q$3:$Q$7690,"="&amp;B76,'2way'!$Y$3:$Y$7690,"&lt;&gt;P") + SUMIFS('2way'!$AF$3:$AF$7690,'2way'!$R$3:$R$7690,"="&amp;B76,'2way'!$Y$3:$Y$7690,"&lt;&gt;P")</f>
        <v>-676</v>
      </c>
      <c r="K76" s="79">
        <f t="shared" si="5"/>
        <v>-0.39764705882352941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1700</v>
      </c>
      <c r="D77">
        <f>SUMIFS('2way'!$AB$3:$AB$7690,'2way'!$Q$3:$Q$7690,"="&amp;B77,'2way'!$Z$3:$Z$7690,"&lt;&gt;P") + SUMIFS('2way'!$AB$3:$AB$7690,'2way'!$R$3:$R$7690,"="&amp;B77,'2way'!$Z$3:$Z$7690,"&lt;&gt;P")</f>
        <v>341</v>
      </c>
      <c r="E77" s="79">
        <f t="shared" si="3"/>
        <v>0.20058823529411765</v>
      </c>
      <c r="F77">
        <f>SUMIFS('2way'!$Z$3:$Z$7690,'2way'!$Q$3:$Q$7690,"=" &amp;B77,'2way'!$Y$3:$Y$7690,"&lt;&gt;P") + SUMIFS('2way'!$Z$3:$Z$7690,'2way'!$R$3:$R$7690,"=" &amp;B77,'2way'!$Y$3:$Y$7690,"&lt;&gt;P")</f>
        <v>1700</v>
      </c>
      <c r="G77">
        <f>SUMIFS('2way'!$AD$3:$AD$7690,'2way'!$Q$3:$Q$7690,"="&amp;B77,'2way'!$Y$3:$Y$7690,"&lt;&gt;P") + SUMIFS('2way'!$AD$3:$AD$7690,'2way'!$R$3:$R$7690,"="&amp;D77,'2way'!$Y$3:$Y$7690,"&lt;&gt;P")</f>
        <v>-800</v>
      </c>
      <c r="H77" s="79">
        <f t="shared" si="4"/>
        <v>-0.47058823529411764</v>
      </c>
      <c r="I77">
        <f>SUMIFS('2way'!$Z$3:$Z$7690,'2way'!$Q$3:$Q$7690,"=" &amp;B77,'2way'!$Y$3:$Y$7690,"&lt;&gt;P") + SUMIFS('2way'!$Z$3:$Z$7690,'2way'!$R$3:$R$7690,"=" &amp;B77,'2way'!$Y$3:$Y$7690,"&lt;&gt;P")</f>
        <v>1700</v>
      </c>
      <c r="J77">
        <f>SUMIFS('2way'!$AF$3:$AF$7690,'2way'!$Q$3:$Q$7690,"="&amp;B77,'2way'!$Y$3:$Y$7690,"&lt;&gt;P") + SUMIFS('2way'!$AF$3:$AF$7690,'2way'!$R$3:$R$7690,"="&amp;B77,'2way'!$Y$3:$Y$7690,"&lt;&gt;P")</f>
        <v>182</v>
      </c>
      <c r="K77" s="79">
        <f t="shared" si="5"/>
        <v>0.10705882352941176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1700</v>
      </c>
      <c r="D78">
        <f>SUMIFS('2way'!$AB$3:$AB$7690,'2way'!$Q$3:$Q$7690,"="&amp;B78,'2way'!$Z$3:$Z$7690,"&lt;&gt;P") + SUMIFS('2way'!$AB$3:$AB$7690,'2way'!$R$3:$R$7690,"="&amp;B78,'2way'!$Z$3:$Z$7690,"&lt;&gt;P")</f>
        <v>-63</v>
      </c>
      <c r="E78" s="79">
        <f t="shared" si="3"/>
        <v>-3.7058823529411762E-2</v>
      </c>
      <c r="F78">
        <f>SUMIFS('2way'!$Z$3:$Z$7690,'2way'!$Q$3:$Q$7690,"=" &amp;B78,'2way'!$Y$3:$Y$7690,"&lt;&gt;P") + SUMIFS('2way'!$Z$3:$Z$7690,'2way'!$R$3:$R$7690,"=" &amp;B78,'2way'!$Y$3:$Y$7690,"&lt;&gt;P")</f>
        <v>1700</v>
      </c>
      <c r="G78">
        <f>SUMIFS('2way'!$AD$3:$AD$7690,'2way'!$Q$3:$Q$7690,"="&amp;B78,'2way'!$Y$3:$Y$7690,"&lt;&gt;P") + SUMIFS('2way'!$AD$3:$AD$7690,'2way'!$R$3:$R$7690,"="&amp;D78,'2way'!$Y$3:$Y$7690,"&lt;&gt;P")</f>
        <v>-50.999999999999972</v>
      </c>
      <c r="H78" s="79">
        <f t="shared" si="4"/>
        <v>-2.9999999999999985E-2</v>
      </c>
      <c r="I78">
        <f>SUMIFS('2way'!$Z$3:$Z$7690,'2way'!$Q$3:$Q$7690,"=" &amp;B78,'2way'!$Y$3:$Y$7690,"&lt;&gt;P") + SUMIFS('2way'!$Z$3:$Z$7690,'2way'!$R$3:$R$7690,"=" &amp;B78,'2way'!$Y$3:$Y$7690,"&lt;&gt;P")</f>
        <v>1700</v>
      </c>
      <c r="J78">
        <f>SUMIFS('2way'!$AF$3:$AF$7690,'2way'!$Q$3:$Q$7690,"="&amp;B78,'2way'!$Y$3:$Y$7690,"&lt;&gt;P") + SUMIFS('2way'!$AF$3:$AF$7690,'2way'!$R$3:$R$7690,"="&amp;B78,'2way'!$Y$3:$Y$7690,"&lt;&gt;P")</f>
        <v>-1528</v>
      </c>
      <c r="K78" s="79">
        <f t="shared" si="5"/>
        <v>-0.89882352941176469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1700</v>
      </c>
      <c r="D79">
        <f>SUMIFS('2way'!$AB$3:$AB$7690,'2way'!$Q$3:$Q$7690,"="&amp;B79,'2way'!$Z$3:$Z$7690,"&lt;&gt;P") + SUMIFS('2way'!$AB$3:$AB$7690,'2way'!$R$3:$R$7690,"="&amp;B79,'2way'!$Z$3:$Z$7690,"&lt;&gt;P")</f>
        <v>-266</v>
      </c>
      <c r="E79" s="79">
        <f t="shared" si="3"/>
        <v>-0.15647058823529411</v>
      </c>
      <c r="F79">
        <f>SUMIFS('2way'!$Z$3:$Z$7690,'2way'!$Q$3:$Q$7690,"=" &amp;B79,'2way'!$Y$3:$Y$7690,"&lt;&gt;P") + SUMIFS('2way'!$Z$3:$Z$7690,'2way'!$R$3:$R$7690,"=" &amp;B79,'2way'!$Y$3:$Y$7690,"&lt;&gt;P")</f>
        <v>1700</v>
      </c>
      <c r="G79">
        <f>SUMIFS('2way'!$AD$3:$AD$7690,'2way'!$Q$3:$Q$7690,"="&amp;B79,'2way'!$Y$3:$Y$7690,"&lt;&gt;P") + SUMIFS('2way'!$AD$3:$AD$7690,'2way'!$R$3:$R$7690,"="&amp;D79,'2way'!$Y$3:$Y$7690,"&lt;&gt;P")</f>
        <v>-900</v>
      </c>
      <c r="H79" s="79">
        <f t="shared" si="4"/>
        <v>-0.52941176470588236</v>
      </c>
      <c r="I79">
        <f>SUMIFS('2way'!$Z$3:$Z$7690,'2way'!$Q$3:$Q$7690,"=" &amp;B79,'2way'!$Y$3:$Y$7690,"&lt;&gt;P") + SUMIFS('2way'!$Z$3:$Z$7690,'2way'!$R$3:$R$7690,"=" &amp;B79,'2way'!$Y$3:$Y$7690,"&lt;&gt;P")</f>
        <v>1700</v>
      </c>
      <c r="J79">
        <f>SUMIFS('2way'!$AF$3:$AF$7690,'2way'!$Q$3:$Q$7690,"="&amp;B79,'2way'!$Y$3:$Y$7690,"&lt;&gt;P") + SUMIFS('2way'!$AF$3:$AF$7690,'2way'!$R$3:$R$7690,"="&amp;B79,'2way'!$Y$3:$Y$7690,"&lt;&gt;P")</f>
        <v>-366</v>
      </c>
      <c r="K79" s="79">
        <f t="shared" si="5"/>
        <v>-0.21529411764705883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1700</v>
      </c>
      <c r="D80">
        <f>SUMIFS('2way'!$AB$3:$AB$7690,'2way'!$Q$3:$Q$7690,"="&amp;B80,'2way'!$Z$3:$Z$7690,"&lt;&gt;P") + SUMIFS('2way'!$AB$3:$AB$7690,'2way'!$R$3:$R$7690,"="&amp;B80,'2way'!$Z$3:$Z$7690,"&lt;&gt;P")</f>
        <v>169</v>
      </c>
      <c r="E80" s="79">
        <f t="shared" si="3"/>
        <v>9.9411764705882352E-2</v>
      </c>
      <c r="F80">
        <f>SUMIFS('2way'!$Z$3:$Z$7690,'2way'!$Q$3:$Q$7690,"=" &amp;B80,'2way'!$Y$3:$Y$7690,"&lt;&gt;P") + SUMIFS('2way'!$Z$3:$Z$7690,'2way'!$R$3:$R$7690,"=" &amp;B80,'2way'!$Y$3:$Y$7690,"&lt;&gt;P")</f>
        <v>1700</v>
      </c>
      <c r="G80">
        <f>SUMIFS('2way'!$AD$3:$AD$7690,'2way'!$Q$3:$Q$7690,"="&amp;B80,'2way'!$Y$3:$Y$7690,"&lt;&gt;P") + SUMIFS('2way'!$AD$3:$AD$7690,'2way'!$R$3:$R$7690,"="&amp;D80,'2way'!$Y$3:$Y$7690,"&lt;&gt;P")</f>
        <v>-587</v>
      </c>
      <c r="H80" s="79">
        <f t="shared" si="4"/>
        <v>-0.34529411764705881</v>
      </c>
      <c r="I80">
        <f>SUMIFS('2way'!$Z$3:$Z$7690,'2way'!$Q$3:$Q$7690,"=" &amp;B80,'2way'!$Y$3:$Y$7690,"&lt;&gt;P") + SUMIFS('2way'!$Z$3:$Z$7690,'2way'!$R$3:$R$7690,"=" &amp;B80,'2way'!$Y$3:$Y$7690,"&lt;&gt;P")</f>
        <v>1700</v>
      </c>
      <c r="J80">
        <f>SUMIFS('2way'!$AF$3:$AF$7690,'2way'!$Q$3:$Q$7690,"="&amp;B80,'2way'!$Y$3:$Y$7690,"&lt;&gt;P") + SUMIFS('2way'!$AF$3:$AF$7690,'2way'!$R$3:$R$7690,"="&amp;B80,'2way'!$Y$3:$Y$7690,"&lt;&gt;P")</f>
        <v>-355</v>
      </c>
      <c r="K80" s="79">
        <f t="shared" si="5"/>
        <v>-0.20882352941176471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1700</v>
      </c>
      <c r="D81">
        <f>SUMIFS('2way'!$AB$3:$AB$7690,'2way'!$Q$3:$Q$7690,"="&amp;B81,'2way'!$Z$3:$Z$7690,"&lt;&gt;P") + SUMIFS('2way'!$AB$3:$AB$7690,'2way'!$R$3:$R$7690,"="&amp;B81,'2way'!$Z$3:$Z$7690,"&lt;&gt;P")</f>
        <v>-82.000000000000028</v>
      </c>
      <c r="E81" s="79">
        <f t="shared" si="3"/>
        <v>-4.8235294117647078E-2</v>
      </c>
      <c r="F81">
        <f>SUMIFS('2way'!$Z$3:$Z$7690,'2way'!$Q$3:$Q$7690,"=" &amp;B81,'2way'!$Y$3:$Y$7690,"&lt;&gt;P") + SUMIFS('2way'!$Z$3:$Z$7690,'2way'!$R$3:$R$7690,"=" &amp;B81,'2way'!$Y$3:$Y$7690,"&lt;&gt;P")</f>
        <v>1700</v>
      </c>
      <c r="G81">
        <f>SUMIFS('2way'!$AD$3:$AD$7690,'2way'!$Q$3:$Q$7690,"="&amp;B81,'2way'!$Y$3:$Y$7690,"&lt;&gt;P") + SUMIFS('2way'!$AD$3:$AD$7690,'2way'!$R$3:$R$7690,"="&amp;D81,'2way'!$Y$3:$Y$7690,"&lt;&gt;P")</f>
        <v>-900</v>
      </c>
      <c r="H81" s="79">
        <f t="shared" si="4"/>
        <v>-0.52941176470588236</v>
      </c>
      <c r="I81">
        <f>SUMIFS('2way'!$Z$3:$Z$7690,'2way'!$Q$3:$Q$7690,"=" &amp;B81,'2way'!$Y$3:$Y$7690,"&lt;&gt;P") + SUMIFS('2way'!$Z$3:$Z$7690,'2way'!$R$3:$R$7690,"=" &amp;B81,'2way'!$Y$3:$Y$7690,"&lt;&gt;P")</f>
        <v>1700</v>
      </c>
      <c r="J81">
        <f>SUMIFS('2way'!$AF$3:$AF$7690,'2way'!$Q$3:$Q$7690,"="&amp;B81,'2way'!$Y$3:$Y$7690,"&lt;&gt;P") + SUMIFS('2way'!$AF$3:$AF$7690,'2way'!$R$3:$R$7690,"="&amp;B81,'2way'!$Y$3:$Y$7690,"&lt;&gt;P")</f>
        <v>-550</v>
      </c>
      <c r="K81" s="79">
        <f t="shared" si="5"/>
        <v>-0.3235294117647059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1700</v>
      </c>
      <c r="D82">
        <f>SUMIFS('2way'!$AB$3:$AB$7690,'2way'!$Q$3:$Q$7690,"="&amp;B82,'2way'!$Z$3:$Z$7690,"&lt;&gt;P") + SUMIFS('2way'!$AB$3:$AB$7690,'2way'!$R$3:$R$7690,"="&amp;B82,'2way'!$Z$3:$Z$7690,"&lt;&gt;P")</f>
        <v>517</v>
      </c>
      <c r="E82" s="79">
        <f t="shared" si="3"/>
        <v>0.30411764705882355</v>
      </c>
      <c r="F82">
        <f>SUMIFS('2way'!$Z$3:$Z$7690,'2way'!$Q$3:$Q$7690,"=" &amp;B82,'2way'!$Y$3:$Y$7690,"&lt;&gt;P") + SUMIFS('2way'!$Z$3:$Z$7690,'2way'!$R$3:$R$7690,"=" &amp;B82,'2way'!$Y$3:$Y$7690,"&lt;&gt;P")</f>
        <v>1700</v>
      </c>
      <c r="G82">
        <f>SUMIFS('2way'!$AD$3:$AD$7690,'2way'!$Q$3:$Q$7690,"="&amp;B82,'2way'!$Y$3:$Y$7690,"&lt;&gt;P") + SUMIFS('2way'!$AD$3:$AD$7690,'2way'!$R$3:$R$7690,"="&amp;D82,'2way'!$Y$3:$Y$7690,"&lt;&gt;P")</f>
        <v>-800</v>
      </c>
      <c r="H82" s="79">
        <f t="shared" si="4"/>
        <v>-0.47058823529411764</v>
      </c>
      <c r="I82">
        <f>SUMIFS('2way'!$Z$3:$Z$7690,'2way'!$Q$3:$Q$7690,"=" &amp;B82,'2way'!$Y$3:$Y$7690,"&lt;&gt;P") + SUMIFS('2way'!$Z$3:$Z$7690,'2way'!$R$3:$R$7690,"=" &amp;B82,'2way'!$Y$3:$Y$7690,"&lt;&gt;P")</f>
        <v>1700</v>
      </c>
      <c r="J82">
        <f>SUMIFS('2way'!$AF$3:$AF$7690,'2way'!$Q$3:$Q$7690,"="&amp;B82,'2way'!$Y$3:$Y$7690,"&lt;&gt;P") + SUMIFS('2way'!$AF$3:$AF$7690,'2way'!$R$3:$R$7690,"="&amp;B82,'2way'!$Y$3:$Y$7690,"&lt;&gt;P")</f>
        <v>637</v>
      </c>
      <c r="K82" s="79">
        <f t="shared" si="5"/>
        <v>0.37470588235294117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1700</v>
      </c>
      <c r="D83">
        <f>SUMIFS('2way'!$AB$3:$AB$7690,'2way'!$Q$3:$Q$7690,"="&amp;B83,'2way'!$Z$3:$Z$7690,"&lt;&gt;P") + SUMIFS('2way'!$AB$3:$AB$7690,'2way'!$R$3:$R$7690,"="&amp;B83,'2way'!$Z$3:$Z$7690,"&lt;&gt;P")</f>
        <v>83.999999999999972</v>
      </c>
      <c r="E83" s="79">
        <f t="shared" si="3"/>
        <v>4.9411764705882336E-2</v>
      </c>
      <c r="F83">
        <f>SUMIFS('2way'!$Z$3:$Z$7690,'2way'!$Q$3:$Q$7690,"=" &amp;B83,'2way'!$Y$3:$Y$7690,"&lt;&gt;P") + SUMIFS('2way'!$Z$3:$Z$7690,'2way'!$R$3:$R$7690,"=" &amp;B83,'2way'!$Y$3:$Y$7690,"&lt;&gt;P")</f>
        <v>1700</v>
      </c>
      <c r="G83">
        <f>SUMIFS('2way'!$AD$3:$AD$7690,'2way'!$Q$3:$Q$7690,"="&amp;B83,'2way'!$Y$3:$Y$7690,"&lt;&gt;P") + SUMIFS('2way'!$AD$3:$AD$7690,'2way'!$R$3:$R$7690,"="&amp;D83,'2way'!$Y$3:$Y$7690,"&lt;&gt;P")</f>
        <v>-458</v>
      </c>
      <c r="H83" s="79">
        <f t="shared" si="4"/>
        <v>-0.26941176470588235</v>
      </c>
      <c r="I83">
        <f>SUMIFS('2way'!$Z$3:$Z$7690,'2way'!$Q$3:$Q$7690,"=" &amp;B83,'2way'!$Y$3:$Y$7690,"&lt;&gt;P") + SUMIFS('2way'!$Z$3:$Z$7690,'2way'!$R$3:$R$7690,"=" &amp;B83,'2way'!$Y$3:$Y$7690,"&lt;&gt;P")</f>
        <v>1700</v>
      </c>
      <c r="J83">
        <f>SUMIFS('2way'!$AF$3:$AF$7690,'2way'!$Q$3:$Q$7690,"="&amp;B83,'2way'!$Y$3:$Y$7690,"&lt;&gt;P") + SUMIFS('2way'!$AF$3:$AF$7690,'2way'!$R$3:$R$7690,"="&amp;B83,'2way'!$Y$3:$Y$7690,"&lt;&gt;P")</f>
        <v>-675</v>
      </c>
      <c r="K83" s="79">
        <f t="shared" si="5"/>
        <v>-0.39705882352941174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1700</v>
      </c>
      <c r="D84">
        <f>SUMIFS('2way'!$AB$3:$AB$7690,'2way'!$Q$3:$Q$7690,"="&amp;B84,'2way'!$Z$3:$Z$7690,"&lt;&gt;P") + SUMIFS('2way'!$AB$3:$AB$7690,'2way'!$R$3:$R$7690,"="&amp;B84,'2way'!$Z$3:$Z$7690,"&lt;&gt;P")</f>
        <v>-28.000000000000028</v>
      </c>
      <c r="E84" s="79">
        <f t="shared" si="3"/>
        <v>-1.6470588235294133E-2</v>
      </c>
      <c r="F84">
        <f>SUMIFS('2way'!$Z$3:$Z$7690,'2way'!$Q$3:$Q$7690,"=" &amp;B84,'2way'!$Y$3:$Y$7690,"&lt;&gt;P") + SUMIFS('2way'!$Z$3:$Z$7690,'2way'!$R$3:$R$7690,"=" &amp;B84,'2way'!$Y$3:$Y$7690,"&lt;&gt;P")</f>
        <v>1700</v>
      </c>
      <c r="G84">
        <f>SUMIFS('2way'!$AD$3:$AD$7690,'2way'!$Q$3:$Q$7690,"="&amp;B84,'2way'!$Y$3:$Y$7690,"&lt;&gt;P") + SUMIFS('2way'!$AD$3:$AD$7690,'2way'!$R$3:$R$7690,"="&amp;D84,'2way'!$Y$3:$Y$7690,"&lt;&gt;P")</f>
        <v>-900</v>
      </c>
      <c r="H84" s="79">
        <f t="shared" si="4"/>
        <v>-0.52941176470588236</v>
      </c>
      <c r="I84">
        <f>SUMIFS('2way'!$Z$3:$Z$7690,'2way'!$Q$3:$Q$7690,"=" &amp;B84,'2way'!$Y$3:$Y$7690,"&lt;&gt;P") + SUMIFS('2way'!$Z$3:$Z$7690,'2way'!$R$3:$R$7690,"=" &amp;B84,'2way'!$Y$3:$Y$7690,"&lt;&gt;P")</f>
        <v>1700</v>
      </c>
      <c r="J84">
        <f>SUMIFS('2way'!$AF$3:$AF$7690,'2way'!$Q$3:$Q$7690,"="&amp;B84,'2way'!$Y$3:$Y$7690,"&lt;&gt;P") + SUMIFS('2way'!$AF$3:$AF$7690,'2way'!$R$3:$R$7690,"="&amp;B84,'2way'!$Y$3:$Y$7690,"&lt;&gt;P")</f>
        <v>-276</v>
      </c>
      <c r="K84" s="79">
        <f t="shared" si="5"/>
        <v>-0.16235294117647059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1700</v>
      </c>
      <c r="D85">
        <f>SUMIFS('2way'!$AB$3:$AB$7690,'2way'!$Q$3:$Q$7690,"="&amp;B85,'2way'!$Z$3:$Z$7690,"&lt;&gt;P") + SUMIFS('2way'!$AB$3:$AB$7690,'2way'!$R$3:$R$7690,"="&amp;B85,'2way'!$Z$3:$Z$7690,"&lt;&gt;P")</f>
        <v>-334.99999999999994</v>
      </c>
      <c r="E85" s="79">
        <f t="shared" si="3"/>
        <v>-0.19705882352941173</v>
      </c>
      <c r="F85">
        <f>SUMIFS('2way'!$Z$3:$Z$7690,'2way'!$Q$3:$Q$7690,"=" &amp;B85,'2way'!$Y$3:$Y$7690,"&lt;&gt;P") + SUMIFS('2way'!$Z$3:$Z$7690,'2way'!$R$3:$R$7690,"=" &amp;B85,'2way'!$Y$3:$Y$7690,"&lt;&gt;P")</f>
        <v>1700</v>
      </c>
      <c r="G85">
        <f>SUMIFS('2way'!$AD$3:$AD$7690,'2way'!$Q$3:$Q$7690,"="&amp;B85,'2way'!$Y$3:$Y$7690,"&lt;&gt;P") + SUMIFS('2way'!$AD$3:$AD$7690,'2way'!$R$3:$R$7690,"="&amp;D85,'2way'!$Y$3:$Y$7690,"&lt;&gt;P")</f>
        <v>-673</v>
      </c>
      <c r="H85" s="79">
        <f t="shared" si="4"/>
        <v>-0.39588235294117646</v>
      </c>
      <c r="I85">
        <f>SUMIFS('2way'!$Z$3:$Z$7690,'2way'!$Q$3:$Q$7690,"=" &amp;B85,'2way'!$Y$3:$Y$7690,"&lt;&gt;P") + SUMIFS('2way'!$Z$3:$Z$7690,'2way'!$R$3:$R$7690,"=" &amp;B85,'2way'!$Y$3:$Y$7690,"&lt;&gt;P")</f>
        <v>1700</v>
      </c>
      <c r="J85">
        <f>SUMIFS('2way'!$AF$3:$AF$7690,'2way'!$Q$3:$Q$7690,"="&amp;B85,'2way'!$Y$3:$Y$7690,"&lt;&gt;P") + SUMIFS('2way'!$AF$3:$AF$7690,'2way'!$R$3:$R$7690,"="&amp;B85,'2way'!$Y$3:$Y$7690,"&lt;&gt;P")</f>
        <v>-841</v>
      </c>
      <c r="K85" s="79">
        <f t="shared" si="5"/>
        <v>-0.49470588235294116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1700</v>
      </c>
      <c r="D86">
        <f>SUMIFS('2way'!$AB$3:$AB$7690,'2way'!$Q$3:$Q$7690,"="&amp;B86,'2way'!$Z$3:$Z$7690,"&lt;&gt;P") + SUMIFS('2way'!$AB$3:$AB$7690,'2way'!$R$3:$R$7690,"="&amp;B86,'2way'!$Z$3:$Z$7690,"&lt;&gt;P")</f>
        <v>-695</v>
      </c>
      <c r="E86" s="79">
        <f t="shared" si="3"/>
        <v>-0.4088235294117647</v>
      </c>
      <c r="F86">
        <f>SUMIFS('2way'!$Z$3:$Z$7690,'2way'!$Q$3:$Q$7690,"=" &amp;B86,'2way'!$Y$3:$Y$7690,"&lt;&gt;P") + SUMIFS('2way'!$Z$3:$Z$7690,'2way'!$R$3:$R$7690,"=" &amp;B86,'2way'!$Y$3:$Y$7690,"&lt;&gt;P")</f>
        <v>1700</v>
      </c>
      <c r="G86">
        <f>SUMIFS('2way'!$AD$3:$AD$7690,'2way'!$Q$3:$Q$7690,"="&amp;B86,'2way'!$Y$3:$Y$7690,"&lt;&gt;P") + SUMIFS('2way'!$AD$3:$AD$7690,'2way'!$R$3:$R$7690,"="&amp;D86,'2way'!$Y$3:$Y$7690,"&lt;&gt;P")</f>
        <v>-900</v>
      </c>
      <c r="H86" s="79">
        <f t="shared" si="4"/>
        <v>-0.52941176470588236</v>
      </c>
      <c r="I86">
        <f>SUMIFS('2way'!$Z$3:$Z$7690,'2way'!$Q$3:$Q$7690,"=" &amp;B86,'2way'!$Y$3:$Y$7690,"&lt;&gt;P") + SUMIFS('2way'!$Z$3:$Z$7690,'2way'!$R$3:$R$7690,"=" &amp;B86,'2way'!$Y$3:$Y$7690,"&lt;&gt;P")</f>
        <v>1700</v>
      </c>
      <c r="J86">
        <f>SUMIFS('2way'!$AF$3:$AF$7690,'2way'!$Q$3:$Q$7690,"="&amp;B86,'2way'!$Y$3:$Y$7690,"&lt;&gt;P") + SUMIFS('2way'!$AF$3:$AF$7690,'2way'!$R$3:$R$7690,"="&amp;B86,'2way'!$Y$3:$Y$7690,"&lt;&gt;P")</f>
        <v>-196</v>
      </c>
      <c r="K86" s="79">
        <f t="shared" si="5"/>
        <v>-0.11529411764705882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1600</v>
      </c>
      <c r="D87">
        <f>SUMIFS('2way'!$AB$3:$AB$7690,'2way'!$Q$3:$Q$7690,"="&amp;B87,'2way'!$Z$3:$Z$7690,"&lt;&gt;P") + SUMIFS('2way'!$AB$3:$AB$7690,'2way'!$R$3:$R$7690,"="&amp;B87,'2way'!$Z$3:$Z$7690,"&lt;&gt;P")</f>
        <v>-506</v>
      </c>
      <c r="E87" s="79">
        <f t="shared" si="3"/>
        <v>-0.31624999999999998</v>
      </c>
      <c r="F87">
        <f>SUMIFS('2way'!$Z$3:$Z$7690,'2way'!$Q$3:$Q$7690,"=" &amp;B87,'2way'!$Y$3:$Y$7690,"&lt;&gt;P") + SUMIFS('2way'!$Z$3:$Z$7690,'2way'!$R$3:$R$7690,"=" &amp;B87,'2way'!$Y$3:$Y$7690,"&lt;&gt;P")</f>
        <v>1600</v>
      </c>
      <c r="G87">
        <f>SUMIFS('2way'!$AD$3:$AD$7690,'2way'!$Q$3:$Q$7690,"="&amp;B87,'2way'!$Y$3:$Y$7690,"&lt;&gt;P") + SUMIFS('2way'!$AD$3:$AD$7690,'2way'!$R$3:$R$7690,"="&amp;D87,'2way'!$Y$3:$Y$7690,"&lt;&gt;P")</f>
        <v>-409</v>
      </c>
      <c r="H87" s="79">
        <f t="shared" si="4"/>
        <v>-0.25562499999999999</v>
      </c>
      <c r="I87">
        <f>SUMIFS('2way'!$Z$3:$Z$7690,'2way'!$Q$3:$Q$7690,"=" &amp;B87,'2way'!$Y$3:$Y$7690,"&lt;&gt;P") + SUMIFS('2way'!$Z$3:$Z$7690,'2way'!$R$3:$R$7690,"=" &amp;B87,'2way'!$Y$3:$Y$7690,"&lt;&gt;P")</f>
        <v>1600</v>
      </c>
      <c r="J87">
        <f>SUMIFS('2way'!$AF$3:$AF$7690,'2way'!$Q$3:$Q$7690,"="&amp;B87,'2way'!$Y$3:$Y$7690,"&lt;&gt;P") + SUMIFS('2way'!$AF$3:$AF$7690,'2way'!$R$3:$R$7690,"="&amp;B87,'2way'!$Y$3:$Y$7690,"&lt;&gt;P")</f>
        <v>-547</v>
      </c>
      <c r="K87" s="79">
        <f t="shared" si="5"/>
        <v>-0.34187499999999998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1700</v>
      </c>
      <c r="D88">
        <f>SUMIFS('2way'!$AB$3:$AB$7690,'2way'!$Q$3:$Q$7690,"="&amp;B88,'2way'!$Z$3:$Z$7690,"&lt;&gt;P") + SUMIFS('2way'!$AB$3:$AB$7690,'2way'!$R$3:$R$7690,"="&amp;B88,'2way'!$Z$3:$Z$7690,"&lt;&gt;P")</f>
        <v>221</v>
      </c>
      <c r="E88" s="79">
        <f t="shared" si="3"/>
        <v>0.13</v>
      </c>
      <c r="F88">
        <f>SUMIFS('2way'!$Z$3:$Z$7690,'2way'!$Q$3:$Q$7690,"=" &amp;B88,'2way'!$Y$3:$Y$7690,"&lt;&gt;P") + SUMIFS('2way'!$Z$3:$Z$7690,'2way'!$R$3:$R$7690,"=" &amp;B88,'2way'!$Y$3:$Y$7690,"&lt;&gt;P")</f>
        <v>1700</v>
      </c>
      <c r="G88">
        <f>SUMIFS('2way'!$AD$3:$AD$7690,'2way'!$Q$3:$Q$7690,"="&amp;B88,'2way'!$Y$3:$Y$7690,"&lt;&gt;P") + SUMIFS('2way'!$AD$3:$AD$7690,'2way'!$R$3:$R$7690,"="&amp;D88,'2way'!$Y$3:$Y$7690,"&lt;&gt;P")</f>
        <v>-800</v>
      </c>
      <c r="H88" s="79">
        <f t="shared" si="4"/>
        <v>-0.47058823529411764</v>
      </c>
      <c r="I88">
        <f>SUMIFS('2way'!$Z$3:$Z$7690,'2way'!$Q$3:$Q$7690,"=" &amp;B88,'2way'!$Y$3:$Y$7690,"&lt;&gt;P") + SUMIFS('2way'!$Z$3:$Z$7690,'2way'!$R$3:$R$7690,"=" &amp;B88,'2way'!$Y$3:$Y$7690,"&lt;&gt;P")</f>
        <v>1700</v>
      </c>
      <c r="J88">
        <f>SUMIFS('2way'!$AF$3:$AF$7690,'2way'!$Q$3:$Q$7690,"="&amp;B88,'2way'!$Y$3:$Y$7690,"&lt;&gt;P") + SUMIFS('2way'!$AF$3:$AF$7690,'2way'!$R$3:$R$7690,"="&amp;B88,'2way'!$Y$3:$Y$7690,"&lt;&gt;P")</f>
        <v>-502</v>
      </c>
      <c r="K88" s="79">
        <f t="shared" si="5"/>
        <v>-0.29529411764705882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1700</v>
      </c>
      <c r="D89">
        <f>SUMIFS('2way'!$AB$3:$AB$7690,'2way'!$Q$3:$Q$7690,"="&amp;B89,'2way'!$Z$3:$Z$7690,"&lt;&gt;P") + SUMIFS('2way'!$AB$3:$AB$7690,'2way'!$R$3:$R$7690,"="&amp;B89,'2way'!$Z$3:$Z$7690,"&lt;&gt;P")</f>
        <v>-280</v>
      </c>
      <c r="E89" s="79">
        <f t="shared" si="3"/>
        <v>-0.16470588235294117</v>
      </c>
      <c r="F89">
        <f>SUMIFS('2way'!$Z$3:$Z$7690,'2way'!$Q$3:$Q$7690,"=" &amp;B89,'2way'!$Y$3:$Y$7690,"&lt;&gt;P") + SUMIFS('2way'!$Z$3:$Z$7690,'2way'!$R$3:$R$7690,"=" &amp;B89,'2way'!$Y$3:$Y$7690,"&lt;&gt;P")</f>
        <v>1700</v>
      </c>
      <c r="G89">
        <f>SUMIFS('2way'!$AD$3:$AD$7690,'2way'!$Q$3:$Q$7690,"="&amp;B89,'2way'!$Y$3:$Y$7690,"&lt;&gt;P") + SUMIFS('2way'!$AD$3:$AD$7690,'2way'!$R$3:$R$7690,"="&amp;D89,'2way'!$Y$3:$Y$7690,"&lt;&gt;P")</f>
        <v>-800</v>
      </c>
      <c r="H89" s="79">
        <f t="shared" si="4"/>
        <v>-0.47058823529411764</v>
      </c>
      <c r="I89">
        <f>SUMIFS('2way'!$Z$3:$Z$7690,'2way'!$Q$3:$Q$7690,"=" &amp;B89,'2way'!$Y$3:$Y$7690,"&lt;&gt;P") + SUMIFS('2way'!$Z$3:$Z$7690,'2way'!$R$3:$R$7690,"=" &amp;B89,'2way'!$Y$3:$Y$7690,"&lt;&gt;P")</f>
        <v>1700</v>
      </c>
      <c r="J89">
        <f>SUMIFS('2way'!$AF$3:$AF$7690,'2way'!$Q$3:$Q$7690,"="&amp;B89,'2way'!$Y$3:$Y$7690,"&lt;&gt;P") + SUMIFS('2way'!$AF$3:$AF$7690,'2way'!$R$3:$R$7690,"="&amp;B89,'2way'!$Y$3:$Y$7690,"&lt;&gt;P")</f>
        <v>-813</v>
      </c>
      <c r="K89" s="79">
        <f t="shared" si="5"/>
        <v>-0.47823529411764704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1600</v>
      </c>
      <c r="D90">
        <f>SUMIFS('2way'!$AB$3:$AB$7690,'2way'!$Q$3:$Q$7690,"="&amp;B90,'2way'!$Z$3:$Z$7690,"&lt;&gt;P") + SUMIFS('2way'!$AB$3:$AB$7690,'2way'!$R$3:$R$7690,"="&amp;B90,'2way'!$Z$3:$Z$7690,"&lt;&gt;P")</f>
        <v>409</v>
      </c>
      <c r="E90" s="79">
        <f t="shared" si="3"/>
        <v>0.25562499999999999</v>
      </c>
      <c r="F90">
        <f>SUMIFS('2way'!$Z$3:$Z$7690,'2way'!$Q$3:$Q$7690,"=" &amp;B90,'2way'!$Y$3:$Y$7690,"&lt;&gt;P") + SUMIFS('2way'!$Z$3:$Z$7690,'2way'!$R$3:$R$7690,"=" &amp;B90,'2way'!$Y$3:$Y$7690,"&lt;&gt;P")</f>
        <v>1600</v>
      </c>
      <c r="G90">
        <f>SUMIFS('2way'!$AD$3:$AD$7690,'2way'!$Q$3:$Q$7690,"="&amp;B90,'2way'!$Y$3:$Y$7690,"&lt;&gt;P") + SUMIFS('2way'!$AD$3:$AD$7690,'2way'!$R$3:$R$7690,"="&amp;D90,'2way'!$Y$3:$Y$7690,"&lt;&gt;P")</f>
        <v>-260</v>
      </c>
      <c r="H90" s="79">
        <f t="shared" si="4"/>
        <v>-0.16250000000000001</v>
      </c>
      <c r="I90">
        <f>SUMIFS('2way'!$Z$3:$Z$7690,'2way'!$Q$3:$Q$7690,"=" &amp;B90,'2way'!$Y$3:$Y$7690,"&lt;&gt;P") + SUMIFS('2way'!$Z$3:$Z$7690,'2way'!$R$3:$R$7690,"=" &amp;B90,'2way'!$Y$3:$Y$7690,"&lt;&gt;P")</f>
        <v>1600</v>
      </c>
      <c r="J90">
        <f>SUMIFS('2way'!$AF$3:$AF$7690,'2way'!$Q$3:$Q$7690,"="&amp;B90,'2way'!$Y$3:$Y$7690,"&lt;&gt;P") + SUMIFS('2way'!$AF$3:$AF$7690,'2way'!$R$3:$R$7690,"="&amp;B90,'2way'!$Y$3:$Y$7690,"&lt;&gt;P")</f>
        <v>-889</v>
      </c>
      <c r="K90" s="79">
        <f t="shared" si="5"/>
        <v>-0.55562500000000004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1700</v>
      </c>
      <c r="D91">
        <f>SUMIFS('2way'!$AB$3:$AB$7690,'2way'!$Q$3:$Q$7690,"="&amp;B91,'2way'!$Z$3:$Z$7690,"&lt;&gt;P") + SUMIFS('2way'!$AB$3:$AB$7690,'2way'!$R$3:$R$7690,"="&amp;B91,'2way'!$Z$3:$Z$7690,"&lt;&gt;P")</f>
        <v>-4.9999999999999716</v>
      </c>
      <c r="E91" s="79">
        <f t="shared" si="3"/>
        <v>-2.9411764705882188E-3</v>
      </c>
      <c r="F91">
        <f>SUMIFS('2way'!$Z$3:$Z$7690,'2way'!$Q$3:$Q$7690,"=" &amp;B91,'2way'!$Y$3:$Y$7690,"&lt;&gt;P") + SUMIFS('2way'!$Z$3:$Z$7690,'2way'!$R$3:$R$7690,"=" &amp;B91,'2way'!$Y$3:$Y$7690,"&lt;&gt;P")</f>
        <v>1700</v>
      </c>
      <c r="G91">
        <f>SUMIFS('2way'!$AD$3:$AD$7690,'2way'!$Q$3:$Q$7690,"="&amp;B91,'2way'!$Y$3:$Y$7690,"&lt;&gt;P") + SUMIFS('2way'!$AD$3:$AD$7690,'2way'!$R$3:$R$7690,"="&amp;D91,'2way'!$Y$3:$Y$7690,"&lt;&gt;P")</f>
        <v>-694</v>
      </c>
      <c r="H91" s="79">
        <f t="shared" si="4"/>
        <v>-0.40823529411764709</v>
      </c>
      <c r="I91">
        <f>SUMIFS('2way'!$Z$3:$Z$7690,'2way'!$Q$3:$Q$7690,"=" &amp;B91,'2way'!$Y$3:$Y$7690,"&lt;&gt;P") + SUMIFS('2way'!$Z$3:$Z$7690,'2way'!$R$3:$R$7690,"=" &amp;B91,'2way'!$Y$3:$Y$7690,"&lt;&gt;P")</f>
        <v>1700</v>
      </c>
      <c r="J91">
        <f>SUMIFS('2way'!$AF$3:$AF$7690,'2way'!$Q$3:$Q$7690,"="&amp;B91,'2way'!$Y$3:$Y$7690,"&lt;&gt;P") + SUMIFS('2way'!$AF$3:$AF$7690,'2way'!$R$3:$R$7690,"="&amp;B91,'2way'!$Y$3:$Y$7690,"&lt;&gt;P")</f>
        <v>-675</v>
      </c>
      <c r="K91" s="79">
        <f t="shared" si="5"/>
        <v>-0.39705882352941174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1600</v>
      </c>
      <c r="D92">
        <f>SUMIFS('2way'!$AB$3:$AB$7690,'2way'!$Q$3:$Q$7690,"="&amp;B92,'2way'!$Z$3:$Z$7690,"&lt;&gt;P") + SUMIFS('2way'!$AB$3:$AB$7690,'2way'!$R$3:$R$7690,"="&amp;B92,'2way'!$Z$3:$Z$7690,"&lt;&gt;P")</f>
        <v>-211</v>
      </c>
      <c r="E92" s="79">
        <f t="shared" si="3"/>
        <v>-0.13187499999999999</v>
      </c>
      <c r="F92">
        <f>SUMIFS('2way'!$Z$3:$Z$7690,'2way'!$Q$3:$Q$7690,"=" &amp;B92,'2way'!$Y$3:$Y$7690,"&lt;&gt;P") + SUMIFS('2way'!$Z$3:$Z$7690,'2way'!$R$3:$R$7690,"=" &amp;B92,'2way'!$Y$3:$Y$7690,"&lt;&gt;P")</f>
        <v>1600</v>
      </c>
      <c r="G92">
        <f>SUMIFS('2way'!$AD$3:$AD$7690,'2way'!$Q$3:$Q$7690,"="&amp;B92,'2way'!$Y$3:$Y$7690,"&lt;&gt;P") + SUMIFS('2way'!$AD$3:$AD$7690,'2way'!$R$3:$R$7690,"="&amp;D92,'2way'!$Y$3:$Y$7690,"&lt;&gt;P")</f>
        <v>-185.00000000000003</v>
      </c>
      <c r="H92" s="79">
        <f t="shared" si="4"/>
        <v>-0.11562500000000002</v>
      </c>
      <c r="I92">
        <f>SUMIFS('2way'!$Z$3:$Z$7690,'2way'!$Q$3:$Q$7690,"=" &amp;B92,'2way'!$Y$3:$Y$7690,"&lt;&gt;P") + SUMIFS('2way'!$Z$3:$Z$7690,'2way'!$R$3:$R$7690,"=" &amp;B92,'2way'!$Y$3:$Y$7690,"&lt;&gt;P")</f>
        <v>1600</v>
      </c>
      <c r="J92">
        <f>SUMIFS('2way'!$AF$3:$AF$7690,'2way'!$Q$3:$Q$7690,"="&amp;B92,'2way'!$Y$3:$Y$7690,"&lt;&gt;P") + SUMIFS('2way'!$AF$3:$AF$7690,'2way'!$R$3:$R$7690,"="&amp;B92,'2way'!$Y$3:$Y$7690,"&lt;&gt;P")</f>
        <v>-874</v>
      </c>
      <c r="K92" s="79">
        <f t="shared" si="5"/>
        <v>-0.54625000000000001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1800</v>
      </c>
      <c r="D93">
        <f>SUMIFS('2way'!$AB$3:$AB$7690,'2way'!$Q$3:$Q$7690,"="&amp;B93,'2way'!$Z$3:$Z$7690,"&lt;&gt;P") + SUMIFS('2way'!$AB$3:$AB$7690,'2way'!$R$3:$R$7690,"="&amp;B93,'2way'!$Z$3:$Z$7690,"&lt;&gt;P")</f>
        <v>41</v>
      </c>
      <c r="E93" s="79">
        <f t="shared" si="3"/>
        <v>2.2777777777777779E-2</v>
      </c>
      <c r="F93">
        <f>SUMIFS('2way'!$Z$3:$Z$7690,'2way'!$Q$3:$Q$7690,"=" &amp;B93,'2way'!$Y$3:$Y$7690,"&lt;&gt;P") + SUMIFS('2way'!$Z$3:$Z$7690,'2way'!$R$3:$R$7690,"=" &amp;B93,'2way'!$Y$3:$Y$7690,"&lt;&gt;P")</f>
        <v>1800</v>
      </c>
      <c r="G93">
        <f>SUMIFS('2way'!$AD$3:$AD$7690,'2way'!$Q$3:$Q$7690,"="&amp;B93,'2way'!$Y$3:$Y$7690,"&lt;&gt;P") + SUMIFS('2way'!$AD$3:$AD$7690,'2way'!$R$3:$R$7690,"="&amp;D93,'2way'!$Y$3:$Y$7690,"&lt;&gt;P")</f>
        <v>-45</v>
      </c>
      <c r="H93" s="79">
        <f t="shared" si="4"/>
        <v>-2.5000000000000001E-2</v>
      </c>
      <c r="I93">
        <f>SUMIFS('2way'!$Z$3:$Z$7690,'2way'!$Q$3:$Q$7690,"=" &amp;B93,'2way'!$Y$3:$Y$7690,"&lt;&gt;P") + SUMIFS('2way'!$Z$3:$Z$7690,'2way'!$R$3:$R$7690,"=" &amp;B93,'2way'!$Y$3:$Y$7690,"&lt;&gt;P")</f>
        <v>1800</v>
      </c>
      <c r="J93">
        <f>SUMIFS('2way'!$AF$3:$AF$7690,'2way'!$Q$3:$Q$7690,"="&amp;B93,'2way'!$Y$3:$Y$7690,"&lt;&gt;P") + SUMIFS('2way'!$AF$3:$AF$7690,'2way'!$R$3:$R$7690,"="&amp;B93,'2way'!$Y$3:$Y$7690,"&lt;&gt;P")</f>
        <v>-614</v>
      </c>
      <c r="K93" s="79">
        <f t="shared" si="5"/>
        <v>-0.34111111111111109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1700</v>
      </c>
      <c r="D94">
        <f>SUMIFS('2way'!$AB$3:$AB$7690,'2way'!$Q$3:$Q$7690,"="&amp;B94,'2way'!$Z$3:$Z$7690,"&lt;&gt;P") + SUMIFS('2way'!$AB$3:$AB$7690,'2way'!$R$3:$R$7690,"="&amp;B94,'2way'!$Z$3:$Z$7690,"&lt;&gt;P")</f>
        <v>124.00000000000003</v>
      </c>
      <c r="E94" s="79">
        <f t="shared" si="3"/>
        <v>7.2941176470588245E-2</v>
      </c>
      <c r="F94">
        <f>SUMIFS('2way'!$Z$3:$Z$7690,'2way'!$Q$3:$Q$7690,"=" &amp;B94,'2way'!$Y$3:$Y$7690,"&lt;&gt;P") + SUMIFS('2way'!$Z$3:$Z$7690,'2way'!$R$3:$R$7690,"=" &amp;B94,'2way'!$Y$3:$Y$7690,"&lt;&gt;P")</f>
        <v>1700</v>
      </c>
      <c r="G94">
        <f>SUMIFS('2way'!$AD$3:$AD$7690,'2way'!$Q$3:$Q$7690,"="&amp;B94,'2way'!$Y$3:$Y$7690,"&lt;&gt;P") + SUMIFS('2way'!$AD$3:$AD$7690,'2way'!$R$3:$R$7690,"="&amp;D94,'2way'!$Y$3:$Y$7690,"&lt;&gt;P")</f>
        <v>-800</v>
      </c>
      <c r="H94" s="79">
        <f t="shared" si="4"/>
        <v>-0.47058823529411764</v>
      </c>
      <c r="I94">
        <f>SUMIFS('2way'!$Z$3:$Z$7690,'2way'!$Q$3:$Q$7690,"=" &amp;B94,'2way'!$Y$3:$Y$7690,"&lt;&gt;P") + SUMIFS('2way'!$Z$3:$Z$7690,'2way'!$R$3:$R$7690,"=" &amp;B94,'2way'!$Y$3:$Y$7690,"&lt;&gt;P")</f>
        <v>1700</v>
      </c>
      <c r="J94">
        <f>SUMIFS('2way'!$AF$3:$AF$7690,'2way'!$Q$3:$Q$7690,"="&amp;B94,'2way'!$Y$3:$Y$7690,"&lt;&gt;P") + SUMIFS('2way'!$AF$3:$AF$7690,'2way'!$R$3:$R$7690,"="&amp;B94,'2way'!$Y$3:$Y$7690,"&lt;&gt;P")</f>
        <v>-1210</v>
      </c>
      <c r="K94" s="79">
        <f t="shared" si="5"/>
        <v>-0.71176470588235297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1500</v>
      </c>
      <c r="D95">
        <f>SUMIFS('2way'!$AB$3:$AB$7690,'2way'!$Q$3:$Q$7690,"="&amp;B95,'2way'!$Z$3:$Z$7690,"&lt;&gt;P") + SUMIFS('2way'!$AB$3:$AB$7690,'2way'!$R$3:$R$7690,"="&amp;B95,'2way'!$Z$3:$Z$7690,"&lt;&gt;P")</f>
        <v>7</v>
      </c>
      <c r="E95" s="79">
        <f t="shared" si="3"/>
        <v>4.6666666666666671E-3</v>
      </c>
      <c r="F95">
        <f>SUMIFS('2way'!$Z$3:$Z$7690,'2way'!$Q$3:$Q$7690,"=" &amp;B95,'2way'!$Y$3:$Y$7690,"&lt;&gt;P") + SUMIFS('2way'!$Z$3:$Z$7690,'2way'!$R$3:$R$7690,"=" &amp;B95,'2way'!$Y$3:$Y$7690,"&lt;&gt;P")</f>
        <v>1500</v>
      </c>
      <c r="G95">
        <f>SUMIFS('2way'!$AD$3:$AD$7690,'2way'!$Q$3:$Q$7690,"="&amp;B95,'2way'!$Y$3:$Y$7690,"&lt;&gt;P") + SUMIFS('2way'!$AD$3:$AD$7690,'2way'!$R$3:$R$7690,"="&amp;D95,'2way'!$Y$3:$Y$7690,"&lt;&gt;P")</f>
        <v>-268</v>
      </c>
      <c r="H95" s="79">
        <f t="shared" si="4"/>
        <v>-0.17866666666666667</v>
      </c>
      <c r="I95">
        <f>SUMIFS('2way'!$Z$3:$Z$7690,'2way'!$Q$3:$Q$7690,"=" &amp;B95,'2way'!$Y$3:$Y$7690,"&lt;&gt;P") + SUMIFS('2way'!$Z$3:$Z$7690,'2way'!$R$3:$R$7690,"=" &amp;B95,'2way'!$Y$3:$Y$7690,"&lt;&gt;P")</f>
        <v>1500</v>
      </c>
      <c r="J95">
        <f>SUMIFS('2way'!$AF$3:$AF$7690,'2way'!$Q$3:$Q$7690,"="&amp;B95,'2way'!$Y$3:$Y$7690,"&lt;&gt;P") + SUMIFS('2way'!$AF$3:$AF$7690,'2way'!$R$3:$R$7690,"="&amp;B95,'2way'!$Y$3:$Y$7690,"&lt;&gt;P")</f>
        <v>-1115</v>
      </c>
      <c r="K95" s="79">
        <f t="shared" si="5"/>
        <v>-0.74333333333333329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1600</v>
      </c>
      <c r="D96">
        <f>SUMIFS('2way'!$AB$3:$AB$7690,'2way'!$Q$3:$Q$7690,"="&amp;B96,'2way'!$Z$3:$Z$7690,"&lt;&gt;P") + SUMIFS('2way'!$AB$3:$AB$7690,'2way'!$R$3:$R$7690,"="&amp;B96,'2way'!$Z$3:$Z$7690,"&lt;&gt;P")</f>
        <v>-222.00000000000003</v>
      </c>
      <c r="E96" s="79">
        <f t="shared" si="3"/>
        <v>-0.13875000000000001</v>
      </c>
      <c r="F96">
        <f>SUMIFS('2way'!$Z$3:$Z$7690,'2way'!$Q$3:$Q$7690,"=" &amp;B96,'2way'!$Y$3:$Y$7690,"&lt;&gt;P") + SUMIFS('2way'!$Z$3:$Z$7690,'2way'!$R$3:$R$7690,"=" &amp;B96,'2way'!$Y$3:$Y$7690,"&lt;&gt;P")</f>
        <v>1600</v>
      </c>
      <c r="G96">
        <f>SUMIFS('2way'!$AD$3:$AD$7690,'2way'!$Q$3:$Q$7690,"="&amp;B96,'2way'!$Y$3:$Y$7690,"&lt;&gt;P") + SUMIFS('2way'!$AD$3:$AD$7690,'2way'!$R$3:$R$7690,"="&amp;D96,'2way'!$Y$3:$Y$7690,"&lt;&gt;P")</f>
        <v>-607</v>
      </c>
      <c r="H96" s="79">
        <f t="shared" si="4"/>
        <v>-0.37937500000000002</v>
      </c>
      <c r="I96">
        <f>SUMIFS('2way'!$Z$3:$Z$7690,'2way'!$Q$3:$Q$7690,"=" &amp;B96,'2way'!$Y$3:$Y$7690,"&lt;&gt;P") + SUMIFS('2way'!$Z$3:$Z$7690,'2way'!$R$3:$R$7690,"=" &amp;B96,'2way'!$Y$3:$Y$7690,"&lt;&gt;P")</f>
        <v>1600</v>
      </c>
      <c r="J96">
        <f>SUMIFS('2way'!$AF$3:$AF$7690,'2way'!$Q$3:$Q$7690,"="&amp;B96,'2way'!$Y$3:$Y$7690,"&lt;&gt;P") + SUMIFS('2way'!$AF$3:$AF$7690,'2way'!$R$3:$R$7690,"="&amp;B96,'2way'!$Y$3:$Y$7690,"&lt;&gt;P")</f>
        <v>-984</v>
      </c>
      <c r="K96" s="79">
        <f t="shared" si="5"/>
        <v>-0.61499999999999999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1500</v>
      </c>
      <c r="D97">
        <f>SUMIFS('2way'!$AB$3:$AB$7690,'2way'!$Q$3:$Q$7690,"="&amp;B97,'2way'!$Z$3:$Z$7690,"&lt;&gt;P") + SUMIFS('2way'!$AB$3:$AB$7690,'2way'!$R$3:$R$7690,"="&amp;B97,'2way'!$Z$3:$Z$7690,"&lt;&gt;P")</f>
        <v>281.99999999999994</v>
      </c>
      <c r="E97" s="79">
        <f t="shared" si="3"/>
        <v>0.18799999999999997</v>
      </c>
      <c r="F97">
        <f>SUMIFS('2way'!$Z$3:$Z$7690,'2way'!$Q$3:$Q$7690,"=" &amp;B97,'2way'!$Y$3:$Y$7690,"&lt;&gt;P") + SUMIFS('2way'!$Z$3:$Z$7690,'2way'!$R$3:$R$7690,"=" &amp;B97,'2way'!$Y$3:$Y$7690,"&lt;&gt;P")</f>
        <v>1500</v>
      </c>
      <c r="G97">
        <f>SUMIFS('2way'!$AD$3:$AD$7690,'2way'!$Q$3:$Q$7690,"="&amp;B97,'2way'!$Y$3:$Y$7690,"&lt;&gt;P") + SUMIFS('2way'!$AD$3:$AD$7690,'2way'!$R$3:$R$7690,"="&amp;D97,'2way'!$Y$3:$Y$7690,"&lt;&gt;P")</f>
        <v>-325</v>
      </c>
      <c r="H97" s="79">
        <f t="shared" si="4"/>
        <v>-0.21666666666666667</v>
      </c>
      <c r="I97">
        <f>SUMIFS('2way'!$Z$3:$Z$7690,'2way'!$Q$3:$Q$7690,"=" &amp;B97,'2way'!$Y$3:$Y$7690,"&lt;&gt;P") + SUMIFS('2way'!$Z$3:$Z$7690,'2way'!$R$3:$R$7690,"=" &amp;B97,'2way'!$Y$3:$Y$7690,"&lt;&gt;P")</f>
        <v>1500</v>
      </c>
      <c r="J97">
        <f>SUMIFS('2way'!$AF$3:$AF$7690,'2way'!$Q$3:$Q$7690,"="&amp;B97,'2way'!$Y$3:$Y$7690,"&lt;&gt;P") + SUMIFS('2way'!$AF$3:$AF$7690,'2way'!$R$3:$R$7690,"="&amp;B97,'2way'!$Y$3:$Y$7690,"&lt;&gt;P")</f>
        <v>-711</v>
      </c>
      <c r="K97" s="79">
        <f t="shared" si="5"/>
        <v>-0.47399999999999998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1500</v>
      </c>
      <c r="D98">
        <f>SUMIFS('2way'!$AB$3:$AB$7690,'2way'!$Q$3:$Q$7690,"="&amp;B98,'2way'!$Z$3:$Z$7690,"&lt;&gt;P") + SUMIFS('2way'!$AB$3:$AB$7690,'2way'!$R$3:$R$7690,"="&amp;B98,'2way'!$Z$3:$Z$7690,"&lt;&gt;P")</f>
        <v>241.00000000000003</v>
      </c>
      <c r="E98" s="79">
        <f t="shared" si="3"/>
        <v>0.16066666666666668</v>
      </c>
      <c r="F98">
        <f>SUMIFS('2way'!$Z$3:$Z$7690,'2way'!$Q$3:$Q$7690,"=" &amp;B98,'2way'!$Y$3:$Y$7690,"&lt;&gt;P") + SUMIFS('2way'!$Z$3:$Z$7690,'2way'!$R$3:$R$7690,"=" &amp;B98,'2way'!$Y$3:$Y$7690,"&lt;&gt;P")</f>
        <v>1500</v>
      </c>
      <c r="G98">
        <f>SUMIFS('2way'!$AD$3:$AD$7690,'2way'!$Q$3:$Q$7690,"="&amp;B98,'2way'!$Y$3:$Y$7690,"&lt;&gt;P") + SUMIFS('2way'!$AD$3:$AD$7690,'2way'!$R$3:$R$7690,"="&amp;D98,'2way'!$Y$3:$Y$7690,"&lt;&gt;P")</f>
        <v>-800</v>
      </c>
      <c r="H98" s="79">
        <f t="shared" si="4"/>
        <v>-0.53333333333333333</v>
      </c>
      <c r="I98">
        <f>SUMIFS('2way'!$Z$3:$Z$7690,'2way'!$Q$3:$Q$7690,"=" &amp;B98,'2way'!$Y$3:$Y$7690,"&lt;&gt;P") + SUMIFS('2way'!$Z$3:$Z$7690,'2way'!$R$3:$R$7690,"=" &amp;B98,'2way'!$Y$3:$Y$7690,"&lt;&gt;P")</f>
        <v>1500</v>
      </c>
      <c r="J98">
        <f>SUMIFS('2way'!$AF$3:$AF$7690,'2way'!$Q$3:$Q$7690,"="&amp;B98,'2way'!$Y$3:$Y$7690,"&lt;&gt;P") + SUMIFS('2way'!$AF$3:$AF$7690,'2way'!$R$3:$R$7690,"="&amp;B98,'2way'!$Y$3:$Y$7690,"&lt;&gt;P")</f>
        <v>-1304</v>
      </c>
      <c r="K98" s="79">
        <f t="shared" si="5"/>
        <v>-0.86933333333333329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1600</v>
      </c>
      <c r="D99">
        <f>SUMIFS('2way'!$AB$3:$AB$7690,'2way'!$Q$3:$Q$7690,"="&amp;B99,'2way'!$Z$3:$Z$7690,"&lt;&gt;P") + SUMIFS('2way'!$AB$3:$AB$7690,'2way'!$R$3:$R$7690,"="&amp;B99,'2way'!$Z$3:$Z$7690,"&lt;&gt;P")</f>
        <v>-432</v>
      </c>
      <c r="E99" s="79">
        <f t="shared" si="3"/>
        <v>-0.27</v>
      </c>
      <c r="F99">
        <f>SUMIFS('2way'!$Z$3:$Z$7690,'2way'!$Q$3:$Q$7690,"=" &amp;B99,'2way'!$Y$3:$Y$7690,"&lt;&gt;P") + SUMIFS('2way'!$Z$3:$Z$7690,'2way'!$R$3:$R$7690,"=" &amp;B99,'2way'!$Y$3:$Y$7690,"&lt;&gt;P")</f>
        <v>1600</v>
      </c>
      <c r="G99">
        <f>SUMIFS('2way'!$AD$3:$AD$7690,'2way'!$Q$3:$Q$7690,"="&amp;B99,'2way'!$Y$3:$Y$7690,"&lt;&gt;P") + SUMIFS('2way'!$AD$3:$AD$7690,'2way'!$R$3:$R$7690,"="&amp;D99,'2way'!$Y$3:$Y$7690,"&lt;&gt;P")</f>
        <v>-900</v>
      </c>
      <c r="H99" s="79">
        <f t="shared" si="4"/>
        <v>-0.5625</v>
      </c>
      <c r="I99">
        <f>SUMIFS('2way'!$Z$3:$Z$7690,'2way'!$Q$3:$Q$7690,"=" &amp;B99,'2way'!$Y$3:$Y$7690,"&lt;&gt;P") + SUMIFS('2way'!$Z$3:$Z$7690,'2way'!$R$3:$R$7690,"=" &amp;B99,'2way'!$Y$3:$Y$7690,"&lt;&gt;P")</f>
        <v>1600</v>
      </c>
      <c r="J99">
        <f>SUMIFS('2way'!$AF$3:$AF$7690,'2way'!$Q$3:$Q$7690,"="&amp;B99,'2way'!$Y$3:$Y$7690,"&lt;&gt;P") + SUMIFS('2way'!$AF$3:$AF$7690,'2way'!$R$3:$R$7690,"="&amp;B99,'2way'!$Y$3:$Y$7690,"&lt;&gt;P")</f>
        <v>-841</v>
      </c>
      <c r="K99" s="79">
        <f t="shared" si="5"/>
        <v>-0.52562500000000001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1500</v>
      </c>
      <c r="D100">
        <f>SUMIFS('2way'!$AB$3:$AB$7690,'2way'!$Q$3:$Q$7690,"="&amp;B100,'2way'!$Z$3:$Z$7690,"&lt;&gt;P") + SUMIFS('2way'!$AB$3:$AB$7690,'2way'!$R$3:$R$7690,"="&amp;B100,'2way'!$Z$3:$Z$7690,"&lt;&gt;P")</f>
        <v>-356</v>
      </c>
      <c r="E100" s="79">
        <f t="shared" si="3"/>
        <v>-0.23733333333333334</v>
      </c>
      <c r="F100">
        <f>SUMIFS('2way'!$Z$3:$Z$7690,'2way'!$Q$3:$Q$7690,"=" &amp;B100,'2way'!$Y$3:$Y$7690,"&lt;&gt;P") + SUMIFS('2way'!$Z$3:$Z$7690,'2way'!$R$3:$R$7690,"=" &amp;B100,'2way'!$Y$3:$Y$7690,"&lt;&gt;P")</f>
        <v>1500</v>
      </c>
      <c r="G100">
        <f>SUMIFS('2way'!$AD$3:$AD$7690,'2way'!$Q$3:$Q$7690,"="&amp;B100,'2way'!$Y$3:$Y$7690,"&lt;&gt;P") + SUMIFS('2way'!$AD$3:$AD$7690,'2way'!$R$3:$R$7690,"="&amp;D100,'2way'!$Y$3:$Y$7690,"&lt;&gt;P")</f>
        <v>-525</v>
      </c>
      <c r="H100" s="79">
        <f t="shared" si="4"/>
        <v>-0.35</v>
      </c>
      <c r="I100">
        <f>SUMIFS('2way'!$Z$3:$Z$7690,'2way'!$Q$3:$Q$7690,"=" &amp;B100,'2way'!$Y$3:$Y$7690,"&lt;&gt;P") + SUMIFS('2way'!$Z$3:$Z$7690,'2way'!$R$3:$R$7690,"=" &amp;B100,'2way'!$Y$3:$Y$7690,"&lt;&gt;P")</f>
        <v>1500</v>
      </c>
      <c r="J100">
        <f>SUMIFS('2way'!$AF$3:$AF$7690,'2way'!$Q$3:$Q$7690,"="&amp;B100,'2way'!$Y$3:$Y$7690,"&lt;&gt;P") + SUMIFS('2way'!$AF$3:$AF$7690,'2way'!$R$3:$R$7690,"="&amp;B100,'2way'!$Y$3:$Y$7690,"&lt;&gt;P")</f>
        <v>-568</v>
      </c>
      <c r="K100" s="79">
        <f t="shared" si="5"/>
        <v>-0.37866666666666665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1500</v>
      </c>
      <c r="D101">
        <f>SUMIFS('2way'!$AB$3:$AB$7690,'2way'!$Q$3:$Q$7690,"="&amp;B101,'2way'!$Z$3:$Z$7690,"&lt;&gt;P") + SUMIFS('2way'!$AB$3:$AB$7690,'2way'!$R$3:$R$7690,"="&amp;B101,'2way'!$Z$3:$Z$7690,"&lt;&gt;P")</f>
        <v>-27</v>
      </c>
      <c r="E101" s="79">
        <f t="shared" si="3"/>
        <v>-1.7999999999999999E-2</v>
      </c>
      <c r="F101">
        <f>SUMIFS('2way'!$Z$3:$Z$7690,'2way'!$Q$3:$Q$7690,"=" &amp;B101,'2way'!$Y$3:$Y$7690,"&lt;&gt;P") + SUMIFS('2way'!$Z$3:$Z$7690,'2way'!$R$3:$R$7690,"=" &amp;B101,'2way'!$Y$3:$Y$7690,"&lt;&gt;P")</f>
        <v>1500</v>
      </c>
      <c r="G101">
        <f>SUMIFS('2way'!$AD$3:$AD$7690,'2way'!$Q$3:$Q$7690,"="&amp;B101,'2way'!$Y$3:$Y$7690,"&lt;&gt;P") + SUMIFS('2way'!$AD$3:$AD$7690,'2way'!$R$3:$R$7690,"="&amp;D101,'2way'!$Y$3:$Y$7690,"&lt;&gt;P")</f>
        <v>-183</v>
      </c>
      <c r="H101" s="79">
        <f t="shared" si="4"/>
        <v>-0.122</v>
      </c>
      <c r="I101">
        <f>SUMIFS('2way'!$Z$3:$Z$7690,'2way'!$Q$3:$Q$7690,"=" &amp;B101,'2way'!$Y$3:$Y$7690,"&lt;&gt;P") + SUMIFS('2way'!$Z$3:$Z$7690,'2way'!$R$3:$R$7690,"=" &amp;B101,'2way'!$Y$3:$Y$7690,"&lt;&gt;P")</f>
        <v>1500</v>
      </c>
      <c r="J101">
        <f>SUMIFS('2way'!$AF$3:$AF$7690,'2way'!$Q$3:$Q$7690,"="&amp;B101,'2way'!$Y$3:$Y$7690,"&lt;&gt;P") + SUMIFS('2way'!$AF$3:$AF$7690,'2way'!$R$3:$R$7690,"="&amp;B101,'2way'!$Y$3:$Y$7690,"&lt;&gt;P")</f>
        <v>-727</v>
      </c>
      <c r="K101" s="79">
        <f t="shared" si="5"/>
        <v>-0.48466666666666669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1500</v>
      </c>
      <c r="D102">
        <f>SUMIFS('2way'!$AB$3:$AB$7690,'2way'!$Q$3:$Q$7690,"="&amp;B102,'2way'!$Z$3:$Z$7690,"&lt;&gt;P") + SUMIFS('2way'!$AB$3:$AB$7690,'2way'!$R$3:$R$7690,"="&amp;B102,'2way'!$Z$3:$Z$7690,"&lt;&gt;P")</f>
        <v>484.99999999999994</v>
      </c>
      <c r="E102" s="79">
        <f t="shared" si="3"/>
        <v>0.32333333333333331</v>
      </c>
      <c r="F102">
        <f>SUMIFS('2way'!$Z$3:$Z$7690,'2way'!$Q$3:$Q$7690,"=" &amp;B102,'2way'!$Y$3:$Y$7690,"&lt;&gt;P") + SUMIFS('2way'!$Z$3:$Z$7690,'2way'!$R$3:$R$7690,"=" &amp;B102,'2way'!$Y$3:$Y$7690,"&lt;&gt;P")</f>
        <v>1500</v>
      </c>
      <c r="G102">
        <f>SUMIFS('2way'!$AD$3:$AD$7690,'2way'!$Q$3:$Q$7690,"="&amp;B102,'2way'!$Y$3:$Y$7690,"&lt;&gt;P") + SUMIFS('2way'!$AD$3:$AD$7690,'2way'!$R$3:$R$7690,"="&amp;D102,'2way'!$Y$3:$Y$7690,"&lt;&gt;P")</f>
        <v>-275</v>
      </c>
      <c r="H102" s="79">
        <f t="shared" si="4"/>
        <v>-0.18333333333333332</v>
      </c>
      <c r="I102">
        <f>SUMIFS('2way'!$Z$3:$Z$7690,'2way'!$Q$3:$Q$7690,"=" &amp;B102,'2way'!$Y$3:$Y$7690,"&lt;&gt;P") + SUMIFS('2way'!$Z$3:$Z$7690,'2way'!$R$3:$R$7690,"=" &amp;B102,'2way'!$Y$3:$Y$7690,"&lt;&gt;P")</f>
        <v>1500</v>
      </c>
      <c r="J102">
        <f>SUMIFS('2way'!$AF$3:$AF$7690,'2way'!$Q$3:$Q$7690,"="&amp;B102,'2way'!$Y$3:$Y$7690,"&lt;&gt;P") + SUMIFS('2way'!$AF$3:$AF$7690,'2way'!$R$3:$R$7690,"="&amp;B102,'2way'!$Y$3:$Y$7690,"&lt;&gt;P")</f>
        <v>-883</v>
      </c>
      <c r="K102" s="79">
        <f t="shared" si="5"/>
        <v>-0.58866666666666667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1500</v>
      </c>
      <c r="D103">
        <f>SUMIFS('2way'!$AB$3:$AB$7690,'2way'!$Q$3:$Q$7690,"="&amp;B103,'2way'!$Z$3:$Z$7690,"&lt;&gt;P") + SUMIFS('2way'!$AB$3:$AB$7690,'2way'!$R$3:$R$7690,"="&amp;B103,'2way'!$Z$3:$Z$7690,"&lt;&gt;P")</f>
        <v>-329</v>
      </c>
      <c r="E103" s="79">
        <f t="shared" si="3"/>
        <v>-0.21933333333333332</v>
      </c>
      <c r="F103">
        <f>SUMIFS('2way'!$Z$3:$Z$7690,'2way'!$Q$3:$Q$7690,"=" &amp;B103,'2way'!$Y$3:$Y$7690,"&lt;&gt;P") + SUMIFS('2way'!$Z$3:$Z$7690,'2way'!$R$3:$R$7690,"=" &amp;B103,'2way'!$Y$3:$Y$7690,"&lt;&gt;P")</f>
        <v>1500</v>
      </c>
      <c r="G103">
        <f>SUMIFS('2way'!$AD$3:$AD$7690,'2way'!$Q$3:$Q$7690,"="&amp;B103,'2way'!$Y$3:$Y$7690,"&lt;&gt;P") + SUMIFS('2way'!$AD$3:$AD$7690,'2way'!$R$3:$R$7690,"="&amp;D103,'2way'!$Y$3:$Y$7690,"&lt;&gt;P")</f>
        <v>-430</v>
      </c>
      <c r="H103" s="79">
        <f t="shared" si="4"/>
        <v>-0.28666666666666668</v>
      </c>
      <c r="I103">
        <f>SUMIFS('2way'!$Z$3:$Z$7690,'2way'!$Q$3:$Q$7690,"=" &amp;B103,'2way'!$Y$3:$Y$7690,"&lt;&gt;P") + SUMIFS('2way'!$Z$3:$Z$7690,'2way'!$R$3:$R$7690,"=" &amp;B103,'2way'!$Y$3:$Y$7690,"&lt;&gt;P")</f>
        <v>1500</v>
      </c>
      <c r="J103">
        <f>SUMIFS('2way'!$AF$3:$AF$7690,'2way'!$Q$3:$Q$7690,"="&amp;B103,'2way'!$Y$3:$Y$7690,"&lt;&gt;P") + SUMIFS('2way'!$AF$3:$AF$7690,'2way'!$R$3:$R$7690,"="&amp;B103,'2way'!$Y$3:$Y$7690,"&lt;&gt;P")</f>
        <v>-1294</v>
      </c>
      <c r="K103" s="79">
        <f t="shared" si="5"/>
        <v>-0.86266666666666669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1600</v>
      </c>
      <c r="D104">
        <f>SUMIFS('2way'!$AB$3:$AB$7690,'2way'!$Q$3:$Q$7690,"="&amp;B104,'2way'!$Z$3:$Z$7690,"&lt;&gt;P") + SUMIFS('2way'!$AB$3:$AB$7690,'2way'!$R$3:$R$7690,"="&amp;B104,'2way'!$Z$3:$Z$7690,"&lt;&gt;P")</f>
        <v>368</v>
      </c>
      <c r="E104" s="79">
        <f t="shared" si="3"/>
        <v>0.23</v>
      </c>
      <c r="F104">
        <f>SUMIFS('2way'!$Z$3:$Z$7690,'2way'!$Q$3:$Q$7690,"=" &amp;B104,'2way'!$Y$3:$Y$7690,"&lt;&gt;P") + SUMIFS('2way'!$Z$3:$Z$7690,'2way'!$R$3:$R$7690,"=" &amp;B104,'2way'!$Y$3:$Y$7690,"&lt;&gt;P")</f>
        <v>1600</v>
      </c>
      <c r="G104">
        <f>SUMIFS('2way'!$AD$3:$AD$7690,'2way'!$Q$3:$Q$7690,"="&amp;B104,'2way'!$Y$3:$Y$7690,"&lt;&gt;P") + SUMIFS('2way'!$AD$3:$AD$7690,'2way'!$R$3:$R$7690,"="&amp;D104,'2way'!$Y$3:$Y$7690,"&lt;&gt;P")</f>
        <v>-608</v>
      </c>
      <c r="H104" s="79">
        <f t="shared" si="4"/>
        <v>-0.38</v>
      </c>
      <c r="I104">
        <f>SUMIFS('2way'!$Z$3:$Z$7690,'2way'!$Q$3:$Q$7690,"=" &amp;B104,'2way'!$Y$3:$Y$7690,"&lt;&gt;P") + SUMIFS('2way'!$Z$3:$Z$7690,'2way'!$R$3:$R$7690,"=" &amp;B104,'2way'!$Y$3:$Y$7690,"&lt;&gt;P")</f>
        <v>1600</v>
      </c>
      <c r="J104">
        <f>SUMIFS('2way'!$AF$3:$AF$7690,'2way'!$Q$3:$Q$7690,"="&amp;B104,'2way'!$Y$3:$Y$7690,"&lt;&gt;P") + SUMIFS('2way'!$AF$3:$AF$7690,'2way'!$R$3:$R$7690,"="&amp;B104,'2way'!$Y$3:$Y$7690,"&lt;&gt;P")</f>
        <v>138</v>
      </c>
      <c r="K104" s="79">
        <f t="shared" si="5"/>
        <v>8.6249999999999993E-2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1600</v>
      </c>
      <c r="D105">
        <f>SUMIFS('2way'!$AB$3:$AB$7690,'2way'!$Q$3:$Q$7690,"="&amp;B105,'2way'!$Z$3:$Z$7690,"&lt;&gt;P") + SUMIFS('2way'!$AB$3:$AB$7690,'2way'!$R$3:$R$7690,"="&amp;B105,'2way'!$Z$3:$Z$7690,"&lt;&gt;P")</f>
        <v>563</v>
      </c>
      <c r="E105" s="79">
        <f t="shared" si="3"/>
        <v>0.35187499999999999</v>
      </c>
      <c r="F105">
        <f>SUMIFS('2way'!$Z$3:$Z$7690,'2way'!$Q$3:$Q$7690,"=" &amp;B105,'2way'!$Y$3:$Y$7690,"&lt;&gt;P") + SUMIFS('2way'!$Z$3:$Z$7690,'2way'!$R$3:$R$7690,"=" &amp;B105,'2way'!$Y$3:$Y$7690,"&lt;&gt;P")</f>
        <v>1600</v>
      </c>
      <c r="G105">
        <f>SUMIFS('2way'!$AD$3:$AD$7690,'2way'!$Q$3:$Q$7690,"="&amp;B105,'2way'!$Y$3:$Y$7690,"&lt;&gt;P") + SUMIFS('2way'!$AD$3:$AD$7690,'2way'!$R$3:$R$7690,"="&amp;D105,'2way'!$Y$3:$Y$7690,"&lt;&gt;P")</f>
        <v>-159</v>
      </c>
      <c r="H105" s="79">
        <f t="shared" si="4"/>
        <v>-9.9375000000000005E-2</v>
      </c>
      <c r="I105">
        <f>SUMIFS('2way'!$Z$3:$Z$7690,'2way'!$Q$3:$Q$7690,"=" &amp;B105,'2way'!$Y$3:$Y$7690,"&lt;&gt;P") + SUMIFS('2way'!$Z$3:$Z$7690,'2way'!$R$3:$R$7690,"=" &amp;B105,'2way'!$Y$3:$Y$7690,"&lt;&gt;P")</f>
        <v>1600</v>
      </c>
      <c r="J105">
        <f>SUMIFS('2way'!$AF$3:$AF$7690,'2way'!$Q$3:$Q$7690,"="&amp;B105,'2way'!$Y$3:$Y$7690,"&lt;&gt;P") + SUMIFS('2way'!$AF$3:$AF$7690,'2way'!$R$3:$R$7690,"="&amp;B105,'2way'!$Y$3:$Y$7690,"&lt;&gt;P")</f>
        <v>-1028</v>
      </c>
      <c r="K105" s="79">
        <f t="shared" si="5"/>
        <v>-0.64249999999999996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1600</v>
      </c>
      <c r="D106">
        <f>SUMIFS('2way'!$AB$3:$AB$7690,'2way'!$Q$3:$Q$7690,"="&amp;B106,'2way'!$Z$3:$Z$7690,"&lt;&gt;P") + SUMIFS('2way'!$AB$3:$AB$7690,'2way'!$R$3:$R$7690,"="&amp;B106,'2way'!$Z$3:$Z$7690,"&lt;&gt;P")</f>
        <v>-211</v>
      </c>
      <c r="E106" s="79">
        <f t="shared" si="3"/>
        <v>-0.13187499999999999</v>
      </c>
      <c r="F106">
        <f>SUMIFS('2way'!$Z$3:$Z$7690,'2way'!$Q$3:$Q$7690,"=" &amp;B106,'2way'!$Y$3:$Y$7690,"&lt;&gt;P") + SUMIFS('2way'!$Z$3:$Z$7690,'2way'!$R$3:$R$7690,"=" &amp;B106,'2way'!$Y$3:$Y$7690,"&lt;&gt;P")</f>
        <v>1600</v>
      </c>
      <c r="G106">
        <f>SUMIFS('2way'!$AD$3:$AD$7690,'2way'!$Q$3:$Q$7690,"="&amp;B106,'2way'!$Y$3:$Y$7690,"&lt;&gt;P") + SUMIFS('2way'!$AD$3:$AD$7690,'2way'!$R$3:$R$7690,"="&amp;D106,'2way'!$Y$3:$Y$7690,"&lt;&gt;P")</f>
        <v>-423</v>
      </c>
      <c r="H106" s="79">
        <f t="shared" si="4"/>
        <v>-0.26437500000000003</v>
      </c>
      <c r="I106">
        <f>SUMIFS('2way'!$Z$3:$Z$7690,'2way'!$Q$3:$Q$7690,"=" &amp;B106,'2way'!$Y$3:$Y$7690,"&lt;&gt;P") + SUMIFS('2way'!$Z$3:$Z$7690,'2way'!$R$3:$R$7690,"=" &amp;B106,'2way'!$Y$3:$Y$7690,"&lt;&gt;P")</f>
        <v>1600</v>
      </c>
      <c r="J106">
        <f>SUMIFS('2way'!$AF$3:$AF$7690,'2way'!$Q$3:$Q$7690,"="&amp;B106,'2way'!$Y$3:$Y$7690,"&lt;&gt;P") + SUMIFS('2way'!$AF$3:$AF$7690,'2way'!$R$3:$R$7690,"="&amp;B106,'2way'!$Y$3:$Y$7690,"&lt;&gt;P")</f>
        <v>-588</v>
      </c>
      <c r="K106" s="79">
        <f t="shared" si="5"/>
        <v>-0.36749999999999999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1500</v>
      </c>
      <c r="D107">
        <f>SUMIFS('2way'!$AB$3:$AB$7690,'2way'!$Q$3:$Q$7690,"="&amp;B107,'2way'!$Z$3:$Z$7690,"&lt;&gt;P") + SUMIFS('2way'!$AB$3:$AB$7690,'2way'!$R$3:$R$7690,"="&amp;B107,'2way'!$Z$3:$Z$7690,"&lt;&gt;P")</f>
        <v>400</v>
      </c>
      <c r="E107" s="79">
        <f t="shared" si="3"/>
        <v>0.26666666666666666</v>
      </c>
      <c r="F107">
        <f>SUMIFS('2way'!$Z$3:$Z$7690,'2way'!$Q$3:$Q$7690,"=" &amp;B107,'2way'!$Y$3:$Y$7690,"&lt;&gt;P") + SUMIFS('2way'!$Z$3:$Z$7690,'2way'!$R$3:$R$7690,"=" &amp;B107,'2way'!$Y$3:$Y$7690,"&lt;&gt;P")</f>
        <v>1500</v>
      </c>
      <c r="G107">
        <f>SUMIFS('2way'!$AD$3:$AD$7690,'2way'!$Q$3:$Q$7690,"="&amp;B107,'2way'!$Y$3:$Y$7690,"&lt;&gt;P") + SUMIFS('2way'!$AD$3:$AD$7690,'2way'!$R$3:$R$7690,"="&amp;D107,'2way'!$Y$3:$Y$7690,"&lt;&gt;P")</f>
        <v>-396</v>
      </c>
      <c r="H107" s="79">
        <f t="shared" si="4"/>
        <v>-0.26400000000000001</v>
      </c>
      <c r="I107">
        <f>SUMIFS('2way'!$Z$3:$Z$7690,'2way'!$Q$3:$Q$7690,"=" &amp;B107,'2way'!$Y$3:$Y$7690,"&lt;&gt;P") + SUMIFS('2way'!$Z$3:$Z$7690,'2way'!$R$3:$R$7690,"=" &amp;B107,'2way'!$Y$3:$Y$7690,"&lt;&gt;P")</f>
        <v>1500</v>
      </c>
      <c r="J107">
        <f>SUMIFS('2way'!$AF$3:$AF$7690,'2way'!$Q$3:$Q$7690,"="&amp;B107,'2way'!$Y$3:$Y$7690,"&lt;&gt;P") + SUMIFS('2way'!$AF$3:$AF$7690,'2way'!$R$3:$R$7690,"="&amp;B107,'2way'!$Y$3:$Y$7690,"&lt;&gt;P")</f>
        <v>-347</v>
      </c>
      <c r="K107" s="79">
        <f t="shared" si="5"/>
        <v>-0.23133333333333334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1500</v>
      </c>
      <c r="D108">
        <f>SUMIFS('2way'!$AB$3:$AB$7690,'2way'!$Q$3:$Q$7690,"="&amp;B108,'2way'!$Z$3:$Z$7690,"&lt;&gt;P") + SUMIFS('2way'!$AB$3:$AB$7690,'2way'!$R$3:$R$7690,"="&amp;B108,'2way'!$Z$3:$Z$7690,"&lt;&gt;P")</f>
        <v>-167</v>
      </c>
      <c r="E108" s="79">
        <f t="shared" si="3"/>
        <v>-0.11133333333333334</v>
      </c>
      <c r="F108">
        <f>SUMIFS('2way'!$Z$3:$Z$7690,'2way'!$Q$3:$Q$7690,"=" &amp;B108,'2way'!$Y$3:$Y$7690,"&lt;&gt;P") + SUMIFS('2way'!$Z$3:$Z$7690,'2way'!$R$3:$R$7690,"=" &amp;B108,'2way'!$Y$3:$Y$7690,"&lt;&gt;P")</f>
        <v>1500</v>
      </c>
      <c r="G108">
        <f>SUMIFS('2way'!$AD$3:$AD$7690,'2way'!$Q$3:$Q$7690,"="&amp;B108,'2way'!$Y$3:$Y$7690,"&lt;&gt;P") + SUMIFS('2way'!$AD$3:$AD$7690,'2way'!$R$3:$R$7690,"="&amp;D108,'2way'!$Y$3:$Y$7690,"&lt;&gt;P")</f>
        <v>-700</v>
      </c>
      <c r="H108" s="79">
        <f t="shared" si="4"/>
        <v>-0.46666666666666667</v>
      </c>
      <c r="I108">
        <f>SUMIFS('2way'!$Z$3:$Z$7690,'2way'!$Q$3:$Q$7690,"=" &amp;B108,'2way'!$Y$3:$Y$7690,"&lt;&gt;P") + SUMIFS('2way'!$Z$3:$Z$7690,'2way'!$R$3:$R$7690,"=" &amp;B108,'2way'!$Y$3:$Y$7690,"&lt;&gt;P")</f>
        <v>1500</v>
      </c>
      <c r="J108">
        <f>SUMIFS('2way'!$AF$3:$AF$7690,'2way'!$Q$3:$Q$7690,"="&amp;B108,'2way'!$Y$3:$Y$7690,"&lt;&gt;P") + SUMIFS('2way'!$AF$3:$AF$7690,'2way'!$R$3:$R$7690,"="&amp;B108,'2way'!$Y$3:$Y$7690,"&lt;&gt;P")</f>
        <v>-560</v>
      </c>
      <c r="K108" s="79">
        <f t="shared" si="5"/>
        <v>-0.37333333333333335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1500</v>
      </c>
      <c r="D109">
        <f>SUMIFS('2way'!$AB$3:$AB$7690,'2way'!$Q$3:$Q$7690,"="&amp;B109,'2way'!$Z$3:$Z$7690,"&lt;&gt;P") + SUMIFS('2way'!$AB$3:$AB$7690,'2way'!$R$3:$R$7690,"="&amp;B109,'2way'!$Z$3:$Z$7690,"&lt;&gt;P")</f>
        <v>189</v>
      </c>
      <c r="E109" s="79">
        <f t="shared" si="3"/>
        <v>0.126</v>
      </c>
      <c r="F109">
        <f>SUMIFS('2way'!$Z$3:$Z$7690,'2way'!$Q$3:$Q$7690,"=" &amp;B109,'2way'!$Y$3:$Y$7690,"&lt;&gt;P") + SUMIFS('2way'!$Z$3:$Z$7690,'2way'!$R$3:$R$7690,"=" &amp;B109,'2way'!$Y$3:$Y$7690,"&lt;&gt;P")</f>
        <v>1500</v>
      </c>
      <c r="G109">
        <f>SUMIFS('2way'!$AD$3:$AD$7690,'2way'!$Q$3:$Q$7690,"="&amp;B109,'2way'!$Y$3:$Y$7690,"&lt;&gt;P") + SUMIFS('2way'!$AD$3:$AD$7690,'2way'!$R$3:$R$7690,"="&amp;D109,'2way'!$Y$3:$Y$7690,"&lt;&gt;P")</f>
        <v>-89</v>
      </c>
      <c r="H109" s="79">
        <f t="shared" si="4"/>
        <v>-5.9333333333333335E-2</v>
      </c>
      <c r="I109">
        <f>SUMIFS('2way'!$Z$3:$Z$7690,'2way'!$Q$3:$Q$7690,"=" &amp;B109,'2way'!$Y$3:$Y$7690,"&lt;&gt;P") + SUMIFS('2way'!$Z$3:$Z$7690,'2way'!$R$3:$R$7690,"=" &amp;B109,'2way'!$Y$3:$Y$7690,"&lt;&gt;P")</f>
        <v>1500</v>
      </c>
      <c r="J109">
        <f>SUMIFS('2way'!$AF$3:$AF$7690,'2way'!$Q$3:$Q$7690,"="&amp;B109,'2way'!$Y$3:$Y$7690,"&lt;&gt;P") + SUMIFS('2way'!$AF$3:$AF$7690,'2way'!$R$3:$R$7690,"="&amp;B109,'2way'!$Y$3:$Y$7690,"&lt;&gt;P")</f>
        <v>-1093</v>
      </c>
      <c r="K109" s="79">
        <f t="shared" si="5"/>
        <v>-0.72866666666666668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1600</v>
      </c>
      <c r="D110">
        <f>SUMIFS('2way'!$AB$3:$AB$7690,'2way'!$Q$3:$Q$7690,"="&amp;B110,'2way'!$Z$3:$Z$7690,"&lt;&gt;P") + SUMIFS('2way'!$AB$3:$AB$7690,'2way'!$R$3:$R$7690,"="&amp;B110,'2way'!$Z$3:$Z$7690,"&lt;&gt;P")</f>
        <v>-7</v>
      </c>
      <c r="E110" s="79">
        <f t="shared" si="3"/>
        <v>-4.3750000000000004E-3</v>
      </c>
      <c r="F110">
        <f>SUMIFS('2way'!$Z$3:$Z$7690,'2way'!$Q$3:$Q$7690,"=" &amp;B110,'2way'!$Y$3:$Y$7690,"&lt;&gt;P") + SUMIFS('2way'!$Z$3:$Z$7690,'2way'!$R$3:$R$7690,"=" &amp;B110,'2way'!$Y$3:$Y$7690,"&lt;&gt;P")</f>
        <v>1600</v>
      </c>
      <c r="G110">
        <f>SUMIFS('2way'!$AD$3:$AD$7690,'2way'!$Q$3:$Q$7690,"="&amp;B110,'2way'!$Y$3:$Y$7690,"&lt;&gt;P") + SUMIFS('2way'!$AD$3:$AD$7690,'2way'!$R$3:$R$7690,"="&amp;D110,'2way'!$Y$3:$Y$7690,"&lt;&gt;P")</f>
        <v>-641</v>
      </c>
      <c r="H110" s="79">
        <f t="shared" si="4"/>
        <v>-0.40062500000000001</v>
      </c>
      <c r="I110">
        <f>SUMIFS('2way'!$Z$3:$Z$7690,'2way'!$Q$3:$Q$7690,"=" &amp;B110,'2way'!$Y$3:$Y$7690,"&lt;&gt;P") + SUMIFS('2way'!$Z$3:$Z$7690,'2way'!$R$3:$R$7690,"=" &amp;B110,'2way'!$Y$3:$Y$7690,"&lt;&gt;P")</f>
        <v>1600</v>
      </c>
      <c r="J110">
        <f>SUMIFS('2way'!$AF$3:$AF$7690,'2way'!$Q$3:$Q$7690,"="&amp;B110,'2way'!$Y$3:$Y$7690,"&lt;&gt;P") + SUMIFS('2way'!$AF$3:$AF$7690,'2way'!$R$3:$R$7690,"="&amp;B110,'2way'!$Y$3:$Y$7690,"&lt;&gt;P")</f>
        <v>-224</v>
      </c>
      <c r="K110" s="79">
        <f t="shared" si="5"/>
        <v>-0.14000000000000001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1500</v>
      </c>
      <c r="D111">
        <f>SUMIFS('2way'!$AB$3:$AB$7690,'2way'!$Q$3:$Q$7690,"="&amp;B111,'2way'!$Z$3:$Z$7690,"&lt;&gt;P") + SUMIFS('2way'!$AB$3:$AB$7690,'2way'!$R$3:$R$7690,"="&amp;B111,'2way'!$Z$3:$Z$7690,"&lt;&gt;P")</f>
        <v>-288</v>
      </c>
      <c r="E111" s="79">
        <f t="shared" si="3"/>
        <v>-0.192</v>
      </c>
      <c r="F111">
        <f>SUMIFS('2way'!$Z$3:$Z$7690,'2way'!$Q$3:$Q$7690,"=" &amp;B111,'2way'!$Y$3:$Y$7690,"&lt;&gt;P") + SUMIFS('2way'!$Z$3:$Z$7690,'2way'!$R$3:$R$7690,"=" &amp;B111,'2way'!$Y$3:$Y$7690,"&lt;&gt;P")</f>
        <v>1500</v>
      </c>
      <c r="G111">
        <f>SUMIFS('2way'!$AD$3:$AD$7690,'2way'!$Q$3:$Q$7690,"="&amp;B111,'2way'!$Y$3:$Y$7690,"&lt;&gt;P") + SUMIFS('2way'!$AD$3:$AD$7690,'2way'!$R$3:$R$7690,"="&amp;D111,'2way'!$Y$3:$Y$7690,"&lt;&gt;P")</f>
        <v>-493</v>
      </c>
      <c r="H111" s="79">
        <f t="shared" si="4"/>
        <v>-0.32866666666666666</v>
      </c>
      <c r="I111">
        <f>SUMIFS('2way'!$Z$3:$Z$7690,'2way'!$Q$3:$Q$7690,"=" &amp;B111,'2way'!$Y$3:$Y$7690,"&lt;&gt;P") + SUMIFS('2way'!$Z$3:$Z$7690,'2way'!$R$3:$R$7690,"=" &amp;B111,'2way'!$Y$3:$Y$7690,"&lt;&gt;P")</f>
        <v>1500</v>
      </c>
      <c r="J111">
        <f>SUMIFS('2way'!$AF$3:$AF$7690,'2way'!$Q$3:$Q$7690,"="&amp;B111,'2way'!$Y$3:$Y$7690,"&lt;&gt;P") + SUMIFS('2way'!$AF$3:$AF$7690,'2way'!$R$3:$R$7690,"="&amp;B111,'2way'!$Y$3:$Y$7690,"&lt;&gt;P")</f>
        <v>-856</v>
      </c>
      <c r="K111" s="79">
        <f t="shared" si="5"/>
        <v>-0.57066666666666666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1300</v>
      </c>
      <c r="D112">
        <f>SUMIFS('2way'!$AB$3:$AB$7690,'2way'!$Q$3:$Q$7690,"="&amp;B112,'2way'!$Z$3:$Z$7690,"&lt;&gt;P") + SUMIFS('2way'!$AB$3:$AB$7690,'2way'!$R$3:$R$7690,"="&amp;B112,'2way'!$Z$3:$Z$7690,"&lt;&gt;P")</f>
        <v>412</v>
      </c>
      <c r="E112" s="79">
        <f t="shared" si="3"/>
        <v>0.31692307692307692</v>
      </c>
      <c r="F112">
        <f>SUMIFS('2way'!$Z$3:$Z$7690,'2way'!$Q$3:$Q$7690,"=" &amp;B112,'2way'!$Y$3:$Y$7690,"&lt;&gt;P") + SUMIFS('2way'!$Z$3:$Z$7690,'2way'!$R$3:$R$7690,"=" &amp;B112,'2way'!$Y$3:$Y$7690,"&lt;&gt;P")</f>
        <v>1300</v>
      </c>
      <c r="G112">
        <f>SUMIFS('2way'!$AD$3:$AD$7690,'2way'!$Q$3:$Q$7690,"="&amp;B112,'2way'!$Y$3:$Y$7690,"&lt;&gt;P") + SUMIFS('2way'!$AD$3:$AD$7690,'2way'!$R$3:$R$7690,"="&amp;D112,'2way'!$Y$3:$Y$7690,"&lt;&gt;P")</f>
        <v>-517</v>
      </c>
      <c r="H112" s="79">
        <f t="shared" si="4"/>
        <v>-0.39769230769230768</v>
      </c>
      <c r="I112">
        <f>SUMIFS('2way'!$Z$3:$Z$7690,'2way'!$Q$3:$Q$7690,"=" &amp;B112,'2way'!$Y$3:$Y$7690,"&lt;&gt;P") + SUMIFS('2way'!$Z$3:$Z$7690,'2way'!$R$3:$R$7690,"=" &amp;B112,'2way'!$Y$3:$Y$7690,"&lt;&gt;P")</f>
        <v>1300</v>
      </c>
      <c r="J112">
        <f>SUMIFS('2way'!$AF$3:$AF$7690,'2way'!$Q$3:$Q$7690,"="&amp;B112,'2way'!$Y$3:$Y$7690,"&lt;&gt;P") + SUMIFS('2way'!$AF$3:$AF$7690,'2way'!$R$3:$R$7690,"="&amp;B112,'2way'!$Y$3:$Y$7690,"&lt;&gt;P")</f>
        <v>-512</v>
      </c>
      <c r="K112" s="79">
        <f t="shared" si="5"/>
        <v>-0.39384615384615385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1500</v>
      </c>
      <c r="D113">
        <f>SUMIFS('2way'!$AB$3:$AB$7690,'2way'!$Q$3:$Q$7690,"="&amp;B113,'2way'!$Z$3:$Z$7690,"&lt;&gt;P") + SUMIFS('2way'!$AB$3:$AB$7690,'2way'!$R$3:$R$7690,"="&amp;B113,'2way'!$Z$3:$Z$7690,"&lt;&gt;P")</f>
        <v>-129.00000000000006</v>
      </c>
      <c r="E113" s="79">
        <f t="shared" si="3"/>
        <v>-8.6000000000000035E-2</v>
      </c>
      <c r="F113">
        <f>SUMIFS('2way'!$Z$3:$Z$7690,'2way'!$Q$3:$Q$7690,"=" &amp;B113,'2way'!$Y$3:$Y$7690,"&lt;&gt;P") + SUMIFS('2way'!$Z$3:$Z$7690,'2way'!$R$3:$R$7690,"=" &amp;B113,'2way'!$Y$3:$Y$7690,"&lt;&gt;P")</f>
        <v>1500</v>
      </c>
      <c r="G113">
        <f>SUMIFS('2way'!$AD$3:$AD$7690,'2way'!$Q$3:$Q$7690,"="&amp;B113,'2way'!$Y$3:$Y$7690,"&lt;&gt;P") + SUMIFS('2way'!$AD$3:$AD$7690,'2way'!$R$3:$R$7690,"="&amp;D113,'2way'!$Y$3:$Y$7690,"&lt;&gt;P")</f>
        <v>-509</v>
      </c>
      <c r="H113" s="79">
        <f t="shared" si="4"/>
        <v>-0.33933333333333332</v>
      </c>
      <c r="I113">
        <f>SUMIFS('2way'!$Z$3:$Z$7690,'2way'!$Q$3:$Q$7690,"=" &amp;B113,'2way'!$Y$3:$Y$7690,"&lt;&gt;P") + SUMIFS('2way'!$Z$3:$Z$7690,'2way'!$R$3:$R$7690,"=" &amp;B113,'2way'!$Y$3:$Y$7690,"&lt;&gt;P")</f>
        <v>1500</v>
      </c>
      <c r="J113">
        <f>SUMIFS('2way'!$AF$3:$AF$7690,'2way'!$Q$3:$Q$7690,"="&amp;B113,'2way'!$Y$3:$Y$7690,"&lt;&gt;P") + SUMIFS('2way'!$AF$3:$AF$7690,'2way'!$R$3:$R$7690,"="&amp;B113,'2way'!$Y$3:$Y$7690,"&lt;&gt;P")</f>
        <v>-410</v>
      </c>
      <c r="K113" s="79">
        <f t="shared" si="5"/>
        <v>-0.27333333333333332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1500</v>
      </c>
      <c r="D114">
        <f>SUMIFS('2way'!$AB$3:$AB$7690,'2way'!$Q$3:$Q$7690,"="&amp;B114,'2way'!$Z$3:$Z$7690,"&lt;&gt;P") + SUMIFS('2way'!$AB$3:$AB$7690,'2way'!$R$3:$R$7690,"="&amp;B114,'2way'!$Z$3:$Z$7690,"&lt;&gt;P")</f>
        <v>-576</v>
      </c>
      <c r="E114" s="79">
        <f t="shared" si="3"/>
        <v>-0.38400000000000001</v>
      </c>
      <c r="F114">
        <f>SUMIFS('2way'!$Z$3:$Z$7690,'2way'!$Q$3:$Q$7690,"=" &amp;B114,'2way'!$Y$3:$Y$7690,"&lt;&gt;P") + SUMIFS('2way'!$Z$3:$Z$7690,'2way'!$R$3:$R$7690,"=" &amp;B114,'2way'!$Y$3:$Y$7690,"&lt;&gt;P")</f>
        <v>1500</v>
      </c>
      <c r="G114">
        <f>SUMIFS('2way'!$AD$3:$AD$7690,'2way'!$Q$3:$Q$7690,"="&amp;B114,'2way'!$Y$3:$Y$7690,"&lt;&gt;P") + SUMIFS('2way'!$AD$3:$AD$7690,'2way'!$R$3:$R$7690,"="&amp;D114,'2way'!$Y$3:$Y$7690,"&lt;&gt;P")</f>
        <v>-108</v>
      </c>
      <c r="H114" s="79">
        <f t="shared" si="4"/>
        <v>-7.1999999999999995E-2</v>
      </c>
      <c r="I114">
        <f>SUMIFS('2way'!$Z$3:$Z$7690,'2way'!$Q$3:$Q$7690,"=" &amp;B114,'2way'!$Y$3:$Y$7690,"&lt;&gt;P") + SUMIFS('2way'!$Z$3:$Z$7690,'2way'!$R$3:$R$7690,"=" &amp;B114,'2way'!$Y$3:$Y$7690,"&lt;&gt;P")</f>
        <v>1500</v>
      </c>
      <c r="J114">
        <f>SUMIFS('2way'!$AF$3:$AF$7690,'2way'!$Q$3:$Q$7690,"="&amp;B114,'2way'!$Y$3:$Y$7690,"&lt;&gt;P") + SUMIFS('2way'!$AF$3:$AF$7690,'2way'!$R$3:$R$7690,"="&amp;B114,'2way'!$Y$3:$Y$7690,"&lt;&gt;P")</f>
        <v>-1104</v>
      </c>
      <c r="K114" s="79">
        <f t="shared" si="5"/>
        <v>-0.73599999999999999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1500</v>
      </c>
      <c r="D115">
        <f>SUMIFS('2way'!$AB$3:$AB$7690,'2way'!$Q$3:$Q$7690,"="&amp;B115,'2way'!$Z$3:$Z$7690,"&lt;&gt;P") + SUMIFS('2way'!$AB$3:$AB$7690,'2way'!$R$3:$R$7690,"="&amp;B115,'2way'!$Z$3:$Z$7690,"&lt;&gt;P")</f>
        <v>18</v>
      </c>
      <c r="E115" s="79">
        <f t="shared" si="3"/>
        <v>1.2E-2</v>
      </c>
      <c r="F115">
        <f>SUMIFS('2way'!$Z$3:$Z$7690,'2way'!$Q$3:$Q$7690,"=" &amp;B115,'2way'!$Y$3:$Y$7690,"&lt;&gt;P") + SUMIFS('2way'!$Z$3:$Z$7690,'2way'!$R$3:$R$7690,"=" &amp;B115,'2way'!$Y$3:$Y$7690,"&lt;&gt;P")</f>
        <v>1500</v>
      </c>
      <c r="G115">
        <f>SUMIFS('2way'!$AD$3:$AD$7690,'2way'!$Q$3:$Q$7690,"="&amp;B115,'2way'!$Y$3:$Y$7690,"&lt;&gt;P") + SUMIFS('2way'!$AD$3:$AD$7690,'2way'!$R$3:$R$7690,"="&amp;D115,'2way'!$Y$3:$Y$7690,"&lt;&gt;P")</f>
        <v>-437</v>
      </c>
      <c r="H115" s="79">
        <f t="shared" si="4"/>
        <v>-0.29133333333333333</v>
      </c>
      <c r="I115">
        <f>SUMIFS('2way'!$Z$3:$Z$7690,'2way'!$Q$3:$Q$7690,"=" &amp;B115,'2way'!$Y$3:$Y$7690,"&lt;&gt;P") + SUMIFS('2way'!$Z$3:$Z$7690,'2way'!$R$3:$R$7690,"=" &amp;B115,'2way'!$Y$3:$Y$7690,"&lt;&gt;P")</f>
        <v>1500</v>
      </c>
      <c r="J115">
        <f>SUMIFS('2way'!$AF$3:$AF$7690,'2way'!$Q$3:$Q$7690,"="&amp;B115,'2way'!$Y$3:$Y$7690,"&lt;&gt;P") + SUMIFS('2way'!$AF$3:$AF$7690,'2way'!$R$3:$R$7690,"="&amp;B115,'2way'!$Y$3:$Y$7690,"&lt;&gt;P")</f>
        <v>-1298</v>
      </c>
      <c r="K115" s="79">
        <f t="shared" si="5"/>
        <v>-0.86533333333333329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1500</v>
      </c>
      <c r="D116">
        <f>SUMIFS('2way'!$AB$3:$AB$7690,'2way'!$Q$3:$Q$7690,"="&amp;B116,'2way'!$Z$3:$Z$7690,"&lt;&gt;P") + SUMIFS('2way'!$AB$3:$AB$7690,'2way'!$R$3:$R$7690,"="&amp;B116,'2way'!$Z$3:$Z$7690,"&lt;&gt;P")</f>
        <v>448</v>
      </c>
      <c r="E116" s="79">
        <f t="shared" si="3"/>
        <v>0.29866666666666669</v>
      </c>
      <c r="F116">
        <f>SUMIFS('2way'!$Z$3:$Z$7690,'2way'!$Q$3:$Q$7690,"=" &amp;B116,'2way'!$Y$3:$Y$7690,"&lt;&gt;P") + SUMIFS('2way'!$Z$3:$Z$7690,'2way'!$R$3:$R$7690,"=" &amp;B116,'2way'!$Y$3:$Y$7690,"&lt;&gt;P")</f>
        <v>1500</v>
      </c>
      <c r="G116">
        <f>SUMIFS('2way'!$AD$3:$AD$7690,'2way'!$Q$3:$Q$7690,"="&amp;B116,'2way'!$Y$3:$Y$7690,"&lt;&gt;P") + SUMIFS('2way'!$AD$3:$AD$7690,'2way'!$R$3:$R$7690,"="&amp;D116,'2way'!$Y$3:$Y$7690,"&lt;&gt;P")</f>
        <v>-600</v>
      </c>
      <c r="H116" s="79">
        <f t="shared" si="4"/>
        <v>-0.4</v>
      </c>
      <c r="I116">
        <f>SUMIFS('2way'!$Z$3:$Z$7690,'2way'!$Q$3:$Q$7690,"=" &amp;B116,'2way'!$Y$3:$Y$7690,"&lt;&gt;P") + SUMIFS('2way'!$Z$3:$Z$7690,'2way'!$R$3:$R$7690,"=" &amp;B116,'2way'!$Y$3:$Y$7690,"&lt;&gt;P")</f>
        <v>1500</v>
      </c>
      <c r="J116">
        <f>SUMIFS('2way'!$AF$3:$AF$7690,'2way'!$Q$3:$Q$7690,"="&amp;B116,'2way'!$Y$3:$Y$7690,"&lt;&gt;P") + SUMIFS('2way'!$AF$3:$AF$7690,'2way'!$R$3:$R$7690,"="&amp;B116,'2way'!$Y$3:$Y$7690,"&lt;&gt;P")</f>
        <v>-111</v>
      </c>
      <c r="K116" s="79">
        <f t="shared" si="5"/>
        <v>-7.3999999999999996E-2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1400</v>
      </c>
      <c r="D117">
        <f>SUMIFS('2way'!$AB$3:$AB$7690,'2way'!$Q$3:$Q$7690,"="&amp;B117,'2way'!$Z$3:$Z$7690,"&lt;&gt;P") + SUMIFS('2way'!$AB$3:$AB$7690,'2way'!$R$3:$R$7690,"="&amp;B117,'2way'!$Z$3:$Z$7690,"&lt;&gt;P")</f>
        <v>-255</v>
      </c>
      <c r="E117" s="79">
        <f t="shared" si="3"/>
        <v>-0.18214285714285713</v>
      </c>
      <c r="F117">
        <f>SUMIFS('2way'!$Z$3:$Z$7690,'2way'!$Q$3:$Q$7690,"=" &amp;B117,'2way'!$Y$3:$Y$7690,"&lt;&gt;P") + SUMIFS('2way'!$Z$3:$Z$7690,'2way'!$R$3:$R$7690,"=" &amp;B117,'2way'!$Y$3:$Y$7690,"&lt;&gt;P")</f>
        <v>1400</v>
      </c>
      <c r="G117">
        <f>SUMIFS('2way'!$AD$3:$AD$7690,'2way'!$Q$3:$Q$7690,"="&amp;B117,'2way'!$Y$3:$Y$7690,"&lt;&gt;P") + SUMIFS('2way'!$AD$3:$AD$7690,'2way'!$R$3:$R$7690,"="&amp;D117,'2way'!$Y$3:$Y$7690,"&lt;&gt;P")</f>
        <v>-156</v>
      </c>
      <c r="H117" s="79">
        <f t="shared" si="4"/>
        <v>-0.11142857142857143</v>
      </c>
      <c r="I117">
        <f>SUMIFS('2way'!$Z$3:$Z$7690,'2way'!$Q$3:$Q$7690,"=" &amp;B117,'2way'!$Y$3:$Y$7690,"&lt;&gt;P") + SUMIFS('2way'!$Z$3:$Z$7690,'2way'!$R$3:$R$7690,"=" &amp;B117,'2way'!$Y$3:$Y$7690,"&lt;&gt;P")</f>
        <v>1400</v>
      </c>
      <c r="J117">
        <f>SUMIFS('2way'!$AF$3:$AF$7690,'2way'!$Q$3:$Q$7690,"="&amp;B117,'2way'!$Y$3:$Y$7690,"&lt;&gt;P") + SUMIFS('2way'!$AF$3:$AF$7690,'2way'!$R$3:$R$7690,"="&amp;B117,'2way'!$Y$3:$Y$7690,"&lt;&gt;P")</f>
        <v>-1200</v>
      </c>
      <c r="K117" s="79">
        <f t="shared" si="5"/>
        <v>-0.8571428571428571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1400</v>
      </c>
      <c r="D118">
        <f>SUMIFS('2way'!$AB$3:$AB$7690,'2way'!$Q$3:$Q$7690,"="&amp;B118,'2way'!$Z$3:$Z$7690,"&lt;&gt;P") + SUMIFS('2way'!$AB$3:$AB$7690,'2way'!$R$3:$R$7690,"="&amp;B118,'2way'!$Z$3:$Z$7690,"&lt;&gt;P")</f>
        <v>576</v>
      </c>
      <c r="E118" s="79">
        <f t="shared" si="3"/>
        <v>0.41142857142857142</v>
      </c>
      <c r="F118">
        <f>SUMIFS('2way'!$Z$3:$Z$7690,'2way'!$Q$3:$Q$7690,"=" &amp;B118,'2way'!$Y$3:$Y$7690,"&lt;&gt;P") + SUMIFS('2way'!$Z$3:$Z$7690,'2way'!$R$3:$R$7690,"=" &amp;B118,'2way'!$Y$3:$Y$7690,"&lt;&gt;P")</f>
        <v>1400</v>
      </c>
      <c r="G118">
        <f>SUMIFS('2way'!$AD$3:$AD$7690,'2way'!$Q$3:$Q$7690,"="&amp;B118,'2way'!$Y$3:$Y$7690,"&lt;&gt;P") + SUMIFS('2way'!$AD$3:$AD$7690,'2way'!$R$3:$R$7690,"="&amp;D118,'2way'!$Y$3:$Y$7690,"&lt;&gt;P")</f>
        <v>-86</v>
      </c>
      <c r="H118" s="79">
        <f t="shared" si="4"/>
        <v>-6.142857142857143E-2</v>
      </c>
      <c r="I118">
        <f>SUMIFS('2way'!$Z$3:$Z$7690,'2way'!$Q$3:$Q$7690,"=" &amp;B118,'2way'!$Y$3:$Y$7690,"&lt;&gt;P") + SUMIFS('2way'!$Z$3:$Z$7690,'2way'!$R$3:$R$7690,"=" &amp;B118,'2way'!$Y$3:$Y$7690,"&lt;&gt;P")</f>
        <v>1400</v>
      </c>
      <c r="J118">
        <f>SUMIFS('2way'!$AF$3:$AF$7690,'2way'!$Q$3:$Q$7690,"="&amp;B118,'2way'!$Y$3:$Y$7690,"&lt;&gt;P") + SUMIFS('2way'!$AF$3:$AF$7690,'2way'!$R$3:$R$7690,"="&amp;B118,'2way'!$Y$3:$Y$7690,"&lt;&gt;P")</f>
        <v>-695</v>
      </c>
      <c r="K118" s="79">
        <f t="shared" si="5"/>
        <v>-0.49642857142857144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1400</v>
      </c>
      <c r="D119">
        <f>SUMIFS('2way'!$AB$3:$AB$7690,'2way'!$Q$3:$Q$7690,"="&amp;B119,'2way'!$Z$3:$Z$7690,"&lt;&gt;P") + SUMIFS('2way'!$AB$3:$AB$7690,'2way'!$R$3:$R$7690,"="&amp;B119,'2way'!$Z$3:$Z$7690,"&lt;&gt;P")</f>
        <v>301</v>
      </c>
      <c r="E119" s="79">
        <f t="shared" si="3"/>
        <v>0.215</v>
      </c>
      <c r="F119">
        <f>SUMIFS('2way'!$Z$3:$Z$7690,'2way'!$Q$3:$Q$7690,"=" &amp;B119,'2way'!$Y$3:$Y$7690,"&lt;&gt;P") + SUMIFS('2way'!$Z$3:$Z$7690,'2way'!$R$3:$R$7690,"=" &amp;B119,'2way'!$Y$3:$Y$7690,"&lt;&gt;P")</f>
        <v>1400</v>
      </c>
      <c r="G119">
        <f>SUMIFS('2way'!$AD$3:$AD$7690,'2way'!$Q$3:$Q$7690,"="&amp;B119,'2way'!$Y$3:$Y$7690,"&lt;&gt;P") + SUMIFS('2way'!$AD$3:$AD$7690,'2way'!$R$3:$R$7690,"="&amp;D119,'2way'!$Y$3:$Y$7690,"&lt;&gt;P")</f>
        <v>-700</v>
      </c>
      <c r="H119" s="79">
        <f t="shared" si="4"/>
        <v>-0.5</v>
      </c>
      <c r="I119">
        <f>SUMIFS('2way'!$Z$3:$Z$7690,'2way'!$Q$3:$Q$7690,"=" &amp;B119,'2way'!$Y$3:$Y$7690,"&lt;&gt;P") + SUMIFS('2way'!$Z$3:$Z$7690,'2way'!$R$3:$R$7690,"=" &amp;B119,'2way'!$Y$3:$Y$7690,"&lt;&gt;P")</f>
        <v>1400</v>
      </c>
      <c r="J119">
        <f>SUMIFS('2way'!$AF$3:$AF$7690,'2way'!$Q$3:$Q$7690,"="&amp;B119,'2way'!$Y$3:$Y$7690,"&lt;&gt;P") + SUMIFS('2way'!$AF$3:$AF$7690,'2way'!$R$3:$R$7690,"="&amp;B119,'2way'!$Y$3:$Y$7690,"&lt;&gt;P")</f>
        <v>-395</v>
      </c>
      <c r="K119" s="79">
        <f t="shared" si="5"/>
        <v>-0.28214285714285714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1400</v>
      </c>
      <c r="D120">
        <f>SUMIFS('2way'!$AB$3:$AB$7690,'2way'!$Q$3:$Q$7690,"="&amp;B120,'2way'!$Z$3:$Z$7690,"&lt;&gt;P") + SUMIFS('2way'!$AB$3:$AB$7690,'2way'!$R$3:$R$7690,"="&amp;B120,'2way'!$Z$3:$Z$7690,"&lt;&gt;P")</f>
        <v>109</v>
      </c>
      <c r="E120" s="79">
        <f t="shared" si="3"/>
        <v>7.7857142857142861E-2</v>
      </c>
      <c r="F120">
        <f>SUMIFS('2way'!$Z$3:$Z$7690,'2way'!$Q$3:$Q$7690,"=" &amp;B120,'2way'!$Y$3:$Y$7690,"&lt;&gt;P") + SUMIFS('2way'!$Z$3:$Z$7690,'2way'!$R$3:$R$7690,"=" &amp;B120,'2way'!$Y$3:$Y$7690,"&lt;&gt;P")</f>
        <v>1400</v>
      </c>
      <c r="G120">
        <f>SUMIFS('2way'!$AD$3:$AD$7690,'2way'!$Q$3:$Q$7690,"="&amp;B120,'2way'!$Y$3:$Y$7690,"&lt;&gt;P") + SUMIFS('2way'!$AD$3:$AD$7690,'2way'!$R$3:$R$7690,"="&amp;D120,'2way'!$Y$3:$Y$7690,"&lt;&gt;P")</f>
        <v>-700</v>
      </c>
      <c r="H120" s="79">
        <f t="shared" si="4"/>
        <v>-0.5</v>
      </c>
      <c r="I120">
        <f>SUMIFS('2way'!$Z$3:$Z$7690,'2way'!$Q$3:$Q$7690,"=" &amp;B120,'2way'!$Y$3:$Y$7690,"&lt;&gt;P") + SUMIFS('2way'!$Z$3:$Z$7690,'2way'!$R$3:$R$7690,"=" &amp;B120,'2way'!$Y$3:$Y$7690,"&lt;&gt;P")</f>
        <v>1400</v>
      </c>
      <c r="J120">
        <f>SUMIFS('2way'!$AF$3:$AF$7690,'2way'!$Q$3:$Q$7690,"="&amp;B120,'2way'!$Y$3:$Y$7690,"&lt;&gt;P") + SUMIFS('2way'!$AF$3:$AF$7690,'2way'!$R$3:$R$7690,"="&amp;B120,'2way'!$Y$3:$Y$7690,"&lt;&gt;P")</f>
        <v>-86</v>
      </c>
      <c r="K120" s="79">
        <f t="shared" si="5"/>
        <v>-6.142857142857143E-2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1300</v>
      </c>
      <c r="D121">
        <f>SUMIFS('2way'!$AB$3:$AB$7690,'2way'!$Q$3:$Q$7690,"="&amp;B121,'2way'!$Z$3:$Z$7690,"&lt;&gt;P") + SUMIFS('2way'!$AB$3:$AB$7690,'2way'!$R$3:$R$7690,"="&amp;B121,'2way'!$Z$3:$Z$7690,"&lt;&gt;P")</f>
        <v>163.99999999999997</v>
      </c>
      <c r="E121" s="79">
        <f t="shared" si="3"/>
        <v>0.12615384615384614</v>
      </c>
      <c r="F121">
        <f>SUMIFS('2way'!$Z$3:$Z$7690,'2way'!$Q$3:$Q$7690,"=" &amp;B121,'2way'!$Y$3:$Y$7690,"&lt;&gt;P") + SUMIFS('2way'!$Z$3:$Z$7690,'2way'!$R$3:$R$7690,"=" &amp;B121,'2way'!$Y$3:$Y$7690,"&lt;&gt;P")</f>
        <v>1300</v>
      </c>
      <c r="G121">
        <f>SUMIFS('2way'!$AD$3:$AD$7690,'2way'!$Q$3:$Q$7690,"="&amp;B121,'2way'!$Y$3:$Y$7690,"&lt;&gt;P") + SUMIFS('2way'!$AD$3:$AD$7690,'2way'!$R$3:$R$7690,"="&amp;D121,'2way'!$Y$3:$Y$7690,"&lt;&gt;P")</f>
        <v>-518</v>
      </c>
      <c r="H121" s="79">
        <f t="shared" si="4"/>
        <v>-0.39846153846153848</v>
      </c>
      <c r="I121">
        <f>SUMIFS('2way'!$Z$3:$Z$7690,'2way'!$Q$3:$Q$7690,"=" &amp;B121,'2way'!$Y$3:$Y$7690,"&lt;&gt;P") + SUMIFS('2way'!$Z$3:$Z$7690,'2way'!$R$3:$R$7690,"=" &amp;B121,'2way'!$Y$3:$Y$7690,"&lt;&gt;P")</f>
        <v>1300</v>
      </c>
      <c r="J121">
        <f>SUMIFS('2way'!$AF$3:$AF$7690,'2way'!$Q$3:$Q$7690,"="&amp;B121,'2way'!$Y$3:$Y$7690,"&lt;&gt;P") + SUMIFS('2way'!$AF$3:$AF$7690,'2way'!$R$3:$R$7690,"="&amp;B121,'2way'!$Y$3:$Y$7690,"&lt;&gt;P")</f>
        <v>73</v>
      </c>
      <c r="K121" s="79">
        <f t="shared" si="5"/>
        <v>5.6153846153846151E-2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1400</v>
      </c>
      <c r="D122">
        <f>SUMIFS('2way'!$AB$3:$AB$7690,'2way'!$Q$3:$Q$7690,"="&amp;B122,'2way'!$Z$3:$Z$7690,"&lt;&gt;P") + SUMIFS('2way'!$AB$3:$AB$7690,'2way'!$R$3:$R$7690,"="&amp;B122,'2way'!$Z$3:$Z$7690,"&lt;&gt;P")</f>
        <v>-249.99999999999997</v>
      </c>
      <c r="E122" s="79">
        <f t="shared" si="3"/>
        <v>-0.17857142857142855</v>
      </c>
      <c r="F122">
        <f>SUMIFS('2way'!$Z$3:$Z$7690,'2way'!$Q$3:$Q$7690,"=" &amp;B122,'2way'!$Y$3:$Y$7690,"&lt;&gt;P") + SUMIFS('2way'!$Z$3:$Z$7690,'2way'!$R$3:$R$7690,"=" &amp;B122,'2way'!$Y$3:$Y$7690,"&lt;&gt;P")</f>
        <v>1400</v>
      </c>
      <c r="G122">
        <f>SUMIFS('2way'!$AD$3:$AD$7690,'2way'!$Q$3:$Q$7690,"="&amp;B122,'2way'!$Y$3:$Y$7690,"&lt;&gt;P") + SUMIFS('2way'!$AD$3:$AD$7690,'2way'!$R$3:$R$7690,"="&amp;D122,'2way'!$Y$3:$Y$7690,"&lt;&gt;P")</f>
        <v>-700</v>
      </c>
      <c r="H122" s="79">
        <f t="shared" si="4"/>
        <v>-0.5</v>
      </c>
      <c r="I122">
        <f>SUMIFS('2way'!$Z$3:$Z$7690,'2way'!$Q$3:$Q$7690,"=" &amp;B122,'2way'!$Y$3:$Y$7690,"&lt;&gt;P") + SUMIFS('2way'!$Z$3:$Z$7690,'2way'!$R$3:$R$7690,"=" &amp;B122,'2way'!$Y$3:$Y$7690,"&lt;&gt;P")</f>
        <v>1400</v>
      </c>
      <c r="J122">
        <f>SUMIFS('2way'!$AF$3:$AF$7690,'2way'!$Q$3:$Q$7690,"="&amp;B122,'2way'!$Y$3:$Y$7690,"&lt;&gt;P") + SUMIFS('2way'!$AF$3:$AF$7690,'2way'!$R$3:$R$7690,"="&amp;B122,'2way'!$Y$3:$Y$7690,"&lt;&gt;P")</f>
        <v>-541</v>
      </c>
      <c r="K122" s="79">
        <f t="shared" si="5"/>
        <v>-0.38642857142857145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1400</v>
      </c>
      <c r="D123">
        <f>SUMIFS('2way'!$AB$3:$AB$7690,'2way'!$Q$3:$Q$7690,"="&amp;B123,'2way'!$Z$3:$Z$7690,"&lt;&gt;P") + SUMIFS('2way'!$AB$3:$AB$7690,'2way'!$R$3:$R$7690,"="&amp;B123,'2way'!$Z$3:$Z$7690,"&lt;&gt;P")</f>
        <v>-797</v>
      </c>
      <c r="E123" s="79">
        <f t="shared" si="3"/>
        <v>-0.56928571428571428</v>
      </c>
      <c r="F123">
        <f>SUMIFS('2way'!$Z$3:$Z$7690,'2way'!$Q$3:$Q$7690,"=" &amp;B123,'2way'!$Y$3:$Y$7690,"&lt;&gt;P") + SUMIFS('2way'!$Z$3:$Z$7690,'2way'!$R$3:$R$7690,"=" &amp;B123,'2way'!$Y$3:$Y$7690,"&lt;&gt;P")</f>
        <v>1400</v>
      </c>
      <c r="G123">
        <f>SUMIFS('2way'!$AD$3:$AD$7690,'2way'!$Q$3:$Q$7690,"="&amp;B123,'2way'!$Y$3:$Y$7690,"&lt;&gt;P") + SUMIFS('2way'!$AD$3:$AD$7690,'2way'!$R$3:$R$7690,"="&amp;D123,'2way'!$Y$3:$Y$7690,"&lt;&gt;P")</f>
        <v>-374</v>
      </c>
      <c r="H123" s="79">
        <f t="shared" si="4"/>
        <v>-0.26714285714285713</v>
      </c>
      <c r="I123">
        <f>SUMIFS('2way'!$Z$3:$Z$7690,'2way'!$Q$3:$Q$7690,"=" &amp;B123,'2way'!$Y$3:$Y$7690,"&lt;&gt;P") + SUMIFS('2way'!$Z$3:$Z$7690,'2way'!$R$3:$R$7690,"=" &amp;B123,'2way'!$Y$3:$Y$7690,"&lt;&gt;P")</f>
        <v>1400</v>
      </c>
      <c r="J123">
        <f>SUMIFS('2way'!$AF$3:$AF$7690,'2way'!$Q$3:$Q$7690,"="&amp;B123,'2way'!$Y$3:$Y$7690,"&lt;&gt;P") + SUMIFS('2way'!$AF$3:$AF$7690,'2way'!$R$3:$R$7690,"="&amp;B123,'2way'!$Y$3:$Y$7690,"&lt;&gt;P")</f>
        <v>-538</v>
      </c>
      <c r="K123" s="79">
        <f t="shared" si="5"/>
        <v>-0.38428571428571429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1300</v>
      </c>
      <c r="D124">
        <f>SUMIFS('2way'!$AB$3:$AB$7690,'2way'!$Q$3:$Q$7690,"="&amp;B124,'2way'!$Z$3:$Z$7690,"&lt;&gt;P") + SUMIFS('2way'!$AB$3:$AB$7690,'2way'!$R$3:$R$7690,"="&amp;B124,'2way'!$Z$3:$Z$7690,"&lt;&gt;P")</f>
        <v>120.00000000000003</v>
      </c>
      <c r="E124" s="79">
        <f t="shared" si="3"/>
        <v>9.2307692307692327E-2</v>
      </c>
      <c r="F124">
        <f>SUMIFS('2way'!$Z$3:$Z$7690,'2way'!$Q$3:$Q$7690,"=" &amp;B124,'2way'!$Y$3:$Y$7690,"&lt;&gt;P") + SUMIFS('2way'!$Z$3:$Z$7690,'2way'!$R$3:$R$7690,"=" &amp;B124,'2way'!$Y$3:$Y$7690,"&lt;&gt;P")</f>
        <v>1300</v>
      </c>
      <c r="G124">
        <f>SUMIFS('2way'!$AD$3:$AD$7690,'2way'!$Q$3:$Q$7690,"="&amp;B124,'2way'!$Y$3:$Y$7690,"&lt;&gt;P") + SUMIFS('2way'!$AD$3:$AD$7690,'2way'!$R$3:$R$7690,"="&amp;D124,'2way'!$Y$3:$Y$7690,"&lt;&gt;P")</f>
        <v>25</v>
      </c>
      <c r="H124" s="79">
        <f t="shared" si="4"/>
        <v>1.9230769230769232E-2</v>
      </c>
      <c r="I124">
        <f>SUMIFS('2way'!$Z$3:$Z$7690,'2way'!$Q$3:$Q$7690,"=" &amp;B124,'2way'!$Y$3:$Y$7690,"&lt;&gt;P") + SUMIFS('2way'!$Z$3:$Z$7690,'2way'!$R$3:$R$7690,"=" &amp;B124,'2way'!$Y$3:$Y$7690,"&lt;&gt;P")</f>
        <v>1300</v>
      </c>
      <c r="J124">
        <f>SUMIFS('2way'!$AF$3:$AF$7690,'2way'!$Q$3:$Q$7690,"="&amp;B124,'2way'!$Y$3:$Y$7690,"&lt;&gt;P") + SUMIFS('2way'!$AF$3:$AF$7690,'2way'!$R$3:$R$7690,"="&amp;B124,'2way'!$Y$3:$Y$7690,"&lt;&gt;P")</f>
        <v>-643</v>
      </c>
      <c r="K124" s="79">
        <f t="shared" si="5"/>
        <v>-0.49461538461538462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1300</v>
      </c>
      <c r="D125">
        <f>SUMIFS('2way'!$AB$3:$AB$7690,'2way'!$Q$3:$Q$7690,"="&amp;B125,'2way'!$Z$3:$Z$7690,"&lt;&gt;P") + SUMIFS('2way'!$AB$3:$AB$7690,'2way'!$R$3:$R$7690,"="&amp;B125,'2way'!$Z$3:$Z$7690,"&lt;&gt;P")</f>
        <v>-61.000000000000057</v>
      </c>
      <c r="E125" s="79">
        <f t="shared" si="3"/>
        <v>-4.692307692307697E-2</v>
      </c>
      <c r="F125">
        <f>SUMIFS('2way'!$Z$3:$Z$7690,'2way'!$Q$3:$Q$7690,"=" &amp;B125,'2way'!$Y$3:$Y$7690,"&lt;&gt;P") + SUMIFS('2way'!$Z$3:$Z$7690,'2way'!$R$3:$R$7690,"=" &amp;B125,'2way'!$Y$3:$Y$7690,"&lt;&gt;P")</f>
        <v>1300</v>
      </c>
      <c r="G125">
        <f>SUMIFS('2way'!$AD$3:$AD$7690,'2way'!$Q$3:$Q$7690,"="&amp;B125,'2way'!$Y$3:$Y$7690,"&lt;&gt;P") + SUMIFS('2way'!$AD$3:$AD$7690,'2way'!$R$3:$R$7690,"="&amp;D125,'2way'!$Y$3:$Y$7690,"&lt;&gt;P")</f>
        <v>-192.00000000000003</v>
      </c>
      <c r="H125" s="79">
        <f t="shared" si="4"/>
        <v>-0.14769230769230771</v>
      </c>
      <c r="I125">
        <f>SUMIFS('2way'!$Z$3:$Z$7690,'2way'!$Q$3:$Q$7690,"=" &amp;B125,'2way'!$Y$3:$Y$7690,"&lt;&gt;P") + SUMIFS('2way'!$Z$3:$Z$7690,'2way'!$R$3:$R$7690,"=" &amp;B125,'2way'!$Y$3:$Y$7690,"&lt;&gt;P")</f>
        <v>1300</v>
      </c>
      <c r="J125">
        <f>SUMIFS('2way'!$AF$3:$AF$7690,'2way'!$Q$3:$Q$7690,"="&amp;B125,'2way'!$Y$3:$Y$7690,"&lt;&gt;P") + SUMIFS('2way'!$AF$3:$AF$7690,'2way'!$R$3:$R$7690,"="&amp;B125,'2way'!$Y$3:$Y$7690,"&lt;&gt;P")</f>
        <v>-469</v>
      </c>
      <c r="K125" s="79">
        <f t="shared" si="5"/>
        <v>-0.36076923076923079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1300</v>
      </c>
      <c r="D126">
        <f>SUMIFS('2way'!$AB$3:$AB$7690,'2way'!$Q$3:$Q$7690,"="&amp;B126,'2way'!$Z$3:$Z$7690,"&lt;&gt;P") + SUMIFS('2way'!$AB$3:$AB$7690,'2way'!$R$3:$R$7690,"="&amp;B126,'2way'!$Z$3:$Z$7690,"&lt;&gt;P")</f>
        <v>-234</v>
      </c>
      <c r="E126" s="79">
        <f t="shared" si="3"/>
        <v>-0.18</v>
      </c>
      <c r="F126">
        <f>SUMIFS('2way'!$Z$3:$Z$7690,'2way'!$Q$3:$Q$7690,"=" &amp;B126,'2way'!$Y$3:$Y$7690,"&lt;&gt;P") + SUMIFS('2way'!$Z$3:$Z$7690,'2way'!$R$3:$R$7690,"=" &amp;B126,'2way'!$Y$3:$Y$7690,"&lt;&gt;P")</f>
        <v>1300</v>
      </c>
      <c r="G126">
        <f>SUMIFS('2way'!$AD$3:$AD$7690,'2way'!$Q$3:$Q$7690,"="&amp;B126,'2way'!$Y$3:$Y$7690,"&lt;&gt;P") + SUMIFS('2way'!$AD$3:$AD$7690,'2way'!$R$3:$R$7690,"="&amp;D126,'2way'!$Y$3:$Y$7690,"&lt;&gt;P")</f>
        <v>-212</v>
      </c>
      <c r="H126" s="79">
        <f t="shared" si="4"/>
        <v>-0.16307692307692306</v>
      </c>
      <c r="I126">
        <f>SUMIFS('2way'!$Z$3:$Z$7690,'2way'!$Q$3:$Q$7690,"=" &amp;B126,'2way'!$Y$3:$Y$7690,"&lt;&gt;P") + SUMIFS('2way'!$Z$3:$Z$7690,'2way'!$R$3:$R$7690,"=" &amp;B126,'2way'!$Y$3:$Y$7690,"&lt;&gt;P")</f>
        <v>1300</v>
      </c>
      <c r="J126">
        <f>SUMIFS('2way'!$AF$3:$AF$7690,'2way'!$Q$3:$Q$7690,"="&amp;B126,'2way'!$Y$3:$Y$7690,"&lt;&gt;P") + SUMIFS('2way'!$AF$3:$AF$7690,'2way'!$R$3:$R$7690,"="&amp;B126,'2way'!$Y$3:$Y$7690,"&lt;&gt;P")</f>
        <v>-348</v>
      </c>
      <c r="K126" s="79">
        <f t="shared" si="5"/>
        <v>-0.26769230769230767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1400</v>
      </c>
      <c r="D127">
        <f>SUMIFS('2way'!$AB$3:$AB$7690,'2way'!$Q$3:$Q$7690,"="&amp;B127,'2way'!$Z$3:$Z$7690,"&lt;&gt;P") + SUMIFS('2way'!$AB$3:$AB$7690,'2way'!$R$3:$R$7690,"="&amp;B127,'2way'!$Z$3:$Z$7690,"&lt;&gt;P")</f>
        <v>-164.00000000000003</v>
      </c>
      <c r="E127" s="79">
        <f t="shared" si="3"/>
        <v>-0.11714285714285716</v>
      </c>
      <c r="F127">
        <f>SUMIFS('2way'!$Z$3:$Z$7690,'2way'!$Q$3:$Q$7690,"=" &amp;B127,'2way'!$Y$3:$Y$7690,"&lt;&gt;P") + SUMIFS('2way'!$Z$3:$Z$7690,'2way'!$R$3:$R$7690,"=" &amp;B127,'2way'!$Y$3:$Y$7690,"&lt;&gt;P")</f>
        <v>1400</v>
      </c>
      <c r="G127">
        <f>SUMIFS('2way'!$AD$3:$AD$7690,'2way'!$Q$3:$Q$7690,"="&amp;B127,'2way'!$Y$3:$Y$7690,"&lt;&gt;P") + SUMIFS('2way'!$AD$3:$AD$7690,'2way'!$R$3:$R$7690,"="&amp;D127,'2way'!$Y$3:$Y$7690,"&lt;&gt;P")</f>
        <v>-700</v>
      </c>
      <c r="H127" s="79">
        <f t="shared" si="4"/>
        <v>-0.5</v>
      </c>
      <c r="I127">
        <f>SUMIFS('2way'!$Z$3:$Z$7690,'2way'!$Q$3:$Q$7690,"=" &amp;B127,'2way'!$Y$3:$Y$7690,"&lt;&gt;P") + SUMIFS('2way'!$Z$3:$Z$7690,'2way'!$R$3:$R$7690,"=" &amp;B127,'2way'!$Y$3:$Y$7690,"&lt;&gt;P")</f>
        <v>1400</v>
      </c>
      <c r="J127">
        <f>SUMIFS('2way'!$AF$3:$AF$7690,'2way'!$Q$3:$Q$7690,"="&amp;B127,'2way'!$Y$3:$Y$7690,"&lt;&gt;P") + SUMIFS('2way'!$AF$3:$AF$7690,'2way'!$R$3:$R$7690,"="&amp;B127,'2way'!$Y$3:$Y$7690,"&lt;&gt;P")</f>
        <v>-445</v>
      </c>
      <c r="K127" s="79">
        <f t="shared" si="5"/>
        <v>-0.31785714285714284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1400</v>
      </c>
      <c r="D128">
        <f>SUMIFS('2way'!$AB$3:$AB$7690,'2way'!$Q$3:$Q$7690,"="&amp;B128,'2way'!$Z$3:$Z$7690,"&lt;&gt;P") + SUMIFS('2way'!$AB$3:$AB$7690,'2way'!$R$3:$R$7690,"="&amp;B128,'2way'!$Z$3:$Z$7690,"&lt;&gt;P")</f>
        <v>239</v>
      </c>
      <c r="E128" s="79">
        <f t="shared" si="3"/>
        <v>0.17071428571428571</v>
      </c>
      <c r="F128">
        <f>SUMIFS('2way'!$Z$3:$Z$7690,'2way'!$Q$3:$Q$7690,"=" &amp;B128,'2way'!$Y$3:$Y$7690,"&lt;&gt;P") + SUMIFS('2way'!$Z$3:$Z$7690,'2way'!$R$3:$R$7690,"=" &amp;B128,'2way'!$Y$3:$Y$7690,"&lt;&gt;P")</f>
        <v>1400</v>
      </c>
      <c r="G128">
        <f>SUMIFS('2way'!$AD$3:$AD$7690,'2way'!$Q$3:$Q$7690,"="&amp;B128,'2way'!$Y$3:$Y$7690,"&lt;&gt;P") + SUMIFS('2way'!$AD$3:$AD$7690,'2way'!$R$3:$R$7690,"="&amp;D128,'2way'!$Y$3:$Y$7690,"&lt;&gt;P")</f>
        <v>-272</v>
      </c>
      <c r="H128" s="79">
        <f t="shared" si="4"/>
        <v>-0.19428571428571428</v>
      </c>
      <c r="I128">
        <f>SUMIFS('2way'!$Z$3:$Z$7690,'2way'!$Q$3:$Q$7690,"=" &amp;B128,'2way'!$Y$3:$Y$7690,"&lt;&gt;P") + SUMIFS('2way'!$Z$3:$Z$7690,'2way'!$R$3:$R$7690,"=" &amp;B128,'2way'!$Y$3:$Y$7690,"&lt;&gt;P")</f>
        <v>1400</v>
      </c>
      <c r="J128">
        <f>SUMIFS('2way'!$AF$3:$AF$7690,'2way'!$Q$3:$Q$7690,"="&amp;B128,'2way'!$Y$3:$Y$7690,"&lt;&gt;P") + SUMIFS('2way'!$AF$3:$AF$7690,'2way'!$R$3:$R$7690,"="&amp;B128,'2way'!$Y$3:$Y$7690,"&lt;&gt;P")</f>
        <v>-444</v>
      </c>
      <c r="K128" s="79">
        <f t="shared" si="5"/>
        <v>-0.31714285714285712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1400</v>
      </c>
      <c r="D129">
        <f>SUMIFS('2way'!$AB$3:$AB$7690,'2way'!$Q$3:$Q$7690,"="&amp;B129,'2way'!$Z$3:$Z$7690,"&lt;&gt;P") + SUMIFS('2way'!$AB$3:$AB$7690,'2way'!$R$3:$R$7690,"="&amp;B129,'2way'!$Z$3:$Z$7690,"&lt;&gt;P")</f>
        <v>-423</v>
      </c>
      <c r="E129" s="79">
        <f t="shared" si="3"/>
        <v>-0.30214285714285716</v>
      </c>
      <c r="F129">
        <f>SUMIFS('2way'!$Z$3:$Z$7690,'2way'!$Q$3:$Q$7690,"=" &amp;B129,'2way'!$Y$3:$Y$7690,"&lt;&gt;P") + SUMIFS('2way'!$Z$3:$Z$7690,'2way'!$R$3:$R$7690,"=" &amp;B129,'2way'!$Y$3:$Y$7690,"&lt;&gt;P")</f>
        <v>1400</v>
      </c>
      <c r="G129">
        <f>SUMIFS('2way'!$AD$3:$AD$7690,'2way'!$Q$3:$Q$7690,"="&amp;B129,'2way'!$Y$3:$Y$7690,"&lt;&gt;P") + SUMIFS('2way'!$AD$3:$AD$7690,'2way'!$R$3:$R$7690,"="&amp;D129,'2way'!$Y$3:$Y$7690,"&lt;&gt;P")</f>
        <v>-700</v>
      </c>
      <c r="H129" s="79">
        <f t="shared" si="4"/>
        <v>-0.5</v>
      </c>
      <c r="I129">
        <f>SUMIFS('2way'!$Z$3:$Z$7690,'2way'!$Q$3:$Q$7690,"=" &amp;B129,'2way'!$Y$3:$Y$7690,"&lt;&gt;P") + SUMIFS('2way'!$Z$3:$Z$7690,'2way'!$R$3:$R$7690,"=" &amp;B129,'2way'!$Y$3:$Y$7690,"&lt;&gt;P")</f>
        <v>1400</v>
      </c>
      <c r="J129">
        <f>SUMIFS('2way'!$AF$3:$AF$7690,'2way'!$Q$3:$Q$7690,"="&amp;B129,'2way'!$Y$3:$Y$7690,"&lt;&gt;P") + SUMIFS('2way'!$AF$3:$AF$7690,'2way'!$R$3:$R$7690,"="&amp;B129,'2way'!$Y$3:$Y$7690,"&lt;&gt;P")</f>
        <v>-755</v>
      </c>
      <c r="K129" s="79">
        <f t="shared" si="5"/>
        <v>-0.53928571428571426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1300</v>
      </c>
      <c r="D130">
        <f>SUMIFS('2way'!$AB$3:$AB$7690,'2way'!$Q$3:$Q$7690,"="&amp;B130,'2way'!$Z$3:$Z$7690,"&lt;&gt;P") + SUMIFS('2way'!$AB$3:$AB$7690,'2way'!$R$3:$R$7690,"="&amp;B130,'2way'!$Z$3:$Z$7690,"&lt;&gt;P")</f>
        <v>28.999999999999972</v>
      </c>
      <c r="E130" s="79">
        <f t="shared" si="3"/>
        <v>2.2307692307692285E-2</v>
      </c>
      <c r="F130">
        <f>SUMIFS('2way'!$Z$3:$Z$7690,'2way'!$Q$3:$Q$7690,"=" &amp;B130,'2way'!$Y$3:$Y$7690,"&lt;&gt;P") + SUMIFS('2way'!$Z$3:$Z$7690,'2way'!$R$3:$R$7690,"=" &amp;B130,'2way'!$Y$3:$Y$7690,"&lt;&gt;P")</f>
        <v>1300</v>
      </c>
      <c r="G130">
        <f>SUMIFS('2way'!$AD$3:$AD$7690,'2way'!$Q$3:$Q$7690,"="&amp;B130,'2way'!$Y$3:$Y$7690,"&lt;&gt;P") + SUMIFS('2way'!$AD$3:$AD$7690,'2way'!$R$3:$R$7690,"="&amp;D130,'2way'!$Y$3:$Y$7690,"&lt;&gt;P")</f>
        <v>-221</v>
      </c>
      <c r="H130" s="79">
        <f t="shared" si="4"/>
        <v>-0.17</v>
      </c>
      <c r="I130">
        <f>SUMIFS('2way'!$Z$3:$Z$7690,'2way'!$Q$3:$Q$7690,"=" &amp;B130,'2way'!$Y$3:$Y$7690,"&lt;&gt;P") + SUMIFS('2way'!$Z$3:$Z$7690,'2way'!$R$3:$R$7690,"=" &amp;B130,'2way'!$Y$3:$Y$7690,"&lt;&gt;P")</f>
        <v>1300</v>
      </c>
      <c r="J130">
        <f>SUMIFS('2way'!$AF$3:$AF$7690,'2way'!$Q$3:$Q$7690,"="&amp;B130,'2way'!$Y$3:$Y$7690,"&lt;&gt;P") + SUMIFS('2way'!$AF$3:$AF$7690,'2way'!$R$3:$R$7690,"="&amp;B130,'2way'!$Y$3:$Y$7690,"&lt;&gt;P")</f>
        <v>-815</v>
      </c>
      <c r="K130" s="79">
        <f t="shared" si="5"/>
        <v>-0.62692307692307692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1300</v>
      </c>
      <c r="D131">
        <f>SUMIFS('2way'!$AB$3:$AB$7690,'2way'!$Q$3:$Q$7690,"="&amp;B131,'2way'!$Z$3:$Z$7690,"&lt;&gt;P") + SUMIFS('2way'!$AB$3:$AB$7690,'2way'!$R$3:$R$7690,"="&amp;B131,'2way'!$Z$3:$Z$7690,"&lt;&gt;P")</f>
        <v>-34</v>
      </c>
      <c r="E131" s="79">
        <f t="shared" si="3"/>
        <v>-2.6153846153846153E-2</v>
      </c>
      <c r="F131">
        <f>SUMIFS('2way'!$Z$3:$Z$7690,'2way'!$Q$3:$Q$7690,"=" &amp;B131,'2way'!$Y$3:$Y$7690,"&lt;&gt;P") + SUMIFS('2way'!$Z$3:$Z$7690,'2way'!$R$3:$R$7690,"=" &amp;B131,'2way'!$Y$3:$Y$7690,"&lt;&gt;P")</f>
        <v>1300</v>
      </c>
      <c r="G131">
        <f>SUMIFS('2way'!$AD$3:$AD$7690,'2way'!$Q$3:$Q$7690,"="&amp;B131,'2way'!$Y$3:$Y$7690,"&lt;&gt;P") + SUMIFS('2way'!$AD$3:$AD$7690,'2way'!$R$3:$R$7690,"="&amp;D131,'2way'!$Y$3:$Y$7690,"&lt;&gt;P")</f>
        <v>-411</v>
      </c>
      <c r="H131" s="79">
        <f t="shared" si="4"/>
        <v>-0.31615384615384617</v>
      </c>
      <c r="I131">
        <f>SUMIFS('2way'!$Z$3:$Z$7690,'2way'!$Q$3:$Q$7690,"=" &amp;B131,'2way'!$Y$3:$Y$7690,"&lt;&gt;P") + SUMIFS('2way'!$Z$3:$Z$7690,'2way'!$R$3:$R$7690,"=" &amp;B131,'2way'!$Y$3:$Y$7690,"&lt;&gt;P")</f>
        <v>1300</v>
      </c>
      <c r="J131">
        <f>SUMIFS('2way'!$AF$3:$AF$7690,'2way'!$Q$3:$Q$7690,"="&amp;B131,'2way'!$Y$3:$Y$7690,"&lt;&gt;P") + SUMIFS('2way'!$AF$3:$AF$7690,'2way'!$R$3:$R$7690,"="&amp;B131,'2way'!$Y$3:$Y$7690,"&lt;&gt;P")</f>
        <v>185</v>
      </c>
      <c r="K131" s="79">
        <f t="shared" si="5"/>
        <v>0.1423076923076923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1400</v>
      </c>
      <c r="D132">
        <f>SUMIFS('2way'!$AB$3:$AB$7690,'2way'!$Q$3:$Q$7690,"="&amp;B132,'2way'!$Z$3:$Z$7690,"&lt;&gt;P") + SUMIFS('2way'!$AB$3:$AB$7690,'2way'!$R$3:$R$7690,"="&amp;B132,'2way'!$Z$3:$Z$7690,"&lt;&gt;P")</f>
        <v>-91</v>
      </c>
      <c r="E132" s="79">
        <f t="shared" ref="E132:E195" si="6">D132/C132</f>
        <v>-6.5000000000000002E-2</v>
      </c>
      <c r="F132">
        <f>SUMIFS('2way'!$Z$3:$Z$7690,'2way'!$Q$3:$Q$7690,"=" &amp;B132,'2way'!$Y$3:$Y$7690,"&lt;&gt;P") + SUMIFS('2way'!$Z$3:$Z$7690,'2way'!$R$3:$R$7690,"=" &amp;B132,'2way'!$Y$3:$Y$7690,"&lt;&gt;P")</f>
        <v>1400</v>
      </c>
      <c r="G132">
        <f>SUMIFS('2way'!$AD$3:$AD$7690,'2way'!$Q$3:$Q$7690,"="&amp;B132,'2way'!$Y$3:$Y$7690,"&lt;&gt;P") + SUMIFS('2way'!$AD$3:$AD$7690,'2way'!$R$3:$R$7690,"="&amp;D132,'2way'!$Y$3:$Y$7690,"&lt;&gt;P")</f>
        <v>-700</v>
      </c>
      <c r="H132" s="79">
        <f t="shared" ref="H132:H195" si="7">G132/F132</f>
        <v>-0.5</v>
      </c>
      <c r="I132">
        <f>SUMIFS('2way'!$Z$3:$Z$7690,'2way'!$Q$3:$Q$7690,"=" &amp;B132,'2way'!$Y$3:$Y$7690,"&lt;&gt;P") + SUMIFS('2way'!$Z$3:$Z$7690,'2way'!$R$3:$R$7690,"=" &amp;B132,'2way'!$Y$3:$Y$7690,"&lt;&gt;P")</f>
        <v>1400</v>
      </c>
      <c r="J132">
        <f>SUMIFS('2way'!$AF$3:$AF$7690,'2way'!$Q$3:$Q$7690,"="&amp;B132,'2way'!$Y$3:$Y$7690,"&lt;&gt;P") + SUMIFS('2way'!$AF$3:$AF$7690,'2way'!$R$3:$R$7690,"="&amp;B132,'2way'!$Y$3:$Y$7690,"&lt;&gt;P")</f>
        <v>-348</v>
      </c>
      <c r="K132" s="79">
        <f t="shared" ref="K132:K195" si="8">J132/I132</f>
        <v>-0.24857142857142858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1300</v>
      </c>
      <c r="D133">
        <f>SUMIFS('2way'!$AB$3:$AB$7690,'2way'!$Q$3:$Q$7690,"="&amp;B133,'2way'!$Z$3:$Z$7690,"&lt;&gt;P") + SUMIFS('2way'!$AB$3:$AB$7690,'2way'!$R$3:$R$7690,"="&amp;B133,'2way'!$Z$3:$Z$7690,"&lt;&gt;P")</f>
        <v>-39</v>
      </c>
      <c r="E133" s="79">
        <f t="shared" si="6"/>
        <v>-0.03</v>
      </c>
      <c r="F133">
        <f>SUMIFS('2way'!$Z$3:$Z$7690,'2way'!$Q$3:$Q$7690,"=" &amp;B133,'2way'!$Y$3:$Y$7690,"&lt;&gt;P") + SUMIFS('2way'!$Z$3:$Z$7690,'2way'!$R$3:$R$7690,"=" &amp;B133,'2way'!$Y$3:$Y$7690,"&lt;&gt;P")</f>
        <v>1300</v>
      </c>
      <c r="G133">
        <f>SUMIFS('2way'!$AD$3:$AD$7690,'2way'!$Q$3:$Q$7690,"="&amp;B133,'2way'!$Y$3:$Y$7690,"&lt;&gt;P") + SUMIFS('2way'!$AD$3:$AD$7690,'2way'!$R$3:$R$7690,"="&amp;D133,'2way'!$Y$3:$Y$7690,"&lt;&gt;P")</f>
        <v>-700</v>
      </c>
      <c r="H133" s="79">
        <f t="shared" si="7"/>
        <v>-0.53846153846153844</v>
      </c>
      <c r="I133">
        <f>SUMIFS('2way'!$Z$3:$Z$7690,'2way'!$Q$3:$Q$7690,"=" &amp;B133,'2way'!$Y$3:$Y$7690,"&lt;&gt;P") + SUMIFS('2way'!$Z$3:$Z$7690,'2way'!$R$3:$R$7690,"=" &amp;B133,'2way'!$Y$3:$Y$7690,"&lt;&gt;P")</f>
        <v>1300</v>
      </c>
      <c r="J133">
        <f>SUMIFS('2way'!$AF$3:$AF$7690,'2way'!$Q$3:$Q$7690,"="&amp;B133,'2way'!$Y$3:$Y$7690,"&lt;&gt;P") + SUMIFS('2way'!$AF$3:$AF$7690,'2way'!$R$3:$R$7690,"="&amp;B133,'2way'!$Y$3:$Y$7690,"&lt;&gt;P")</f>
        <v>-602</v>
      </c>
      <c r="K133" s="79">
        <f t="shared" si="8"/>
        <v>-0.46307692307692305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1400</v>
      </c>
      <c r="D134">
        <f>SUMIFS('2way'!$AB$3:$AB$7690,'2way'!$Q$3:$Q$7690,"="&amp;B134,'2way'!$Z$3:$Z$7690,"&lt;&gt;P") + SUMIFS('2way'!$AB$3:$AB$7690,'2way'!$R$3:$R$7690,"="&amp;B134,'2way'!$Z$3:$Z$7690,"&lt;&gt;P")</f>
        <v>-527</v>
      </c>
      <c r="E134" s="79">
        <f t="shared" si="6"/>
        <v>-0.37642857142857145</v>
      </c>
      <c r="F134">
        <f>SUMIFS('2way'!$Z$3:$Z$7690,'2way'!$Q$3:$Q$7690,"=" &amp;B134,'2way'!$Y$3:$Y$7690,"&lt;&gt;P") + SUMIFS('2way'!$Z$3:$Z$7690,'2way'!$R$3:$R$7690,"=" &amp;B134,'2way'!$Y$3:$Y$7690,"&lt;&gt;P")</f>
        <v>1400</v>
      </c>
      <c r="G134">
        <f>SUMIFS('2way'!$AD$3:$AD$7690,'2way'!$Q$3:$Q$7690,"="&amp;B134,'2way'!$Y$3:$Y$7690,"&lt;&gt;P") + SUMIFS('2way'!$AD$3:$AD$7690,'2way'!$R$3:$R$7690,"="&amp;D134,'2way'!$Y$3:$Y$7690,"&lt;&gt;P")</f>
        <v>-538</v>
      </c>
      <c r="H134" s="79">
        <f t="shared" si="7"/>
        <v>-0.38428571428571429</v>
      </c>
      <c r="I134">
        <f>SUMIFS('2way'!$Z$3:$Z$7690,'2way'!$Q$3:$Q$7690,"=" &amp;B134,'2way'!$Y$3:$Y$7690,"&lt;&gt;P") + SUMIFS('2way'!$Z$3:$Z$7690,'2way'!$R$3:$R$7690,"=" &amp;B134,'2way'!$Y$3:$Y$7690,"&lt;&gt;P")</f>
        <v>1400</v>
      </c>
      <c r="J134">
        <f>SUMIFS('2way'!$AF$3:$AF$7690,'2way'!$Q$3:$Q$7690,"="&amp;B134,'2way'!$Y$3:$Y$7690,"&lt;&gt;P") + SUMIFS('2way'!$AF$3:$AF$7690,'2way'!$R$3:$R$7690,"="&amp;B134,'2way'!$Y$3:$Y$7690,"&lt;&gt;P")</f>
        <v>-563</v>
      </c>
      <c r="K134" s="79">
        <f t="shared" si="8"/>
        <v>-0.40214285714285714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1400</v>
      </c>
      <c r="D135">
        <f>SUMIFS('2way'!$AB$3:$AB$7690,'2way'!$Q$3:$Q$7690,"="&amp;B135,'2way'!$Z$3:$Z$7690,"&lt;&gt;P") + SUMIFS('2way'!$AB$3:$AB$7690,'2way'!$R$3:$R$7690,"="&amp;B135,'2way'!$Z$3:$Z$7690,"&lt;&gt;P")</f>
        <v>111</v>
      </c>
      <c r="E135" s="79">
        <f t="shared" si="6"/>
        <v>7.9285714285714279E-2</v>
      </c>
      <c r="F135">
        <f>SUMIFS('2way'!$Z$3:$Z$7690,'2way'!$Q$3:$Q$7690,"=" &amp;B135,'2way'!$Y$3:$Y$7690,"&lt;&gt;P") + SUMIFS('2way'!$Z$3:$Z$7690,'2way'!$R$3:$R$7690,"=" &amp;B135,'2way'!$Y$3:$Y$7690,"&lt;&gt;P")</f>
        <v>1400</v>
      </c>
      <c r="G135">
        <f>SUMIFS('2way'!$AD$3:$AD$7690,'2way'!$Q$3:$Q$7690,"="&amp;B135,'2way'!$Y$3:$Y$7690,"&lt;&gt;P") + SUMIFS('2way'!$AD$3:$AD$7690,'2way'!$R$3:$R$7690,"="&amp;D135,'2way'!$Y$3:$Y$7690,"&lt;&gt;P")</f>
        <v>-700</v>
      </c>
      <c r="H135" s="79">
        <f t="shared" si="7"/>
        <v>-0.5</v>
      </c>
      <c r="I135">
        <f>SUMIFS('2way'!$Z$3:$Z$7690,'2way'!$Q$3:$Q$7690,"=" &amp;B135,'2way'!$Y$3:$Y$7690,"&lt;&gt;P") + SUMIFS('2way'!$Z$3:$Z$7690,'2way'!$R$3:$R$7690,"=" &amp;B135,'2way'!$Y$3:$Y$7690,"&lt;&gt;P")</f>
        <v>1400</v>
      </c>
      <c r="J135">
        <f>SUMIFS('2way'!$AF$3:$AF$7690,'2way'!$Q$3:$Q$7690,"="&amp;B135,'2way'!$Y$3:$Y$7690,"&lt;&gt;P") + SUMIFS('2way'!$AF$3:$AF$7690,'2way'!$R$3:$R$7690,"="&amp;B135,'2way'!$Y$3:$Y$7690,"&lt;&gt;P")</f>
        <v>-309</v>
      </c>
      <c r="K135" s="79">
        <f t="shared" si="8"/>
        <v>-0.22071428571428572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1400</v>
      </c>
      <c r="D136">
        <f>SUMIFS('2way'!$AB$3:$AB$7690,'2way'!$Q$3:$Q$7690,"="&amp;B136,'2way'!$Z$3:$Z$7690,"&lt;&gt;P") + SUMIFS('2way'!$AB$3:$AB$7690,'2way'!$R$3:$R$7690,"="&amp;B136,'2way'!$Z$3:$Z$7690,"&lt;&gt;P")</f>
        <v>799</v>
      </c>
      <c r="E136" s="79">
        <f t="shared" si="6"/>
        <v>0.57071428571428573</v>
      </c>
      <c r="F136">
        <f>SUMIFS('2way'!$Z$3:$Z$7690,'2way'!$Q$3:$Q$7690,"=" &amp;B136,'2way'!$Y$3:$Y$7690,"&lt;&gt;P") + SUMIFS('2way'!$Z$3:$Z$7690,'2way'!$R$3:$R$7690,"=" &amp;B136,'2way'!$Y$3:$Y$7690,"&lt;&gt;P")</f>
        <v>1400</v>
      </c>
      <c r="G136">
        <f>SUMIFS('2way'!$AD$3:$AD$7690,'2way'!$Q$3:$Q$7690,"="&amp;B136,'2way'!$Y$3:$Y$7690,"&lt;&gt;P") + SUMIFS('2way'!$AD$3:$AD$7690,'2way'!$R$3:$R$7690,"="&amp;D136,'2way'!$Y$3:$Y$7690,"&lt;&gt;P")</f>
        <v>474</v>
      </c>
      <c r="H136" s="79">
        <f t="shared" si="7"/>
        <v>0.33857142857142858</v>
      </c>
      <c r="I136">
        <f>SUMIFS('2way'!$Z$3:$Z$7690,'2way'!$Q$3:$Q$7690,"=" &amp;B136,'2way'!$Y$3:$Y$7690,"&lt;&gt;P") + SUMIFS('2way'!$Z$3:$Z$7690,'2way'!$R$3:$R$7690,"=" &amp;B136,'2way'!$Y$3:$Y$7690,"&lt;&gt;P")</f>
        <v>1400</v>
      </c>
      <c r="J136">
        <f>SUMIFS('2way'!$AF$3:$AF$7690,'2way'!$Q$3:$Q$7690,"="&amp;B136,'2way'!$Y$3:$Y$7690,"&lt;&gt;P") + SUMIFS('2way'!$AF$3:$AF$7690,'2way'!$R$3:$R$7690,"="&amp;B136,'2way'!$Y$3:$Y$7690,"&lt;&gt;P")</f>
        <v>-999</v>
      </c>
      <c r="K136" s="79">
        <f t="shared" si="8"/>
        <v>-0.71357142857142852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1300</v>
      </c>
      <c r="D137">
        <f>SUMIFS('2way'!$AB$3:$AB$7690,'2way'!$Q$3:$Q$7690,"="&amp;B137,'2way'!$Z$3:$Z$7690,"&lt;&gt;P") + SUMIFS('2way'!$AB$3:$AB$7690,'2way'!$R$3:$R$7690,"="&amp;B137,'2way'!$Z$3:$Z$7690,"&lt;&gt;P")</f>
        <v>8</v>
      </c>
      <c r="E137" s="79">
        <f t="shared" si="6"/>
        <v>6.1538461538461538E-3</v>
      </c>
      <c r="F137">
        <f>SUMIFS('2way'!$Z$3:$Z$7690,'2way'!$Q$3:$Q$7690,"=" &amp;B137,'2way'!$Y$3:$Y$7690,"&lt;&gt;P") + SUMIFS('2way'!$Z$3:$Z$7690,'2way'!$R$3:$R$7690,"=" &amp;B137,'2way'!$Y$3:$Y$7690,"&lt;&gt;P")</f>
        <v>1300</v>
      </c>
      <c r="G137">
        <f>SUMIFS('2way'!$AD$3:$AD$7690,'2way'!$Q$3:$Q$7690,"="&amp;B137,'2way'!$Y$3:$Y$7690,"&lt;&gt;P") + SUMIFS('2way'!$AD$3:$AD$7690,'2way'!$R$3:$R$7690,"="&amp;D137,'2way'!$Y$3:$Y$7690,"&lt;&gt;P")</f>
        <v>-342</v>
      </c>
      <c r="H137" s="79">
        <f t="shared" si="7"/>
        <v>-0.2630769230769231</v>
      </c>
      <c r="I137">
        <f>SUMIFS('2way'!$Z$3:$Z$7690,'2way'!$Q$3:$Q$7690,"=" &amp;B137,'2way'!$Y$3:$Y$7690,"&lt;&gt;P") + SUMIFS('2way'!$Z$3:$Z$7690,'2way'!$R$3:$R$7690,"=" &amp;B137,'2way'!$Y$3:$Y$7690,"&lt;&gt;P")</f>
        <v>1300</v>
      </c>
      <c r="J137">
        <f>SUMIFS('2way'!$AF$3:$AF$7690,'2way'!$Q$3:$Q$7690,"="&amp;B137,'2way'!$Y$3:$Y$7690,"&lt;&gt;P") + SUMIFS('2way'!$AF$3:$AF$7690,'2way'!$R$3:$R$7690,"="&amp;B137,'2way'!$Y$3:$Y$7690,"&lt;&gt;P")</f>
        <v>-819</v>
      </c>
      <c r="K137" s="79">
        <f t="shared" si="8"/>
        <v>-0.63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1700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1700</v>
      </c>
      <c r="G138">
        <f>SUMIFS('2way'!$AD$3:$AD$7690,'2way'!$Q$3:$Q$7690,"="&amp;B138,'2way'!$Y$3:$Y$7690,"&lt;&gt;P") + SUMIFS('2way'!$AD$3:$AD$7690,'2way'!$R$3:$R$7690,"="&amp;D138,'2way'!$Y$3:$Y$7690,"&lt;&gt;P")</f>
        <v>-900</v>
      </c>
      <c r="H138" s="79">
        <f t="shared" si="7"/>
        <v>-0.52941176470588236</v>
      </c>
      <c r="I138">
        <f>SUMIFS('2way'!$Z$3:$Z$7690,'2way'!$Q$3:$Q$7690,"=" &amp;B138,'2way'!$Y$3:$Y$7690,"&lt;&gt;P") + SUMIFS('2way'!$Z$3:$Z$7690,'2way'!$R$3:$R$7690,"=" &amp;B138,'2way'!$Y$3:$Y$7690,"&lt;&gt;P")</f>
        <v>1700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1800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1800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1800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1700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1700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1700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1700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1700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1700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1700</v>
      </c>
      <c r="D142">
        <f>SUMIFS('2way'!$AB$3:$AB$7690,'2way'!$Q$3:$Q$7690,"="&amp;B142,'2way'!$Z$3:$Z$7690,"&lt;&gt;P") + SUMIFS('2way'!$AB$3:$AB$7690,'2way'!$R$3:$R$7690,"="&amp;B142,'2way'!$Z$3:$Z$7690,"&lt;&gt;P")</f>
        <v>42</v>
      </c>
      <c r="E142" s="79">
        <f t="shared" si="6"/>
        <v>2.4705882352941175E-2</v>
      </c>
      <c r="F142">
        <f>SUMIFS('2way'!$Z$3:$Z$7690,'2way'!$Q$3:$Q$7690,"=" &amp;B142,'2way'!$Y$3:$Y$7690,"&lt;&gt;P") + SUMIFS('2way'!$Z$3:$Z$7690,'2way'!$R$3:$R$7690,"=" &amp;B142,'2way'!$Y$3:$Y$7690,"&lt;&gt;P")</f>
        <v>1700</v>
      </c>
      <c r="G142">
        <f>SUMIFS('2way'!$AD$3:$AD$7690,'2way'!$Q$3:$Q$7690,"="&amp;B142,'2way'!$Y$3:$Y$7690,"&lt;&gt;P") + SUMIFS('2way'!$AD$3:$AD$7690,'2way'!$R$3:$R$7690,"="&amp;D142,'2way'!$Y$3:$Y$7690,"&lt;&gt;P")</f>
        <v>-636</v>
      </c>
      <c r="H142" s="79">
        <f t="shared" si="7"/>
        <v>-0.37411764705882355</v>
      </c>
      <c r="I142">
        <f>SUMIFS('2way'!$Z$3:$Z$7690,'2way'!$Q$3:$Q$7690,"=" &amp;B142,'2way'!$Y$3:$Y$7690,"&lt;&gt;P") + SUMIFS('2way'!$Z$3:$Z$7690,'2way'!$R$3:$R$7690,"=" &amp;B142,'2way'!$Y$3:$Y$7690,"&lt;&gt;P")</f>
        <v>1700</v>
      </c>
      <c r="J142">
        <f>SUMIFS('2way'!$AF$3:$AF$7690,'2way'!$Q$3:$Q$7690,"="&amp;B142,'2way'!$Y$3:$Y$7690,"&lt;&gt;P") + SUMIFS('2way'!$AF$3:$AF$7690,'2way'!$R$3:$R$7690,"="&amp;B142,'2way'!$Y$3:$Y$7690,"&lt;&gt;P")</f>
        <v>-460</v>
      </c>
      <c r="K142" s="79">
        <f t="shared" si="8"/>
        <v>-0.27058823529411763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1700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1700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1700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1700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1700</v>
      </c>
      <c r="G144">
        <f>SUMIFS('2way'!$AD$3:$AD$7690,'2way'!$Q$3:$Q$7690,"="&amp;B144,'2way'!$Y$3:$Y$7690,"&lt;&gt;P") + SUMIFS('2way'!$AD$3:$AD$7690,'2way'!$R$3:$R$7690,"="&amp;D144,'2way'!$Y$3:$Y$7690,"&lt;&gt;P")</f>
        <v>-629</v>
      </c>
      <c r="H144" s="79">
        <f t="shared" si="7"/>
        <v>-0.37</v>
      </c>
      <c r="I144">
        <f>SUMIFS('2way'!$Z$3:$Z$7690,'2way'!$Q$3:$Q$7690,"=" &amp;B144,'2way'!$Y$3:$Y$7690,"&lt;&gt;P") + SUMIFS('2way'!$Z$3:$Z$7690,'2way'!$R$3:$R$7690,"=" &amp;B144,'2way'!$Y$3:$Y$7690,"&lt;&gt;P")</f>
        <v>1700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1700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1700</v>
      </c>
      <c r="G145">
        <f>SUMIFS('2way'!$AD$3:$AD$7690,'2way'!$Q$3:$Q$7690,"="&amp;B145,'2way'!$Y$3:$Y$7690,"&lt;&gt;P") + SUMIFS('2way'!$AD$3:$AD$7690,'2way'!$R$3:$R$7690,"="&amp;D145,'2way'!$Y$3:$Y$7690,"&lt;&gt;P")</f>
        <v>-900</v>
      </c>
      <c r="H145" s="79">
        <f t="shared" si="7"/>
        <v>-0.52941176470588236</v>
      </c>
      <c r="I145">
        <f>SUMIFS('2way'!$Z$3:$Z$7690,'2way'!$Q$3:$Q$7690,"=" &amp;B145,'2way'!$Y$3:$Y$7690,"&lt;&gt;P") + SUMIFS('2way'!$Z$3:$Z$7690,'2way'!$R$3:$R$7690,"=" &amp;B145,'2way'!$Y$3:$Y$7690,"&lt;&gt;P")</f>
        <v>1700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1700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1700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1700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1700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1700</v>
      </c>
      <c r="G147">
        <f>SUMIFS('2way'!$AD$3:$AD$7690,'2way'!$Q$3:$Q$7690,"="&amp;B147,'2way'!$Y$3:$Y$7690,"&lt;&gt;P") + SUMIFS('2way'!$AD$3:$AD$7690,'2way'!$R$3:$R$7690,"="&amp;D147,'2way'!$Y$3:$Y$7690,"&lt;&gt;P")</f>
        <v>-900</v>
      </c>
      <c r="H147" s="79">
        <f t="shared" si="7"/>
        <v>-0.52941176470588236</v>
      </c>
      <c r="I147">
        <f>SUMIFS('2way'!$Z$3:$Z$7690,'2way'!$Q$3:$Q$7690,"=" &amp;B147,'2way'!$Y$3:$Y$7690,"&lt;&gt;P") + SUMIFS('2way'!$Z$3:$Z$7690,'2way'!$R$3:$R$7690,"=" &amp;B147,'2way'!$Y$3:$Y$7690,"&lt;&gt;P")</f>
        <v>1700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1800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1800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1800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1700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1700</v>
      </c>
      <c r="G149">
        <f>SUMIFS('2way'!$AD$3:$AD$7690,'2way'!$Q$3:$Q$7690,"="&amp;B149,'2way'!$Y$3:$Y$7690,"&lt;&gt;P") + SUMIFS('2way'!$AD$3:$AD$7690,'2way'!$R$3:$R$7690,"="&amp;D149,'2way'!$Y$3:$Y$7690,"&lt;&gt;P")</f>
        <v>-800</v>
      </c>
      <c r="H149" s="79">
        <f t="shared" si="7"/>
        <v>-0.47058823529411764</v>
      </c>
      <c r="I149">
        <f>SUMIFS('2way'!$Z$3:$Z$7690,'2way'!$Q$3:$Q$7690,"=" &amp;B149,'2way'!$Y$3:$Y$7690,"&lt;&gt;P") + SUMIFS('2way'!$Z$3:$Z$7690,'2way'!$R$3:$R$7690,"=" &amp;B149,'2way'!$Y$3:$Y$7690,"&lt;&gt;P")</f>
        <v>1700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1700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1700</v>
      </c>
      <c r="G150">
        <f>SUMIFS('2way'!$AD$3:$AD$7690,'2way'!$Q$3:$Q$7690,"="&amp;B150,'2way'!$Y$3:$Y$7690,"&lt;&gt;P") + SUMIFS('2way'!$AD$3:$AD$7690,'2way'!$R$3:$R$7690,"="&amp;D150,'2way'!$Y$3:$Y$7690,"&lt;&gt;P")</f>
        <v>-598</v>
      </c>
      <c r="H150" s="79">
        <f t="shared" si="7"/>
        <v>-0.35176470588235292</v>
      </c>
      <c r="I150">
        <f>SUMIFS('2way'!$Z$3:$Z$7690,'2way'!$Q$3:$Q$7690,"=" &amp;B150,'2way'!$Y$3:$Y$7690,"&lt;&gt;P") + SUMIFS('2way'!$Z$3:$Z$7690,'2way'!$R$3:$R$7690,"=" &amp;B150,'2way'!$Y$3:$Y$7690,"&lt;&gt;P")</f>
        <v>1700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1700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1700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1700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1700</v>
      </c>
      <c r="D152">
        <f>SUMIFS('2way'!$AB$3:$AB$7690,'2way'!$Q$3:$Q$7690,"="&amp;B152,'2way'!$Z$3:$Z$7690,"&lt;&gt;P") + SUMIFS('2way'!$AB$3:$AB$7690,'2way'!$R$3:$R$7690,"="&amp;B152,'2way'!$Z$3:$Z$7690,"&lt;&gt;P")</f>
        <v>-651</v>
      </c>
      <c r="E152" s="79">
        <f t="shared" si="6"/>
        <v>-0.38294117647058823</v>
      </c>
      <c r="F152">
        <f>SUMIFS('2way'!$Z$3:$Z$7690,'2way'!$Q$3:$Q$7690,"=" &amp;B152,'2way'!$Y$3:$Y$7690,"&lt;&gt;P") + SUMIFS('2way'!$Z$3:$Z$7690,'2way'!$R$3:$R$7690,"=" &amp;B152,'2way'!$Y$3:$Y$7690,"&lt;&gt;P")</f>
        <v>1700</v>
      </c>
      <c r="G152">
        <f>SUMIFS('2way'!$AD$3:$AD$7690,'2way'!$Q$3:$Q$7690,"="&amp;B152,'2way'!$Y$3:$Y$7690,"&lt;&gt;P") + SUMIFS('2way'!$AD$3:$AD$7690,'2way'!$R$3:$R$7690,"="&amp;D152,'2way'!$Y$3:$Y$7690,"&lt;&gt;P")</f>
        <v>-800</v>
      </c>
      <c r="H152" s="79">
        <f t="shared" si="7"/>
        <v>-0.47058823529411764</v>
      </c>
      <c r="I152">
        <f>SUMIFS('2way'!$Z$3:$Z$7690,'2way'!$Q$3:$Q$7690,"=" &amp;B152,'2way'!$Y$3:$Y$7690,"&lt;&gt;P") + SUMIFS('2way'!$Z$3:$Z$7690,'2way'!$R$3:$R$7690,"=" &amp;B152,'2way'!$Y$3:$Y$7690,"&lt;&gt;P")</f>
        <v>1700</v>
      </c>
      <c r="J152">
        <f>SUMIFS('2way'!$AF$3:$AF$7690,'2way'!$Q$3:$Q$7690,"="&amp;B152,'2way'!$Y$3:$Y$7690,"&lt;&gt;P") + SUMIFS('2way'!$AF$3:$AF$7690,'2way'!$R$3:$R$7690,"="&amp;B152,'2way'!$Y$3:$Y$7690,"&lt;&gt;P")</f>
        <v>-498</v>
      </c>
      <c r="K152" s="79">
        <f t="shared" si="8"/>
        <v>-0.29294117647058826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1700</v>
      </c>
      <c r="D153">
        <f>SUMIFS('2way'!$AB$3:$AB$7690,'2way'!$Q$3:$Q$7690,"="&amp;B153,'2way'!$Z$3:$Z$7690,"&lt;&gt;P") + SUMIFS('2way'!$AB$3:$AB$7690,'2way'!$R$3:$R$7690,"="&amp;B153,'2way'!$Z$3:$Z$7690,"&lt;&gt;P")</f>
        <v>11</v>
      </c>
      <c r="E153" s="79">
        <f t="shared" si="6"/>
        <v>6.4705882352941177E-3</v>
      </c>
      <c r="F153">
        <f>SUMIFS('2way'!$Z$3:$Z$7690,'2way'!$Q$3:$Q$7690,"=" &amp;B153,'2way'!$Y$3:$Y$7690,"&lt;&gt;P") + SUMIFS('2way'!$Z$3:$Z$7690,'2way'!$R$3:$R$7690,"=" &amp;B153,'2way'!$Y$3:$Y$7690,"&lt;&gt;P")</f>
        <v>1700</v>
      </c>
      <c r="G153">
        <f>SUMIFS('2way'!$AD$3:$AD$7690,'2way'!$Q$3:$Q$7690,"="&amp;B153,'2way'!$Y$3:$Y$7690,"&lt;&gt;P") + SUMIFS('2way'!$AD$3:$AD$7690,'2way'!$R$3:$R$7690,"="&amp;D153,'2way'!$Y$3:$Y$7690,"&lt;&gt;P")</f>
        <v>-800</v>
      </c>
      <c r="H153" s="79">
        <f t="shared" si="7"/>
        <v>-0.47058823529411764</v>
      </c>
      <c r="I153">
        <f>SUMIFS('2way'!$Z$3:$Z$7690,'2way'!$Q$3:$Q$7690,"=" &amp;B153,'2way'!$Y$3:$Y$7690,"&lt;&gt;P") + SUMIFS('2way'!$Z$3:$Z$7690,'2way'!$R$3:$R$7690,"=" &amp;B153,'2way'!$Y$3:$Y$7690,"&lt;&gt;P")</f>
        <v>1700</v>
      </c>
      <c r="J153">
        <f>SUMIFS('2way'!$AF$3:$AF$7690,'2way'!$Q$3:$Q$7690,"="&amp;B153,'2way'!$Y$3:$Y$7690,"&lt;&gt;P") + SUMIFS('2way'!$AF$3:$AF$7690,'2way'!$R$3:$R$7690,"="&amp;B153,'2way'!$Y$3:$Y$7690,"&lt;&gt;P")</f>
        <v>-772</v>
      </c>
      <c r="K153" s="79">
        <f t="shared" si="8"/>
        <v>-0.45411764705882351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1700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1700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1700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1700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1700</v>
      </c>
      <c r="G155">
        <f>SUMIFS('2way'!$AD$3:$AD$7690,'2way'!$Q$3:$Q$7690,"="&amp;B155,'2way'!$Y$3:$Y$7690,"&lt;&gt;P") + SUMIFS('2way'!$AD$3:$AD$7690,'2way'!$R$3:$R$7690,"="&amp;D155,'2way'!$Y$3:$Y$7690,"&lt;&gt;P")</f>
        <v>-583</v>
      </c>
      <c r="H155" s="79">
        <f t="shared" si="7"/>
        <v>-0.34294117647058825</v>
      </c>
      <c r="I155">
        <f>SUMIFS('2way'!$Z$3:$Z$7690,'2way'!$Q$3:$Q$7690,"=" &amp;B155,'2way'!$Y$3:$Y$7690,"&lt;&gt;P") + SUMIFS('2way'!$Z$3:$Z$7690,'2way'!$R$3:$R$7690,"=" &amp;B155,'2way'!$Y$3:$Y$7690,"&lt;&gt;P")</f>
        <v>1700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1700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1700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1700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1700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1700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1700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1700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1700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1700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1700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1700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1700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1200</v>
      </c>
      <c r="D160">
        <f>SUMIFS('2way'!$AB$3:$AB$7690,'2way'!$Q$3:$Q$7690,"="&amp;B160,'2way'!$Z$3:$Z$7690,"&lt;&gt;P") + SUMIFS('2way'!$AB$3:$AB$7690,'2way'!$R$3:$R$7690,"="&amp;B160,'2way'!$Z$3:$Z$7690,"&lt;&gt;P")</f>
        <v>200</v>
      </c>
      <c r="E160" s="79">
        <f t="shared" si="6"/>
        <v>0.16666666666666666</v>
      </c>
      <c r="F160">
        <f>SUMIFS('2way'!$Z$3:$Z$7690,'2way'!$Q$3:$Q$7690,"=" &amp;B160,'2way'!$Y$3:$Y$7690,"&lt;&gt;P") + SUMIFS('2way'!$Z$3:$Z$7690,'2way'!$R$3:$R$7690,"=" &amp;B160,'2way'!$Y$3:$Y$7690,"&lt;&gt;P")</f>
        <v>1200</v>
      </c>
      <c r="G160">
        <f>SUMIFS('2way'!$AD$3:$AD$7690,'2way'!$Q$3:$Q$7690,"="&amp;B160,'2way'!$Y$3:$Y$7690,"&lt;&gt;P") + SUMIFS('2way'!$AD$3:$AD$7690,'2way'!$R$3:$R$7690,"="&amp;D160,'2way'!$Y$3:$Y$7690,"&lt;&gt;P")</f>
        <v>-449</v>
      </c>
      <c r="H160" s="79">
        <f t="shared" si="7"/>
        <v>-0.37416666666666665</v>
      </c>
      <c r="I160">
        <f>SUMIFS('2way'!$Z$3:$Z$7690,'2way'!$Q$3:$Q$7690,"=" &amp;B160,'2way'!$Y$3:$Y$7690,"&lt;&gt;P") + SUMIFS('2way'!$Z$3:$Z$7690,'2way'!$R$3:$R$7690,"=" &amp;B160,'2way'!$Y$3:$Y$7690,"&lt;&gt;P")</f>
        <v>1200</v>
      </c>
      <c r="J160">
        <f>SUMIFS('2way'!$AF$3:$AF$7690,'2way'!$Q$3:$Q$7690,"="&amp;B160,'2way'!$Y$3:$Y$7690,"&lt;&gt;P") + SUMIFS('2way'!$AF$3:$AF$7690,'2way'!$R$3:$R$7690,"="&amp;B160,'2way'!$Y$3:$Y$7690,"&lt;&gt;P")</f>
        <v>-775</v>
      </c>
      <c r="K160" s="79">
        <f t="shared" si="8"/>
        <v>-0.64583333333333337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1200</v>
      </c>
      <c r="D161">
        <f>SUMIFS('2way'!$AB$3:$AB$7690,'2way'!$Q$3:$Q$7690,"="&amp;B161,'2way'!$Z$3:$Z$7690,"&lt;&gt;P") + SUMIFS('2way'!$AB$3:$AB$7690,'2way'!$R$3:$R$7690,"="&amp;B161,'2way'!$Z$3:$Z$7690,"&lt;&gt;P")</f>
        <v>-241.00000000000006</v>
      </c>
      <c r="E161" s="79">
        <f t="shared" si="6"/>
        <v>-0.20083333333333339</v>
      </c>
      <c r="F161">
        <f>SUMIFS('2way'!$Z$3:$Z$7690,'2way'!$Q$3:$Q$7690,"=" &amp;B161,'2way'!$Y$3:$Y$7690,"&lt;&gt;P") + SUMIFS('2way'!$Z$3:$Z$7690,'2way'!$R$3:$R$7690,"=" &amp;B161,'2way'!$Y$3:$Y$7690,"&lt;&gt;P")</f>
        <v>1200</v>
      </c>
      <c r="G161">
        <f>SUMIFS('2way'!$AD$3:$AD$7690,'2way'!$Q$3:$Q$7690,"="&amp;B161,'2way'!$Y$3:$Y$7690,"&lt;&gt;P") + SUMIFS('2way'!$AD$3:$AD$7690,'2way'!$R$3:$R$7690,"="&amp;D161,'2way'!$Y$3:$Y$7690,"&lt;&gt;P")</f>
        <v>-466</v>
      </c>
      <c r="H161" s="79">
        <f t="shared" si="7"/>
        <v>-0.38833333333333331</v>
      </c>
      <c r="I161">
        <f>SUMIFS('2way'!$Z$3:$Z$7690,'2way'!$Q$3:$Q$7690,"=" &amp;B161,'2way'!$Y$3:$Y$7690,"&lt;&gt;P") + SUMIFS('2way'!$Z$3:$Z$7690,'2way'!$R$3:$R$7690,"=" &amp;B161,'2way'!$Y$3:$Y$7690,"&lt;&gt;P")</f>
        <v>1200</v>
      </c>
      <c r="J161">
        <f>SUMIFS('2way'!$AF$3:$AF$7690,'2way'!$Q$3:$Q$7690,"="&amp;B161,'2way'!$Y$3:$Y$7690,"&lt;&gt;P") + SUMIFS('2way'!$AF$3:$AF$7690,'2way'!$R$3:$R$7690,"="&amp;B161,'2way'!$Y$3:$Y$7690,"&lt;&gt;P")</f>
        <v>-375.00000000000006</v>
      </c>
      <c r="K161" s="79">
        <f t="shared" si="8"/>
        <v>-0.31250000000000006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1200</v>
      </c>
      <c r="D162">
        <f>SUMIFS('2way'!$AB$3:$AB$7690,'2way'!$Q$3:$Q$7690,"="&amp;B162,'2way'!$Z$3:$Z$7690,"&lt;&gt;P") + SUMIFS('2way'!$AB$3:$AB$7690,'2way'!$R$3:$R$7690,"="&amp;B162,'2way'!$Z$3:$Z$7690,"&lt;&gt;P")</f>
        <v>-222.00000000000003</v>
      </c>
      <c r="E162" s="79">
        <f t="shared" si="6"/>
        <v>-0.18500000000000003</v>
      </c>
      <c r="F162">
        <f>SUMIFS('2way'!$Z$3:$Z$7690,'2way'!$Q$3:$Q$7690,"=" &amp;B162,'2way'!$Y$3:$Y$7690,"&lt;&gt;P") + SUMIFS('2way'!$Z$3:$Z$7690,'2way'!$R$3:$R$7690,"=" &amp;B162,'2way'!$Y$3:$Y$7690,"&lt;&gt;P")</f>
        <v>1200</v>
      </c>
      <c r="G162">
        <f>SUMIFS('2way'!$AD$3:$AD$7690,'2way'!$Q$3:$Q$7690,"="&amp;B162,'2way'!$Y$3:$Y$7690,"&lt;&gt;P") + SUMIFS('2way'!$AD$3:$AD$7690,'2way'!$R$3:$R$7690,"="&amp;D162,'2way'!$Y$3:$Y$7690,"&lt;&gt;P")</f>
        <v>-700</v>
      </c>
      <c r="H162" s="79">
        <f t="shared" si="7"/>
        <v>-0.58333333333333337</v>
      </c>
      <c r="I162">
        <f>SUMIFS('2way'!$Z$3:$Z$7690,'2way'!$Q$3:$Q$7690,"=" &amp;B162,'2way'!$Y$3:$Y$7690,"&lt;&gt;P") + SUMIFS('2way'!$Z$3:$Z$7690,'2way'!$R$3:$R$7690,"=" &amp;B162,'2way'!$Y$3:$Y$7690,"&lt;&gt;P")</f>
        <v>1200</v>
      </c>
      <c r="J162">
        <f>SUMIFS('2way'!$AF$3:$AF$7690,'2way'!$Q$3:$Q$7690,"="&amp;B162,'2way'!$Y$3:$Y$7690,"&lt;&gt;P") + SUMIFS('2way'!$AF$3:$AF$7690,'2way'!$R$3:$R$7690,"="&amp;B162,'2way'!$Y$3:$Y$7690,"&lt;&gt;P")</f>
        <v>-241</v>
      </c>
      <c r="K162" s="79">
        <f t="shared" si="8"/>
        <v>-0.20083333333333334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1200</v>
      </c>
      <c r="D163">
        <f>SUMIFS('2way'!$AB$3:$AB$7690,'2way'!$Q$3:$Q$7690,"="&amp;B163,'2way'!$Z$3:$Z$7690,"&lt;&gt;P") + SUMIFS('2way'!$AB$3:$AB$7690,'2way'!$R$3:$R$7690,"="&amp;B163,'2way'!$Z$3:$Z$7690,"&lt;&gt;P")</f>
        <v>-683</v>
      </c>
      <c r="E163" s="79">
        <f t="shared" si="6"/>
        <v>-0.56916666666666671</v>
      </c>
      <c r="F163">
        <f>SUMIFS('2way'!$Z$3:$Z$7690,'2way'!$Q$3:$Q$7690,"=" &amp;B163,'2way'!$Y$3:$Y$7690,"&lt;&gt;P") + SUMIFS('2way'!$Z$3:$Z$7690,'2way'!$R$3:$R$7690,"=" &amp;B163,'2way'!$Y$3:$Y$7690,"&lt;&gt;P")</f>
        <v>1200</v>
      </c>
      <c r="G163">
        <f>SUMIFS('2way'!$AD$3:$AD$7690,'2way'!$Q$3:$Q$7690,"="&amp;B163,'2way'!$Y$3:$Y$7690,"&lt;&gt;P") + SUMIFS('2way'!$AD$3:$AD$7690,'2way'!$R$3:$R$7690,"="&amp;D163,'2way'!$Y$3:$Y$7690,"&lt;&gt;P")</f>
        <v>-285</v>
      </c>
      <c r="H163" s="79">
        <f t="shared" si="7"/>
        <v>-0.23749999999999999</v>
      </c>
      <c r="I163">
        <f>SUMIFS('2way'!$Z$3:$Z$7690,'2way'!$Q$3:$Q$7690,"=" &amp;B163,'2way'!$Y$3:$Y$7690,"&lt;&gt;P") + SUMIFS('2way'!$Z$3:$Z$7690,'2way'!$R$3:$R$7690,"=" &amp;B163,'2way'!$Y$3:$Y$7690,"&lt;&gt;P")</f>
        <v>1200</v>
      </c>
      <c r="J163">
        <f>SUMIFS('2way'!$AF$3:$AF$7690,'2way'!$Q$3:$Q$7690,"="&amp;B163,'2way'!$Y$3:$Y$7690,"&lt;&gt;P") + SUMIFS('2way'!$AF$3:$AF$7690,'2way'!$R$3:$R$7690,"="&amp;B163,'2way'!$Y$3:$Y$7690,"&lt;&gt;P")</f>
        <v>-1200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1200</v>
      </c>
      <c r="D164">
        <f>SUMIFS('2way'!$AB$3:$AB$7690,'2way'!$Q$3:$Q$7690,"="&amp;B164,'2way'!$Z$3:$Z$7690,"&lt;&gt;P") + SUMIFS('2way'!$AB$3:$AB$7690,'2way'!$R$3:$R$7690,"="&amp;B164,'2way'!$Z$3:$Z$7690,"&lt;&gt;P")</f>
        <v>-435</v>
      </c>
      <c r="E164" s="79">
        <f t="shared" si="6"/>
        <v>-0.36249999999999999</v>
      </c>
      <c r="F164">
        <f>SUMIFS('2way'!$Z$3:$Z$7690,'2way'!$Q$3:$Q$7690,"=" &amp;B164,'2way'!$Y$3:$Y$7690,"&lt;&gt;P") + SUMIFS('2way'!$Z$3:$Z$7690,'2way'!$R$3:$R$7690,"=" &amp;B164,'2way'!$Y$3:$Y$7690,"&lt;&gt;P")</f>
        <v>1200</v>
      </c>
      <c r="G164">
        <f>SUMIFS('2way'!$AD$3:$AD$7690,'2way'!$Q$3:$Q$7690,"="&amp;B164,'2way'!$Y$3:$Y$7690,"&lt;&gt;P") + SUMIFS('2way'!$AD$3:$AD$7690,'2way'!$R$3:$R$7690,"="&amp;D164,'2way'!$Y$3:$Y$7690,"&lt;&gt;P")</f>
        <v>-513</v>
      </c>
      <c r="H164" s="79">
        <f t="shared" si="7"/>
        <v>-0.42749999999999999</v>
      </c>
      <c r="I164">
        <f>SUMIFS('2way'!$Z$3:$Z$7690,'2way'!$Q$3:$Q$7690,"=" &amp;B164,'2way'!$Y$3:$Y$7690,"&lt;&gt;P") + SUMIFS('2way'!$Z$3:$Z$7690,'2way'!$R$3:$R$7690,"=" &amp;B164,'2way'!$Y$3:$Y$7690,"&lt;&gt;P")</f>
        <v>1200</v>
      </c>
      <c r="J164">
        <f>SUMIFS('2way'!$AF$3:$AF$7690,'2way'!$Q$3:$Q$7690,"="&amp;B164,'2way'!$Y$3:$Y$7690,"&lt;&gt;P") + SUMIFS('2way'!$AF$3:$AF$7690,'2way'!$R$3:$R$7690,"="&amp;B164,'2way'!$Y$3:$Y$7690,"&lt;&gt;P")</f>
        <v>-442</v>
      </c>
      <c r="K164" s="79">
        <f t="shared" si="8"/>
        <v>-0.36833333333333335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1200</v>
      </c>
      <c r="D165">
        <f>SUMIFS('2way'!$AB$3:$AB$7690,'2way'!$Q$3:$Q$7690,"="&amp;B165,'2way'!$Z$3:$Z$7690,"&lt;&gt;P") + SUMIFS('2way'!$AB$3:$AB$7690,'2way'!$R$3:$R$7690,"="&amp;B165,'2way'!$Z$3:$Z$7690,"&lt;&gt;P")</f>
        <v>66</v>
      </c>
      <c r="E165" s="79">
        <f t="shared" si="6"/>
        <v>5.5E-2</v>
      </c>
      <c r="F165">
        <f>SUMIFS('2way'!$Z$3:$Z$7690,'2way'!$Q$3:$Q$7690,"=" &amp;B165,'2way'!$Y$3:$Y$7690,"&lt;&gt;P") + SUMIFS('2way'!$Z$3:$Z$7690,'2way'!$R$3:$R$7690,"=" &amp;B165,'2way'!$Y$3:$Y$7690,"&lt;&gt;P")</f>
        <v>1200</v>
      </c>
      <c r="G165">
        <f>SUMIFS('2way'!$AD$3:$AD$7690,'2way'!$Q$3:$Q$7690,"="&amp;B165,'2way'!$Y$3:$Y$7690,"&lt;&gt;P") + SUMIFS('2way'!$AD$3:$AD$7690,'2way'!$R$3:$R$7690,"="&amp;D165,'2way'!$Y$3:$Y$7690,"&lt;&gt;P")</f>
        <v>-421</v>
      </c>
      <c r="H165" s="79">
        <f t="shared" si="7"/>
        <v>-0.35083333333333333</v>
      </c>
      <c r="I165">
        <f>SUMIFS('2way'!$Z$3:$Z$7690,'2way'!$Q$3:$Q$7690,"=" &amp;B165,'2way'!$Y$3:$Y$7690,"&lt;&gt;P") + SUMIFS('2way'!$Z$3:$Z$7690,'2way'!$R$3:$R$7690,"=" &amp;B165,'2way'!$Y$3:$Y$7690,"&lt;&gt;P")</f>
        <v>1200</v>
      </c>
      <c r="J165">
        <f>SUMIFS('2way'!$AF$3:$AF$7690,'2way'!$Q$3:$Q$7690,"="&amp;B165,'2way'!$Y$3:$Y$7690,"&lt;&gt;P") + SUMIFS('2way'!$AF$3:$AF$7690,'2way'!$R$3:$R$7690,"="&amp;B165,'2way'!$Y$3:$Y$7690,"&lt;&gt;P")</f>
        <v>-188</v>
      </c>
      <c r="K165" s="79">
        <f t="shared" si="8"/>
        <v>-0.15666666666666668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1200</v>
      </c>
      <c r="D166">
        <f>SUMIFS('2way'!$AB$3:$AB$7690,'2way'!$Q$3:$Q$7690,"="&amp;B166,'2way'!$Z$3:$Z$7690,"&lt;&gt;P") + SUMIFS('2way'!$AB$3:$AB$7690,'2way'!$R$3:$R$7690,"="&amp;B166,'2way'!$Z$3:$Z$7690,"&lt;&gt;P")</f>
        <v>-271</v>
      </c>
      <c r="E166" s="79">
        <f t="shared" si="6"/>
        <v>-0.22583333333333333</v>
      </c>
      <c r="F166">
        <f>SUMIFS('2way'!$Z$3:$Z$7690,'2way'!$Q$3:$Q$7690,"=" &amp;B166,'2way'!$Y$3:$Y$7690,"&lt;&gt;P") + SUMIFS('2way'!$Z$3:$Z$7690,'2way'!$R$3:$R$7690,"=" &amp;B166,'2way'!$Y$3:$Y$7690,"&lt;&gt;P")</f>
        <v>1200</v>
      </c>
      <c r="G166">
        <f>SUMIFS('2way'!$AD$3:$AD$7690,'2way'!$Q$3:$Q$7690,"="&amp;B166,'2way'!$Y$3:$Y$7690,"&lt;&gt;P") + SUMIFS('2way'!$AD$3:$AD$7690,'2way'!$R$3:$R$7690,"="&amp;D166,'2way'!$Y$3:$Y$7690,"&lt;&gt;P")</f>
        <v>-130</v>
      </c>
      <c r="H166" s="79">
        <f t="shared" si="7"/>
        <v>-0.10833333333333334</v>
      </c>
      <c r="I166">
        <f>SUMIFS('2way'!$Z$3:$Z$7690,'2way'!$Q$3:$Q$7690,"=" &amp;B166,'2way'!$Y$3:$Y$7690,"&lt;&gt;P") + SUMIFS('2way'!$Z$3:$Z$7690,'2way'!$R$3:$R$7690,"=" &amp;B166,'2way'!$Y$3:$Y$7690,"&lt;&gt;P")</f>
        <v>1200</v>
      </c>
      <c r="J166">
        <f>SUMIFS('2way'!$AF$3:$AF$7690,'2way'!$Q$3:$Q$7690,"="&amp;B166,'2way'!$Y$3:$Y$7690,"&lt;&gt;P") + SUMIFS('2way'!$AF$3:$AF$7690,'2way'!$R$3:$R$7690,"="&amp;B166,'2way'!$Y$3:$Y$7690,"&lt;&gt;P")</f>
        <v>-1200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1200</v>
      </c>
      <c r="D167">
        <f>SUMIFS('2way'!$AB$3:$AB$7690,'2way'!$Q$3:$Q$7690,"="&amp;B167,'2way'!$Z$3:$Z$7690,"&lt;&gt;P") + SUMIFS('2way'!$AB$3:$AB$7690,'2way'!$R$3:$R$7690,"="&amp;B167,'2way'!$Z$3:$Z$7690,"&lt;&gt;P")</f>
        <v>-69</v>
      </c>
      <c r="E167" s="79">
        <f t="shared" si="6"/>
        <v>-5.7500000000000002E-2</v>
      </c>
      <c r="F167">
        <f>SUMIFS('2way'!$Z$3:$Z$7690,'2way'!$Q$3:$Q$7690,"=" &amp;B167,'2way'!$Y$3:$Y$7690,"&lt;&gt;P") + SUMIFS('2way'!$Z$3:$Z$7690,'2way'!$R$3:$R$7690,"=" &amp;B167,'2way'!$Y$3:$Y$7690,"&lt;&gt;P")</f>
        <v>1200</v>
      </c>
      <c r="G167">
        <f>SUMIFS('2way'!$AD$3:$AD$7690,'2way'!$Q$3:$Q$7690,"="&amp;B167,'2way'!$Y$3:$Y$7690,"&lt;&gt;P") + SUMIFS('2way'!$AD$3:$AD$7690,'2way'!$R$3:$R$7690,"="&amp;D167,'2way'!$Y$3:$Y$7690,"&lt;&gt;P")</f>
        <v>-700</v>
      </c>
      <c r="H167" s="79">
        <f t="shared" si="7"/>
        <v>-0.58333333333333337</v>
      </c>
      <c r="I167">
        <f>SUMIFS('2way'!$Z$3:$Z$7690,'2way'!$Q$3:$Q$7690,"=" &amp;B167,'2way'!$Y$3:$Y$7690,"&lt;&gt;P") + SUMIFS('2way'!$Z$3:$Z$7690,'2way'!$R$3:$R$7690,"=" &amp;B167,'2way'!$Y$3:$Y$7690,"&lt;&gt;P")</f>
        <v>1200</v>
      </c>
      <c r="J167">
        <f>SUMIFS('2way'!$AF$3:$AF$7690,'2way'!$Q$3:$Q$7690,"="&amp;B167,'2way'!$Y$3:$Y$7690,"&lt;&gt;P") + SUMIFS('2way'!$AF$3:$AF$7690,'2way'!$R$3:$R$7690,"="&amp;B167,'2way'!$Y$3:$Y$7690,"&lt;&gt;P")</f>
        <v>-308</v>
      </c>
      <c r="K167" s="79">
        <f t="shared" si="8"/>
        <v>-0.25666666666666665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1200</v>
      </c>
      <c r="D168">
        <f>SUMIFS('2way'!$AB$3:$AB$7690,'2way'!$Q$3:$Q$7690,"="&amp;B168,'2way'!$Z$3:$Z$7690,"&lt;&gt;P") + SUMIFS('2way'!$AB$3:$AB$7690,'2way'!$R$3:$R$7690,"="&amp;B168,'2way'!$Z$3:$Z$7690,"&lt;&gt;P")</f>
        <v>48</v>
      </c>
      <c r="E168" s="79">
        <f t="shared" si="6"/>
        <v>0.04</v>
      </c>
      <c r="F168">
        <f>SUMIFS('2way'!$Z$3:$Z$7690,'2way'!$Q$3:$Q$7690,"=" &amp;B168,'2way'!$Y$3:$Y$7690,"&lt;&gt;P") + SUMIFS('2way'!$Z$3:$Z$7690,'2way'!$R$3:$R$7690,"=" &amp;B168,'2way'!$Y$3:$Y$7690,"&lt;&gt;P")</f>
        <v>1200</v>
      </c>
      <c r="G168">
        <f>SUMIFS('2way'!$AD$3:$AD$7690,'2way'!$Q$3:$Q$7690,"="&amp;B168,'2way'!$Y$3:$Y$7690,"&lt;&gt;P") + SUMIFS('2way'!$AD$3:$AD$7690,'2way'!$R$3:$R$7690,"="&amp;D168,'2way'!$Y$3:$Y$7690,"&lt;&gt;P")</f>
        <v>-95</v>
      </c>
      <c r="H168" s="79">
        <f t="shared" si="7"/>
        <v>-7.9166666666666663E-2</v>
      </c>
      <c r="I168">
        <f>SUMIFS('2way'!$Z$3:$Z$7690,'2way'!$Q$3:$Q$7690,"=" &amp;B168,'2way'!$Y$3:$Y$7690,"&lt;&gt;P") + SUMIFS('2way'!$Z$3:$Z$7690,'2way'!$R$3:$R$7690,"=" &amp;B168,'2way'!$Y$3:$Y$7690,"&lt;&gt;P")</f>
        <v>1200</v>
      </c>
      <c r="J168">
        <f>SUMIFS('2way'!$AF$3:$AF$7690,'2way'!$Q$3:$Q$7690,"="&amp;B168,'2way'!$Y$3:$Y$7690,"&lt;&gt;P") + SUMIFS('2way'!$AF$3:$AF$7690,'2way'!$R$3:$R$7690,"="&amp;B168,'2way'!$Y$3:$Y$7690,"&lt;&gt;P")</f>
        <v>-986</v>
      </c>
      <c r="K168" s="79">
        <f t="shared" si="8"/>
        <v>-0.82166666666666666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1200</v>
      </c>
      <c r="D169">
        <f>SUMIFS('2way'!$AB$3:$AB$7690,'2way'!$Q$3:$Q$7690,"="&amp;B169,'2way'!$Z$3:$Z$7690,"&lt;&gt;P") + SUMIFS('2way'!$AB$3:$AB$7690,'2way'!$R$3:$R$7690,"="&amp;B169,'2way'!$Z$3:$Z$7690,"&lt;&gt;P")</f>
        <v>402</v>
      </c>
      <c r="E169" s="79">
        <f t="shared" si="6"/>
        <v>0.33500000000000002</v>
      </c>
      <c r="F169">
        <f>SUMIFS('2way'!$Z$3:$Z$7690,'2way'!$Q$3:$Q$7690,"=" &amp;B169,'2way'!$Y$3:$Y$7690,"&lt;&gt;P") + SUMIFS('2way'!$Z$3:$Z$7690,'2way'!$R$3:$R$7690,"=" &amp;B169,'2way'!$Y$3:$Y$7690,"&lt;&gt;P")</f>
        <v>1200</v>
      </c>
      <c r="G169">
        <f>SUMIFS('2way'!$AD$3:$AD$7690,'2way'!$Q$3:$Q$7690,"="&amp;B169,'2way'!$Y$3:$Y$7690,"&lt;&gt;P") + SUMIFS('2way'!$AD$3:$AD$7690,'2way'!$R$3:$R$7690,"="&amp;D169,'2way'!$Y$3:$Y$7690,"&lt;&gt;P")</f>
        <v>-305</v>
      </c>
      <c r="H169" s="79">
        <f t="shared" si="7"/>
        <v>-0.25416666666666665</v>
      </c>
      <c r="I169">
        <f>SUMIFS('2way'!$Z$3:$Z$7690,'2way'!$Q$3:$Q$7690,"=" &amp;B169,'2way'!$Y$3:$Y$7690,"&lt;&gt;P") + SUMIFS('2way'!$Z$3:$Z$7690,'2way'!$R$3:$R$7690,"=" &amp;B169,'2way'!$Y$3:$Y$7690,"&lt;&gt;P")</f>
        <v>1200</v>
      </c>
      <c r="J169">
        <f>SUMIFS('2way'!$AF$3:$AF$7690,'2way'!$Q$3:$Q$7690,"="&amp;B169,'2way'!$Y$3:$Y$7690,"&lt;&gt;P") + SUMIFS('2way'!$AF$3:$AF$7690,'2way'!$R$3:$R$7690,"="&amp;B169,'2way'!$Y$3:$Y$7690,"&lt;&gt;P")</f>
        <v>-229</v>
      </c>
      <c r="K169" s="79">
        <f t="shared" si="8"/>
        <v>-0.19083333333333333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1200</v>
      </c>
      <c r="D170">
        <f>SUMIFS('2way'!$AB$3:$AB$7690,'2way'!$Q$3:$Q$7690,"="&amp;B170,'2way'!$Z$3:$Z$7690,"&lt;&gt;P") + SUMIFS('2way'!$AB$3:$AB$7690,'2way'!$R$3:$R$7690,"="&amp;B170,'2way'!$Z$3:$Z$7690,"&lt;&gt;P")</f>
        <v>-274.00000000000006</v>
      </c>
      <c r="E170" s="79">
        <f t="shared" si="6"/>
        <v>-0.22833333333333339</v>
      </c>
      <c r="F170">
        <f>SUMIFS('2way'!$Z$3:$Z$7690,'2way'!$Q$3:$Q$7690,"=" &amp;B170,'2way'!$Y$3:$Y$7690,"&lt;&gt;P") + SUMIFS('2way'!$Z$3:$Z$7690,'2way'!$R$3:$R$7690,"=" &amp;B170,'2way'!$Y$3:$Y$7690,"&lt;&gt;P")</f>
        <v>1200</v>
      </c>
      <c r="G170">
        <f>SUMIFS('2way'!$AD$3:$AD$7690,'2way'!$Q$3:$Q$7690,"="&amp;B170,'2way'!$Y$3:$Y$7690,"&lt;&gt;P") + SUMIFS('2way'!$AD$3:$AD$7690,'2way'!$R$3:$R$7690,"="&amp;D170,'2way'!$Y$3:$Y$7690,"&lt;&gt;P")</f>
        <v>-500</v>
      </c>
      <c r="H170" s="79">
        <f t="shared" si="7"/>
        <v>-0.41666666666666669</v>
      </c>
      <c r="I170">
        <f>SUMIFS('2way'!$Z$3:$Z$7690,'2way'!$Q$3:$Q$7690,"=" &amp;B170,'2way'!$Y$3:$Y$7690,"&lt;&gt;P") + SUMIFS('2way'!$Z$3:$Z$7690,'2way'!$R$3:$R$7690,"=" &amp;B170,'2way'!$Y$3:$Y$7690,"&lt;&gt;P")</f>
        <v>1200</v>
      </c>
      <c r="J170">
        <f>SUMIFS('2way'!$AF$3:$AF$7690,'2way'!$Q$3:$Q$7690,"="&amp;B170,'2way'!$Y$3:$Y$7690,"&lt;&gt;P") + SUMIFS('2way'!$AF$3:$AF$7690,'2way'!$R$3:$R$7690,"="&amp;B170,'2way'!$Y$3:$Y$7690,"&lt;&gt;P")</f>
        <v>-525</v>
      </c>
      <c r="K170" s="79">
        <f t="shared" si="8"/>
        <v>-0.4375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1200</v>
      </c>
      <c r="D171">
        <f>SUMIFS('2way'!$AB$3:$AB$7690,'2way'!$Q$3:$Q$7690,"="&amp;B171,'2way'!$Z$3:$Z$7690,"&lt;&gt;P") + SUMIFS('2way'!$AB$3:$AB$7690,'2way'!$R$3:$R$7690,"="&amp;B171,'2way'!$Z$3:$Z$7690,"&lt;&gt;P")</f>
        <v>297.99999999999994</v>
      </c>
      <c r="E171" s="79">
        <f t="shared" si="6"/>
        <v>0.24833333333333329</v>
      </c>
      <c r="F171">
        <f>SUMIFS('2way'!$Z$3:$Z$7690,'2way'!$Q$3:$Q$7690,"=" &amp;B171,'2way'!$Y$3:$Y$7690,"&lt;&gt;P") + SUMIFS('2way'!$Z$3:$Z$7690,'2way'!$R$3:$R$7690,"=" &amp;B171,'2way'!$Y$3:$Y$7690,"&lt;&gt;P")</f>
        <v>1200</v>
      </c>
      <c r="G171">
        <f>SUMIFS('2way'!$AD$3:$AD$7690,'2way'!$Q$3:$Q$7690,"="&amp;B171,'2way'!$Y$3:$Y$7690,"&lt;&gt;P") + SUMIFS('2way'!$AD$3:$AD$7690,'2way'!$R$3:$R$7690,"="&amp;D171,'2way'!$Y$3:$Y$7690,"&lt;&gt;P")</f>
        <v>-500</v>
      </c>
      <c r="H171" s="79">
        <f t="shared" si="7"/>
        <v>-0.41666666666666669</v>
      </c>
      <c r="I171">
        <f>SUMIFS('2way'!$Z$3:$Z$7690,'2way'!$Q$3:$Q$7690,"=" &amp;B171,'2way'!$Y$3:$Y$7690,"&lt;&gt;P") + SUMIFS('2way'!$Z$3:$Z$7690,'2way'!$R$3:$R$7690,"=" &amp;B171,'2way'!$Y$3:$Y$7690,"&lt;&gt;P")</f>
        <v>1200</v>
      </c>
      <c r="J171">
        <f>SUMIFS('2way'!$AF$3:$AF$7690,'2way'!$Q$3:$Q$7690,"="&amp;B171,'2way'!$Y$3:$Y$7690,"&lt;&gt;P") + SUMIFS('2way'!$AF$3:$AF$7690,'2way'!$R$3:$R$7690,"="&amp;B171,'2way'!$Y$3:$Y$7690,"&lt;&gt;P")</f>
        <v>-63.000000000000085</v>
      </c>
      <c r="K171" s="79">
        <f t="shared" si="8"/>
        <v>-5.2500000000000074E-2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1200</v>
      </c>
      <c r="D172">
        <f>SUMIFS('2way'!$AB$3:$AB$7690,'2way'!$Q$3:$Q$7690,"="&amp;B172,'2way'!$Z$3:$Z$7690,"&lt;&gt;P") + SUMIFS('2way'!$AB$3:$AB$7690,'2way'!$R$3:$R$7690,"="&amp;B172,'2way'!$Z$3:$Z$7690,"&lt;&gt;P")</f>
        <v>351</v>
      </c>
      <c r="E172" s="79">
        <f t="shared" si="6"/>
        <v>0.29249999999999998</v>
      </c>
      <c r="F172">
        <f>SUMIFS('2way'!$Z$3:$Z$7690,'2way'!$Q$3:$Q$7690,"=" &amp;B172,'2way'!$Y$3:$Y$7690,"&lt;&gt;P") + SUMIFS('2way'!$Z$3:$Z$7690,'2way'!$R$3:$R$7690,"=" &amp;B172,'2way'!$Y$3:$Y$7690,"&lt;&gt;P")</f>
        <v>1200</v>
      </c>
      <c r="G172">
        <f>SUMIFS('2way'!$AD$3:$AD$7690,'2way'!$Q$3:$Q$7690,"="&amp;B172,'2way'!$Y$3:$Y$7690,"&lt;&gt;P") + SUMIFS('2way'!$AD$3:$AD$7690,'2way'!$R$3:$R$7690,"="&amp;D172,'2way'!$Y$3:$Y$7690,"&lt;&gt;P")</f>
        <v>-290</v>
      </c>
      <c r="H172" s="79">
        <f t="shared" si="7"/>
        <v>-0.24166666666666667</v>
      </c>
      <c r="I172">
        <f>SUMIFS('2way'!$Z$3:$Z$7690,'2way'!$Q$3:$Q$7690,"=" &amp;B172,'2way'!$Y$3:$Y$7690,"&lt;&gt;P") + SUMIFS('2way'!$Z$3:$Z$7690,'2way'!$R$3:$R$7690,"=" &amp;B172,'2way'!$Y$3:$Y$7690,"&lt;&gt;P")</f>
        <v>1200</v>
      </c>
      <c r="J172">
        <f>SUMIFS('2way'!$AF$3:$AF$7690,'2way'!$Q$3:$Q$7690,"="&amp;B172,'2way'!$Y$3:$Y$7690,"&lt;&gt;P") + SUMIFS('2way'!$AF$3:$AF$7690,'2way'!$R$3:$R$7690,"="&amp;B172,'2way'!$Y$3:$Y$7690,"&lt;&gt;P")</f>
        <v>-415</v>
      </c>
      <c r="K172" s="79">
        <f t="shared" si="8"/>
        <v>-0.34583333333333333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1200</v>
      </c>
      <c r="D173">
        <f>SUMIFS('2way'!$AB$3:$AB$7690,'2way'!$Q$3:$Q$7690,"="&amp;B173,'2way'!$Z$3:$Z$7690,"&lt;&gt;P") + SUMIFS('2way'!$AB$3:$AB$7690,'2way'!$R$3:$R$7690,"="&amp;B173,'2way'!$Z$3:$Z$7690,"&lt;&gt;P")</f>
        <v>-448</v>
      </c>
      <c r="E173" s="79">
        <f t="shared" si="6"/>
        <v>-0.37333333333333335</v>
      </c>
      <c r="F173">
        <f>SUMIFS('2way'!$Z$3:$Z$7690,'2way'!$Q$3:$Q$7690,"=" &amp;B173,'2way'!$Y$3:$Y$7690,"&lt;&gt;P") + SUMIFS('2way'!$Z$3:$Z$7690,'2way'!$R$3:$R$7690,"=" &amp;B173,'2way'!$Y$3:$Y$7690,"&lt;&gt;P")</f>
        <v>1200</v>
      </c>
      <c r="G173">
        <f>SUMIFS('2way'!$AD$3:$AD$7690,'2way'!$Q$3:$Q$7690,"="&amp;B173,'2way'!$Y$3:$Y$7690,"&lt;&gt;P") + SUMIFS('2way'!$AD$3:$AD$7690,'2way'!$R$3:$R$7690,"="&amp;D173,'2way'!$Y$3:$Y$7690,"&lt;&gt;P")</f>
        <v>-384</v>
      </c>
      <c r="H173" s="79">
        <f t="shared" si="7"/>
        <v>-0.32</v>
      </c>
      <c r="I173">
        <f>SUMIFS('2way'!$Z$3:$Z$7690,'2way'!$Q$3:$Q$7690,"=" &amp;B173,'2way'!$Y$3:$Y$7690,"&lt;&gt;P") + SUMIFS('2way'!$Z$3:$Z$7690,'2way'!$R$3:$R$7690,"=" &amp;B173,'2way'!$Y$3:$Y$7690,"&lt;&gt;P")</f>
        <v>1200</v>
      </c>
      <c r="J173">
        <f>SUMIFS('2way'!$AF$3:$AF$7690,'2way'!$Q$3:$Q$7690,"="&amp;B173,'2way'!$Y$3:$Y$7690,"&lt;&gt;P") + SUMIFS('2way'!$AF$3:$AF$7690,'2way'!$R$3:$R$7690,"="&amp;B173,'2way'!$Y$3:$Y$7690,"&lt;&gt;P")</f>
        <v>-1200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1200</v>
      </c>
      <c r="D174">
        <f>SUMIFS('2way'!$AB$3:$AB$7690,'2way'!$Q$3:$Q$7690,"="&amp;B174,'2way'!$Z$3:$Z$7690,"&lt;&gt;P") + SUMIFS('2way'!$AB$3:$AB$7690,'2way'!$R$3:$R$7690,"="&amp;B174,'2way'!$Z$3:$Z$7690,"&lt;&gt;P")</f>
        <v>-404</v>
      </c>
      <c r="E174" s="79">
        <f t="shared" si="6"/>
        <v>-0.33666666666666667</v>
      </c>
      <c r="F174">
        <f>SUMIFS('2way'!$Z$3:$Z$7690,'2way'!$Q$3:$Q$7690,"=" &amp;B174,'2way'!$Y$3:$Y$7690,"&lt;&gt;P") + SUMIFS('2way'!$Z$3:$Z$7690,'2way'!$R$3:$R$7690,"=" &amp;B174,'2way'!$Y$3:$Y$7690,"&lt;&gt;P")</f>
        <v>1200</v>
      </c>
      <c r="G174">
        <f>SUMIFS('2way'!$AD$3:$AD$7690,'2way'!$Q$3:$Q$7690,"="&amp;B174,'2way'!$Y$3:$Y$7690,"&lt;&gt;P") + SUMIFS('2way'!$AD$3:$AD$7690,'2way'!$R$3:$R$7690,"="&amp;D174,'2way'!$Y$3:$Y$7690,"&lt;&gt;P")</f>
        <v>-124</v>
      </c>
      <c r="H174" s="79">
        <f t="shared" si="7"/>
        <v>-0.10333333333333333</v>
      </c>
      <c r="I174">
        <f>SUMIFS('2way'!$Z$3:$Z$7690,'2way'!$Q$3:$Q$7690,"=" &amp;B174,'2way'!$Y$3:$Y$7690,"&lt;&gt;P") + SUMIFS('2way'!$Z$3:$Z$7690,'2way'!$R$3:$R$7690,"=" &amp;B174,'2way'!$Y$3:$Y$7690,"&lt;&gt;P")</f>
        <v>1200</v>
      </c>
      <c r="J174">
        <f>SUMIFS('2way'!$AF$3:$AF$7690,'2way'!$Q$3:$Q$7690,"="&amp;B174,'2way'!$Y$3:$Y$7690,"&lt;&gt;P") + SUMIFS('2way'!$AF$3:$AF$7690,'2way'!$R$3:$R$7690,"="&amp;B174,'2way'!$Y$3:$Y$7690,"&lt;&gt;P")</f>
        <v>-780</v>
      </c>
      <c r="K174" s="79">
        <f t="shared" si="8"/>
        <v>-0.65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1200</v>
      </c>
      <c r="D175">
        <f>SUMIFS('2way'!$AB$3:$AB$7690,'2way'!$Q$3:$Q$7690,"="&amp;B175,'2way'!$Z$3:$Z$7690,"&lt;&gt;P") + SUMIFS('2way'!$AB$3:$AB$7690,'2way'!$R$3:$R$7690,"="&amp;B175,'2way'!$Z$3:$Z$7690,"&lt;&gt;P")</f>
        <v>-233.00000000000003</v>
      </c>
      <c r="E175" s="79">
        <f t="shared" si="6"/>
        <v>-0.19416666666666668</v>
      </c>
      <c r="F175">
        <f>SUMIFS('2way'!$Z$3:$Z$7690,'2way'!$Q$3:$Q$7690,"=" &amp;B175,'2way'!$Y$3:$Y$7690,"&lt;&gt;P") + SUMIFS('2way'!$Z$3:$Z$7690,'2way'!$R$3:$R$7690,"=" &amp;B175,'2way'!$Y$3:$Y$7690,"&lt;&gt;P")</f>
        <v>1200</v>
      </c>
      <c r="G175">
        <f>SUMIFS('2way'!$AD$3:$AD$7690,'2way'!$Q$3:$Q$7690,"="&amp;B175,'2way'!$Y$3:$Y$7690,"&lt;&gt;P") + SUMIFS('2way'!$AD$3:$AD$7690,'2way'!$R$3:$R$7690,"="&amp;D175,'2way'!$Y$3:$Y$7690,"&lt;&gt;P")</f>
        <v>-159</v>
      </c>
      <c r="H175" s="79">
        <f t="shared" si="7"/>
        <v>-0.13250000000000001</v>
      </c>
      <c r="I175">
        <f>SUMIFS('2way'!$Z$3:$Z$7690,'2way'!$Q$3:$Q$7690,"=" &amp;B175,'2way'!$Y$3:$Y$7690,"&lt;&gt;P") + SUMIFS('2way'!$Z$3:$Z$7690,'2way'!$R$3:$R$7690,"=" &amp;B175,'2way'!$Y$3:$Y$7690,"&lt;&gt;P")</f>
        <v>1200</v>
      </c>
      <c r="J175">
        <f>SUMIFS('2way'!$AF$3:$AF$7690,'2way'!$Q$3:$Q$7690,"="&amp;B175,'2way'!$Y$3:$Y$7690,"&lt;&gt;P") + SUMIFS('2way'!$AF$3:$AF$7690,'2way'!$R$3:$R$7690,"="&amp;B175,'2way'!$Y$3:$Y$7690,"&lt;&gt;P")</f>
        <v>-789</v>
      </c>
      <c r="K175" s="79">
        <f t="shared" si="8"/>
        <v>-0.65749999999999997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1200</v>
      </c>
      <c r="D176">
        <f>SUMIFS('2way'!$AB$3:$AB$7690,'2way'!$Q$3:$Q$7690,"="&amp;B176,'2way'!$Z$3:$Z$7690,"&lt;&gt;P") + SUMIFS('2way'!$AB$3:$AB$7690,'2way'!$R$3:$R$7690,"="&amp;B176,'2way'!$Z$3:$Z$7690,"&lt;&gt;P")</f>
        <v>-271</v>
      </c>
      <c r="E176" s="79">
        <f t="shared" si="6"/>
        <v>-0.22583333333333333</v>
      </c>
      <c r="F176">
        <f>SUMIFS('2way'!$Z$3:$Z$7690,'2way'!$Q$3:$Q$7690,"=" &amp;B176,'2way'!$Y$3:$Y$7690,"&lt;&gt;P") + SUMIFS('2way'!$Z$3:$Z$7690,'2way'!$R$3:$R$7690,"=" &amp;B176,'2way'!$Y$3:$Y$7690,"&lt;&gt;P")</f>
        <v>1200</v>
      </c>
      <c r="G176">
        <f>SUMIFS('2way'!$AD$3:$AD$7690,'2way'!$Q$3:$Q$7690,"="&amp;B176,'2way'!$Y$3:$Y$7690,"&lt;&gt;P") + SUMIFS('2way'!$AD$3:$AD$7690,'2way'!$R$3:$R$7690,"="&amp;D176,'2way'!$Y$3:$Y$7690,"&lt;&gt;P")</f>
        <v>-428</v>
      </c>
      <c r="H176" s="79">
        <f t="shared" si="7"/>
        <v>-0.35666666666666669</v>
      </c>
      <c r="I176">
        <f>SUMIFS('2way'!$Z$3:$Z$7690,'2way'!$Q$3:$Q$7690,"=" &amp;B176,'2way'!$Y$3:$Y$7690,"&lt;&gt;P") + SUMIFS('2way'!$Z$3:$Z$7690,'2way'!$R$3:$R$7690,"=" &amp;B176,'2way'!$Y$3:$Y$7690,"&lt;&gt;P")</f>
        <v>1200</v>
      </c>
      <c r="J176">
        <f>SUMIFS('2way'!$AF$3:$AF$7690,'2way'!$Q$3:$Q$7690,"="&amp;B176,'2way'!$Y$3:$Y$7690,"&lt;&gt;P") + SUMIFS('2way'!$AF$3:$AF$7690,'2way'!$R$3:$R$7690,"="&amp;B176,'2way'!$Y$3:$Y$7690,"&lt;&gt;P")</f>
        <v>-510</v>
      </c>
      <c r="K176" s="79">
        <f t="shared" si="8"/>
        <v>-0.42499999999999999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1200</v>
      </c>
      <c r="D177">
        <f>SUMIFS('2way'!$AB$3:$AB$7690,'2way'!$Q$3:$Q$7690,"="&amp;B177,'2way'!$Z$3:$Z$7690,"&lt;&gt;P") + SUMIFS('2way'!$AB$3:$AB$7690,'2way'!$R$3:$R$7690,"="&amp;B177,'2way'!$Z$3:$Z$7690,"&lt;&gt;P")</f>
        <v>-516</v>
      </c>
      <c r="E177" s="79">
        <f t="shared" si="6"/>
        <v>-0.43</v>
      </c>
      <c r="F177">
        <f>SUMIFS('2way'!$Z$3:$Z$7690,'2way'!$Q$3:$Q$7690,"=" &amp;B177,'2way'!$Y$3:$Y$7690,"&lt;&gt;P") + SUMIFS('2way'!$Z$3:$Z$7690,'2way'!$R$3:$R$7690,"=" &amp;B177,'2way'!$Y$3:$Y$7690,"&lt;&gt;P")</f>
        <v>1200</v>
      </c>
      <c r="G177">
        <f>SUMIFS('2way'!$AD$3:$AD$7690,'2way'!$Q$3:$Q$7690,"="&amp;B177,'2way'!$Y$3:$Y$7690,"&lt;&gt;P") + SUMIFS('2way'!$AD$3:$AD$7690,'2way'!$R$3:$R$7690,"="&amp;D177,'2way'!$Y$3:$Y$7690,"&lt;&gt;P")</f>
        <v>15</v>
      </c>
      <c r="H177" s="79">
        <f t="shared" si="7"/>
        <v>1.2500000000000001E-2</v>
      </c>
      <c r="I177">
        <f>SUMIFS('2way'!$Z$3:$Z$7690,'2way'!$Q$3:$Q$7690,"=" &amp;B177,'2way'!$Y$3:$Y$7690,"&lt;&gt;P") + SUMIFS('2way'!$Z$3:$Z$7690,'2way'!$R$3:$R$7690,"=" &amp;B177,'2way'!$Y$3:$Y$7690,"&lt;&gt;P")</f>
        <v>1200</v>
      </c>
      <c r="J177">
        <f>SUMIFS('2way'!$AF$3:$AF$7690,'2way'!$Q$3:$Q$7690,"="&amp;B177,'2way'!$Y$3:$Y$7690,"&lt;&gt;P") + SUMIFS('2way'!$AF$3:$AF$7690,'2way'!$R$3:$R$7690,"="&amp;B177,'2way'!$Y$3:$Y$7690,"&lt;&gt;P")</f>
        <v>-1200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1400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1400</v>
      </c>
      <c r="G178">
        <f>SUMIFS('2way'!$AD$3:$AD$7690,'2way'!$Q$3:$Q$7690,"="&amp;B178,'2way'!$Y$3:$Y$7690,"&lt;&gt;P") + SUMIFS('2way'!$AD$3:$AD$7690,'2way'!$R$3:$R$7690,"="&amp;D178,'2way'!$Y$3:$Y$7690,"&lt;&gt;P")</f>
        <v>154</v>
      </c>
      <c r="H178" s="79">
        <f t="shared" si="7"/>
        <v>0.11</v>
      </c>
      <c r="I178">
        <f>SUMIFS('2way'!$Z$3:$Z$7690,'2way'!$Q$3:$Q$7690,"=" &amp;B178,'2way'!$Y$3:$Y$7690,"&lt;&gt;P") + SUMIFS('2way'!$Z$3:$Z$7690,'2way'!$R$3:$R$7690,"=" &amp;B178,'2way'!$Y$3:$Y$7690,"&lt;&gt;P")</f>
        <v>1400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1400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1400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1400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1400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1400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1400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1400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1400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1400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1400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1400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1400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1400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1400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1400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1400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1400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1400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1300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1300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1300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1300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1300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1300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1000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1000</v>
      </c>
      <c r="G187">
        <f>SUMIFS('2way'!$AD$3:$AD$7690,'2way'!$Q$3:$Q$7690,"="&amp;B187,'2way'!$Y$3:$Y$7690,"&lt;&gt;P") + SUMIFS('2way'!$AD$3:$AD$7690,'2way'!$R$3:$R$7690,"="&amp;D187,'2way'!$Y$3:$Y$7690,"&lt;&gt;P")</f>
        <v>-159</v>
      </c>
      <c r="H187" s="79">
        <f t="shared" si="7"/>
        <v>-0.159</v>
      </c>
      <c r="I187">
        <f>SUMIFS('2way'!$Z$3:$Z$7690,'2way'!$Q$3:$Q$7690,"=" &amp;B187,'2way'!$Y$3:$Y$7690,"&lt;&gt;P") + SUMIFS('2way'!$Z$3:$Z$7690,'2way'!$R$3:$R$7690,"=" &amp;B187,'2way'!$Y$3:$Y$7690,"&lt;&gt;P")</f>
        <v>1000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1400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1400</v>
      </c>
      <c r="G188">
        <f>SUMIFS('2way'!$AD$3:$AD$7690,'2way'!$Q$3:$Q$7690,"="&amp;B188,'2way'!$Y$3:$Y$7690,"&lt;&gt;P") + SUMIFS('2way'!$AD$3:$AD$7690,'2way'!$R$3:$R$7690,"="&amp;D188,'2way'!$Y$3:$Y$7690,"&lt;&gt;P")</f>
        <v>-10</v>
      </c>
      <c r="H188" s="79">
        <f t="shared" si="7"/>
        <v>-7.1428571428571426E-3</v>
      </c>
      <c r="I188">
        <f>SUMIFS('2way'!$Z$3:$Z$7690,'2way'!$Q$3:$Q$7690,"=" &amp;B188,'2way'!$Y$3:$Y$7690,"&lt;&gt;P") + SUMIFS('2way'!$Z$3:$Z$7690,'2way'!$R$3:$R$7690,"=" &amp;B188,'2way'!$Y$3:$Y$7690,"&lt;&gt;P")</f>
        <v>1400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1400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1400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1400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1400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1400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1400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1400</v>
      </c>
      <c r="D191">
        <f>SUMIFS('2way'!$AB$3:$AB$7690,'2way'!$Q$3:$Q$7690,"="&amp;B191,'2way'!$Z$3:$Z$7690,"&lt;&gt;P") + SUMIFS('2way'!$AB$3:$AB$7690,'2way'!$R$3:$R$7690,"="&amp;B191,'2way'!$Z$3:$Z$7690,"&lt;&gt;P")</f>
        <v>231</v>
      </c>
      <c r="E191" s="79">
        <f t="shared" si="6"/>
        <v>0.16500000000000001</v>
      </c>
      <c r="F191">
        <f>SUMIFS('2way'!$Z$3:$Z$7690,'2way'!$Q$3:$Q$7690,"=" &amp;B191,'2way'!$Y$3:$Y$7690,"&lt;&gt;P") + SUMIFS('2way'!$Z$3:$Z$7690,'2way'!$R$3:$R$7690,"=" &amp;B191,'2way'!$Y$3:$Y$7690,"&lt;&gt;P")</f>
        <v>1400</v>
      </c>
      <c r="G191">
        <f>SUMIFS('2way'!$AD$3:$AD$7690,'2way'!$Q$3:$Q$7690,"="&amp;B191,'2way'!$Y$3:$Y$7690,"&lt;&gt;P") + SUMIFS('2way'!$AD$3:$AD$7690,'2way'!$R$3:$R$7690,"="&amp;D191,'2way'!$Y$3:$Y$7690,"&lt;&gt;P")</f>
        <v>34</v>
      </c>
      <c r="H191" s="79">
        <f t="shared" si="7"/>
        <v>2.4285714285714285E-2</v>
      </c>
      <c r="I191">
        <f>SUMIFS('2way'!$Z$3:$Z$7690,'2way'!$Q$3:$Q$7690,"=" &amp;B191,'2way'!$Y$3:$Y$7690,"&lt;&gt;P") + SUMIFS('2way'!$Z$3:$Z$7690,'2way'!$R$3:$R$7690,"=" &amp;B191,'2way'!$Y$3:$Y$7690,"&lt;&gt;P")</f>
        <v>1400</v>
      </c>
      <c r="J191">
        <f>SUMIFS('2way'!$AF$3:$AF$7690,'2way'!$Q$3:$Q$7690,"="&amp;B191,'2way'!$Y$3:$Y$7690,"&lt;&gt;P") + SUMIFS('2way'!$AF$3:$AF$7690,'2way'!$R$3:$R$7690,"="&amp;B191,'2way'!$Y$3:$Y$7690,"&lt;&gt;P")</f>
        <v>-955</v>
      </c>
      <c r="K191" s="79">
        <f t="shared" si="8"/>
        <v>-0.68214285714285716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1400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1400</v>
      </c>
      <c r="G192">
        <f>SUMIFS('2way'!$AD$3:$AD$7690,'2way'!$Q$3:$Q$7690,"="&amp;B192,'2way'!$Y$3:$Y$7690,"&lt;&gt;P") + SUMIFS('2way'!$AD$3:$AD$7690,'2way'!$R$3:$R$7690,"="&amp;D192,'2way'!$Y$3:$Y$7690,"&lt;&gt;P")</f>
        <v>-237</v>
      </c>
      <c r="H192" s="79">
        <f t="shared" si="7"/>
        <v>-0.16928571428571429</v>
      </c>
      <c r="I192">
        <f>SUMIFS('2way'!$Z$3:$Z$7690,'2way'!$Q$3:$Q$7690,"=" &amp;B192,'2way'!$Y$3:$Y$7690,"&lt;&gt;P") + SUMIFS('2way'!$Z$3:$Z$7690,'2way'!$R$3:$R$7690,"=" &amp;B192,'2way'!$Y$3:$Y$7690,"&lt;&gt;P")</f>
        <v>1400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1400</v>
      </c>
      <c r="D193">
        <f>SUMIFS('2way'!$AB$3:$AB$7690,'2way'!$Q$3:$Q$7690,"="&amp;B193,'2way'!$Z$3:$Z$7690,"&lt;&gt;P") + SUMIFS('2way'!$AB$3:$AB$7690,'2way'!$R$3:$R$7690,"="&amp;B193,'2way'!$Z$3:$Z$7690,"&lt;&gt;P")</f>
        <v>-173.00000000000003</v>
      </c>
      <c r="E193" s="79">
        <f t="shared" si="6"/>
        <v>-0.1235714285714286</v>
      </c>
      <c r="F193">
        <f>SUMIFS('2way'!$Z$3:$Z$7690,'2way'!$Q$3:$Q$7690,"=" &amp;B193,'2way'!$Y$3:$Y$7690,"&lt;&gt;P") + SUMIFS('2way'!$Z$3:$Z$7690,'2way'!$R$3:$R$7690,"=" &amp;B193,'2way'!$Y$3:$Y$7690,"&lt;&gt;P")</f>
        <v>1400</v>
      </c>
      <c r="G193">
        <f>SUMIFS('2way'!$AD$3:$AD$7690,'2way'!$Q$3:$Q$7690,"="&amp;B193,'2way'!$Y$3:$Y$7690,"&lt;&gt;P") + SUMIFS('2way'!$AD$3:$AD$7690,'2way'!$R$3:$R$7690,"="&amp;D193,'2way'!$Y$3:$Y$7690,"&lt;&gt;P")</f>
        <v>-315</v>
      </c>
      <c r="H193" s="79">
        <f t="shared" si="7"/>
        <v>-0.22500000000000001</v>
      </c>
      <c r="I193">
        <f>SUMIFS('2way'!$Z$3:$Z$7690,'2way'!$Q$3:$Q$7690,"=" &amp;B193,'2way'!$Y$3:$Y$7690,"&lt;&gt;P") + SUMIFS('2way'!$Z$3:$Z$7690,'2way'!$R$3:$R$7690,"=" &amp;B193,'2way'!$Y$3:$Y$7690,"&lt;&gt;P")</f>
        <v>1400</v>
      </c>
      <c r="J193">
        <f>SUMIFS('2way'!$AF$3:$AF$7690,'2way'!$Q$3:$Q$7690,"="&amp;B193,'2way'!$Y$3:$Y$7690,"&lt;&gt;P") + SUMIFS('2way'!$AF$3:$AF$7690,'2way'!$R$3:$R$7690,"="&amp;B193,'2way'!$Y$3:$Y$7690,"&lt;&gt;P")</f>
        <v>-380</v>
      </c>
      <c r="K193" s="79">
        <f t="shared" si="8"/>
        <v>-0.27142857142857141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1400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1400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1400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1400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1400</v>
      </c>
      <c r="G195">
        <f>SUMIFS('2way'!$AD$3:$AD$7690,'2way'!$Q$3:$Q$7690,"="&amp;B195,'2way'!$Y$3:$Y$7690,"&lt;&gt;P") + SUMIFS('2way'!$AD$3:$AD$7690,'2way'!$R$3:$R$7690,"="&amp;D195,'2way'!$Y$3:$Y$7690,"&lt;&gt;P")</f>
        <v>-345</v>
      </c>
      <c r="H195" s="79">
        <f t="shared" si="7"/>
        <v>-0.24642857142857144</v>
      </c>
      <c r="I195">
        <f>SUMIFS('2way'!$Z$3:$Z$7690,'2way'!$Q$3:$Q$7690,"=" &amp;B195,'2way'!$Y$3:$Y$7690,"&lt;&gt;P") + SUMIFS('2way'!$Z$3:$Z$7690,'2way'!$R$3:$R$7690,"=" &amp;B195,'2way'!$Y$3:$Y$7690,"&lt;&gt;P")</f>
        <v>1400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1400</v>
      </c>
      <c r="D196">
        <f>SUMIFS('2way'!$AB$3:$AB$7690,'2way'!$Q$3:$Q$7690,"="&amp;B196,'2way'!$Z$3:$Z$7690,"&lt;&gt;P") + SUMIFS('2way'!$AB$3:$AB$7690,'2way'!$R$3:$R$7690,"="&amp;B196,'2way'!$Z$3:$Z$7690,"&lt;&gt;P")</f>
        <v>-263</v>
      </c>
      <c r="E196" s="79">
        <f t="shared" ref="E196:E259" si="9">D196/C196</f>
        <v>-0.18785714285714286</v>
      </c>
      <c r="F196">
        <f>SUMIFS('2way'!$Z$3:$Z$7690,'2way'!$Q$3:$Q$7690,"=" &amp;B196,'2way'!$Y$3:$Y$7690,"&lt;&gt;P") + SUMIFS('2way'!$Z$3:$Z$7690,'2way'!$R$3:$R$7690,"=" &amp;B196,'2way'!$Y$3:$Y$7690,"&lt;&gt;P")</f>
        <v>1400</v>
      </c>
      <c r="G196">
        <f>SUMIFS('2way'!$AD$3:$AD$7690,'2way'!$Q$3:$Q$7690,"="&amp;B196,'2way'!$Y$3:$Y$7690,"&lt;&gt;P") + SUMIFS('2way'!$AD$3:$AD$7690,'2way'!$R$3:$R$7690,"="&amp;D196,'2way'!$Y$3:$Y$7690,"&lt;&gt;P")</f>
        <v>-345</v>
      </c>
      <c r="H196" s="79">
        <f t="shared" ref="H196:H259" si="10">G196/F196</f>
        <v>-0.24642857142857144</v>
      </c>
      <c r="I196">
        <f>SUMIFS('2way'!$Z$3:$Z$7690,'2way'!$Q$3:$Q$7690,"=" &amp;B196,'2way'!$Y$3:$Y$7690,"&lt;&gt;P") + SUMIFS('2way'!$Z$3:$Z$7690,'2way'!$R$3:$R$7690,"=" &amp;B196,'2way'!$Y$3:$Y$7690,"&lt;&gt;P")</f>
        <v>1400</v>
      </c>
      <c r="J196">
        <f>SUMIFS('2way'!$AF$3:$AF$7690,'2way'!$Q$3:$Q$7690,"="&amp;B196,'2way'!$Y$3:$Y$7690,"&lt;&gt;P") + SUMIFS('2way'!$AF$3:$AF$7690,'2way'!$R$3:$R$7690,"="&amp;B196,'2way'!$Y$3:$Y$7690,"&lt;&gt;P")</f>
        <v>-1017</v>
      </c>
      <c r="K196" s="79">
        <f t="shared" ref="K196:K259" si="11">J196/I196</f>
        <v>-0.72642857142857142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1400</v>
      </c>
      <c r="D197">
        <f>SUMIFS('2way'!$AB$3:$AB$7690,'2way'!$Q$3:$Q$7690,"="&amp;B197,'2way'!$Z$3:$Z$7690,"&lt;&gt;P") + SUMIFS('2way'!$AB$3:$AB$7690,'2way'!$R$3:$R$7690,"="&amp;B197,'2way'!$Z$3:$Z$7690,"&lt;&gt;P")</f>
        <v>-331</v>
      </c>
      <c r="E197" s="79">
        <f t="shared" si="9"/>
        <v>-0.23642857142857143</v>
      </c>
      <c r="F197">
        <f>SUMIFS('2way'!$Z$3:$Z$7690,'2way'!$Q$3:$Q$7690,"=" &amp;B197,'2way'!$Y$3:$Y$7690,"&lt;&gt;P") + SUMIFS('2way'!$Z$3:$Z$7690,'2way'!$R$3:$R$7690,"=" &amp;B197,'2way'!$Y$3:$Y$7690,"&lt;&gt;P")</f>
        <v>1400</v>
      </c>
      <c r="G197">
        <f>SUMIFS('2way'!$AD$3:$AD$7690,'2way'!$Q$3:$Q$7690,"="&amp;B197,'2way'!$Y$3:$Y$7690,"&lt;&gt;P") + SUMIFS('2way'!$AD$3:$AD$7690,'2way'!$R$3:$R$7690,"="&amp;D197,'2way'!$Y$3:$Y$7690,"&lt;&gt;P")</f>
        <v>-163</v>
      </c>
      <c r="H197" s="79">
        <f t="shared" si="10"/>
        <v>-0.11642857142857142</v>
      </c>
      <c r="I197">
        <f>SUMIFS('2way'!$Z$3:$Z$7690,'2way'!$Q$3:$Q$7690,"=" &amp;B197,'2way'!$Y$3:$Y$7690,"&lt;&gt;P") + SUMIFS('2way'!$Z$3:$Z$7690,'2way'!$R$3:$R$7690,"=" &amp;B197,'2way'!$Y$3:$Y$7690,"&lt;&gt;P")</f>
        <v>1400</v>
      </c>
      <c r="J197">
        <f>SUMIFS('2way'!$AF$3:$AF$7690,'2way'!$Q$3:$Q$7690,"="&amp;B197,'2way'!$Y$3:$Y$7690,"&lt;&gt;P") + SUMIFS('2way'!$AF$3:$AF$7690,'2way'!$R$3:$R$7690,"="&amp;B197,'2way'!$Y$3:$Y$7690,"&lt;&gt;P")</f>
        <v>-1400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1400</v>
      </c>
      <c r="D198">
        <f>SUMIFS('2way'!$AB$3:$AB$7690,'2way'!$Q$3:$Q$7690,"="&amp;B198,'2way'!$Z$3:$Z$7690,"&lt;&gt;P") + SUMIFS('2way'!$AB$3:$AB$7690,'2way'!$R$3:$R$7690,"="&amp;B198,'2way'!$Z$3:$Z$7690,"&lt;&gt;P")</f>
        <v>-436</v>
      </c>
      <c r="E198" s="79">
        <f t="shared" si="9"/>
        <v>-0.31142857142857144</v>
      </c>
      <c r="F198">
        <f>SUMIFS('2way'!$Z$3:$Z$7690,'2way'!$Q$3:$Q$7690,"=" &amp;B198,'2way'!$Y$3:$Y$7690,"&lt;&gt;P") + SUMIFS('2way'!$Z$3:$Z$7690,'2way'!$R$3:$R$7690,"=" &amp;B198,'2way'!$Y$3:$Y$7690,"&lt;&gt;P")</f>
        <v>1400</v>
      </c>
      <c r="G198">
        <f>SUMIFS('2way'!$AD$3:$AD$7690,'2way'!$Q$3:$Q$7690,"="&amp;B198,'2way'!$Y$3:$Y$7690,"&lt;&gt;P") + SUMIFS('2way'!$AD$3:$AD$7690,'2way'!$R$3:$R$7690,"="&amp;D198,'2way'!$Y$3:$Y$7690,"&lt;&gt;P")</f>
        <v>-506</v>
      </c>
      <c r="H198" s="79">
        <f t="shared" si="10"/>
        <v>-0.36142857142857143</v>
      </c>
      <c r="I198">
        <f>SUMIFS('2way'!$Z$3:$Z$7690,'2way'!$Q$3:$Q$7690,"=" &amp;B198,'2way'!$Y$3:$Y$7690,"&lt;&gt;P") + SUMIFS('2way'!$Z$3:$Z$7690,'2way'!$R$3:$R$7690,"=" &amp;B198,'2way'!$Y$3:$Y$7690,"&lt;&gt;P")</f>
        <v>1400</v>
      </c>
      <c r="J198">
        <f>SUMIFS('2way'!$AF$3:$AF$7690,'2way'!$Q$3:$Q$7690,"="&amp;B198,'2way'!$Y$3:$Y$7690,"&lt;&gt;P") + SUMIFS('2way'!$AF$3:$AF$7690,'2way'!$R$3:$R$7690,"="&amp;B198,'2way'!$Y$3:$Y$7690,"&lt;&gt;P")</f>
        <v>-820</v>
      </c>
      <c r="K198" s="79">
        <f t="shared" si="11"/>
        <v>-0.58571428571428574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1400</v>
      </c>
      <c r="D199">
        <f>SUMIFS('2way'!$AB$3:$AB$7690,'2way'!$Q$3:$Q$7690,"="&amp;B199,'2way'!$Z$3:$Z$7690,"&lt;&gt;P") + SUMIFS('2way'!$AB$3:$AB$7690,'2way'!$R$3:$R$7690,"="&amp;B199,'2way'!$Z$3:$Z$7690,"&lt;&gt;P")</f>
        <v>-15</v>
      </c>
      <c r="E199" s="79">
        <f t="shared" si="9"/>
        <v>-1.0714285714285714E-2</v>
      </c>
      <c r="F199">
        <f>SUMIFS('2way'!$Z$3:$Z$7690,'2way'!$Q$3:$Q$7690,"=" &amp;B199,'2way'!$Y$3:$Y$7690,"&lt;&gt;P") + SUMIFS('2way'!$Z$3:$Z$7690,'2way'!$R$3:$R$7690,"=" &amp;B199,'2way'!$Y$3:$Y$7690,"&lt;&gt;P")</f>
        <v>1400</v>
      </c>
      <c r="G199">
        <f>SUMIFS('2way'!$AD$3:$AD$7690,'2way'!$Q$3:$Q$7690,"="&amp;B199,'2way'!$Y$3:$Y$7690,"&lt;&gt;P") + SUMIFS('2way'!$AD$3:$AD$7690,'2way'!$R$3:$R$7690,"="&amp;D199,'2way'!$Y$3:$Y$7690,"&lt;&gt;P")</f>
        <v>-800</v>
      </c>
      <c r="H199" s="79">
        <f t="shared" si="10"/>
        <v>-0.5714285714285714</v>
      </c>
      <c r="I199">
        <f>SUMIFS('2way'!$Z$3:$Z$7690,'2way'!$Q$3:$Q$7690,"=" &amp;B199,'2way'!$Y$3:$Y$7690,"&lt;&gt;P") + SUMIFS('2way'!$Z$3:$Z$7690,'2way'!$R$3:$R$7690,"=" &amp;B199,'2way'!$Y$3:$Y$7690,"&lt;&gt;P")</f>
        <v>1400</v>
      </c>
      <c r="J199">
        <f>SUMIFS('2way'!$AF$3:$AF$7690,'2way'!$Q$3:$Q$7690,"="&amp;B199,'2way'!$Y$3:$Y$7690,"&lt;&gt;P") + SUMIFS('2way'!$AF$3:$AF$7690,'2way'!$R$3:$R$7690,"="&amp;B199,'2way'!$Y$3:$Y$7690,"&lt;&gt;P")</f>
        <v>-66</v>
      </c>
      <c r="K199" s="79">
        <f t="shared" si="11"/>
        <v>-4.7142857142857146E-2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1400</v>
      </c>
      <c r="D200">
        <f>SUMIFS('2way'!$AB$3:$AB$7690,'2way'!$Q$3:$Q$7690,"="&amp;B200,'2way'!$Z$3:$Z$7690,"&lt;&gt;P") + SUMIFS('2way'!$AB$3:$AB$7690,'2way'!$R$3:$R$7690,"="&amp;B200,'2way'!$Z$3:$Z$7690,"&lt;&gt;P")</f>
        <v>642</v>
      </c>
      <c r="E200" s="79">
        <f t="shared" si="9"/>
        <v>0.45857142857142857</v>
      </c>
      <c r="F200">
        <f>SUMIFS('2way'!$Z$3:$Z$7690,'2way'!$Q$3:$Q$7690,"=" &amp;B200,'2way'!$Y$3:$Y$7690,"&lt;&gt;P") + SUMIFS('2way'!$Z$3:$Z$7690,'2way'!$R$3:$R$7690,"=" &amp;B200,'2way'!$Y$3:$Y$7690,"&lt;&gt;P")</f>
        <v>1400</v>
      </c>
      <c r="G200">
        <f>SUMIFS('2way'!$AD$3:$AD$7690,'2way'!$Q$3:$Q$7690,"="&amp;B200,'2way'!$Y$3:$Y$7690,"&lt;&gt;P") + SUMIFS('2way'!$AD$3:$AD$7690,'2way'!$R$3:$R$7690,"="&amp;D200,'2way'!$Y$3:$Y$7690,"&lt;&gt;P")</f>
        <v>-700</v>
      </c>
      <c r="H200" s="79">
        <f t="shared" si="10"/>
        <v>-0.5</v>
      </c>
      <c r="I200">
        <f>SUMIFS('2way'!$Z$3:$Z$7690,'2way'!$Q$3:$Q$7690,"=" &amp;B200,'2way'!$Y$3:$Y$7690,"&lt;&gt;P") + SUMIFS('2way'!$Z$3:$Z$7690,'2way'!$R$3:$R$7690,"=" &amp;B200,'2way'!$Y$3:$Y$7690,"&lt;&gt;P")</f>
        <v>1400</v>
      </c>
      <c r="J200">
        <f>SUMIFS('2way'!$AF$3:$AF$7690,'2way'!$Q$3:$Q$7690,"="&amp;B200,'2way'!$Y$3:$Y$7690,"&lt;&gt;P") + SUMIFS('2way'!$AF$3:$AF$7690,'2way'!$R$3:$R$7690,"="&amp;B200,'2way'!$Y$3:$Y$7690,"&lt;&gt;P")</f>
        <v>-503</v>
      </c>
      <c r="K200" s="79">
        <f t="shared" si="11"/>
        <v>-0.35928571428571426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1500</v>
      </c>
      <c r="D201">
        <f>SUMIFS('2way'!$AB$3:$AB$7690,'2way'!$Q$3:$Q$7690,"="&amp;B201,'2way'!$Z$3:$Z$7690,"&lt;&gt;P") + SUMIFS('2way'!$AB$3:$AB$7690,'2way'!$R$3:$R$7690,"="&amp;B201,'2way'!$Z$3:$Z$7690,"&lt;&gt;P")</f>
        <v>-522</v>
      </c>
      <c r="E201" s="79">
        <f t="shared" si="9"/>
        <v>-0.34799999999999998</v>
      </c>
      <c r="F201">
        <f>SUMIFS('2way'!$Z$3:$Z$7690,'2way'!$Q$3:$Q$7690,"=" &amp;B201,'2way'!$Y$3:$Y$7690,"&lt;&gt;P") + SUMIFS('2way'!$Z$3:$Z$7690,'2way'!$R$3:$R$7690,"=" &amp;B201,'2way'!$Y$3:$Y$7690,"&lt;&gt;P")</f>
        <v>1500</v>
      </c>
      <c r="G201">
        <f>SUMIFS('2way'!$AD$3:$AD$7690,'2way'!$Q$3:$Q$7690,"="&amp;B201,'2way'!$Y$3:$Y$7690,"&lt;&gt;P") + SUMIFS('2way'!$AD$3:$AD$7690,'2way'!$R$3:$R$7690,"="&amp;D201,'2way'!$Y$3:$Y$7690,"&lt;&gt;P")</f>
        <v>-230.00000000000003</v>
      </c>
      <c r="H201" s="79">
        <f t="shared" si="10"/>
        <v>-0.15333333333333335</v>
      </c>
      <c r="I201">
        <f>SUMIFS('2way'!$Z$3:$Z$7690,'2way'!$Q$3:$Q$7690,"=" &amp;B201,'2way'!$Y$3:$Y$7690,"&lt;&gt;P") + SUMIFS('2way'!$Z$3:$Z$7690,'2way'!$R$3:$R$7690,"=" &amp;B201,'2way'!$Y$3:$Y$7690,"&lt;&gt;P")</f>
        <v>1500</v>
      </c>
      <c r="J201">
        <f>SUMIFS('2way'!$AF$3:$AF$7690,'2way'!$Q$3:$Q$7690,"="&amp;B201,'2way'!$Y$3:$Y$7690,"&lt;&gt;P") + SUMIFS('2way'!$AF$3:$AF$7690,'2way'!$R$3:$R$7690,"="&amp;B201,'2way'!$Y$3:$Y$7690,"&lt;&gt;P")</f>
        <v>-921</v>
      </c>
      <c r="K201" s="79">
        <f t="shared" si="11"/>
        <v>-0.61399999999999999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1400</v>
      </c>
      <c r="D202">
        <f>SUMIFS('2way'!$AB$3:$AB$7690,'2way'!$Q$3:$Q$7690,"="&amp;B202,'2way'!$Z$3:$Z$7690,"&lt;&gt;P") + SUMIFS('2way'!$AB$3:$AB$7690,'2way'!$R$3:$R$7690,"="&amp;B202,'2way'!$Z$3:$Z$7690,"&lt;&gt;P")</f>
        <v>-361</v>
      </c>
      <c r="E202" s="79">
        <f t="shared" si="9"/>
        <v>-0.25785714285714284</v>
      </c>
      <c r="F202">
        <f>SUMIFS('2way'!$Z$3:$Z$7690,'2way'!$Q$3:$Q$7690,"=" &amp;B202,'2way'!$Y$3:$Y$7690,"&lt;&gt;P") + SUMIFS('2way'!$Z$3:$Z$7690,'2way'!$R$3:$R$7690,"=" &amp;B202,'2way'!$Y$3:$Y$7690,"&lt;&gt;P")</f>
        <v>1400</v>
      </c>
      <c r="G202">
        <f>SUMIFS('2way'!$AD$3:$AD$7690,'2way'!$Q$3:$Q$7690,"="&amp;B202,'2way'!$Y$3:$Y$7690,"&lt;&gt;P") + SUMIFS('2way'!$AD$3:$AD$7690,'2way'!$R$3:$R$7690,"="&amp;D202,'2way'!$Y$3:$Y$7690,"&lt;&gt;P")</f>
        <v>-309</v>
      </c>
      <c r="H202" s="79">
        <f t="shared" si="10"/>
        <v>-0.22071428571428572</v>
      </c>
      <c r="I202">
        <f>SUMIFS('2way'!$Z$3:$Z$7690,'2way'!$Q$3:$Q$7690,"=" &amp;B202,'2way'!$Y$3:$Y$7690,"&lt;&gt;P") + SUMIFS('2way'!$Z$3:$Z$7690,'2way'!$R$3:$R$7690,"=" &amp;B202,'2way'!$Y$3:$Y$7690,"&lt;&gt;P")</f>
        <v>1400</v>
      </c>
      <c r="J202">
        <f>SUMIFS('2way'!$AF$3:$AF$7690,'2way'!$Q$3:$Q$7690,"="&amp;B202,'2way'!$Y$3:$Y$7690,"&lt;&gt;P") + SUMIFS('2way'!$AF$3:$AF$7690,'2way'!$R$3:$R$7690,"="&amp;B202,'2way'!$Y$3:$Y$7690,"&lt;&gt;P")</f>
        <v>-835</v>
      </c>
      <c r="K202" s="79">
        <f t="shared" si="11"/>
        <v>-0.59642857142857142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1400</v>
      </c>
      <c r="D203">
        <f>SUMIFS('2way'!$AB$3:$AB$7690,'2way'!$Q$3:$Q$7690,"="&amp;B203,'2way'!$Z$3:$Z$7690,"&lt;&gt;P") + SUMIFS('2way'!$AB$3:$AB$7690,'2way'!$R$3:$R$7690,"="&amp;B203,'2way'!$Z$3:$Z$7690,"&lt;&gt;P")</f>
        <v>-817</v>
      </c>
      <c r="E203" s="79">
        <f t="shared" si="9"/>
        <v>-0.58357142857142852</v>
      </c>
      <c r="F203">
        <f>SUMIFS('2way'!$Z$3:$Z$7690,'2way'!$Q$3:$Q$7690,"=" &amp;B203,'2way'!$Y$3:$Y$7690,"&lt;&gt;P") + SUMIFS('2way'!$Z$3:$Z$7690,'2way'!$R$3:$R$7690,"=" &amp;B203,'2way'!$Y$3:$Y$7690,"&lt;&gt;P")</f>
        <v>1400</v>
      </c>
      <c r="G203">
        <f>SUMIFS('2way'!$AD$3:$AD$7690,'2way'!$Q$3:$Q$7690,"="&amp;B203,'2way'!$Y$3:$Y$7690,"&lt;&gt;P") + SUMIFS('2way'!$AD$3:$AD$7690,'2way'!$R$3:$R$7690,"="&amp;D203,'2way'!$Y$3:$Y$7690,"&lt;&gt;P")</f>
        <v>-592</v>
      </c>
      <c r="H203" s="79">
        <f t="shared" si="10"/>
        <v>-0.42285714285714288</v>
      </c>
      <c r="I203">
        <f>SUMIFS('2way'!$Z$3:$Z$7690,'2way'!$Q$3:$Q$7690,"=" &amp;B203,'2way'!$Y$3:$Y$7690,"&lt;&gt;P") + SUMIFS('2way'!$Z$3:$Z$7690,'2way'!$R$3:$R$7690,"=" &amp;B203,'2way'!$Y$3:$Y$7690,"&lt;&gt;P")</f>
        <v>1400</v>
      </c>
      <c r="J203">
        <f>SUMIFS('2way'!$AF$3:$AF$7690,'2way'!$Q$3:$Q$7690,"="&amp;B203,'2way'!$Y$3:$Y$7690,"&lt;&gt;P") + SUMIFS('2way'!$AF$3:$AF$7690,'2way'!$R$3:$R$7690,"="&amp;B203,'2way'!$Y$3:$Y$7690,"&lt;&gt;P")</f>
        <v>-1066</v>
      </c>
      <c r="K203" s="79">
        <f t="shared" si="11"/>
        <v>-0.76142857142857145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1400</v>
      </c>
      <c r="D204">
        <f>SUMIFS('2way'!$AB$3:$AB$7690,'2way'!$Q$3:$Q$7690,"="&amp;B204,'2way'!$Z$3:$Z$7690,"&lt;&gt;P") + SUMIFS('2way'!$AB$3:$AB$7690,'2way'!$R$3:$R$7690,"="&amp;B204,'2way'!$Z$3:$Z$7690,"&lt;&gt;P")</f>
        <v>-739</v>
      </c>
      <c r="E204" s="79">
        <f t="shared" si="9"/>
        <v>-0.5278571428571428</v>
      </c>
      <c r="F204">
        <f>SUMIFS('2way'!$Z$3:$Z$7690,'2way'!$Q$3:$Q$7690,"=" &amp;B204,'2way'!$Y$3:$Y$7690,"&lt;&gt;P") + SUMIFS('2way'!$Z$3:$Z$7690,'2way'!$R$3:$R$7690,"=" &amp;B204,'2way'!$Y$3:$Y$7690,"&lt;&gt;P")</f>
        <v>1400</v>
      </c>
      <c r="G204">
        <f>SUMIFS('2way'!$AD$3:$AD$7690,'2way'!$Q$3:$Q$7690,"="&amp;B204,'2way'!$Y$3:$Y$7690,"&lt;&gt;P") + SUMIFS('2way'!$AD$3:$AD$7690,'2way'!$R$3:$R$7690,"="&amp;D204,'2way'!$Y$3:$Y$7690,"&lt;&gt;P")</f>
        <v>-341</v>
      </c>
      <c r="H204" s="79">
        <f t="shared" si="10"/>
        <v>-0.24357142857142858</v>
      </c>
      <c r="I204">
        <f>SUMIFS('2way'!$Z$3:$Z$7690,'2way'!$Q$3:$Q$7690,"=" &amp;B204,'2way'!$Y$3:$Y$7690,"&lt;&gt;P") + SUMIFS('2way'!$Z$3:$Z$7690,'2way'!$R$3:$R$7690,"=" &amp;B204,'2way'!$Y$3:$Y$7690,"&lt;&gt;P")</f>
        <v>1400</v>
      </c>
      <c r="J204">
        <f>SUMIFS('2way'!$AF$3:$AF$7690,'2way'!$Q$3:$Q$7690,"="&amp;B204,'2way'!$Y$3:$Y$7690,"&lt;&gt;P") + SUMIFS('2way'!$AF$3:$AF$7690,'2way'!$R$3:$R$7690,"="&amp;B204,'2way'!$Y$3:$Y$7690,"&lt;&gt;P")</f>
        <v>-1073</v>
      </c>
      <c r="K204" s="79">
        <f t="shared" si="11"/>
        <v>-0.76642857142857146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1400</v>
      </c>
      <c r="D205">
        <f>SUMIFS('2way'!$AB$3:$AB$7690,'2way'!$Q$3:$Q$7690,"="&amp;B205,'2way'!$Z$3:$Z$7690,"&lt;&gt;P") + SUMIFS('2way'!$AB$3:$AB$7690,'2way'!$R$3:$R$7690,"="&amp;B205,'2way'!$Z$3:$Z$7690,"&lt;&gt;P")</f>
        <v>-62</v>
      </c>
      <c r="E205" s="79">
        <f t="shared" si="9"/>
        <v>-4.4285714285714282E-2</v>
      </c>
      <c r="F205">
        <f>SUMIFS('2way'!$Z$3:$Z$7690,'2way'!$Q$3:$Q$7690,"=" &amp;B205,'2way'!$Y$3:$Y$7690,"&lt;&gt;P") + SUMIFS('2way'!$Z$3:$Z$7690,'2way'!$R$3:$R$7690,"=" &amp;B205,'2way'!$Y$3:$Y$7690,"&lt;&gt;P")</f>
        <v>1400</v>
      </c>
      <c r="G205">
        <f>SUMIFS('2way'!$AD$3:$AD$7690,'2way'!$Q$3:$Q$7690,"="&amp;B205,'2way'!$Y$3:$Y$7690,"&lt;&gt;P") + SUMIFS('2way'!$AD$3:$AD$7690,'2way'!$R$3:$R$7690,"="&amp;D205,'2way'!$Y$3:$Y$7690,"&lt;&gt;P")</f>
        <v>-146</v>
      </c>
      <c r="H205" s="79">
        <f t="shared" si="10"/>
        <v>-0.10428571428571429</v>
      </c>
      <c r="I205">
        <f>SUMIFS('2way'!$Z$3:$Z$7690,'2way'!$Q$3:$Q$7690,"=" &amp;B205,'2way'!$Y$3:$Y$7690,"&lt;&gt;P") + SUMIFS('2way'!$Z$3:$Z$7690,'2way'!$R$3:$R$7690,"=" &amp;B205,'2way'!$Y$3:$Y$7690,"&lt;&gt;P")</f>
        <v>1400</v>
      </c>
      <c r="J205">
        <f>SUMIFS('2way'!$AF$3:$AF$7690,'2way'!$Q$3:$Q$7690,"="&amp;B205,'2way'!$Y$3:$Y$7690,"&lt;&gt;P") + SUMIFS('2way'!$AF$3:$AF$7690,'2way'!$R$3:$R$7690,"="&amp;B205,'2way'!$Y$3:$Y$7690,"&lt;&gt;P")</f>
        <v>-1400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1400</v>
      </c>
      <c r="D206">
        <f>SUMIFS('2way'!$AB$3:$AB$7690,'2way'!$Q$3:$Q$7690,"="&amp;B206,'2way'!$Z$3:$Z$7690,"&lt;&gt;P") + SUMIFS('2way'!$AB$3:$AB$7690,'2way'!$R$3:$R$7690,"="&amp;B206,'2way'!$Z$3:$Z$7690,"&lt;&gt;P")</f>
        <v>129</v>
      </c>
      <c r="E206" s="79">
        <f t="shared" si="9"/>
        <v>9.2142857142857137E-2</v>
      </c>
      <c r="F206">
        <f>SUMIFS('2way'!$Z$3:$Z$7690,'2way'!$Q$3:$Q$7690,"=" &amp;B206,'2way'!$Y$3:$Y$7690,"&lt;&gt;P") + SUMIFS('2way'!$Z$3:$Z$7690,'2way'!$R$3:$R$7690,"=" &amp;B206,'2way'!$Y$3:$Y$7690,"&lt;&gt;P")</f>
        <v>1400</v>
      </c>
      <c r="G206">
        <f>SUMIFS('2way'!$AD$3:$AD$7690,'2way'!$Q$3:$Q$7690,"="&amp;B206,'2way'!$Y$3:$Y$7690,"&lt;&gt;P") + SUMIFS('2way'!$AD$3:$AD$7690,'2way'!$R$3:$R$7690,"="&amp;D206,'2way'!$Y$3:$Y$7690,"&lt;&gt;P")</f>
        <v>-387</v>
      </c>
      <c r="H206" s="79">
        <f t="shared" si="10"/>
        <v>-0.27642857142857141</v>
      </c>
      <c r="I206">
        <f>SUMIFS('2way'!$Z$3:$Z$7690,'2way'!$Q$3:$Q$7690,"=" &amp;B206,'2way'!$Y$3:$Y$7690,"&lt;&gt;P") + SUMIFS('2way'!$Z$3:$Z$7690,'2way'!$R$3:$R$7690,"=" &amp;B206,'2way'!$Y$3:$Y$7690,"&lt;&gt;P")</f>
        <v>1400</v>
      </c>
      <c r="J206">
        <f>SUMIFS('2way'!$AF$3:$AF$7690,'2way'!$Q$3:$Q$7690,"="&amp;B206,'2way'!$Y$3:$Y$7690,"&lt;&gt;P") + SUMIFS('2way'!$AF$3:$AF$7690,'2way'!$R$3:$R$7690,"="&amp;B206,'2way'!$Y$3:$Y$7690,"&lt;&gt;P")</f>
        <v>-846</v>
      </c>
      <c r="K206" s="79">
        <f t="shared" si="11"/>
        <v>-0.60428571428571431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1400</v>
      </c>
      <c r="D207">
        <f>SUMIFS('2way'!$AB$3:$AB$7690,'2way'!$Q$3:$Q$7690,"="&amp;B207,'2way'!$Z$3:$Z$7690,"&lt;&gt;P") + SUMIFS('2way'!$AB$3:$AB$7690,'2way'!$R$3:$R$7690,"="&amp;B207,'2way'!$Z$3:$Z$7690,"&lt;&gt;P")</f>
        <v>-23</v>
      </c>
      <c r="E207" s="79">
        <f t="shared" si="9"/>
        <v>-1.6428571428571428E-2</v>
      </c>
      <c r="F207">
        <f>SUMIFS('2way'!$Z$3:$Z$7690,'2way'!$Q$3:$Q$7690,"=" &amp;B207,'2way'!$Y$3:$Y$7690,"&lt;&gt;P") + SUMIFS('2way'!$Z$3:$Z$7690,'2way'!$R$3:$R$7690,"=" &amp;B207,'2way'!$Y$3:$Y$7690,"&lt;&gt;P")</f>
        <v>1400</v>
      </c>
      <c r="G207">
        <f>SUMIFS('2way'!$AD$3:$AD$7690,'2way'!$Q$3:$Q$7690,"="&amp;B207,'2way'!$Y$3:$Y$7690,"&lt;&gt;P") + SUMIFS('2way'!$AD$3:$AD$7690,'2way'!$R$3:$R$7690,"="&amp;D207,'2way'!$Y$3:$Y$7690,"&lt;&gt;P")</f>
        <v>-600</v>
      </c>
      <c r="H207" s="79">
        <f t="shared" si="10"/>
        <v>-0.42857142857142855</v>
      </c>
      <c r="I207">
        <f>SUMIFS('2way'!$Z$3:$Z$7690,'2way'!$Q$3:$Q$7690,"=" &amp;B207,'2way'!$Y$3:$Y$7690,"&lt;&gt;P") + SUMIFS('2way'!$Z$3:$Z$7690,'2way'!$R$3:$R$7690,"=" &amp;B207,'2way'!$Y$3:$Y$7690,"&lt;&gt;P")</f>
        <v>1400</v>
      </c>
      <c r="J207">
        <f>SUMIFS('2way'!$AF$3:$AF$7690,'2way'!$Q$3:$Q$7690,"="&amp;B207,'2way'!$Y$3:$Y$7690,"&lt;&gt;P") + SUMIFS('2way'!$AF$3:$AF$7690,'2way'!$R$3:$R$7690,"="&amp;B207,'2way'!$Y$3:$Y$7690,"&lt;&gt;P")</f>
        <v>-509</v>
      </c>
      <c r="K207" s="79">
        <f t="shared" si="11"/>
        <v>-0.36357142857142855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1400</v>
      </c>
      <c r="D208">
        <f>SUMIFS('2way'!$AB$3:$AB$7690,'2way'!$Q$3:$Q$7690,"="&amp;B208,'2way'!$Z$3:$Z$7690,"&lt;&gt;P") + SUMIFS('2way'!$AB$3:$AB$7690,'2way'!$R$3:$R$7690,"="&amp;B208,'2way'!$Z$3:$Z$7690,"&lt;&gt;P")</f>
        <v>-32</v>
      </c>
      <c r="E208" s="79">
        <f t="shared" si="9"/>
        <v>-2.2857142857142857E-2</v>
      </c>
      <c r="F208">
        <f>SUMIFS('2way'!$Z$3:$Z$7690,'2way'!$Q$3:$Q$7690,"=" &amp;B208,'2way'!$Y$3:$Y$7690,"&lt;&gt;P") + SUMIFS('2way'!$Z$3:$Z$7690,'2way'!$R$3:$R$7690,"=" &amp;B208,'2way'!$Y$3:$Y$7690,"&lt;&gt;P")</f>
        <v>1400</v>
      </c>
      <c r="G208">
        <f>SUMIFS('2way'!$AD$3:$AD$7690,'2way'!$Q$3:$Q$7690,"="&amp;B208,'2way'!$Y$3:$Y$7690,"&lt;&gt;P") + SUMIFS('2way'!$AD$3:$AD$7690,'2way'!$R$3:$R$7690,"="&amp;D208,'2way'!$Y$3:$Y$7690,"&lt;&gt;P")</f>
        <v>61</v>
      </c>
      <c r="H208" s="79">
        <f t="shared" si="10"/>
        <v>4.3571428571428573E-2</v>
      </c>
      <c r="I208">
        <f>SUMIFS('2way'!$Z$3:$Z$7690,'2way'!$Q$3:$Q$7690,"=" &amp;B208,'2way'!$Y$3:$Y$7690,"&lt;&gt;P") + SUMIFS('2way'!$Z$3:$Z$7690,'2way'!$R$3:$R$7690,"=" &amp;B208,'2way'!$Y$3:$Y$7690,"&lt;&gt;P")</f>
        <v>1400</v>
      </c>
      <c r="J208">
        <f>SUMIFS('2way'!$AF$3:$AF$7690,'2way'!$Q$3:$Q$7690,"="&amp;B208,'2way'!$Y$3:$Y$7690,"&lt;&gt;P") + SUMIFS('2way'!$AF$3:$AF$7690,'2way'!$R$3:$R$7690,"="&amp;B208,'2way'!$Y$3:$Y$7690,"&lt;&gt;P")</f>
        <v>-845</v>
      </c>
      <c r="K208" s="79">
        <f t="shared" si="11"/>
        <v>-0.60357142857142854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1400</v>
      </c>
      <c r="D209">
        <f>SUMIFS('2way'!$AB$3:$AB$7690,'2way'!$Q$3:$Q$7690,"="&amp;B209,'2way'!$Z$3:$Z$7690,"&lt;&gt;P") + SUMIFS('2way'!$AB$3:$AB$7690,'2way'!$R$3:$R$7690,"="&amp;B209,'2way'!$Z$3:$Z$7690,"&lt;&gt;P")</f>
        <v>-129</v>
      </c>
      <c r="E209" s="79">
        <f t="shared" si="9"/>
        <v>-9.2142857142857137E-2</v>
      </c>
      <c r="F209">
        <f>SUMIFS('2way'!$Z$3:$Z$7690,'2way'!$Q$3:$Q$7690,"=" &amp;B209,'2way'!$Y$3:$Y$7690,"&lt;&gt;P") + SUMIFS('2way'!$Z$3:$Z$7690,'2way'!$R$3:$R$7690,"=" &amp;B209,'2way'!$Y$3:$Y$7690,"&lt;&gt;P")</f>
        <v>1400</v>
      </c>
      <c r="G209">
        <f>SUMIFS('2way'!$AD$3:$AD$7690,'2way'!$Q$3:$Q$7690,"="&amp;B209,'2way'!$Y$3:$Y$7690,"&lt;&gt;P") + SUMIFS('2way'!$AD$3:$AD$7690,'2way'!$R$3:$R$7690,"="&amp;D209,'2way'!$Y$3:$Y$7690,"&lt;&gt;P")</f>
        <v>-519</v>
      </c>
      <c r="H209" s="79">
        <f t="shared" si="10"/>
        <v>-0.37071428571428572</v>
      </c>
      <c r="I209">
        <f>SUMIFS('2way'!$Z$3:$Z$7690,'2way'!$Q$3:$Q$7690,"=" &amp;B209,'2way'!$Y$3:$Y$7690,"&lt;&gt;P") + SUMIFS('2way'!$Z$3:$Z$7690,'2way'!$R$3:$R$7690,"=" &amp;B209,'2way'!$Y$3:$Y$7690,"&lt;&gt;P")</f>
        <v>1400</v>
      </c>
      <c r="J209">
        <f>SUMIFS('2way'!$AF$3:$AF$7690,'2way'!$Q$3:$Q$7690,"="&amp;B209,'2way'!$Y$3:$Y$7690,"&lt;&gt;P") + SUMIFS('2way'!$AF$3:$AF$7690,'2way'!$R$3:$R$7690,"="&amp;B209,'2way'!$Y$3:$Y$7690,"&lt;&gt;P")</f>
        <v>-523</v>
      </c>
      <c r="K209" s="79">
        <f t="shared" si="11"/>
        <v>-0.37357142857142855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1400</v>
      </c>
      <c r="D210">
        <f>SUMIFS('2way'!$AB$3:$AB$7690,'2way'!$Q$3:$Q$7690,"="&amp;B210,'2way'!$Z$3:$Z$7690,"&lt;&gt;P") + SUMIFS('2way'!$AB$3:$AB$7690,'2way'!$R$3:$R$7690,"="&amp;B210,'2way'!$Z$3:$Z$7690,"&lt;&gt;P")</f>
        <v>-516</v>
      </c>
      <c r="E210" s="79">
        <f t="shared" si="9"/>
        <v>-0.36857142857142855</v>
      </c>
      <c r="F210">
        <f>SUMIFS('2way'!$Z$3:$Z$7690,'2way'!$Q$3:$Q$7690,"=" &amp;B210,'2way'!$Y$3:$Y$7690,"&lt;&gt;P") + SUMIFS('2way'!$Z$3:$Z$7690,'2way'!$R$3:$R$7690,"=" &amp;B210,'2way'!$Y$3:$Y$7690,"&lt;&gt;P")</f>
        <v>1400</v>
      </c>
      <c r="G210">
        <f>SUMIFS('2way'!$AD$3:$AD$7690,'2way'!$Q$3:$Q$7690,"="&amp;B210,'2way'!$Y$3:$Y$7690,"&lt;&gt;P") + SUMIFS('2way'!$AD$3:$AD$7690,'2way'!$R$3:$R$7690,"="&amp;D210,'2way'!$Y$3:$Y$7690,"&lt;&gt;P")</f>
        <v>-348</v>
      </c>
      <c r="H210" s="79">
        <f t="shared" si="10"/>
        <v>-0.24857142857142858</v>
      </c>
      <c r="I210">
        <f>SUMIFS('2way'!$Z$3:$Z$7690,'2way'!$Q$3:$Q$7690,"=" &amp;B210,'2way'!$Y$3:$Y$7690,"&lt;&gt;P") + SUMIFS('2way'!$Z$3:$Z$7690,'2way'!$R$3:$R$7690,"=" &amp;B210,'2way'!$Y$3:$Y$7690,"&lt;&gt;P")</f>
        <v>1400</v>
      </c>
      <c r="J210">
        <f>SUMIFS('2way'!$AF$3:$AF$7690,'2way'!$Q$3:$Q$7690,"="&amp;B210,'2way'!$Y$3:$Y$7690,"&lt;&gt;P") + SUMIFS('2way'!$AF$3:$AF$7690,'2way'!$R$3:$R$7690,"="&amp;B210,'2way'!$Y$3:$Y$7690,"&lt;&gt;P")</f>
        <v>-1194</v>
      </c>
      <c r="K210" s="79">
        <f t="shared" si="11"/>
        <v>-0.85285714285714287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1400</v>
      </c>
      <c r="D211">
        <f>SUMIFS('2way'!$AB$3:$AB$7690,'2way'!$Q$3:$Q$7690,"="&amp;B211,'2way'!$Z$3:$Z$7690,"&lt;&gt;P") + SUMIFS('2way'!$AB$3:$AB$7690,'2way'!$R$3:$R$7690,"="&amp;B211,'2way'!$Z$3:$Z$7690,"&lt;&gt;P")</f>
        <v>-626</v>
      </c>
      <c r="E211" s="79">
        <f t="shared" si="9"/>
        <v>-0.44714285714285712</v>
      </c>
      <c r="F211">
        <f>SUMIFS('2way'!$Z$3:$Z$7690,'2way'!$Q$3:$Q$7690,"=" &amp;B211,'2way'!$Y$3:$Y$7690,"&lt;&gt;P") + SUMIFS('2way'!$Z$3:$Z$7690,'2way'!$R$3:$R$7690,"=" &amp;B211,'2way'!$Y$3:$Y$7690,"&lt;&gt;P")</f>
        <v>1400</v>
      </c>
      <c r="G211">
        <f>SUMIFS('2way'!$AD$3:$AD$7690,'2way'!$Q$3:$Q$7690,"="&amp;B211,'2way'!$Y$3:$Y$7690,"&lt;&gt;P") + SUMIFS('2way'!$AD$3:$AD$7690,'2way'!$R$3:$R$7690,"="&amp;D211,'2way'!$Y$3:$Y$7690,"&lt;&gt;P")</f>
        <v>-700</v>
      </c>
      <c r="H211" s="79">
        <f t="shared" si="10"/>
        <v>-0.5</v>
      </c>
      <c r="I211">
        <f>SUMIFS('2way'!$Z$3:$Z$7690,'2way'!$Q$3:$Q$7690,"=" &amp;B211,'2way'!$Y$3:$Y$7690,"&lt;&gt;P") + SUMIFS('2way'!$Z$3:$Z$7690,'2way'!$R$3:$R$7690,"=" &amp;B211,'2way'!$Y$3:$Y$7690,"&lt;&gt;P")</f>
        <v>1400</v>
      </c>
      <c r="J211">
        <f>SUMIFS('2way'!$AF$3:$AF$7690,'2way'!$Q$3:$Q$7690,"="&amp;B211,'2way'!$Y$3:$Y$7690,"&lt;&gt;P") + SUMIFS('2way'!$AF$3:$AF$7690,'2way'!$R$3:$R$7690,"="&amp;B211,'2way'!$Y$3:$Y$7690,"&lt;&gt;P")</f>
        <v>-654</v>
      </c>
      <c r="K211" s="79">
        <f t="shared" si="11"/>
        <v>-0.46714285714285714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1400</v>
      </c>
      <c r="D212">
        <f>SUMIFS('2way'!$AB$3:$AB$7690,'2way'!$Q$3:$Q$7690,"="&amp;B212,'2way'!$Z$3:$Z$7690,"&lt;&gt;P") + SUMIFS('2way'!$AB$3:$AB$7690,'2way'!$R$3:$R$7690,"="&amp;B212,'2way'!$Z$3:$Z$7690,"&lt;&gt;P")</f>
        <v>-432</v>
      </c>
      <c r="E212" s="79">
        <f t="shared" si="9"/>
        <v>-0.30857142857142855</v>
      </c>
      <c r="F212">
        <f>SUMIFS('2way'!$Z$3:$Z$7690,'2way'!$Q$3:$Q$7690,"=" &amp;B212,'2way'!$Y$3:$Y$7690,"&lt;&gt;P") + SUMIFS('2way'!$Z$3:$Z$7690,'2way'!$R$3:$R$7690,"=" &amp;B212,'2way'!$Y$3:$Y$7690,"&lt;&gt;P")</f>
        <v>1400</v>
      </c>
      <c r="G212">
        <f>SUMIFS('2way'!$AD$3:$AD$7690,'2way'!$Q$3:$Q$7690,"="&amp;B212,'2way'!$Y$3:$Y$7690,"&lt;&gt;P") + SUMIFS('2way'!$AD$3:$AD$7690,'2way'!$R$3:$R$7690,"="&amp;D212,'2way'!$Y$3:$Y$7690,"&lt;&gt;P")</f>
        <v>-495</v>
      </c>
      <c r="H212" s="79">
        <f t="shared" si="10"/>
        <v>-0.35357142857142859</v>
      </c>
      <c r="I212">
        <f>SUMIFS('2way'!$Z$3:$Z$7690,'2way'!$Q$3:$Q$7690,"=" &amp;B212,'2way'!$Y$3:$Y$7690,"&lt;&gt;P") + SUMIFS('2way'!$Z$3:$Z$7690,'2way'!$R$3:$R$7690,"=" &amp;B212,'2way'!$Y$3:$Y$7690,"&lt;&gt;P")</f>
        <v>1400</v>
      </c>
      <c r="J212">
        <f>SUMIFS('2way'!$AF$3:$AF$7690,'2way'!$Q$3:$Q$7690,"="&amp;B212,'2way'!$Y$3:$Y$7690,"&lt;&gt;P") + SUMIFS('2way'!$AF$3:$AF$7690,'2way'!$R$3:$R$7690,"="&amp;B212,'2way'!$Y$3:$Y$7690,"&lt;&gt;P")</f>
        <v>-697</v>
      </c>
      <c r="K212" s="79">
        <f t="shared" si="11"/>
        <v>-0.49785714285714283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1400</v>
      </c>
      <c r="D213">
        <f>SUMIFS('2way'!$AB$3:$AB$7690,'2way'!$Q$3:$Q$7690,"="&amp;B213,'2way'!$Z$3:$Z$7690,"&lt;&gt;P") + SUMIFS('2way'!$AB$3:$AB$7690,'2way'!$R$3:$R$7690,"="&amp;B213,'2way'!$Z$3:$Z$7690,"&lt;&gt;P")</f>
        <v>-733</v>
      </c>
      <c r="E213" s="79">
        <f t="shared" si="9"/>
        <v>-0.52357142857142858</v>
      </c>
      <c r="F213">
        <f>SUMIFS('2way'!$Z$3:$Z$7690,'2way'!$Q$3:$Q$7690,"=" &amp;B213,'2way'!$Y$3:$Y$7690,"&lt;&gt;P") + SUMIFS('2way'!$Z$3:$Z$7690,'2way'!$R$3:$R$7690,"=" &amp;B213,'2way'!$Y$3:$Y$7690,"&lt;&gt;P")</f>
        <v>1400</v>
      </c>
      <c r="G213">
        <f>SUMIFS('2way'!$AD$3:$AD$7690,'2way'!$Q$3:$Q$7690,"="&amp;B213,'2way'!$Y$3:$Y$7690,"&lt;&gt;P") + SUMIFS('2way'!$AD$3:$AD$7690,'2way'!$R$3:$R$7690,"="&amp;D213,'2way'!$Y$3:$Y$7690,"&lt;&gt;P")</f>
        <v>-600</v>
      </c>
      <c r="H213" s="79">
        <f t="shared" si="10"/>
        <v>-0.42857142857142855</v>
      </c>
      <c r="I213">
        <f>SUMIFS('2way'!$Z$3:$Z$7690,'2way'!$Q$3:$Q$7690,"=" &amp;B213,'2way'!$Y$3:$Y$7690,"&lt;&gt;P") + SUMIFS('2way'!$Z$3:$Z$7690,'2way'!$R$3:$R$7690,"=" &amp;B213,'2way'!$Y$3:$Y$7690,"&lt;&gt;P")</f>
        <v>1400</v>
      </c>
      <c r="J213">
        <f>SUMIFS('2way'!$AF$3:$AF$7690,'2way'!$Q$3:$Q$7690,"="&amp;B213,'2way'!$Y$3:$Y$7690,"&lt;&gt;P") + SUMIFS('2way'!$AF$3:$AF$7690,'2way'!$R$3:$R$7690,"="&amp;B213,'2way'!$Y$3:$Y$7690,"&lt;&gt;P")</f>
        <v>-231</v>
      </c>
      <c r="K213" s="79">
        <f t="shared" si="11"/>
        <v>-0.16500000000000001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1400</v>
      </c>
      <c r="D214">
        <f>SUMIFS('2way'!$AB$3:$AB$7690,'2way'!$Q$3:$Q$7690,"="&amp;B214,'2way'!$Z$3:$Z$7690,"&lt;&gt;P") + SUMIFS('2way'!$AB$3:$AB$7690,'2way'!$R$3:$R$7690,"="&amp;B214,'2way'!$Z$3:$Z$7690,"&lt;&gt;P")</f>
        <v>-827</v>
      </c>
      <c r="E214" s="79">
        <f t="shared" si="9"/>
        <v>-0.59071428571428575</v>
      </c>
      <c r="F214">
        <f>SUMIFS('2way'!$Z$3:$Z$7690,'2way'!$Q$3:$Q$7690,"=" &amp;B214,'2way'!$Y$3:$Y$7690,"&lt;&gt;P") + SUMIFS('2way'!$Z$3:$Z$7690,'2way'!$R$3:$R$7690,"=" &amp;B214,'2way'!$Y$3:$Y$7690,"&lt;&gt;P")</f>
        <v>1400</v>
      </c>
      <c r="G214">
        <f>SUMIFS('2way'!$AD$3:$AD$7690,'2way'!$Q$3:$Q$7690,"="&amp;B214,'2way'!$Y$3:$Y$7690,"&lt;&gt;P") + SUMIFS('2way'!$AD$3:$AD$7690,'2way'!$R$3:$R$7690,"="&amp;D214,'2way'!$Y$3:$Y$7690,"&lt;&gt;P")</f>
        <v>-507</v>
      </c>
      <c r="H214" s="79">
        <f t="shared" si="10"/>
        <v>-0.36214285714285716</v>
      </c>
      <c r="I214">
        <f>SUMIFS('2way'!$Z$3:$Z$7690,'2way'!$Q$3:$Q$7690,"=" &amp;B214,'2way'!$Y$3:$Y$7690,"&lt;&gt;P") + SUMIFS('2way'!$Z$3:$Z$7690,'2way'!$R$3:$R$7690,"=" &amp;B214,'2way'!$Y$3:$Y$7690,"&lt;&gt;P")</f>
        <v>1400</v>
      </c>
      <c r="J214">
        <f>SUMIFS('2way'!$AF$3:$AF$7690,'2way'!$Q$3:$Q$7690,"="&amp;B214,'2way'!$Y$3:$Y$7690,"&lt;&gt;P") + SUMIFS('2way'!$AF$3:$AF$7690,'2way'!$R$3:$R$7690,"="&amp;B214,'2way'!$Y$3:$Y$7690,"&lt;&gt;P")</f>
        <v>-1031</v>
      </c>
      <c r="K214" s="79">
        <f t="shared" si="11"/>
        <v>-0.73642857142857143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1500</v>
      </c>
      <c r="D215">
        <f>SUMIFS('2way'!$AB$3:$AB$7690,'2way'!$Q$3:$Q$7690,"="&amp;B215,'2way'!$Z$3:$Z$7690,"&lt;&gt;P") + SUMIFS('2way'!$AB$3:$AB$7690,'2way'!$R$3:$R$7690,"="&amp;B215,'2way'!$Z$3:$Z$7690,"&lt;&gt;P")</f>
        <v>199</v>
      </c>
      <c r="E215" s="79">
        <f t="shared" si="9"/>
        <v>0.13266666666666665</v>
      </c>
      <c r="F215">
        <f>SUMIFS('2way'!$Z$3:$Z$7690,'2way'!$Q$3:$Q$7690,"=" &amp;B215,'2way'!$Y$3:$Y$7690,"&lt;&gt;P") + SUMIFS('2way'!$Z$3:$Z$7690,'2way'!$R$3:$R$7690,"=" &amp;B215,'2way'!$Y$3:$Y$7690,"&lt;&gt;P")</f>
        <v>1500</v>
      </c>
      <c r="G215">
        <f>SUMIFS('2way'!$AD$3:$AD$7690,'2way'!$Q$3:$Q$7690,"="&amp;B215,'2way'!$Y$3:$Y$7690,"&lt;&gt;P") + SUMIFS('2way'!$AD$3:$AD$7690,'2way'!$R$3:$R$7690,"="&amp;D215,'2way'!$Y$3:$Y$7690,"&lt;&gt;P")</f>
        <v>-146</v>
      </c>
      <c r="H215" s="79">
        <f t="shared" si="10"/>
        <v>-9.7333333333333327E-2</v>
      </c>
      <c r="I215">
        <f>SUMIFS('2way'!$Z$3:$Z$7690,'2way'!$Q$3:$Q$7690,"=" &amp;B215,'2way'!$Y$3:$Y$7690,"&lt;&gt;P") + SUMIFS('2way'!$Z$3:$Z$7690,'2way'!$R$3:$R$7690,"=" &amp;B215,'2way'!$Y$3:$Y$7690,"&lt;&gt;P")</f>
        <v>1500</v>
      </c>
      <c r="J215">
        <f>SUMIFS('2way'!$AF$3:$AF$7690,'2way'!$Q$3:$Q$7690,"="&amp;B215,'2way'!$Y$3:$Y$7690,"&lt;&gt;P") + SUMIFS('2way'!$AF$3:$AF$7690,'2way'!$R$3:$R$7690,"="&amp;B215,'2way'!$Y$3:$Y$7690,"&lt;&gt;P")</f>
        <v>-549</v>
      </c>
      <c r="K215" s="79">
        <f t="shared" si="11"/>
        <v>-0.36599999999999999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1600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1600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1600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1600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1600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1600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1600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1600</v>
      </c>
      <c r="G218">
        <f>SUMIFS('2way'!$AD$3:$AD$7690,'2way'!$Q$3:$Q$7690,"="&amp;B218,'2way'!$Y$3:$Y$7690,"&lt;&gt;P") + SUMIFS('2way'!$AD$3:$AD$7690,'2way'!$R$3:$R$7690,"="&amp;D218,'2way'!$Y$3:$Y$7690,"&lt;&gt;P")</f>
        <v>-900</v>
      </c>
      <c r="H218" s="79">
        <f t="shared" si="10"/>
        <v>-0.5625</v>
      </c>
      <c r="I218">
        <f>SUMIFS('2way'!$Z$3:$Z$7690,'2way'!$Q$3:$Q$7690,"=" &amp;B218,'2way'!$Y$3:$Y$7690,"&lt;&gt;P") + SUMIFS('2way'!$Z$3:$Z$7690,'2way'!$R$3:$R$7690,"=" &amp;B218,'2way'!$Y$3:$Y$7690,"&lt;&gt;P")</f>
        <v>1600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1600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1600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1600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1600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1600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1600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1600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1600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1600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1600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1600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1600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1600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1600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1600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1600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1600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1600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1600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1600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1600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1600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1600</v>
      </c>
      <c r="G226">
        <f>SUMIFS('2way'!$AD$3:$AD$7690,'2way'!$Q$3:$Q$7690,"="&amp;B226,'2way'!$Y$3:$Y$7690,"&lt;&gt;P") + SUMIFS('2way'!$AD$3:$AD$7690,'2way'!$R$3:$R$7690,"="&amp;D226,'2way'!$Y$3:$Y$7690,"&lt;&gt;P")</f>
        <v>-371</v>
      </c>
      <c r="H226" s="79">
        <f t="shared" si="10"/>
        <v>-0.231875</v>
      </c>
      <c r="I226">
        <f>SUMIFS('2way'!$Z$3:$Z$7690,'2way'!$Q$3:$Q$7690,"=" &amp;B226,'2way'!$Y$3:$Y$7690,"&lt;&gt;P") + SUMIFS('2way'!$Z$3:$Z$7690,'2way'!$R$3:$R$7690,"=" &amp;B226,'2way'!$Y$3:$Y$7690,"&lt;&gt;P")</f>
        <v>1600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1600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1600</v>
      </c>
      <c r="G227">
        <f>SUMIFS('2way'!$AD$3:$AD$7690,'2way'!$Q$3:$Q$7690,"="&amp;B227,'2way'!$Y$3:$Y$7690,"&lt;&gt;P") + SUMIFS('2way'!$AD$3:$AD$7690,'2way'!$R$3:$R$7690,"="&amp;D227,'2way'!$Y$3:$Y$7690,"&lt;&gt;P")</f>
        <v>-800</v>
      </c>
      <c r="H227" s="79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1600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1600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1600</v>
      </c>
      <c r="G228">
        <f>SUMIFS('2way'!$AD$3:$AD$7690,'2way'!$Q$3:$Q$7690,"="&amp;B228,'2way'!$Y$3:$Y$7690,"&lt;&gt;P") + SUMIFS('2way'!$AD$3:$AD$7690,'2way'!$R$3:$R$7690,"="&amp;D228,'2way'!$Y$3:$Y$7690,"&lt;&gt;P")</f>
        <v>-443</v>
      </c>
      <c r="H228" s="79">
        <f t="shared" si="10"/>
        <v>-0.27687499999999998</v>
      </c>
      <c r="I228">
        <f>SUMIFS('2way'!$Z$3:$Z$7690,'2way'!$Q$3:$Q$7690,"=" &amp;B228,'2way'!$Y$3:$Y$7690,"&lt;&gt;P") + SUMIFS('2way'!$Z$3:$Z$7690,'2way'!$R$3:$R$7690,"=" &amp;B228,'2way'!$Y$3:$Y$7690,"&lt;&gt;P")</f>
        <v>1600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1600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1600</v>
      </c>
      <c r="G229">
        <f>SUMIFS('2way'!$AD$3:$AD$7690,'2way'!$Q$3:$Q$7690,"="&amp;B229,'2way'!$Y$3:$Y$7690,"&lt;&gt;P") + SUMIFS('2way'!$AD$3:$AD$7690,'2way'!$R$3:$R$7690,"="&amp;D229,'2way'!$Y$3:$Y$7690,"&lt;&gt;P")</f>
        <v>-181</v>
      </c>
      <c r="H229" s="79">
        <f t="shared" si="10"/>
        <v>-0.113125</v>
      </c>
      <c r="I229">
        <f>SUMIFS('2way'!$Z$3:$Z$7690,'2way'!$Q$3:$Q$7690,"=" &amp;B229,'2way'!$Y$3:$Y$7690,"&lt;&gt;P") + SUMIFS('2way'!$Z$3:$Z$7690,'2way'!$R$3:$R$7690,"=" &amp;B229,'2way'!$Y$3:$Y$7690,"&lt;&gt;P")</f>
        <v>1600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1600</v>
      </c>
      <c r="D230">
        <f>SUMIFS('2way'!$AB$3:$AB$7690,'2way'!$Q$3:$Q$7690,"="&amp;B230,'2way'!$Z$3:$Z$7690,"&lt;&gt;P") + SUMIFS('2way'!$AB$3:$AB$7690,'2way'!$R$3:$R$7690,"="&amp;B230,'2way'!$Z$3:$Z$7690,"&lt;&gt;P")</f>
        <v>-412</v>
      </c>
      <c r="E230" s="79">
        <f t="shared" si="9"/>
        <v>-0.25750000000000001</v>
      </c>
      <c r="F230">
        <f>SUMIFS('2way'!$Z$3:$Z$7690,'2way'!$Q$3:$Q$7690,"=" &amp;B230,'2way'!$Y$3:$Y$7690,"&lt;&gt;P") + SUMIFS('2way'!$Z$3:$Z$7690,'2way'!$R$3:$R$7690,"=" &amp;B230,'2way'!$Y$3:$Y$7690,"&lt;&gt;P")</f>
        <v>1600</v>
      </c>
      <c r="G230">
        <f>SUMIFS('2way'!$AD$3:$AD$7690,'2way'!$Q$3:$Q$7690,"="&amp;B230,'2way'!$Y$3:$Y$7690,"&lt;&gt;P") + SUMIFS('2way'!$AD$3:$AD$7690,'2way'!$R$3:$R$7690,"="&amp;D230,'2way'!$Y$3:$Y$7690,"&lt;&gt;P")</f>
        <v>-700</v>
      </c>
      <c r="H230" s="79">
        <f t="shared" si="10"/>
        <v>-0.4375</v>
      </c>
      <c r="I230">
        <f>SUMIFS('2way'!$Z$3:$Z$7690,'2way'!$Q$3:$Q$7690,"=" &amp;B230,'2way'!$Y$3:$Y$7690,"&lt;&gt;P") + SUMIFS('2way'!$Z$3:$Z$7690,'2way'!$R$3:$R$7690,"=" &amp;B230,'2way'!$Y$3:$Y$7690,"&lt;&gt;P")</f>
        <v>1600</v>
      </c>
      <c r="J230">
        <f>SUMIFS('2way'!$AF$3:$AF$7690,'2way'!$Q$3:$Q$7690,"="&amp;B230,'2way'!$Y$3:$Y$7690,"&lt;&gt;P") + SUMIFS('2way'!$AF$3:$AF$7690,'2way'!$R$3:$R$7690,"="&amp;B230,'2way'!$Y$3:$Y$7690,"&lt;&gt;P")</f>
        <v>-138</v>
      </c>
      <c r="K230" s="79">
        <f t="shared" si="11"/>
        <v>-8.6249999999999993E-2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1600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1600</v>
      </c>
      <c r="G231">
        <f>SUMIFS('2way'!$AD$3:$AD$7690,'2way'!$Q$3:$Q$7690,"="&amp;B231,'2way'!$Y$3:$Y$7690,"&lt;&gt;P") + SUMIFS('2way'!$AD$3:$AD$7690,'2way'!$R$3:$R$7690,"="&amp;D231,'2way'!$Y$3:$Y$7690,"&lt;&gt;P")</f>
        <v>-700</v>
      </c>
      <c r="H231" s="79">
        <f t="shared" si="10"/>
        <v>-0.4375</v>
      </c>
      <c r="I231">
        <f>SUMIFS('2way'!$Z$3:$Z$7690,'2way'!$Q$3:$Q$7690,"=" &amp;B231,'2way'!$Y$3:$Y$7690,"&lt;&gt;P") + SUMIFS('2way'!$Z$3:$Z$7690,'2way'!$R$3:$R$7690,"=" &amp;B231,'2way'!$Y$3:$Y$7690,"&lt;&gt;P")</f>
        <v>1600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1600</v>
      </c>
      <c r="D232">
        <f>SUMIFS('2way'!$AB$3:$AB$7690,'2way'!$Q$3:$Q$7690,"="&amp;B232,'2way'!$Z$3:$Z$7690,"&lt;&gt;P") + SUMIFS('2way'!$AB$3:$AB$7690,'2way'!$R$3:$R$7690,"="&amp;B232,'2way'!$Z$3:$Z$7690,"&lt;&gt;P")</f>
        <v>-997</v>
      </c>
      <c r="E232" s="79">
        <f t="shared" si="9"/>
        <v>-0.62312500000000004</v>
      </c>
      <c r="F232">
        <f>SUMIFS('2way'!$Z$3:$Z$7690,'2way'!$Q$3:$Q$7690,"=" &amp;B232,'2way'!$Y$3:$Y$7690,"&lt;&gt;P") + SUMIFS('2way'!$Z$3:$Z$7690,'2way'!$R$3:$R$7690,"=" &amp;B232,'2way'!$Y$3:$Y$7690,"&lt;&gt;P")</f>
        <v>1600</v>
      </c>
      <c r="G232">
        <f>SUMIFS('2way'!$AD$3:$AD$7690,'2way'!$Q$3:$Q$7690,"="&amp;B232,'2way'!$Y$3:$Y$7690,"&lt;&gt;P") + SUMIFS('2way'!$AD$3:$AD$7690,'2way'!$R$3:$R$7690,"="&amp;D232,'2way'!$Y$3:$Y$7690,"&lt;&gt;P")</f>
        <v>-700</v>
      </c>
      <c r="H232" s="79">
        <f t="shared" si="10"/>
        <v>-0.4375</v>
      </c>
      <c r="I232">
        <f>SUMIFS('2way'!$Z$3:$Z$7690,'2way'!$Q$3:$Q$7690,"=" &amp;B232,'2way'!$Y$3:$Y$7690,"&lt;&gt;P") + SUMIFS('2way'!$Z$3:$Z$7690,'2way'!$R$3:$R$7690,"=" &amp;B232,'2way'!$Y$3:$Y$7690,"&lt;&gt;P")</f>
        <v>1600</v>
      </c>
      <c r="J232">
        <f>SUMIFS('2way'!$AF$3:$AF$7690,'2way'!$Q$3:$Q$7690,"="&amp;B232,'2way'!$Y$3:$Y$7690,"&lt;&gt;P") + SUMIFS('2way'!$AF$3:$AF$7690,'2way'!$R$3:$R$7690,"="&amp;B232,'2way'!$Y$3:$Y$7690,"&lt;&gt;P")</f>
        <v>-191</v>
      </c>
      <c r="K232" s="79">
        <f t="shared" si="11"/>
        <v>-0.119375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1600</v>
      </c>
      <c r="D233">
        <f>SUMIFS('2way'!$AB$3:$AB$7690,'2way'!$Q$3:$Q$7690,"="&amp;B233,'2way'!$Z$3:$Z$7690,"&lt;&gt;P") + SUMIFS('2way'!$AB$3:$AB$7690,'2way'!$R$3:$R$7690,"="&amp;B233,'2way'!$Z$3:$Z$7690,"&lt;&gt;P")</f>
        <v>-145</v>
      </c>
      <c r="E233" s="79">
        <f t="shared" si="9"/>
        <v>-9.0624999999999997E-2</v>
      </c>
      <c r="F233">
        <f>SUMIFS('2way'!$Z$3:$Z$7690,'2way'!$Q$3:$Q$7690,"=" &amp;B233,'2way'!$Y$3:$Y$7690,"&lt;&gt;P") + SUMIFS('2way'!$Z$3:$Z$7690,'2way'!$R$3:$R$7690,"=" &amp;B233,'2way'!$Y$3:$Y$7690,"&lt;&gt;P")</f>
        <v>1600</v>
      </c>
      <c r="G233">
        <f>SUMIFS('2way'!$AD$3:$AD$7690,'2way'!$Q$3:$Q$7690,"="&amp;B233,'2way'!$Y$3:$Y$7690,"&lt;&gt;P") + SUMIFS('2way'!$AD$3:$AD$7690,'2way'!$R$3:$R$7690,"="&amp;D233,'2way'!$Y$3:$Y$7690,"&lt;&gt;P")</f>
        <v>-800</v>
      </c>
      <c r="H233" s="79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1600</v>
      </c>
      <c r="J233">
        <f>SUMIFS('2way'!$AF$3:$AF$7690,'2way'!$Q$3:$Q$7690,"="&amp;B233,'2way'!$Y$3:$Y$7690,"&lt;&gt;P") + SUMIFS('2way'!$AF$3:$AF$7690,'2way'!$R$3:$R$7690,"="&amp;B233,'2way'!$Y$3:$Y$7690,"&lt;&gt;P")</f>
        <v>179</v>
      </c>
      <c r="K233" s="79">
        <f t="shared" si="11"/>
        <v>0.111875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1600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1600</v>
      </c>
      <c r="G234">
        <f>SUMIFS('2way'!$AD$3:$AD$7690,'2way'!$Q$3:$Q$7690,"="&amp;B234,'2way'!$Y$3:$Y$7690,"&lt;&gt;P") + SUMIFS('2way'!$AD$3:$AD$7690,'2way'!$R$3:$R$7690,"="&amp;D234,'2way'!$Y$3:$Y$7690,"&lt;&gt;P")</f>
        <v>-380</v>
      </c>
      <c r="H234" s="79">
        <f t="shared" si="10"/>
        <v>-0.23749999999999999</v>
      </c>
      <c r="I234">
        <f>SUMIFS('2way'!$Z$3:$Z$7690,'2way'!$Q$3:$Q$7690,"=" &amp;B234,'2way'!$Y$3:$Y$7690,"&lt;&gt;P") + SUMIFS('2way'!$Z$3:$Z$7690,'2way'!$R$3:$R$7690,"=" &amp;B234,'2way'!$Y$3:$Y$7690,"&lt;&gt;P")</f>
        <v>1600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1600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1600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1600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1300</v>
      </c>
      <c r="D236">
        <f>SUMIFS('2way'!$AB$3:$AB$7690,'2way'!$Q$3:$Q$7690,"="&amp;B236,'2way'!$Z$3:$Z$7690,"&lt;&gt;P") + SUMIFS('2way'!$AB$3:$AB$7690,'2way'!$R$3:$R$7690,"="&amp;B236,'2way'!$Z$3:$Z$7690,"&lt;&gt;P")</f>
        <v>-326</v>
      </c>
      <c r="E236" s="79">
        <f t="shared" si="9"/>
        <v>-0.25076923076923074</v>
      </c>
      <c r="F236">
        <f>SUMIFS('2way'!$Z$3:$Z$7690,'2way'!$Q$3:$Q$7690,"=" &amp;B236,'2way'!$Y$3:$Y$7690,"&lt;&gt;P") + SUMIFS('2way'!$Z$3:$Z$7690,'2way'!$R$3:$R$7690,"=" &amp;B236,'2way'!$Y$3:$Y$7690,"&lt;&gt;P")</f>
        <v>1300</v>
      </c>
      <c r="G236">
        <f>SUMIFS('2way'!$AD$3:$AD$7690,'2way'!$Q$3:$Q$7690,"="&amp;B236,'2way'!$Y$3:$Y$7690,"&lt;&gt;P") + SUMIFS('2way'!$AD$3:$AD$7690,'2way'!$R$3:$R$7690,"="&amp;D236,'2way'!$Y$3:$Y$7690,"&lt;&gt;P")</f>
        <v>-99</v>
      </c>
      <c r="H236" s="79">
        <f t="shared" si="10"/>
        <v>-7.6153846153846155E-2</v>
      </c>
      <c r="I236">
        <f>SUMIFS('2way'!$Z$3:$Z$7690,'2way'!$Q$3:$Q$7690,"=" &amp;B236,'2way'!$Y$3:$Y$7690,"&lt;&gt;P") + SUMIFS('2way'!$Z$3:$Z$7690,'2way'!$R$3:$R$7690,"=" &amp;B236,'2way'!$Y$3:$Y$7690,"&lt;&gt;P")</f>
        <v>1300</v>
      </c>
      <c r="J236">
        <f>SUMIFS('2way'!$AF$3:$AF$7690,'2way'!$Q$3:$Q$7690,"="&amp;B236,'2way'!$Y$3:$Y$7690,"&lt;&gt;P") + SUMIFS('2way'!$AF$3:$AF$7690,'2way'!$R$3:$R$7690,"="&amp;B236,'2way'!$Y$3:$Y$7690,"&lt;&gt;P")</f>
        <v>-1072</v>
      </c>
      <c r="K236" s="79">
        <f t="shared" si="11"/>
        <v>-0.82461538461538464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1300</v>
      </c>
      <c r="D237">
        <f>SUMIFS('2way'!$AB$3:$AB$7690,'2way'!$Q$3:$Q$7690,"="&amp;B237,'2way'!$Z$3:$Z$7690,"&lt;&gt;P") + SUMIFS('2way'!$AB$3:$AB$7690,'2way'!$R$3:$R$7690,"="&amp;B237,'2way'!$Z$3:$Z$7690,"&lt;&gt;P")</f>
        <v>-312</v>
      </c>
      <c r="E237" s="79">
        <f t="shared" si="9"/>
        <v>-0.24</v>
      </c>
      <c r="F237">
        <f>SUMIFS('2way'!$Z$3:$Z$7690,'2way'!$Q$3:$Q$7690,"=" &amp;B237,'2way'!$Y$3:$Y$7690,"&lt;&gt;P") + SUMIFS('2way'!$Z$3:$Z$7690,'2way'!$R$3:$R$7690,"=" &amp;B237,'2way'!$Y$3:$Y$7690,"&lt;&gt;P")</f>
        <v>1300</v>
      </c>
      <c r="G237">
        <f>SUMIFS('2way'!$AD$3:$AD$7690,'2way'!$Q$3:$Q$7690,"="&amp;B237,'2way'!$Y$3:$Y$7690,"&lt;&gt;P") + SUMIFS('2way'!$AD$3:$AD$7690,'2way'!$R$3:$R$7690,"="&amp;D237,'2way'!$Y$3:$Y$7690,"&lt;&gt;P")</f>
        <v>-187</v>
      </c>
      <c r="H237" s="79">
        <f t="shared" si="10"/>
        <v>-0.14384615384615385</v>
      </c>
      <c r="I237">
        <f>SUMIFS('2way'!$Z$3:$Z$7690,'2way'!$Q$3:$Q$7690,"=" &amp;B237,'2way'!$Y$3:$Y$7690,"&lt;&gt;P") + SUMIFS('2way'!$Z$3:$Z$7690,'2way'!$R$3:$R$7690,"=" &amp;B237,'2way'!$Y$3:$Y$7690,"&lt;&gt;P")</f>
        <v>1300</v>
      </c>
      <c r="J237">
        <f>SUMIFS('2way'!$AF$3:$AF$7690,'2way'!$Q$3:$Q$7690,"="&amp;B237,'2way'!$Y$3:$Y$7690,"&lt;&gt;P") + SUMIFS('2way'!$AF$3:$AF$7690,'2way'!$R$3:$R$7690,"="&amp;B237,'2way'!$Y$3:$Y$7690,"&lt;&gt;P")</f>
        <v>-1051</v>
      </c>
      <c r="K237" s="79">
        <f t="shared" si="11"/>
        <v>-0.80846153846153845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1300</v>
      </c>
      <c r="D238">
        <f>SUMIFS('2way'!$AB$3:$AB$7690,'2way'!$Q$3:$Q$7690,"="&amp;B238,'2way'!$Z$3:$Z$7690,"&lt;&gt;P") + SUMIFS('2way'!$AB$3:$AB$7690,'2way'!$R$3:$R$7690,"="&amp;B238,'2way'!$Z$3:$Z$7690,"&lt;&gt;P")</f>
        <v>454</v>
      </c>
      <c r="E238" s="79">
        <f t="shared" si="9"/>
        <v>0.34923076923076923</v>
      </c>
      <c r="F238">
        <f>SUMIFS('2way'!$Z$3:$Z$7690,'2way'!$Q$3:$Q$7690,"=" &amp;B238,'2way'!$Y$3:$Y$7690,"&lt;&gt;P") + SUMIFS('2way'!$Z$3:$Z$7690,'2way'!$R$3:$R$7690,"=" &amp;B238,'2way'!$Y$3:$Y$7690,"&lt;&gt;P")</f>
        <v>1300</v>
      </c>
      <c r="G238">
        <f>SUMIFS('2way'!$AD$3:$AD$7690,'2way'!$Q$3:$Q$7690,"="&amp;B238,'2way'!$Y$3:$Y$7690,"&lt;&gt;P") + SUMIFS('2way'!$AD$3:$AD$7690,'2way'!$R$3:$R$7690,"="&amp;D238,'2way'!$Y$3:$Y$7690,"&lt;&gt;P")</f>
        <v>315</v>
      </c>
      <c r="H238" s="79">
        <f t="shared" si="10"/>
        <v>0.24230769230769231</v>
      </c>
      <c r="I238">
        <f>SUMIFS('2way'!$Z$3:$Z$7690,'2way'!$Q$3:$Q$7690,"=" &amp;B238,'2way'!$Y$3:$Y$7690,"&lt;&gt;P") + SUMIFS('2way'!$Z$3:$Z$7690,'2way'!$R$3:$R$7690,"=" &amp;B238,'2way'!$Y$3:$Y$7690,"&lt;&gt;P")</f>
        <v>1300</v>
      </c>
      <c r="J238">
        <f>SUMIFS('2way'!$AF$3:$AF$7690,'2way'!$Q$3:$Q$7690,"="&amp;B238,'2way'!$Y$3:$Y$7690,"&lt;&gt;P") + SUMIFS('2way'!$AF$3:$AF$7690,'2way'!$R$3:$R$7690,"="&amp;B238,'2way'!$Y$3:$Y$7690,"&lt;&gt;P")</f>
        <v>-1300</v>
      </c>
      <c r="K238" s="79">
        <f t="shared" si="11"/>
        <v>-1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1300</v>
      </c>
      <c r="D239">
        <f>SUMIFS('2way'!$AB$3:$AB$7690,'2way'!$Q$3:$Q$7690,"="&amp;B239,'2way'!$Z$3:$Z$7690,"&lt;&gt;P") + SUMIFS('2way'!$AB$3:$AB$7690,'2way'!$R$3:$R$7690,"="&amp;B239,'2way'!$Z$3:$Z$7690,"&lt;&gt;P")</f>
        <v>-268</v>
      </c>
      <c r="E239" s="79">
        <f t="shared" si="9"/>
        <v>-0.20615384615384616</v>
      </c>
      <c r="F239">
        <f>SUMIFS('2way'!$Z$3:$Z$7690,'2way'!$Q$3:$Q$7690,"=" &amp;B239,'2way'!$Y$3:$Y$7690,"&lt;&gt;P") + SUMIFS('2way'!$Z$3:$Z$7690,'2way'!$R$3:$R$7690,"=" &amp;B239,'2way'!$Y$3:$Y$7690,"&lt;&gt;P")</f>
        <v>1300</v>
      </c>
      <c r="G239">
        <f>SUMIFS('2way'!$AD$3:$AD$7690,'2way'!$Q$3:$Q$7690,"="&amp;B239,'2way'!$Y$3:$Y$7690,"&lt;&gt;P") + SUMIFS('2way'!$AD$3:$AD$7690,'2way'!$R$3:$R$7690,"="&amp;D239,'2way'!$Y$3:$Y$7690,"&lt;&gt;P")</f>
        <v>-161</v>
      </c>
      <c r="H239" s="79">
        <f t="shared" si="10"/>
        <v>-0.12384615384615384</v>
      </c>
      <c r="I239">
        <f>SUMIFS('2way'!$Z$3:$Z$7690,'2way'!$Q$3:$Q$7690,"=" &amp;B239,'2way'!$Y$3:$Y$7690,"&lt;&gt;P") + SUMIFS('2way'!$Z$3:$Z$7690,'2way'!$R$3:$R$7690,"=" &amp;B239,'2way'!$Y$3:$Y$7690,"&lt;&gt;P")</f>
        <v>1300</v>
      </c>
      <c r="J239">
        <f>SUMIFS('2way'!$AF$3:$AF$7690,'2way'!$Q$3:$Q$7690,"="&amp;B239,'2way'!$Y$3:$Y$7690,"&lt;&gt;P") + SUMIFS('2way'!$AF$3:$AF$7690,'2way'!$R$3:$R$7690,"="&amp;B239,'2way'!$Y$3:$Y$7690,"&lt;&gt;P")</f>
        <v>-869</v>
      </c>
      <c r="K239" s="79">
        <f t="shared" si="11"/>
        <v>-0.66846153846153844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1300</v>
      </c>
      <c r="D240" t="e">
        <f>SUMIFS('2way'!$AB$3:$AB$7690,'2way'!$Q$3:$Q$7690,"="&amp;B240,'2way'!$Z$3:$Z$7690,"&lt;&gt;P") + SUMIFS('2way'!$AB$3:$AB$7690,'2way'!$R$3:$R$7690,"="&amp;B240,'2way'!$Z$3:$Z$7690,"&lt;&gt;P")</f>
        <v>#DIV/0!</v>
      </c>
      <c r="E240" s="79" t="e">
        <f t="shared" si="9"/>
        <v>#DIV/0!</v>
      </c>
      <c r="F240">
        <f>SUMIFS('2way'!$Z$3:$Z$7690,'2way'!$Q$3:$Q$7690,"=" &amp;B240,'2way'!$Y$3:$Y$7690,"&lt;&gt;P") + SUMIFS('2way'!$Z$3:$Z$7690,'2way'!$R$3:$R$7690,"=" &amp;B240,'2way'!$Y$3:$Y$7690,"&lt;&gt;P")</f>
        <v>1300</v>
      </c>
      <c r="G240">
        <f>SUMIFS('2way'!$AD$3:$AD$7690,'2way'!$Q$3:$Q$7690,"="&amp;B240,'2way'!$Y$3:$Y$7690,"&lt;&gt;P") + SUMIFS('2way'!$AD$3:$AD$7690,'2way'!$R$3:$R$7690,"="&amp;D240,'2way'!$Y$3:$Y$7690,"&lt;&gt;P")</f>
        <v>-157</v>
      </c>
      <c r="H240" s="79">
        <f t="shared" si="10"/>
        <v>-0.12076923076923077</v>
      </c>
      <c r="I240">
        <f>SUMIFS('2way'!$Z$3:$Z$7690,'2way'!$Q$3:$Q$7690,"=" &amp;B240,'2way'!$Y$3:$Y$7690,"&lt;&gt;P") + SUMIFS('2way'!$Z$3:$Z$7690,'2way'!$R$3:$R$7690,"=" &amp;B240,'2way'!$Y$3:$Y$7690,"&lt;&gt;P")</f>
        <v>1300</v>
      </c>
      <c r="J240">
        <f>SUMIFS('2way'!$AF$3:$AF$7690,'2way'!$Q$3:$Q$7690,"="&amp;B240,'2way'!$Y$3:$Y$7690,"&lt;&gt;P") + SUMIFS('2way'!$AF$3:$AF$7690,'2way'!$R$3:$R$7690,"="&amp;B240,'2way'!$Y$3:$Y$7690,"&lt;&gt;P")</f>
        <v>-889</v>
      </c>
      <c r="K240" s="79">
        <f t="shared" si="11"/>
        <v>-0.68384615384615388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1300</v>
      </c>
      <c r="D241">
        <f>SUMIFS('2way'!$AB$3:$AB$7690,'2way'!$Q$3:$Q$7690,"="&amp;B241,'2way'!$Z$3:$Z$7690,"&lt;&gt;P") + SUMIFS('2way'!$AB$3:$AB$7690,'2way'!$R$3:$R$7690,"="&amp;B241,'2way'!$Z$3:$Z$7690,"&lt;&gt;P")</f>
        <v>-26.999999999999972</v>
      </c>
      <c r="E241" s="79">
        <f t="shared" si="9"/>
        <v>-2.0769230769230748E-2</v>
      </c>
      <c r="F241">
        <f>SUMIFS('2way'!$Z$3:$Z$7690,'2way'!$Q$3:$Q$7690,"=" &amp;B241,'2way'!$Y$3:$Y$7690,"&lt;&gt;P") + SUMIFS('2way'!$Z$3:$Z$7690,'2way'!$R$3:$R$7690,"=" &amp;B241,'2way'!$Y$3:$Y$7690,"&lt;&gt;P")</f>
        <v>1300</v>
      </c>
      <c r="G241">
        <f>SUMIFS('2way'!$AD$3:$AD$7690,'2way'!$Q$3:$Q$7690,"="&amp;B241,'2way'!$Y$3:$Y$7690,"&lt;&gt;P") + SUMIFS('2way'!$AD$3:$AD$7690,'2way'!$R$3:$R$7690,"="&amp;D241,'2way'!$Y$3:$Y$7690,"&lt;&gt;P")</f>
        <v>-519</v>
      </c>
      <c r="H241" s="79">
        <f t="shared" si="10"/>
        <v>-0.39923076923076922</v>
      </c>
      <c r="I241">
        <f>SUMIFS('2way'!$Z$3:$Z$7690,'2way'!$Q$3:$Q$7690,"=" &amp;B241,'2way'!$Y$3:$Y$7690,"&lt;&gt;P") + SUMIFS('2way'!$Z$3:$Z$7690,'2way'!$R$3:$R$7690,"=" &amp;B241,'2way'!$Y$3:$Y$7690,"&lt;&gt;P")</f>
        <v>1300</v>
      </c>
      <c r="J241">
        <f>SUMIFS('2way'!$AF$3:$AF$7690,'2way'!$Q$3:$Q$7690,"="&amp;B241,'2way'!$Y$3:$Y$7690,"&lt;&gt;P") + SUMIFS('2way'!$AF$3:$AF$7690,'2way'!$R$3:$R$7690,"="&amp;B241,'2way'!$Y$3:$Y$7690,"&lt;&gt;P")</f>
        <v>-646</v>
      </c>
      <c r="K241" s="79">
        <f t="shared" si="11"/>
        <v>-0.49692307692307691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1300</v>
      </c>
      <c r="D242">
        <f>SUMIFS('2way'!$AB$3:$AB$7690,'2way'!$Q$3:$Q$7690,"="&amp;B242,'2way'!$Z$3:$Z$7690,"&lt;&gt;P") + SUMIFS('2way'!$AB$3:$AB$7690,'2way'!$R$3:$R$7690,"="&amp;B242,'2way'!$Z$3:$Z$7690,"&lt;&gt;P")</f>
        <v>104</v>
      </c>
      <c r="E242" s="79">
        <f t="shared" si="9"/>
        <v>0.08</v>
      </c>
      <c r="F242">
        <f>SUMIFS('2way'!$Z$3:$Z$7690,'2way'!$Q$3:$Q$7690,"=" &amp;B242,'2way'!$Y$3:$Y$7690,"&lt;&gt;P") + SUMIFS('2way'!$Z$3:$Z$7690,'2way'!$R$3:$R$7690,"=" &amp;B242,'2way'!$Y$3:$Y$7690,"&lt;&gt;P")</f>
        <v>1300</v>
      </c>
      <c r="G242">
        <f>SUMIFS('2way'!$AD$3:$AD$7690,'2way'!$Q$3:$Q$7690,"="&amp;B242,'2way'!$Y$3:$Y$7690,"&lt;&gt;P") + SUMIFS('2way'!$AD$3:$AD$7690,'2way'!$R$3:$R$7690,"="&amp;D242,'2way'!$Y$3:$Y$7690,"&lt;&gt;P")</f>
        <v>-259</v>
      </c>
      <c r="H242" s="79">
        <f t="shared" si="10"/>
        <v>-0.19923076923076924</v>
      </c>
      <c r="I242">
        <f>SUMIFS('2way'!$Z$3:$Z$7690,'2way'!$Q$3:$Q$7690,"=" &amp;B242,'2way'!$Y$3:$Y$7690,"&lt;&gt;P") + SUMIFS('2way'!$Z$3:$Z$7690,'2way'!$R$3:$R$7690,"=" &amp;B242,'2way'!$Y$3:$Y$7690,"&lt;&gt;P")</f>
        <v>1300</v>
      </c>
      <c r="J242">
        <f>SUMIFS('2way'!$AF$3:$AF$7690,'2way'!$Q$3:$Q$7690,"="&amp;B242,'2way'!$Y$3:$Y$7690,"&lt;&gt;P") + SUMIFS('2way'!$AF$3:$AF$7690,'2way'!$R$3:$R$7690,"="&amp;B242,'2way'!$Y$3:$Y$7690,"&lt;&gt;P")</f>
        <v>-823</v>
      </c>
      <c r="K242" s="79">
        <f t="shared" si="11"/>
        <v>-0.63307692307692309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1300</v>
      </c>
      <c r="D243" t="e">
        <f>SUMIFS('2way'!$AB$3:$AB$7690,'2way'!$Q$3:$Q$7690,"="&amp;B243,'2way'!$Z$3:$Z$7690,"&lt;&gt;P") + SUMIFS('2way'!$AB$3:$AB$7690,'2way'!$R$3:$R$7690,"="&amp;B243,'2way'!$Z$3:$Z$7690,"&lt;&gt;P")</f>
        <v>#DIV/0!</v>
      </c>
      <c r="E243" s="79" t="e">
        <f t="shared" si="9"/>
        <v>#DIV/0!</v>
      </c>
      <c r="F243">
        <f>SUMIFS('2way'!$Z$3:$Z$7690,'2way'!$Q$3:$Q$7690,"=" &amp;B243,'2way'!$Y$3:$Y$7690,"&lt;&gt;P") + SUMIFS('2way'!$Z$3:$Z$7690,'2way'!$R$3:$R$7690,"=" &amp;B243,'2way'!$Y$3:$Y$7690,"&lt;&gt;P")</f>
        <v>1300</v>
      </c>
      <c r="G243">
        <f>SUMIFS('2way'!$AD$3:$AD$7690,'2way'!$Q$3:$Q$7690,"="&amp;B243,'2way'!$Y$3:$Y$7690,"&lt;&gt;P") + SUMIFS('2way'!$AD$3:$AD$7690,'2way'!$R$3:$R$7690,"="&amp;D243,'2way'!$Y$3:$Y$7690,"&lt;&gt;P")</f>
        <v>-280</v>
      </c>
      <c r="H243" s="79">
        <f t="shared" si="10"/>
        <v>-0.2153846153846154</v>
      </c>
      <c r="I243">
        <f>SUMIFS('2way'!$Z$3:$Z$7690,'2way'!$Q$3:$Q$7690,"=" &amp;B243,'2way'!$Y$3:$Y$7690,"&lt;&gt;P") + SUMIFS('2way'!$Z$3:$Z$7690,'2way'!$R$3:$R$7690,"=" &amp;B243,'2way'!$Y$3:$Y$7690,"&lt;&gt;P")</f>
        <v>1300</v>
      </c>
      <c r="J243">
        <f>SUMIFS('2way'!$AF$3:$AF$7690,'2way'!$Q$3:$Q$7690,"="&amp;B243,'2way'!$Y$3:$Y$7690,"&lt;&gt;P") + SUMIFS('2way'!$AF$3:$AF$7690,'2way'!$R$3:$R$7690,"="&amp;B243,'2way'!$Y$3:$Y$7690,"&lt;&gt;P")</f>
        <v>-1072</v>
      </c>
      <c r="K243" s="79">
        <f t="shared" si="11"/>
        <v>-0.82461538461538464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1300</v>
      </c>
      <c r="D244">
        <f>SUMIFS('2way'!$AB$3:$AB$7690,'2way'!$Q$3:$Q$7690,"="&amp;B244,'2way'!$Z$3:$Z$7690,"&lt;&gt;P") + SUMIFS('2way'!$AB$3:$AB$7690,'2way'!$R$3:$R$7690,"="&amp;B244,'2way'!$Z$3:$Z$7690,"&lt;&gt;P")</f>
        <v>-354</v>
      </c>
      <c r="E244" s="79">
        <f t="shared" si="9"/>
        <v>-0.27230769230769231</v>
      </c>
      <c r="F244">
        <f>SUMIFS('2way'!$Z$3:$Z$7690,'2way'!$Q$3:$Q$7690,"=" &amp;B244,'2way'!$Y$3:$Y$7690,"&lt;&gt;P") + SUMIFS('2way'!$Z$3:$Z$7690,'2way'!$R$3:$R$7690,"=" &amp;B244,'2way'!$Y$3:$Y$7690,"&lt;&gt;P")</f>
        <v>1300</v>
      </c>
      <c r="G244">
        <f>SUMIFS('2way'!$AD$3:$AD$7690,'2way'!$Q$3:$Q$7690,"="&amp;B244,'2way'!$Y$3:$Y$7690,"&lt;&gt;P") + SUMIFS('2way'!$AD$3:$AD$7690,'2way'!$R$3:$R$7690,"="&amp;D244,'2way'!$Y$3:$Y$7690,"&lt;&gt;P")</f>
        <v>-197</v>
      </c>
      <c r="H244" s="79">
        <f t="shared" si="10"/>
        <v>-0.15153846153846154</v>
      </c>
      <c r="I244">
        <f>SUMIFS('2way'!$Z$3:$Z$7690,'2way'!$Q$3:$Q$7690,"=" &amp;B244,'2way'!$Y$3:$Y$7690,"&lt;&gt;P") + SUMIFS('2way'!$Z$3:$Z$7690,'2way'!$R$3:$R$7690,"=" &amp;B244,'2way'!$Y$3:$Y$7690,"&lt;&gt;P")</f>
        <v>1300</v>
      </c>
      <c r="J244">
        <f>SUMIFS('2way'!$AF$3:$AF$7690,'2way'!$Q$3:$Q$7690,"="&amp;B244,'2way'!$Y$3:$Y$7690,"&lt;&gt;P") + SUMIFS('2way'!$AF$3:$AF$7690,'2way'!$R$3:$R$7690,"="&amp;B244,'2way'!$Y$3:$Y$7690,"&lt;&gt;P")</f>
        <v>-1300</v>
      </c>
      <c r="K244" s="79">
        <f t="shared" si="11"/>
        <v>-1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1300</v>
      </c>
      <c r="D245">
        <f>SUMIFS('2way'!$AB$3:$AB$7690,'2way'!$Q$3:$Q$7690,"="&amp;B245,'2way'!$Z$3:$Z$7690,"&lt;&gt;P") + SUMIFS('2way'!$AB$3:$AB$7690,'2way'!$R$3:$R$7690,"="&amp;B245,'2way'!$Z$3:$Z$7690,"&lt;&gt;P")</f>
        <v>172</v>
      </c>
      <c r="E245" s="79">
        <f t="shared" si="9"/>
        <v>0.13230769230769232</v>
      </c>
      <c r="F245">
        <f>SUMIFS('2way'!$Z$3:$Z$7690,'2way'!$Q$3:$Q$7690,"=" &amp;B245,'2way'!$Y$3:$Y$7690,"&lt;&gt;P") + SUMIFS('2way'!$Z$3:$Z$7690,'2way'!$R$3:$R$7690,"=" &amp;B245,'2way'!$Y$3:$Y$7690,"&lt;&gt;P")</f>
        <v>1300</v>
      </c>
      <c r="G245">
        <f>SUMIFS('2way'!$AD$3:$AD$7690,'2way'!$Q$3:$Q$7690,"="&amp;B245,'2way'!$Y$3:$Y$7690,"&lt;&gt;P") + SUMIFS('2way'!$AD$3:$AD$7690,'2way'!$R$3:$R$7690,"="&amp;D245,'2way'!$Y$3:$Y$7690,"&lt;&gt;P")</f>
        <v>338</v>
      </c>
      <c r="H245" s="79">
        <f t="shared" si="10"/>
        <v>0.26</v>
      </c>
      <c r="I245">
        <f>SUMIFS('2way'!$Z$3:$Z$7690,'2way'!$Q$3:$Q$7690,"=" &amp;B245,'2way'!$Y$3:$Y$7690,"&lt;&gt;P") + SUMIFS('2way'!$Z$3:$Z$7690,'2way'!$R$3:$R$7690,"=" &amp;B245,'2way'!$Y$3:$Y$7690,"&lt;&gt;P")</f>
        <v>1300</v>
      </c>
      <c r="J245">
        <f>SUMIFS('2way'!$AF$3:$AF$7690,'2way'!$Q$3:$Q$7690,"="&amp;B245,'2way'!$Y$3:$Y$7690,"&lt;&gt;P") + SUMIFS('2way'!$AF$3:$AF$7690,'2way'!$R$3:$R$7690,"="&amp;B245,'2way'!$Y$3:$Y$7690,"&lt;&gt;P")</f>
        <v>-869</v>
      </c>
      <c r="K245" s="79">
        <f t="shared" si="11"/>
        <v>-0.66846153846153844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1300</v>
      </c>
      <c r="D246">
        <f>SUMIFS('2way'!$AB$3:$AB$7690,'2way'!$Q$3:$Q$7690,"="&amp;B246,'2way'!$Z$3:$Z$7690,"&lt;&gt;P") + SUMIFS('2way'!$AB$3:$AB$7690,'2way'!$R$3:$R$7690,"="&amp;B246,'2way'!$Z$3:$Z$7690,"&lt;&gt;P")</f>
        <v>814</v>
      </c>
      <c r="E246" s="79">
        <f t="shared" si="9"/>
        <v>0.62615384615384617</v>
      </c>
      <c r="F246">
        <f>SUMIFS('2way'!$Z$3:$Z$7690,'2way'!$Q$3:$Q$7690,"=" &amp;B246,'2way'!$Y$3:$Y$7690,"&lt;&gt;P") + SUMIFS('2way'!$Z$3:$Z$7690,'2way'!$R$3:$R$7690,"=" &amp;B246,'2way'!$Y$3:$Y$7690,"&lt;&gt;P")</f>
        <v>1300</v>
      </c>
      <c r="G246">
        <f>SUMIFS('2way'!$AD$3:$AD$7690,'2way'!$Q$3:$Q$7690,"="&amp;B246,'2way'!$Y$3:$Y$7690,"&lt;&gt;P") + SUMIFS('2way'!$AD$3:$AD$7690,'2way'!$R$3:$R$7690,"="&amp;D246,'2way'!$Y$3:$Y$7690,"&lt;&gt;P")</f>
        <v>-82</v>
      </c>
      <c r="H246" s="79">
        <f t="shared" si="10"/>
        <v>-6.3076923076923072E-2</v>
      </c>
      <c r="I246">
        <f>SUMIFS('2way'!$Z$3:$Z$7690,'2way'!$Q$3:$Q$7690,"=" &amp;B246,'2way'!$Y$3:$Y$7690,"&lt;&gt;P") + SUMIFS('2way'!$Z$3:$Z$7690,'2way'!$R$3:$R$7690,"=" &amp;B246,'2way'!$Y$3:$Y$7690,"&lt;&gt;P")</f>
        <v>1300</v>
      </c>
      <c r="J246">
        <f>SUMIFS('2way'!$AF$3:$AF$7690,'2way'!$Q$3:$Q$7690,"="&amp;B246,'2way'!$Y$3:$Y$7690,"&lt;&gt;P") + SUMIFS('2way'!$AF$3:$AF$7690,'2way'!$R$3:$R$7690,"="&amp;B246,'2way'!$Y$3:$Y$7690,"&lt;&gt;P")</f>
        <v>-774</v>
      </c>
      <c r="K246" s="79">
        <f t="shared" si="11"/>
        <v>-0.5953846153846154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1300</v>
      </c>
      <c r="D247">
        <f>SUMIFS('2way'!$AB$3:$AB$7690,'2way'!$Q$3:$Q$7690,"="&amp;B247,'2way'!$Z$3:$Z$7690,"&lt;&gt;P") + SUMIFS('2way'!$AB$3:$AB$7690,'2way'!$R$3:$R$7690,"="&amp;B247,'2way'!$Z$3:$Z$7690,"&lt;&gt;P")</f>
        <v>-72</v>
      </c>
      <c r="E247" s="79">
        <f t="shared" si="9"/>
        <v>-5.5384615384615386E-2</v>
      </c>
      <c r="F247">
        <f>SUMIFS('2way'!$Z$3:$Z$7690,'2way'!$Q$3:$Q$7690,"=" &amp;B247,'2way'!$Y$3:$Y$7690,"&lt;&gt;P") + SUMIFS('2way'!$Z$3:$Z$7690,'2way'!$R$3:$R$7690,"=" &amp;B247,'2way'!$Y$3:$Y$7690,"&lt;&gt;P")</f>
        <v>1300</v>
      </c>
      <c r="G247">
        <f>SUMIFS('2way'!$AD$3:$AD$7690,'2way'!$Q$3:$Q$7690,"="&amp;B247,'2way'!$Y$3:$Y$7690,"&lt;&gt;P") + SUMIFS('2way'!$AD$3:$AD$7690,'2way'!$R$3:$R$7690,"="&amp;D247,'2way'!$Y$3:$Y$7690,"&lt;&gt;P")</f>
        <v>-217</v>
      </c>
      <c r="H247" s="79">
        <f t="shared" si="10"/>
        <v>-0.16692307692307692</v>
      </c>
      <c r="I247">
        <f>SUMIFS('2way'!$Z$3:$Z$7690,'2way'!$Q$3:$Q$7690,"=" &amp;B247,'2way'!$Y$3:$Y$7690,"&lt;&gt;P") + SUMIFS('2way'!$Z$3:$Z$7690,'2way'!$R$3:$R$7690,"=" &amp;B247,'2way'!$Y$3:$Y$7690,"&lt;&gt;P")</f>
        <v>1300</v>
      </c>
      <c r="J247">
        <f>SUMIFS('2way'!$AF$3:$AF$7690,'2way'!$Q$3:$Q$7690,"="&amp;B247,'2way'!$Y$3:$Y$7690,"&lt;&gt;P") + SUMIFS('2way'!$AF$3:$AF$7690,'2way'!$R$3:$R$7690,"="&amp;B247,'2way'!$Y$3:$Y$7690,"&lt;&gt;P")</f>
        <v>-1300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1300</v>
      </c>
      <c r="D248">
        <f>SUMIFS('2way'!$AB$3:$AB$7690,'2way'!$Q$3:$Q$7690,"="&amp;B248,'2way'!$Z$3:$Z$7690,"&lt;&gt;P") + SUMIFS('2way'!$AB$3:$AB$7690,'2way'!$R$3:$R$7690,"="&amp;B248,'2way'!$Z$3:$Z$7690,"&lt;&gt;P")</f>
        <v>160</v>
      </c>
      <c r="E248" s="79">
        <f t="shared" si="9"/>
        <v>0.12307692307692308</v>
      </c>
      <c r="F248">
        <f>SUMIFS('2way'!$Z$3:$Z$7690,'2way'!$Q$3:$Q$7690,"=" &amp;B248,'2way'!$Y$3:$Y$7690,"&lt;&gt;P") + SUMIFS('2way'!$Z$3:$Z$7690,'2way'!$R$3:$R$7690,"=" &amp;B248,'2way'!$Y$3:$Y$7690,"&lt;&gt;P")</f>
        <v>1300</v>
      </c>
      <c r="G248">
        <f>SUMIFS('2way'!$AD$3:$AD$7690,'2way'!$Q$3:$Q$7690,"="&amp;B248,'2way'!$Y$3:$Y$7690,"&lt;&gt;P") + SUMIFS('2way'!$AD$3:$AD$7690,'2way'!$R$3:$R$7690,"="&amp;D248,'2way'!$Y$3:$Y$7690,"&lt;&gt;P")</f>
        <v>-74</v>
      </c>
      <c r="H248" s="79">
        <f t="shared" si="10"/>
        <v>-5.6923076923076923E-2</v>
      </c>
      <c r="I248">
        <f>SUMIFS('2way'!$Z$3:$Z$7690,'2way'!$Q$3:$Q$7690,"=" &amp;B248,'2way'!$Y$3:$Y$7690,"&lt;&gt;P") + SUMIFS('2way'!$Z$3:$Z$7690,'2way'!$R$3:$R$7690,"=" &amp;B248,'2way'!$Y$3:$Y$7690,"&lt;&gt;P")</f>
        <v>1300</v>
      </c>
      <c r="J248">
        <f>SUMIFS('2way'!$AF$3:$AF$7690,'2way'!$Q$3:$Q$7690,"="&amp;B248,'2way'!$Y$3:$Y$7690,"&lt;&gt;P") + SUMIFS('2way'!$AF$3:$AF$7690,'2way'!$R$3:$R$7690,"="&amp;B248,'2way'!$Y$3:$Y$7690,"&lt;&gt;P")</f>
        <v>-886</v>
      </c>
      <c r="K248" s="79">
        <f t="shared" si="11"/>
        <v>-0.68153846153846154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1300</v>
      </c>
      <c r="D249">
        <f>SUMIFS('2way'!$AB$3:$AB$7690,'2way'!$Q$3:$Q$7690,"="&amp;B249,'2way'!$Z$3:$Z$7690,"&lt;&gt;P") + SUMIFS('2way'!$AB$3:$AB$7690,'2way'!$R$3:$R$7690,"="&amp;B249,'2way'!$Z$3:$Z$7690,"&lt;&gt;P")</f>
        <v>-72</v>
      </c>
      <c r="E249" s="79">
        <f t="shared" si="9"/>
        <v>-5.5384615384615386E-2</v>
      </c>
      <c r="F249">
        <f>SUMIFS('2way'!$Z$3:$Z$7690,'2way'!$Q$3:$Q$7690,"=" &amp;B249,'2way'!$Y$3:$Y$7690,"&lt;&gt;P") + SUMIFS('2way'!$Z$3:$Z$7690,'2way'!$R$3:$R$7690,"=" &amp;B249,'2way'!$Y$3:$Y$7690,"&lt;&gt;P")</f>
        <v>1300</v>
      </c>
      <c r="G249">
        <f>SUMIFS('2way'!$AD$3:$AD$7690,'2way'!$Q$3:$Q$7690,"="&amp;B249,'2way'!$Y$3:$Y$7690,"&lt;&gt;P") + SUMIFS('2way'!$AD$3:$AD$7690,'2way'!$R$3:$R$7690,"="&amp;D249,'2way'!$Y$3:$Y$7690,"&lt;&gt;P")</f>
        <v>-600</v>
      </c>
      <c r="H249" s="79">
        <f t="shared" si="10"/>
        <v>-0.46153846153846156</v>
      </c>
      <c r="I249">
        <f>SUMIFS('2way'!$Z$3:$Z$7690,'2way'!$Q$3:$Q$7690,"=" &amp;B249,'2way'!$Y$3:$Y$7690,"&lt;&gt;P") + SUMIFS('2way'!$Z$3:$Z$7690,'2way'!$R$3:$R$7690,"=" &amp;B249,'2way'!$Y$3:$Y$7690,"&lt;&gt;P")</f>
        <v>1300</v>
      </c>
      <c r="J249">
        <f>SUMIFS('2way'!$AF$3:$AF$7690,'2way'!$Q$3:$Q$7690,"="&amp;B249,'2way'!$Y$3:$Y$7690,"&lt;&gt;P") + SUMIFS('2way'!$AF$3:$AF$7690,'2way'!$R$3:$R$7690,"="&amp;B249,'2way'!$Y$3:$Y$7690,"&lt;&gt;P")</f>
        <v>-873</v>
      </c>
      <c r="K249" s="79">
        <f t="shared" si="11"/>
        <v>-0.67153846153846153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1300</v>
      </c>
      <c r="D250" t="e">
        <f>SUMIFS('2way'!$AB$3:$AB$7690,'2way'!$Q$3:$Q$7690,"="&amp;B250,'2way'!$Z$3:$Z$7690,"&lt;&gt;P") + SUMIFS('2way'!$AB$3:$AB$7690,'2way'!$R$3:$R$7690,"="&amp;B250,'2way'!$Z$3:$Z$7690,"&lt;&gt;P")</f>
        <v>#DIV/0!</v>
      </c>
      <c r="E250" s="79" t="e">
        <f t="shared" si="9"/>
        <v>#DIV/0!</v>
      </c>
      <c r="F250">
        <f>SUMIFS('2way'!$Z$3:$Z$7690,'2way'!$Q$3:$Q$7690,"=" &amp;B250,'2way'!$Y$3:$Y$7690,"&lt;&gt;P") + SUMIFS('2way'!$Z$3:$Z$7690,'2way'!$R$3:$R$7690,"=" &amp;B250,'2way'!$Y$3:$Y$7690,"&lt;&gt;P")</f>
        <v>1300</v>
      </c>
      <c r="G250">
        <f>SUMIFS('2way'!$AD$3:$AD$7690,'2way'!$Q$3:$Q$7690,"="&amp;B250,'2way'!$Y$3:$Y$7690,"&lt;&gt;P") + SUMIFS('2way'!$AD$3:$AD$7690,'2way'!$R$3:$R$7690,"="&amp;D250,'2way'!$Y$3:$Y$7690,"&lt;&gt;P")</f>
        <v>-78</v>
      </c>
      <c r="H250" s="79">
        <f t="shared" si="10"/>
        <v>-0.06</v>
      </c>
      <c r="I250">
        <f>SUMIFS('2way'!$Z$3:$Z$7690,'2way'!$Q$3:$Q$7690,"=" &amp;B250,'2way'!$Y$3:$Y$7690,"&lt;&gt;P") + SUMIFS('2way'!$Z$3:$Z$7690,'2way'!$R$3:$R$7690,"=" &amp;B250,'2way'!$Y$3:$Y$7690,"&lt;&gt;P")</f>
        <v>1300</v>
      </c>
      <c r="J250">
        <f>SUMIFS('2way'!$AF$3:$AF$7690,'2way'!$Q$3:$Q$7690,"="&amp;B250,'2way'!$Y$3:$Y$7690,"&lt;&gt;P") + SUMIFS('2way'!$AF$3:$AF$7690,'2way'!$R$3:$R$7690,"="&amp;B250,'2way'!$Y$3:$Y$7690,"&lt;&gt;P")</f>
        <v>-924</v>
      </c>
      <c r="K250" s="79">
        <f t="shared" si="11"/>
        <v>-0.71076923076923082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1300</v>
      </c>
      <c r="D251" t="e">
        <f>SUMIFS('2way'!$AB$3:$AB$7690,'2way'!$Q$3:$Q$7690,"="&amp;B251,'2way'!$Z$3:$Z$7690,"&lt;&gt;P") + SUMIFS('2way'!$AB$3:$AB$7690,'2way'!$R$3:$R$7690,"="&amp;B251,'2way'!$Z$3:$Z$7690,"&lt;&gt;P")</f>
        <v>#DIV/0!</v>
      </c>
      <c r="E251" s="79" t="e">
        <f t="shared" si="9"/>
        <v>#DIV/0!</v>
      </c>
      <c r="F251">
        <f>SUMIFS('2way'!$Z$3:$Z$7690,'2way'!$Q$3:$Q$7690,"=" &amp;B251,'2way'!$Y$3:$Y$7690,"&lt;&gt;P") + SUMIFS('2way'!$Z$3:$Z$7690,'2way'!$R$3:$R$7690,"=" &amp;B251,'2way'!$Y$3:$Y$7690,"&lt;&gt;P")</f>
        <v>1300</v>
      </c>
      <c r="G251">
        <f>SUMIFS('2way'!$AD$3:$AD$7690,'2way'!$Q$3:$Q$7690,"="&amp;B251,'2way'!$Y$3:$Y$7690,"&lt;&gt;P") + SUMIFS('2way'!$AD$3:$AD$7690,'2way'!$R$3:$R$7690,"="&amp;D251,'2way'!$Y$3:$Y$7690,"&lt;&gt;P")</f>
        <v>-550</v>
      </c>
      <c r="H251" s="79">
        <f t="shared" si="10"/>
        <v>-0.42307692307692307</v>
      </c>
      <c r="I251">
        <f>SUMIFS('2way'!$Z$3:$Z$7690,'2way'!$Q$3:$Q$7690,"=" &amp;B251,'2way'!$Y$3:$Y$7690,"&lt;&gt;P") + SUMIFS('2way'!$Z$3:$Z$7690,'2way'!$R$3:$R$7690,"=" &amp;B251,'2way'!$Y$3:$Y$7690,"&lt;&gt;P")</f>
        <v>1300</v>
      </c>
      <c r="J251">
        <f>SUMIFS('2way'!$AF$3:$AF$7690,'2way'!$Q$3:$Q$7690,"="&amp;B251,'2way'!$Y$3:$Y$7690,"&lt;&gt;P") + SUMIFS('2way'!$AF$3:$AF$7690,'2way'!$R$3:$R$7690,"="&amp;B251,'2way'!$Y$3:$Y$7690,"&lt;&gt;P")</f>
        <v>-1062</v>
      </c>
      <c r="K251" s="79">
        <f t="shared" si="11"/>
        <v>-0.81692307692307697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1300</v>
      </c>
      <c r="D252">
        <f>SUMIFS('2way'!$AB$3:$AB$7690,'2way'!$Q$3:$Q$7690,"="&amp;B252,'2way'!$Z$3:$Z$7690,"&lt;&gt;P") + SUMIFS('2way'!$AB$3:$AB$7690,'2way'!$R$3:$R$7690,"="&amp;B252,'2way'!$Z$3:$Z$7690,"&lt;&gt;P")</f>
        <v>386</v>
      </c>
      <c r="E252" s="79">
        <f t="shared" si="9"/>
        <v>0.2969230769230769</v>
      </c>
      <c r="F252">
        <f>SUMIFS('2way'!$Z$3:$Z$7690,'2way'!$Q$3:$Q$7690,"=" &amp;B252,'2way'!$Y$3:$Y$7690,"&lt;&gt;P") + SUMIFS('2way'!$Z$3:$Z$7690,'2way'!$R$3:$R$7690,"=" &amp;B252,'2way'!$Y$3:$Y$7690,"&lt;&gt;P")</f>
        <v>1300</v>
      </c>
      <c r="G252">
        <f>SUMIFS('2way'!$AD$3:$AD$7690,'2way'!$Q$3:$Q$7690,"="&amp;B252,'2way'!$Y$3:$Y$7690,"&lt;&gt;P") + SUMIFS('2way'!$AD$3:$AD$7690,'2way'!$R$3:$R$7690,"="&amp;D252,'2way'!$Y$3:$Y$7690,"&lt;&gt;P")</f>
        <v>-600</v>
      </c>
      <c r="H252" s="79">
        <f t="shared" si="10"/>
        <v>-0.46153846153846156</v>
      </c>
      <c r="I252">
        <f>SUMIFS('2way'!$Z$3:$Z$7690,'2way'!$Q$3:$Q$7690,"=" &amp;B252,'2way'!$Y$3:$Y$7690,"&lt;&gt;P") + SUMIFS('2way'!$Z$3:$Z$7690,'2way'!$R$3:$R$7690,"=" &amp;B252,'2way'!$Y$3:$Y$7690,"&lt;&gt;P")</f>
        <v>1300</v>
      </c>
      <c r="J252">
        <f>SUMIFS('2way'!$AF$3:$AF$7690,'2way'!$Q$3:$Q$7690,"="&amp;B252,'2way'!$Y$3:$Y$7690,"&lt;&gt;P") + SUMIFS('2way'!$AF$3:$AF$7690,'2way'!$R$3:$R$7690,"="&amp;B252,'2way'!$Y$3:$Y$7690,"&lt;&gt;P")</f>
        <v>-643</v>
      </c>
      <c r="K252" s="79">
        <f t="shared" si="11"/>
        <v>-0.49461538461538462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1300</v>
      </c>
      <c r="D253" t="e">
        <f>SUMIFS('2way'!$AB$3:$AB$7690,'2way'!$Q$3:$Q$7690,"="&amp;B253,'2way'!$Z$3:$Z$7690,"&lt;&gt;P") + SUMIFS('2way'!$AB$3:$AB$7690,'2way'!$R$3:$R$7690,"="&amp;B253,'2way'!$Z$3:$Z$7690,"&lt;&gt;P")</f>
        <v>#DIV/0!</v>
      </c>
      <c r="E253" s="79" t="e">
        <f t="shared" si="9"/>
        <v>#DIV/0!</v>
      </c>
      <c r="F253">
        <f>SUMIFS('2way'!$Z$3:$Z$7690,'2way'!$Q$3:$Q$7690,"=" &amp;B253,'2way'!$Y$3:$Y$7690,"&lt;&gt;P") + SUMIFS('2way'!$Z$3:$Z$7690,'2way'!$R$3:$R$7690,"=" &amp;B253,'2way'!$Y$3:$Y$7690,"&lt;&gt;P")</f>
        <v>1300</v>
      </c>
      <c r="G253">
        <f>SUMIFS('2way'!$AD$3:$AD$7690,'2way'!$Q$3:$Q$7690,"="&amp;B253,'2way'!$Y$3:$Y$7690,"&lt;&gt;P") + SUMIFS('2way'!$AD$3:$AD$7690,'2way'!$R$3:$R$7690,"="&amp;D253,'2way'!$Y$3:$Y$7690,"&lt;&gt;P")</f>
        <v>-535</v>
      </c>
      <c r="H253" s="79">
        <f t="shared" si="10"/>
        <v>-0.41153846153846152</v>
      </c>
      <c r="I253">
        <f>SUMIFS('2way'!$Z$3:$Z$7690,'2way'!$Q$3:$Q$7690,"=" &amp;B253,'2way'!$Y$3:$Y$7690,"&lt;&gt;P") + SUMIFS('2way'!$Z$3:$Z$7690,'2way'!$R$3:$R$7690,"=" &amp;B253,'2way'!$Y$3:$Y$7690,"&lt;&gt;P")</f>
        <v>1300</v>
      </c>
      <c r="J253">
        <f>SUMIFS('2way'!$AF$3:$AF$7690,'2way'!$Q$3:$Q$7690,"="&amp;B253,'2way'!$Y$3:$Y$7690,"&lt;&gt;P") + SUMIFS('2way'!$AF$3:$AF$7690,'2way'!$R$3:$R$7690,"="&amp;B253,'2way'!$Y$3:$Y$7690,"&lt;&gt;P")</f>
        <v>-656</v>
      </c>
      <c r="K253" s="79">
        <f t="shared" si="11"/>
        <v>-0.50461538461538458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1300</v>
      </c>
      <c r="D254">
        <f>SUMIFS('2way'!$AB$3:$AB$7690,'2way'!$Q$3:$Q$7690,"="&amp;B254,'2way'!$Z$3:$Z$7690,"&lt;&gt;P") + SUMIFS('2way'!$AB$3:$AB$7690,'2way'!$R$3:$R$7690,"="&amp;B254,'2way'!$Z$3:$Z$7690,"&lt;&gt;P")</f>
        <v>269</v>
      </c>
      <c r="E254" s="79">
        <f t="shared" si="9"/>
        <v>0.20692307692307693</v>
      </c>
      <c r="F254">
        <f>SUMIFS('2way'!$Z$3:$Z$7690,'2way'!$Q$3:$Q$7690,"=" &amp;B254,'2way'!$Y$3:$Y$7690,"&lt;&gt;P") + SUMIFS('2way'!$Z$3:$Z$7690,'2way'!$R$3:$R$7690,"=" &amp;B254,'2way'!$Y$3:$Y$7690,"&lt;&gt;P")</f>
        <v>1300</v>
      </c>
      <c r="G254">
        <f>SUMIFS('2way'!$AD$3:$AD$7690,'2way'!$Q$3:$Q$7690,"="&amp;B254,'2way'!$Y$3:$Y$7690,"&lt;&gt;P") + SUMIFS('2way'!$AD$3:$AD$7690,'2way'!$R$3:$R$7690,"="&amp;D254,'2way'!$Y$3:$Y$7690,"&lt;&gt;P")</f>
        <v>-89</v>
      </c>
      <c r="H254" s="79">
        <f t="shared" si="10"/>
        <v>-6.8461538461538463E-2</v>
      </c>
      <c r="I254">
        <f>SUMIFS('2way'!$Z$3:$Z$7690,'2way'!$Q$3:$Q$7690,"=" &amp;B254,'2way'!$Y$3:$Y$7690,"&lt;&gt;P") + SUMIFS('2way'!$Z$3:$Z$7690,'2way'!$R$3:$R$7690,"=" &amp;B254,'2way'!$Y$3:$Y$7690,"&lt;&gt;P")</f>
        <v>1300</v>
      </c>
      <c r="J254">
        <f>SUMIFS('2way'!$AF$3:$AF$7690,'2way'!$Q$3:$Q$7690,"="&amp;B254,'2way'!$Y$3:$Y$7690,"&lt;&gt;P") + SUMIFS('2way'!$AF$3:$AF$7690,'2way'!$R$3:$R$7690,"="&amp;B254,'2way'!$Y$3:$Y$7690,"&lt;&gt;P")</f>
        <v>-1086</v>
      </c>
      <c r="K254" s="79">
        <f t="shared" si="11"/>
        <v>-0.83538461538461539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1200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1200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1200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1300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1300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1300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1300</v>
      </c>
      <c r="D257">
        <f>SUMIFS('2way'!$AB$3:$AB$7690,'2way'!$Q$3:$Q$7690,"="&amp;B257,'2way'!$Z$3:$Z$7690,"&lt;&gt;P") + SUMIFS('2way'!$AB$3:$AB$7690,'2way'!$R$3:$R$7690,"="&amp;B257,'2way'!$Z$3:$Z$7690,"&lt;&gt;P")</f>
        <v>178</v>
      </c>
      <c r="E257" s="79">
        <f t="shared" si="9"/>
        <v>0.13692307692307693</v>
      </c>
      <c r="F257">
        <f>SUMIFS('2way'!$Z$3:$Z$7690,'2way'!$Q$3:$Q$7690,"=" &amp;B257,'2way'!$Y$3:$Y$7690,"&lt;&gt;P") + SUMIFS('2way'!$Z$3:$Z$7690,'2way'!$R$3:$R$7690,"=" &amp;B257,'2way'!$Y$3:$Y$7690,"&lt;&gt;P")</f>
        <v>1300</v>
      </c>
      <c r="G257">
        <f>SUMIFS('2way'!$AD$3:$AD$7690,'2way'!$Q$3:$Q$7690,"="&amp;B257,'2way'!$Y$3:$Y$7690,"&lt;&gt;P") + SUMIFS('2way'!$AD$3:$AD$7690,'2way'!$R$3:$R$7690,"="&amp;D257,'2way'!$Y$3:$Y$7690,"&lt;&gt;P")</f>
        <v>-310</v>
      </c>
      <c r="H257" s="79">
        <f t="shared" si="10"/>
        <v>-0.23846153846153847</v>
      </c>
      <c r="I257">
        <f>SUMIFS('2way'!$Z$3:$Z$7690,'2way'!$Q$3:$Q$7690,"=" &amp;B257,'2way'!$Y$3:$Y$7690,"&lt;&gt;P") + SUMIFS('2way'!$Z$3:$Z$7690,'2way'!$R$3:$R$7690,"=" &amp;B257,'2way'!$Y$3:$Y$7690,"&lt;&gt;P")</f>
        <v>1300</v>
      </c>
      <c r="J257">
        <f>SUMIFS('2way'!$AF$3:$AF$7690,'2way'!$Q$3:$Q$7690,"="&amp;B257,'2way'!$Y$3:$Y$7690,"&lt;&gt;P") + SUMIFS('2way'!$AF$3:$AF$7690,'2way'!$R$3:$R$7690,"="&amp;B257,'2way'!$Y$3:$Y$7690,"&lt;&gt;P")</f>
        <v>120</v>
      </c>
      <c r="K257" s="79">
        <f t="shared" si="11"/>
        <v>9.2307692307692313E-2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1300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1300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1300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1300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1300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1300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1300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1300</v>
      </c>
      <c r="G260">
        <f>SUMIFS('2way'!$AD$3:$AD$7690,'2way'!$Q$3:$Q$7690,"="&amp;B260,'2way'!$Y$3:$Y$7690,"&lt;&gt;P") + SUMIFS('2way'!$AD$3:$AD$7690,'2way'!$R$3:$R$7690,"="&amp;D260,'2way'!$Y$3:$Y$7690,"&lt;&gt;P")</f>
        <v>-600</v>
      </c>
      <c r="H260" s="79">
        <f t="shared" ref="H260:H323" si="13">G260/F260</f>
        <v>-0.46153846153846156</v>
      </c>
      <c r="I260">
        <f>SUMIFS('2way'!$Z$3:$Z$7690,'2way'!$Q$3:$Q$7690,"=" &amp;B260,'2way'!$Y$3:$Y$7690,"&lt;&gt;P") + SUMIFS('2way'!$Z$3:$Z$7690,'2way'!$R$3:$R$7690,"=" &amp;B260,'2way'!$Y$3:$Y$7690,"&lt;&gt;P")</f>
        <v>1300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1300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1300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1300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1300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1300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1300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1300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1300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1300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1300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1300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1300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1200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1200</v>
      </c>
      <c r="G265">
        <f>SUMIFS('2way'!$AD$3:$AD$7690,'2way'!$Q$3:$Q$7690,"="&amp;B265,'2way'!$Y$3:$Y$7690,"&lt;&gt;P") + SUMIFS('2way'!$AD$3:$AD$7690,'2way'!$R$3:$R$7690,"="&amp;D265,'2way'!$Y$3:$Y$7690,"&lt;&gt;P")</f>
        <v>-60</v>
      </c>
      <c r="H265" s="79">
        <f t="shared" si="13"/>
        <v>-0.05</v>
      </c>
      <c r="I265">
        <f>SUMIFS('2way'!$Z$3:$Z$7690,'2way'!$Q$3:$Q$7690,"=" &amp;B265,'2way'!$Y$3:$Y$7690,"&lt;&gt;P") + SUMIFS('2way'!$Z$3:$Z$7690,'2way'!$R$3:$R$7690,"=" &amp;B265,'2way'!$Y$3:$Y$7690,"&lt;&gt;P")</f>
        <v>1200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1300</v>
      </c>
      <c r="D266">
        <f>SUMIFS('2way'!$AB$3:$AB$7690,'2way'!$Q$3:$Q$7690,"="&amp;B266,'2way'!$Z$3:$Z$7690,"&lt;&gt;P") + SUMIFS('2way'!$AB$3:$AB$7690,'2way'!$R$3:$R$7690,"="&amp;B266,'2way'!$Z$3:$Z$7690,"&lt;&gt;P")</f>
        <v>676</v>
      </c>
      <c r="E266" s="79">
        <f t="shared" si="12"/>
        <v>0.52</v>
      </c>
      <c r="F266">
        <f>SUMIFS('2way'!$Z$3:$Z$7690,'2way'!$Q$3:$Q$7690,"=" &amp;B266,'2way'!$Y$3:$Y$7690,"&lt;&gt;P") + SUMIFS('2way'!$Z$3:$Z$7690,'2way'!$R$3:$R$7690,"=" &amp;B266,'2way'!$Y$3:$Y$7690,"&lt;&gt;P")</f>
        <v>1300</v>
      </c>
      <c r="G266">
        <f>SUMIFS('2way'!$AD$3:$AD$7690,'2way'!$Q$3:$Q$7690,"="&amp;B266,'2way'!$Y$3:$Y$7690,"&lt;&gt;P") + SUMIFS('2way'!$AD$3:$AD$7690,'2way'!$R$3:$R$7690,"="&amp;D266,'2way'!$Y$3:$Y$7690,"&lt;&gt;P")</f>
        <v>-390</v>
      </c>
      <c r="H266" s="79">
        <f t="shared" si="13"/>
        <v>-0.3</v>
      </c>
      <c r="I266">
        <f>SUMIFS('2way'!$Z$3:$Z$7690,'2way'!$Q$3:$Q$7690,"=" &amp;B266,'2way'!$Y$3:$Y$7690,"&lt;&gt;P") + SUMIFS('2way'!$Z$3:$Z$7690,'2way'!$R$3:$R$7690,"=" &amp;B266,'2way'!$Y$3:$Y$7690,"&lt;&gt;P")</f>
        <v>1300</v>
      </c>
      <c r="J266">
        <f>SUMIFS('2way'!$AF$3:$AF$7690,'2way'!$Q$3:$Q$7690,"="&amp;B266,'2way'!$Y$3:$Y$7690,"&lt;&gt;P") + SUMIFS('2way'!$AF$3:$AF$7690,'2way'!$R$3:$R$7690,"="&amp;B266,'2way'!$Y$3:$Y$7690,"&lt;&gt;P")</f>
        <v>-237</v>
      </c>
      <c r="K266" s="79">
        <f t="shared" si="14"/>
        <v>-0.18230769230769231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1300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1300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1300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1300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1300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1300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1300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1300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1300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1300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1300</v>
      </c>
      <c r="G270">
        <f>SUMIFS('2way'!$AD$3:$AD$7690,'2way'!$Q$3:$Q$7690,"="&amp;B270,'2way'!$Y$3:$Y$7690,"&lt;&gt;P") + SUMIFS('2way'!$AD$3:$AD$7690,'2way'!$R$3:$R$7690,"="&amp;D270,'2way'!$Y$3:$Y$7690,"&lt;&gt;P")</f>
        <v>-600</v>
      </c>
      <c r="H270" s="79">
        <f t="shared" si="13"/>
        <v>-0.46153846153846156</v>
      </c>
      <c r="I270">
        <f>SUMIFS('2way'!$Z$3:$Z$7690,'2way'!$Q$3:$Q$7690,"=" &amp;B270,'2way'!$Y$3:$Y$7690,"&lt;&gt;P") + SUMIFS('2way'!$Z$3:$Z$7690,'2way'!$R$3:$R$7690,"=" &amp;B270,'2way'!$Y$3:$Y$7690,"&lt;&gt;P")</f>
        <v>1300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1300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1300</v>
      </c>
      <c r="G271">
        <f>SUMIFS('2way'!$AD$3:$AD$7690,'2way'!$Q$3:$Q$7690,"="&amp;B271,'2way'!$Y$3:$Y$7690,"&lt;&gt;P") + SUMIFS('2way'!$AD$3:$AD$7690,'2way'!$R$3:$R$7690,"="&amp;D271,'2way'!$Y$3:$Y$7690,"&lt;&gt;P")</f>
        <v>-76</v>
      </c>
      <c r="H271" s="79">
        <f t="shared" si="13"/>
        <v>-5.8461538461538461E-2</v>
      </c>
      <c r="I271">
        <f>SUMIFS('2way'!$Z$3:$Z$7690,'2way'!$Q$3:$Q$7690,"=" &amp;B271,'2way'!$Y$3:$Y$7690,"&lt;&gt;P") + SUMIFS('2way'!$Z$3:$Z$7690,'2way'!$R$3:$R$7690,"=" &amp;B271,'2way'!$Y$3:$Y$7690,"&lt;&gt;P")</f>
        <v>1300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1300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1300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1300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1300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1300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1300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1300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1300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1300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1100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1100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1100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1100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1100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1100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1100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1100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1100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1100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1100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1100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1100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1100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1100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1100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1100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1100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1100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1100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1100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1100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1100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1100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1100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1100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1100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1100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1100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1100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1100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1100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1100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1100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1100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1100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1100</v>
      </c>
      <c r="D287">
        <f>SUMIFS('2way'!$AB$3:$AB$7690,'2way'!$Q$3:$Q$7690,"="&amp;B287,'2way'!$Z$3:$Z$7690,"&lt;&gt;P") + SUMIFS('2way'!$AB$3:$AB$7690,'2way'!$R$3:$R$7690,"="&amp;B287,'2way'!$Z$3:$Z$7690,"&lt;&gt;P")</f>
        <v>33</v>
      </c>
      <c r="E287" s="79">
        <f t="shared" si="12"/>
        <v>0.03</v>
      </c>
      <c r="F287">
        <f>SUMIFS('2way'!$Z$3:$Z$7690,'2way'!$Q$3:$Q$7690,"=" &amp;B287,'2way'!$Y$3:$Y$7690,"&lt;&gt;P") + SUMIFS('2way'!$Z$3:$Z$7690,'2way'!$R$3:$R$7690,"=" &amp;B287,'2way'!$Y$3:$Y$7690,"&lt;&gt;P")</f>
        <v>1100</v>
      </c>
      <c r="G287">
        <f>SUMIFS('2way'!$AD$3:$AD$7690,'2way'!$Q$3:$Q$7690,"="&amp;B287,'2way'!$Y$3:$Y$7690,"&lt;&gt;P") + SUMIFS('2way'!$AD$3:$AD$7690,'2way'!$R$3:$R$7690,"="&amp;D287,'2way'!$Y$3:$Y$7690,"&lt;&gt;P")</f>
        <v>-155</v>
      </c>
      <c r="H287" s="79">
        <f t="shared" si="13"/>
        <v>-0.1409090909090909</v>
      </c>
      <c r="I287">
        <f>SUMIFS('2way'!$Z$3:$Z$7690,'2way'!$Q$3:$Q$7690,"=" &amp;B287,'2way'!$Y$3:$Y$7690,"&lt;&gt;P") + SUMIFS('2way'!$Z$3:$Z$7690,'2way'!$R$3:$R$7690,"=" &amp;B287,'2way'!$Y$3:$Y$7690,"&lt;&gt;P")</f>
        <v>1100</v>
      </c>
      <c r="J287">
        <f>SUMIFS('2way'!$AF$3:$AF$7690,'2way'!$Q$3:$Q$7690,"="&amp;B287,'2way'!$Y$3:$Y$7690,"&lt;&gt;P") + SUMIFS('2way'!$AF$3:$AF$7690,'2way'!$R$3:$R$7690,"="&amp;B287,'2way'!$Y$3:$Y$7690,"&lt;&gt;P")</f>
        <v>-162</v>
      </c>
      <c r="K287" s="79">
        <f t="shared" si="14"/>
        <v>-0.14727272727272728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1100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1100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1100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1100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1100</v>
      </c>
      <c r="G289">
        <f>SUMIFS('2way'!$AD$3:$AD$7690,'2way'!$Q$3:$Q$7690,"="&amp;B289,'2way'!$Y$3:$Y$7690,"&lt;&gt;P") + SUMIFS('2way'!$AD$3:$AD$7690,'2way'!$R$3:$R$7690,"="&amp;D289,'2way'!$Y$3:$Y$7690,"&lt;&gt;P")</f>
        <v>-329</v>
      </c>
      <c r="H289" s="79">
        <f t="shared" si="13"/>
        <v>-0.29909090909090907</v>
      </c>
      <c r="I289">
        <f>SUMIFS('2way'!$Z$3:$Z$7690,'2way'!$Q$3:$Q$7690,"=" &amp;B289,'2way'!$Y$3:$Y$7690,"&lt;&gt;P") + SUMIFS('2way'!$Z$3:$Z$7690,'2way'!$R$3:$R$7690,"=" &amp;B289,'2way'!$Y$3:$Y$7690,"&lt;&gt;P")</f>
        <v>1100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1100</v>
      </c>
      <c r="D290">
        <f>SUMIFS('2way'!$AB$3:$AB$7690,'2way'!$Q$3:$Q$7690,"="&amp;B290,'2way'!$Z$3:$Z$7690,"&lt;&gt;P") + SUMIFS('2way'!$AB$3:$AB$7690,'2way'!$R$3:$R$7690,"="&amp;B290,'2way'!$Z$3:$Z$7690,"&lt;&gt;P")</f>
        <v>-751</v>
      </c>
      <c r="E290" s="79">
        <f t="shared" si="12"/>
        <v>-0.68272727272727274</v>
      </c>
      <c r="F290">
        <f>SUMIFS('2way'!$Z$3:$Z$7690,'2way'!$Q$3:$Q$7690,"=" &amp;B290,'2way'!$Y$3:$Y$7690,"&lt;&gt;P") + SUMIFS('2way'!$Z$3:$Z$7690,'2way'!$R$3:$R$7690,"=" &amp;B290,'2way'!$Y$3:$Y$7690,"&lt;&gt;P")</f>
        <v>1100</v>
      </c>
      <c r="G290">
        <f>SUMIFS('2way'!$AD$3:$AD$7690,'2way'!$Q$3:$Q$7690,"="&amp;B290,'2way'!$Y$3:$Y$7690,"&lt;&gt;P") + SUMIFS('2way'!$AD$3:$AD$7690,'2way'!$R$3:$R$7690,"="&amp;D290,'2way'!$Y$3:$Y$7690,"&lt;&gt;P")</f>
        <v>-415</v>
      </c>
      <c r="H290" s="79">
        <f t="shared" si="13"/>
        <v>-0.37727272727272726</v>
      </c>
      <c r="I290">
        <f>SUMIFS('2way'!$Z$3:$Z$7690,'2way'!$Q$3:$Q$7690,"=" &amp;B290,'2way'!$Y$3:$Y$7690,"&lt;&gt;P") + SUMIFS('2way'!$Z$3:$Z$7690,'2way'!$R$3:$R$7690,"=" &amp;B290,'2way'!$Y$3:$Y$7690,"&lt;&gt;P")</f>
        <v>1100</v>
      </c>
      <c r="J290">
        <f>SUMIFS('2way'!$AF$3:$AF$7690,'2way'!$Q$3:$Q$7690,"="&amp;B290,'2way'!$Y$3:$Y$7690,"&lt;&gt;P") + SUMIFS('2way'!$AF$3:$AF$7690,'2way'!$R$3:$R$7690,"="&amp;B290,'2way'!$Y$3:$Y$7690,"&lt;&gt;P")</f>
        <v>-433</v>
      </c>
      <c r="K290" s="79">
        <f t="shared" si="14"/>
        <v>-0.39363636363636362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1100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1100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1100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1100</v>
      </c>
      <c r="D292">
        <f>SUMIFS('2way'!$AB$3:$AB$7690,'2way'!$Q$3:$Q$7690,"="&amp;B292,'2way'!$Z$3:$Z$7690,"&lt;&gt;P") + SUMIFS('2way'!$AB$3:$AB$7690,'2way'!$R$3:$R$7690,"="&amp;B292,'2way'!$Z$3:$Z$7690,"&lt;&gt;P")</f>
        <v>369</v>
      </c>
      <c r="E292" s="79">
        <f t="shared" si="12"/>
        <v>0.33545454545454545</v>
      </c>
      <c r="F292">
        <f>SUMIFS('2way'!$Z$3:$Z$7690,'2way'!$Q$3:$Q$7690,"=" &amp;B292,'2way'!$Y$3:$Y$7690,"&lt;&gt;P") + SUMIFS('2way'!$Z$3:$Z$7690,'2way'!$R$3:$R$7690,"=" &amp;B292,'2way'!$Y$3:$Y$7690,"&lt;&gt;P")</f>
        <v>1100</v>
      </c>
      <c r="G292">
        <f>SUMIFS('2way'!$AD$3:$AD$7690,'2way'!$Q$3:$Q$7690,"="&amp;B292,'2way'!$Y$3:$Y$7690,"&lt;&gt;P") + SUMIFS('2way'!$AD$3:$AD$7690,'2way'!$R$3:$R$7690,"="&amp;D292,'2way'!$Y$3:$Y$7690,"&lt;&gt;P")</f>
        <v>-500</v>
      </c>
      <c r="H292" s="79">
        <f t="shared" si="13"/>
        <v>-0.45454545454545453</v>
      </c>
      <c r="I292">
        <f>SUMIFS('2way'!$Z$3:$Z$7690,'2way'!$Q$3:$Q$7690,"=" &amp;B292,'2way'!$Y$3:$Y$7690,"&lt;&gt;P") + SUMIFS('2way'!$Z$3:$Z$7690,'2way'!$R$3:$R$7690,"=" &amp;B292,'2way'!$Y$3:$Y$7690,"&lt;&gt;P")</f>
        <v>1100</v>
      </c>
      <c r="J292">
        <f>SUMIFS('2way'!$AF$3:$AF$7690,'2way'!$Q$3:$Q$7690,"="&amp;B292,'2way'!$Y$3:$Y$7690,"&lt;&gt;P") + SUMIFS('2way'!$AF$3:$AF$7690,'2way'!$R$3:$R$7690,"="&amp;B292,'2way'!$Y$3:$Y$7690,"&lt;&gt;P")</f>
        <v>369</v>
      </c>
      <c r="K292" s="79">
        <f t="shared" si="14"/>
        <v>0.33545454545454545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1300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1300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1300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1300</v>
      </c>
      <c r="D294">
        <f>SUMIFS('2way'!$AB$3:$AB$7690,'2way'!$Q$3:$Q$7690,"="&amp;B294,'2way'!$Z$3:$Z$7690,"&lt;&gt;P") + SUMIFS('2way'!$AB$3:$AB$7690,'2way'!$R$3:$R$7690,"="&amp;B294,'2way'!$Z$3:$Z$7690,"&lt;&gt;P")</f>
        <v>-47.999999999999972</v>
      </c>
      <c r="E294" s="79">
        <f t="shared" si="12"/>
        <v>-3.6923076923076899E-2</v>
      </c>
      <c r="F294">
        <f>SUMIFS('2way'!$Z$3:$Z$7690,'2way'!$Q$3:$Q$7690,"=" &amp;B294,'2way'!$Y$3:$Y$7690,"&lt;&gt;P") + SUMIFS('2way'!$Z$3:$Z$7690,'2way'!$R$3:$R$7690,"=" &amp;B294,'2way'!$Y$3:$Y$7690,"&lt;&gt;P")</f>
        <v>1300</v>
      </c>
      <c r="G294">
        <f>SUMIFS('2way'!$AD$3:$AD$7690,'2way'!$Q$3:$Q$7690,"="&amp;B294,'2way'!$Y$3:$Y$7690,"&lt;&gt;P") + SUMIFS('2way'!$AD$3:$AD$7690,'2way'!$R$3:$R$7690,"="&amp;D294,'2way'!$Y$3:$Y$7690,"&lt;&gt;P")</f>
        <v>-356</v>
      </c>
      <c r="H294" s="79">
        <f t="shared" si="13"/>
        <v>-0.27384615384615385</v>
      </c>
      <c r="I294">
        <f>SUMIFS('2way'!$Z$3:$Z$7690,'2way'!$Q$3:$Q$7690,"=" &amp;B294,'2way'!$Y$3:$Y$7690,"&lt;&gt;P") + SUMIFS('2way'!$Z$3:$Z$7690,'2way'!$R$3:$R$7690,"=" &amp;B294,'2way'!$Y$3:$Y$7690,"&lt;&gt;P")</f>
        <v>1300</v>
      </c>
      <c r="J294">
        <f>SUMIFS('2way'!$AF$3:$AF$7690,'2way'!$Q$3:$Q$7690,"="&amp;B294,'2way'!$Y$3:$Y$7690,"&lt;&gt;P") + SUMIFS('2way'!$AF$3:$AF$7690,'2way'!$R$3:$R$7690,"="&amp;B294,'2way'!$Y$3:$Y$7690,"&lt;&gt;P")</f>
        <v>-213.99999999999997</v>
      </c>
      <c r="K294" s="79">
        <f t="shared" si="14"/>
        <v>-0.16461538461538458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1200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1200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1200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1200</v>
      </c>
      <c r="D296">
        <f>SUMIFS('2way'!$AB$3:$AB$7690,'2way'!$Q$3:$Q$7690,"="&amp;B296,'2way'!$Z$3:$Z$7690,"&lt;&gt;P") + SUMIFS('2way'!$AB$3:$AB$7690,'2way'!$R$3:$R$7690,"="&amp;B296,'2way'!$Z$3:$Z$7690,"&lt;&gt;P")</f>
        <v>-98</v>
      </c>
      <c r="E296" s="79">
        <f t="shared" si="12"/>
        <v>-8.1666666666666665E-2</v>
      </c>
      <c r="F296">
        <f>SUMIFS('2way'!$Z$3:$Z$7690,'2way'!$Q$3:$Q$7690,"=" &amp;B296,'2way'!$Y$3:$Y$7690,"&lt;&gt;P") + SUMIFS('2way'!$Z$3:$Z$7690,'2way'!$R$3:$R$7690,"=" &amp;B296,'2way'!$Y$3:$Y$7690,"&lt;&gt;P")</f>
        <v>1200</v>
      </c>
      <c r="G296">
        <f>SUMIFS('2way'!$AD$3:$AD$7690,'2way'!$Q$3:$Q$7690,"="&amp;B296,'2way'!$Y$3:$Y$7690,"&lt;&gt;P") + SUMIFS('2way'!$AD$3:$AD$7690,'2way'!$R$3:$R$7690,"="&amp;D296,'2way'!$Y$3:$Y$7690,"&lt;&gt;P")</f>
        <v>211</v>
      </c>
      <c r="H296" s="79">
        <f t="shared" si="13"/>
        <v>0.17583333333333334</v>
      </c>
      <c r="I296">
        <f>SUMIFS('2way'!$Z$3:$Z$7690,'2way'!$Q$3:$Q$7690,"=" &amp;B296,'2way'!$Y$3:$Y$7690,"&lt;&gt;P") + SUMIFS('2way'!$Z$3:$Z$7690,'2way'!$R$3:$R$7690,"=" &amp;B296,'2way'!$Y$3:$Y$7690,"&lt;&gt;P")</f>
        <v>1200</v>
      </c>
      <c r="J296">
        <f>SUMIFS('2way'!$AF$3:$AF$7690,'2way'!$Q$3:$Q$7690,"="&amp;B296,'2way'!$Y$3:$Y$7690,"&lt;&gt;P") + SUMIFS('2way'!$AF$3:$AF$7690,'2way'!$R$3:$R$7690,"="&amp;B296,'2way'!$Y$3:$Y$7690,"&lt;&gt;P")</f>
        <v>-775</v>
      </c>
      <c r="K296" s="79">
        <f t="shared" si="14"/>
        <v>-0.64583333333333337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1300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1300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1300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1300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1300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1300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1300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1300</v>
      </c>
      <c r="G299">
        <f>SUMIFS('2way'!$AD$3:$AD$7690,'2way'!$Q$3:$Q$7690,"="&amp;B299,'2way'!$Y$3:$Y$7690,"&lt;&gt;P") + SUMIFS('2way'!$AD$3:$AD$7690,'2way'!$R$3:$R$7690,"="&amp;D299,'2way'!$Y$3:$Y$7690,"&lt;&gt;P")</f>
        <v>-114</v>
      </c>
      <c r="H299" s="79">
        <f t="shared" si="13"/>
        <v>-8.7692307692307694E-2</v>
      </c>
      <c r="I299">
        <f>SUMIFS('2way'!$Z$3:$Z$7690,'2way'!$Q$3:$Q$7690,"=" &amp;B299,'2way'!$Y$3:$Y$7690,"&lt;&gt;P") + SUMIFS('2way'!$Z$3:$Z$7690,'2way'!$R$3:$R$7690,"=" &amp;B299,'2way'!$Y$3:$Y$7690,"&lt;&gt;P")</f>
        <v>1300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1300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1300</v>
      </c>
      <c r="G300">
        <f>SUMIFS('2way'!$AD$3:$AD$7690,'2way'!$Q$3:$Q$7690,"="&amp;B300,'2way'!$Y$3:$Y$7690,"&lt;&gt;P") + SUMIFS('2way'!$AD$3:$AD$7690,'2way'!$R$3:$R$7690,"="&amp;D300,'2way'!$Y$3:$Y$7690,"&lt;&gt;P")</f>
        <v>-600</v>
      </c>
      <c r="H300" s="79">
        <f t="shared" si="13"/>
        <v>-0.46153846153846156</v>
      </c>
      <c r="I300">
        <f>SUMIFS('2way'!$Z$3:$Z$7690,'2way'!$Q$3:$Q$7690,"=" &amp;B300,'2way'!$Y$3:$Y$7690,"&lt;&gt;P") + SUMIFS('2way'!$Z$3:$Z$7690,'2way'!$R$3:$R$7690,"=" &amp;B300,'2way'!$Y$3:$Y$7690,"&lt;&gt;P")</f>
        <v>1300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1300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1300</v>
      </c>
      <c r="G301">
        <f>SUMIFS('2way'!$AD$3:$AD$7690,'2way'!$Q$3:$Q$7690,"="&amp;B301,'2way'!$Y$3:$Y$7690,"&lt;&gt;P") + SUMIFS('2way'!$AD$3:$AD$7690,'2way'!$R$3:$R$7690,"="&amp;D301,'2way'!$Y$3:$Y$7690,"&lt;&gt;P")</f>
        <v>-82</v>
      </c>
      <c r="H301" s="79">
        <f t="shared" si="13"/>
        <v>-6.3076923076923072E-2</v>
      </c>
      <c r="I301">
        <f>SUMIFS('2way'!$Z$3:$Z$7690,'2way'!$Q$3:$Q$7690,"=" &amp;B301,'2way'!$Y$3:$Y$7690,"&lt;&gt;P") + SUMIFS('2way'!$Z$3:$Z$7690,'2way'!$R$3:$R$7690,"=" &amp;B301,'2way'!$Y$3:$Y$7690,"&lt;&gt;P")</f>
        <v>1300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1300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1300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1300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1300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1300</v>
      </c>
      <c r="G303">
        <f>SUMIFS('2way'!$AD$3:$AD$7690,'2way'!$Q$3:$Q$7690,"="&amp;B303,'2way'!$Y$3:$Y$7690,"&lt;&gt;P") + SUMIFS('2way'!$AD$3:$AD$7690,'2way'!$R$3:$R$7690,"="&amp;D303,'2way'!$Y$3:$Y$7690,"&lt;&gt;P")</f>
        <v>-525</v>
      </c>
      <c r="H303" s="79">
        <f t="shared" si="13"/>
        <v>-0.40384615384615385</v>
      </c>
      <c r="I303">
        <f>SUMIFS('2way'!$Z$3:$Z$7690,'2way'!$Q$3:$Q$7690,"=" &amp;B303,'2way'!$Y$3:$Y$7690,"&lt;&gt;P") + SUMIFS('2way'!$Z$3:$Z$7690,'2way'!$R$3:$R$7690,"=" &amp;B303,'2way'!$Y$3:$Y$7690,"&lt;&gt;P")</f>
        <v>1300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1300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1300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1300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1300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1300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1300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1300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1300</v>
      </c>
      <c r="G306">
        <f>SUMIFS('2way'!$AD$3:$AD$7690,'2way'!$Q$3:$Q$7690,"="&amp;B306,'2way'!$Y$3:$Y$7690,"&lt;&gt;P") + SUMIFS('2way'!$AD$3:$AD$7690,'2way'!$R$3:$R$7690,"="&amp;D306,'2way'!$Y$3:$Y$7690,"&lt;&gt;P")</f>
        <v>-600</v>
      </c>
      <c r="H306" s="79">
        <f t="shared" si="13"/>
        <v>-0.46153846153846156</v>
      </c>
      <c r="I306">
        <f>SUMIFS('2way'!$Z$3:$Z$7690,'2way'!$Q$3:$Q$7690,"=" &amp;B306,'2way'!$Y$3:$Y$7690,"&lt;&gt;P") + SUMIFS('2way'!$Z$3:$Z$7690,'2way'!$R$3:$R$7690,"=" &amp;B306,'2way'!$Y$3:$Y$7690,"&lt;&gt;P")</f>
        <v>1300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1300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1300</v>
      </c>
      <c r="G307">
        <f>SUMIFS('2way'!$AD$3:$AD$7690,'2way'!$Q$3:$Q$7690,"="&amp;B307,'2way'!$Y$3:$Y$7690,"&lt;&gt;P") + SUMIFS('2way'!$AD$3:$AD$7690,'2way'!$R$3:$R$7690,"="&amp;D307,'2way'!$Y$3:$Y$7690,"&lt;&gt;P")</f>
        <v>-433</v>
      </c>
      <c r="H307" s="79">
        <f t="shared" si="13"/>
        <v>-0.3330769230769231</v>
      </c>
      <c r="I307">
        <f>SUMIFS('2way'!$Z$3:$Z$7690,'2way'!$Q$3:$Q$7690,"=" &amp;B307,'2way'!$Y$3:$Y$7690,"&lt;&gt;P") + SUMIFS('2way'!$Z$3:$Z$7690,'2way'!$R$3:$R$7690,"=" &amp;B307,'2way'!$Y$3:$Y$7690,"&lt;&gt;P")</f>
        <v>1300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1200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1200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1200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1300</v>
      </c>
      <c r="D309">
        <f>SUMIFS('2way'!$AB$3:$AB$7690,'2way'!$Q$3:$Q$7690,"="&amp;B309,'2way'!$Z$3:$Z$7690,"&lt;&gt;P") + SUMIFS('2way'!$AB$3:$AB$7690,'2way'!$R$3:$R$7690,"="&amp;B309,'2way'!$Z$3:$Z$7690,"&lt;&gt;P")</f>
        <v>-90.000000000000057</v>
      </c>
      <c r="E309" s="79">
        <f t="shared" si="12"/>
        <v>-6.9230769230769276E-2</v>
      </c>
      <c r="F309">
        <f>SUMIFS('2way'!$Z$3:$Z$7690,'2way'!$Q$3:$Q$7690,"=" &amp;B309,'2way'!$Y$3:$Y$7690,"&lt;&gt;P") + SUMIFS('2way'!$Z$3:$Z$7690,'2way'!$R$3:$R$7690,"=" &amp;B309,'2way'!$Y$3:$Y$7690,"&lt;&gt;P")</f>
        <v>1300</v>
      </c>
      <c r="G309">
        <f>SUMIFS('2way'!$AD$3:$AD$7690,'2way'!$Q$3:$Q$7690,"="&amp;B309,'2way'!$Y$3:$Y$7690,"&lt;&gt;P") + SUMIFS('2way'!$AD$3:$AD$7690,'2way'!$R$3:$R$7690,"="&amp;D309,'2way'!$Y$3:$Y$7690,"&lt;&gt;P")</f>
        <v>64</v>
      </c>
      <c r="H309" s="79">
        <f t="shared" si="13"/>
        <v>4.9230769230769231E-2</v>
      </c>
      <c r="I309">
        <f>SUMIFS('2way'!$Z$3:$Z$7690,'2way'!$Q$3:$Q$7690,"=" &amp;B309,'2way'!$Y$3:$Y$7690,"&lt;&gt;P") + SUMIFS('2way'!$Z$3:$Z$7690,'2way'!$R$3:$R$7690,"=" &amp;B309,'2way'!$Y$3:$Y$7690,"&lt;&gt;P")</f>
        <v>1300</v>
      </c>
      <c r="J309">
        <f>SUMIFS('2way'!$AF$3:$AF$7690,'2way'!$Q$3:$Q$7690,"="&amp;B309,'2way'!$Y$3:$Y$7690,"&lt;&gt;P") + SUMIFS('2way'!$AF$3:$AF$7690,'2way'!$R$3:$R$7690,"="&amp;B309,'2way'!$Y$3:$Y$7690,"&lt;&gt;P")</f>
        <v>-890</v>
      </c>
      <c r="K309" s="79">
        <f t="shared" si="14"/>
        <v>-0.68461538461538463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1200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1200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1200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1500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1500</v>
      </c>
      <c r="G311">
        <f>SUMIFS('2way'!$AD$3:$AD$7690,'2way'!$Q$3:$Q$7690,"="&amp;B311,'2way'!$Y$3:$Y$7690,"&lt;&gt;P") + SUMIFS('2way'!$AD$3:$AD$7690,'2way'!$R$3:$R$7690,"="&amp;D311,'2way'!$Y$3:$Y$7690,"&lt;&gt;P")</f>
        <v>-454</v>
      </c>
      <c r="H311" s="79">
        <f t="shared" si="13"/>
        <v>-0.30266666666666664</v>
      </c>
      <c r="I311">
        <f>SUMIFS('2way'!$Z$3:$Z$7690,'2way'!$Q$3:$Q$7690,"=" &amp;B311,'2way'!$Y$3:$Y$7690,"&lt;&gt;P") + SUMIFS('2way'!$Z$3:$Z$7690,'2way'!$R$3:$R$7690,"=" &amp;B311,'2way'!$Y$3:$Y$7690,"&lt;&gt;P")</f>
        <v>1500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1500</v>
      </c>
      <c r="D312">
        <f>SUMIFS('2way'!$AB$3:$AB$7690,'2way'!$Q$3:$Q$7690,"="&amp;B312,'2way'!$Z$3:$Z$7690,"&lt;&gt;P") + SUMIFS('2way'!$AB$3:$AB$7690,'2way'!$R$3:$R$7690,"="&amp;B312,'2way'!$Z$3:$Z$7690,"&lt;&gt;P")</f>
        <v>-640</v>
      </c>
      <c r="E312" s="79">
        <f t="shared" si="12"/>
        <v>-0.42666666666666669</v>
      </c>
      <c r="F312">
        <f>SUMIFS('2way'!$Z$3:$Z$7690,'2way'!$Q$3:$Q$7690,"=" &amp;B312,'2way'!$Y$3:$Y$7690,"&lt;&gt;P") + SUMIFS('2way'!$Z$3:$Z$7690,'2way'!$R$3:$R$7690,"=" &amp;B312,'2way'!$Y$3:$Y$7690,"&lt;&gt;P")</f>
        <v>1500</v>
      </c>
      <c r="G312">
        <f>SUMIFS('2way'!$AD$3:$AD$7690,'2way'!$Q$3:$Q$7690,"="&amp;B312,'2way'!$Y$3:$Y$7690,"&lt;&gt;P") + SUMIFS('2way'!$AD$3:$AD$7690,'2way'!$R$3:$R$7690,"="&amp;D312,'2way'!$Y$3:$Y$7690,"&lt;&gt;P")</f>
        <v>-635</v>
      </c>
      <c r="H312" s="79">
        <f t="shared" si="13"/>
        <v>-0.42333333333333334</v>
      </c>
      <c r="I312">
        <f>SUMIFS('2way'!$Z$3:$Z$7690,'2way'!$Q$3:$Q$7690,"=" &amp;B312,'2way'!$Y$3:$Y$7690,"&lt;&gt;P") + SUMIFS('2way'!$Z$3:$Z$7690,'2way'!$R$3:$R$7690,"=" &amp;B312,'2way'!$Y$3:$Y$7690,"&lt;&gt;P")</f>
        <v>1500</v>
      </c>
      <c r="J312">
        <f>SUMIFS('2way'!$AF$3:$AF$7690,'2way'!$Q$3:$Q$7690,"="&amp;B312,'2way'!$Y$3:$Y$7690,"&lt;&gt;P") + SUMIFS('2way'!$AF$3:$AF$7690,'2way'!$R$3:$R$7690,"="&amp;B312,'2way'!$Y$3:$Y$7690,"&lt;&gt;P")</f>
        <v>-1500</v>
      </c>
      <c r="K312" s="79">
        <f t="shared" si="14"/>
        <v>-1</v>
      </c>
    </row>
    <row r="313" spans="1:1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1500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1500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1500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1500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1500</v>
      </c>
      <c r="G314">
        <f>SUMIFS('2way'!$AD$3:$AD$7690,'2way'!$Q$3:$Q$7690,"="&amp;B314,'2way'!$Y$3:$Y$7690,"&lt;&gt;P") + SUMIFS('2way'!$AD$3:$AD$7690,'2way'!$R$3:$R$7690,"="&amp;D314,'2way'!$Y$3:$Y$7690,"&lt;&gt;P")</f>
        <v>33</v>
      </c>
      <c r="H314" s="79">
        <f t="shared" si="13"/>
        <v>2.1999999999999999E-2</v>
      </c>
      <c r="I314">
        <f>SUMIFS('2way'!$Z$3:$Z$7690,'2way'!$Q$3:$Q$7690,"=" &amp;B314,'2way'!$Y$3:$Y$7690,"&lt;&gt;P") + SUMIFS('2way'!$Z$3:$Z$7690,'2way'!$R$3:$R$7690,"=" &amp;B314,'2way'!$Y$3:$Y$7690,"&lt;&gt;P")</f>
        <v>1500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1500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1500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1500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1500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1500</v>
      </c>
      <c r="G316">
        <f>SUMIFS('2way'!$AD$3:$AD$7690,'2way'!$Q$3:$Q$7690,"="&amp;B316,'2way'!$Y$3:$Y$7690,"&lt;&gt;P") + SUMIFS('2way'!$AD$3:$AD$7690,'2way'!$R$3:$R$7690,"="&amp;D316,'2way'!$Y$3:$Y$7690,"&lt;&gt;P")</f>
        <v>-555</v>
      </c>
      <c r="H316" s="79">
        <f t="shared" si="13"/>
        <v>-0.37</v>
      </c>
      <c r="I316">
        <f>SUMIFS('2way'!$Z$3:$Z$7690,'2way'!$Q$3:$Q$7690,"=" &amp;B316,'2way'!$Y$3:$Y$7690,"&lt;&gt;P") + SUMIFS('2way'!$Z$3:$Z$7690,'2way'!$R$3:$R$7690,"=" &amp;B316,'2way'!$Y$3:$Y$7690,"&lt;&gt;P")</f>
        <v>1500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1500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1500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1500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1500</v>
      </c>
      <c r="D318">
        <f>SUMIFS('2way'!$AB$3:$AB$7690,'2way'!$Q$3:$Q$7690,"="&amp;B318,'2way'!$Z$3:$Z$7690,"&lt;&gt;P") + SUMIFS('2way'!$AB$3:$AB$7690,'2way'!$R$3:$R$7690,"="&amp;B318,'2way'!$Z$3:$Z$7690,"&lt;&gt;P")</f>
        <v>42</v>
      </c>
      <c r="E318" s="79">
        <f t="shared" si="12"/>
        <v>2.8000000000000001E-2</v>
      </c>
      <c r="F318">
        <f>SUMIFS('2way'!$Z$3:$Z$7690,'2way'!$Q$3:$Q$7690,"=" &amp;B318,'2way'!$Y$3:$Y$7690,"&lt;&gt;P") + SUMIFS('2way'!$Z$3:$Z$7690,'2way'!$R$3:$R$7690,"=" &amp;B318,'2way'!$Y$3:$Y$7690,"&lt;&gt;P")</f>
        <v>1500</v>
      </c>
      <c r="G318">
        <f>SUMIFS('2way'!$AD$3:$AD$7690,'2way'!$Q$3:$Q$7690,"="&amp;B318,'2way'!$Y$3:$Y$7690,"&lt;&gt;P") + SUMIFS('2way'!$AD$3:$AD$7690,'2way'!$R$3:$R$7690,"="&amp;D318,'2way'!$Y$3:$Y$7690,"&lt;&gt;P")</f>
        <v>-430</v>
      </c>
      <c r="H318" s="79">
        <f t="shared" si="13"/>
        <v>-0.28666666666666668</v>
      </c>
      <c r="I318">
        <f>SUMIFS('2way'!$Z$3:$Z$7690,'2way'!$Q$3:$Q$7690,"=" &amp;B318,'2way'!$Y$3:$Y$7690,"&lt;&gt;P") + SUMIFS('2way'!$Z$3:$Z$7690,'2way'!$R$3:$R$7690,"=" &amp;B318,'2way'!$Y$3:$Y$7690,"&lt;&gt;P")</f>
        <v>1500</v>
      </c>
      <c r="J318">
        <f>SUMIFS('2way'!$AF$3:$AF$7690,'2way'!$Q$3:$Q$7690,"="&amp;B318,'2way'!$Y$3:$Y$7690,"&lt;&gt;P") + SUMIFS('2way'!$AF$3:$AF$7690,'2way'!$R$3:$R$7690,"="&amp;B318,'2way'!$Y$3:$Y$7690,"&lt;&gt;P")</f>
        <v>-693</v>
      </c>
      <c r="K318" s="79">
        <f t="shared" si="14"/>
        <v>-0.46200000000000002</v>
      </c>
    </row>
    <row r="319" spans="1:1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1500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1500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1500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1500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1500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1500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1500</v>
      </c>
      <c r="D321">
        <f>SUMIFS('2way'!$AB$3:$AB$7690,'2way'!$Q$3:$Q$7690,"="&amp;B321,'2way'!$Z$3:$Z$7690,"&lt;&gt;P") + SUMIFS('2way'!$AB$3:$AB$7690,'2way'!$R$3:$R$7690,"="&amp;B321,'2way'!$Z$3:$Z$7690,"&lt;&gt;P")</f>
        <v>618.99999999999989</v>
      </c>
      <c r="E321" s="79">
        <f t="shared" si="12"/>
        <v>0.41266666666666657</v>
      </c>
      <c r="F321">
        <f>SUMIFS('2way'!$Z$3:$Z$7690,'2way'!$Q$3:$Q$7690,"=" &amp;B321,'2way'!$Y$3:$Y$7690,"&lt;&gt;P") + SUMIFS('2way'!$Z$3:$Z$7690,'2way'!$R$3:$R$7690,"=" &amp;B321,'2way'!$Y$3:$Y$7690,"&lt;&gt;P")</f>
        <v>1500</v>
      </c>
      <c r="G321">
        <f>SUMIFS('2way'!$AD$3:$AD$7690,'2way'!$Q$3:$Q$7690,"="&amp;B321,'2way'!$Y$3:$Y$7690,"&lt;&gt;P") + SUMIFS('2way'!$AD$3:$AD$7690,'2way'!$R$3:$R$7690,"="&amp;D321,'2way'!$Y$3:$Y$7690,"&lt;&gt;P")</f>
        <v>-700</v>
      </c>
      <c r="H321" s="79">
        <f t="shared" si="13"/>
        <v>-0.46666666666666667</v>
      </c>
      <c r="I321">
        <f>SUMIFS('2way'!$Z$3:$Z$7690,'2way'!$Q$3:$Q$7690,"=" &amp;B321,'2way'!$Y$3:$Y$7690,"&lt;&gt;P") + SUMIFS('2way'!$Z$3:$Z$7690,'2way'!$R$3:$R$7690,"=" &amp;B321,'2way'!$Y$3:$Y$7690,"&lt;&gt;P")</f>
        <v>1500</v>
      </c>
      <c r="J321">
        <f>SUMIFS('2way'!$AF$3:$AF$7690,'2way'!$Q$3:$Q$7690,"="&amp;B321,'2way'!$Y$3:$Y$7690,"&lt;&gt;P") + SUMIFS('2way'!$AF$3:$AF$7690,'2way'!$R$3:$R$7690,"="&amp;B321,'2way'!$Y$3:$Y$7690,"&lt;&gt;P")</f>
        <v>-396.00000000000011</v>
      </c>
      <c r="K321" s="79">
        <f t="shared" si="14"/>
        <v>-0.26400000000000007</v>
      </c>
    </row>
    <row r="322" spans="1:1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1500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1500</v>
      </c>
      <c r="G322">
        <f>SUMIFS('2way'!$AD$3:$AD$7690,'2way'!$Q$3:$Q$7690,"="&amp;B322,'2way'!$Y$3:$Y$7690,"&lt;&gt;P") + SUMIFS('2way'!$AD$3:$AD$7690,'2way'!$R$3:$R$7690,"="&amp;D322,'2way'!$Y$3:$Y$7690,"&lt;&gt;P")</f>
        <v>-601</v>
      </c>
      <c r="H322" s="79">
        <f t="shared" si="13"/>
        <v>-0.40066666666666667</v>
      </c>
      <c r="I322">
        <f>SUMIFS('2way'!$Z$3:$Z$7690,'2way'!$Q$3:$Q$7690,"=" &amp;B322,'2way'!$Y$3:$Y$7690,"&lt;&gt;P") + SUMIFS('2way'!$Z$3:$Z$7690,'2way'!$R$3:$R$7690,"=" &amp;B322,'2way'!$Y$3:$Y$7690,"&lt;&gt;P")</f>
        <v>1500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1500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1500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1500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1500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1500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1500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1500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1500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1500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1500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1500</v>
      </c>
      <c r="G326">
        <f>SUMIFS('2way'!$AD$3:$AD$7690,'2way'!$Q$3:$Q$7690,"="&amp;B326,'2way'!$Y$3:$Y$7690,"&lt;&gt;P") + SUMIFS('2way'!$AD$3:$AD$7690,'2way'!$R$3:$R$7690,"="&amp;D326,'2way'!$Y$3:$Y$7690,"&lt;&gt;P")</f>
        <v>139</v>
      </c>
      <c r="H326" s="79">
        <f t="shared" si="16"/>
        <v>9.2666666666666661E-2</v>
      </c>
      <c r="I326">
        <f>SUMIFS('2way'!$Z$3:$Z$7690,'2way'!$Q$3:$Q$7690,"=" &amp;B326,'2way'!$Y$3:$Y$7690,"&lt;&gt;P") + SUMIFS('2way'!$Z$3:$Z$7690,'2way'!$R$3:$R$7690,"=" &amp;B326,'2way'!$Y$3:$Y$7690,"&lt;&gt;P")</f>
        <v>1500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1500</v>
      </c>
      <c r="D327">
        <f>SUMIFS('2way'!$AB$3:$AB$7690,'2way'!$Q$3:$Q$7690,"="&amp;B327,'2way'!$Z$3:$Z$7690,"&lt;&gt;P") + SUMIFS('2way'!$AB$3:$AB$7690,'2way'!$R$3:$R$7690,"="&amp;B327,'2way'!$Z$3:$Z$7690,"&lt;&gt;P")</f>
        <v>-39.000000000000057</v>
      </c>
      <c r="E327" s="79">
        <f t="shared" si="15"/>
        <v>-2.6000000000000037E-2</v>
      </c>
      <c r="F327">
        <f>SUMIFS('2way'!$Z$3:$Z$7690,'2way'!$Q$3:$Q$7690,"=" &amp;B327,'2way'!$Y$3:$Y$7690,"&lt;&gt;P") + SUMIFS('2way'!$Z$3:$Z$7690,'2way'!$R$3:$R$7690,"=" &amp;B327,'2way'!$Y$3:$Y$7690,"&lt;&gt;P")</f>
        <v>1500</v>
      </c>
      <c r="G327">
        <f>SUMIFS('2way'!$AD$3:$AD$7690,'2way'!$Q$3:$Q$7690,"="&amp;B327,'2way'!$Y$3:$Y$7690,"&lt;&gt;P") + SUMIFS('2way'!$AD$3:$AD$7690,'2way'!$R$3:$R$7690,"="&amp;D327,'2way'!$Y$3:$Y$7690,"&lt;&gt;P")</f>
        <v>-217</v>
      </c>
      <c r="H327" s="79">
        <f t="shared" si="16"/>
        <v>-0.14466666666666667</v>
      </c>
      <c r="I327">
        <f>SUMIFS('2way'!$Z$3:$Z$7690,'2way'!$Q$3:$Q$7690,"=" &amp;B327,'2way'!$Y$3:$Y$7690,"&lt;&gt;P") + SUMIFS('2way'!$Z$3:$Z$7690,'2way'!$R$3:$R$7690,"=" &amp;B327,'2way'!$Y$3:$Y$7690,"&lt;&gt;P")</f>
        <v>1500</v>
      </c>
      <c r="J327">
        <f>SUMIFS('2way'!$AF$3:$AF$7690,'2way'!$Q$3:$Q$7690,"="&amp;B327,'2way'!$Y$3:$Y$7690,"&lt;&gt;P") + SUMIFS('2way'!$AF$3:$AF$7690,'2way'!$R$3:$R$7690,"="&amp;B327,'2way'!$Y$3:$Y$7690,"&lt;&gt;P")</f>
        <v>-826</v>
      </c>
      <c r="K327" s="79">
        <f t="shared" si="17"/>
        <v>-0.55066666666666664</v>
      </c>
    </row>
    <row r="328" spans="1:1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1500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1500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1500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1300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1300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1300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1300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1300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1300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1300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1300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1300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1300</v>
      </c>
      <c r="D332">
        <f>SUMIFS('2way'!$AB$3:$AB$7690,'2way'!$Q$3:$Q$7690,"="&amp;B332,'2way'!$Z$3:$Z$7690,"&lt;&gt;P") + SUMIFS('2way'!$AB$3:$AB$7690,'2way'!$R$3:$R$7690,"="&amp;B332,'2way'!$Z$3:$Z$7690,"&lt;&gt;P")</f>
        <v>-481.00000000000006</v>
      </c>
      <c r="E332" s="79">
        <f t="shared" si="15"/>
        <v>-0.37000000000000005</v>
      </c>
      <c r="F332">
        <f>SUMIFS('2way'!$Z$3:$Z$7690,'2way'!$Q$3:$Q$7690,"=" &amp;B332,'2way'!$Y$3:$Y$7690,"&lt;&gt;P") + SUMIFS('2way'!$Z$3:$Z$7690,'2way'!$R$3:$R$7690,"=" &amp;B332,'2way'!$Y$3:$Y$7690,"&lt;&gt;P")</f>
        <v>1300</v>
      </c>
      <c r="G332">
        <f>SUMIFS('2way'!$AD$3:$AD$7690,'2way'!$Q$3:$Q$7690,"="&amp;B332,'2way'!$Y$3:$Y$7690,"&lt;&gt;P") + SUMIFS('2way'!$AD$3:$AD$7690,'2way'!$R$3:$R$7690,"="&amp;D332,'2way'!$Y$3:$Y$7690,"&lt;&gt;P")</f>
        <v>-512</v>
      </c>
      <c r="H332" s="79">
        <f t="shared" si="16"/>
        <v>-0.39384615384615385</v>
      </c>
      <c r="I332">
        <f>SUMIFS('2way'!$Z$3:$Z$7690,'2way'!$Q$3:$Q$7690,"=" &amp;B332,'2way'!$Y$3:$Y$7690,"&lt;&gt;P") + SUMIFS('2way'!$Z$3:$Z$7690,'2way'!$R$3:$R$7690,"=" &amp;B332,'2way'!$Y$3:$Y$7690,"&lt;&gt;P")</f>
        <v>1300</v>
      </c>
      <c r="J332">
        <f>SUMIFS('2way'!$AF$3:$AF$7690,'2way'!$Q$3:$Q$7690,"="&amp;B332,'2way'!$Y$3:$Y$7690,"&lt;&gt;P") + SUMIFS('2way'!$AF$3:$AF$7690,'2way'!$R$3:$R$7690,"="&amp;B332,'2way'!$Y$3:$Y$7690,"&lt;&gt;P")</f>
        <v>-648</v>
      </c>
      <c r="K332" s="79">
        <f t="shared" si="17"/>
        <v>-0.49846153846153846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1300</v>
      </c>
      <c r="D333">
        <f>SUMIFS('2way'!$AB$3:$AB$7690,'2way'!$Q$3:$Q$7690,"="&amp;B333,'2way'!$Z$3:$Z$7690,"&lt;&gt;P") + SUMIFS('2way'!$AB$3:$AB$7690,'2way'!$R$3:$R$7690,"="&amp;B333,'2way'!$Z$3:$Z$7690,"&lt;&gt;P")</f>
        <v>37.999999999999972</v>
      </c>
      <c r="E333" s="79">
        <f t="shared" si="15"/>
        <v>2.9230769230769209E-2</v>
      </c>
      <c r="F333">
        <f>SUMIFS('2way'!$Z$3:$Z$7690,'2way'!$Q$3:$Q$7690,"=" &amp;B333,'2way'!$Y$3:$Y$7690,"&lt;&gt;P") + SUMIFS('2way'!$Z$3:$Z$7690,'2way'!$R$3:$R$7690,"=" &amp;B333,'2way'!$Y$3:$Y$7690,"&lt;&gt;P")</f>
        <v>1300</v>
      </c>
      <c r="G333">
        <f>SUMIFS('2way'!$AD$3:$AD$7690,'2way'!$Q$3:$Q$7690,"="&amp;B333,'2way'!$Y$3:$Y$7690,"&lt;&gt;P") + SUMIFS('2way'!$AD$3:$AD$7690,'2way'!$R$3:$R$7690,"="&amp;D333,'2way'!$Y$3:$Y$7690,"&lt;&gt;P")</f>
        <v>-134</v>
      </c>
      <c r="H333" s="79">
        <f t="shared" si="16"/>
        <v>-0.10307692307692308</v>
      </c>
      <c r="I333">
        <f>SUMIFS('2way'!$Z$3:$Z$7690,'2way'!$Q$3:$Q$7690,"=" &amp;B333,'2way'!$Y$3:$Y$7690,"&lt;&gt;P") + SUMIFS('2way'!$Z$3:$Z$7690,'2way'!$R$3:$R$7690,"=" &amp;B333,'2way'!$Y$3:$Y$7690,"&lt;&gt;P")</f>
        <v>1300</v>
      </c>
      <c r="J333">
        <f>SUMIFS('2way'!$AF$3:$AF$7690,'2way'!$Q$3:$Q$7690,"="&amp;B333,'2way'!$Y$3:$Y$7690,"&lt;&gt;P") + SUMIFS('2way'!$AF$3:$AF$7690,'2way'!$R$3:$R$7690,"="&amp;B333,'2way'!$Y$3:$Y$7690,"&lt;&gt;P")</f>
        <v>-740</v>
      </c>
      <c r="K333" s="79">
        <f t="shared" si="17"/>
        <v>-0.56923076923076921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1300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1300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1300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1300</v>
      </c>
      <c r="D335">
        <f>SUMIFS('2way'!$AB$3:$AB$7690,'2way'!$Q$3:$Q$7690,"="&amp;B335,'2way'!$Z$3:$Z$7690,"&lt;&gt;P") + SUMIFS('2way'!$AB$3:$AB$7690,'2way'!$R$3:$R$7690,"="&amp;B335,'2way'!$Z$3:$Z$7690,"&lt;&gt;P")</f>
        <v>293.99999999999994</v>
      </c>
      <c r="E335" s="79">
        <f t="shared" si="15"/>
        <v>0.22615384615384612</v>
      </c>
      <c r="F335">
        <f>SUMIFS('2way'!$Z$3:$Z$7690,'2way'!$Q$3:$Q$7690,"=" &amp;B335,'2way'!$Y$3:$Y$7690,"&lt;&gt;P") + SUMIFS('2way'!$Z$3:$Z$7690,'2way'!$R$3:$R$7690,"=" &amp;B335,'2way'!$Y$3:$Y$7690,"&lt;&gt;P")</f>
        <v>1300</v>
      </c>
      <c r="G335">
        <f>SUMIFS('2way'!$AD$3:$AD$7690,'2way'!$Q$3:$Q$7690,"="&amp;B335,'2way'!$Y$3:$Y$7690,"&lt;&gt;P") + SUMIFS('2way'!$AD$3:$AD$7690,'2way'!$R$3:$R$7690,"="&amp;D335,'2way'!$Y$3:$Y$7690,"&lt;&gt;P")</f>
        <v>83.999999999999972</v>
      </c>
      <c r="H335" s="79">
        <f t="shared" si="16"/>
        <v>6.4615384615384588E-2</v>
      </c>
      <c r="I335">
        <f>SUMIFS('2way'!$Z$3:$Z$7690,'2way'!$Q$3:$Q$7690,"=" &amp;B335,'2way'!$Y$3:$Y$7690,"&lt;&gt;P") + SUMIFS('2way'!$Z$3:$Z$7690,'2way'!$R$3:$R$7690,"=" &amp;B335,'2way'!$Y$3:$Y$7690,"&lt;&gt;P")</f>
        <v>1300</v>
      </c>
      <c r="J335">
        <f>SUMIFS('2way'!$AF$3:$AF$7690,'2way'!$Q$3:$Q$7690,"="&amp;B335,'2way'!$Y$3:$Y$7690,"&lt;&gt;P") + SUMIFS('2way'!$AF$3:$AF$7690,'2way'!$R$3:$R$7690,"="&amp;B335,'2way'!$Y$3:$Y$7690,"&lt;&gt;P")</f>
        <v>-490.00000000000006</v>
      </c>
      <c r="K335" s="79">
        <f t="shared" si="17"/>
        <v>-0.37692307692307697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1300</v>
      </c>
      <c r="D336">
        <f>SUMIFS('2way'!$AB$3:$AB$7690,'2way'!$Q$3:$Q$7690,"="&amp;B336,'2way'!$Z$3:$Z$7690,"&lt;&gt;P") + SUMIFS('2way'!$AB$3:$AB$7690,'2way'!$R$3:$R$7690,"="&amp;B336,'2way'!$Z$3:$Z$7690,"&lt;&gt;P")</f>
        <v>-192.00000000000003</v>
      </c>
      <c r="E336" s="79">
        <f t="shared" si="15"/>
        <v>-0.14769230769230771</v>
      </c>
      <c r="F336">
        <f>SUMIFS('2way'!$Z$3:$Z$7690,'2way'!$Q$3:$Q$7690,"=" &amp;B336,'2way'!$Y$3:$Y$7690,"&lt;&gt;P") + SUMIFS('2way'!$Z$3:$Z$7690,'2way'!$R$3:$R$7690,"=" &amp;B336,'2way'!$Y$3:$Y$7690,"&lt;&gt;P")</f>
        <v>1300</v>
      </c>
      <c r="G336">
        <f>SUMIFS('2way'!$AD$3:$AD$7690,'2way'!$Q$3:$Q$7690,"="&amp;B336,'2way'!$Y$3:$Y$7690,"&lt;&gt;P") + SUMIFS('2way'!$AD$3:$AD$7690,'2way'!$R$3:$R$7690,"="&amp;D336,'2way'!$Y$3:$Y$7690,"&lt;&gt;P")</f>
        <v>-700</v>
      </c>
      <c r="H336" s="79">
        <f t="shared" si="16"/>
        <v>-0.53846153846153844</v>
      </c>
      <c r="I336">
        <f>SUMIFS('2way'!$Z$3:$Z$7690,'2way'!$Q$3:$Q$7690,"=" &amp;B336,'2way'!$Y$3:$Y$7690,"&lt;&gt;P") + SUMIFS('2way'!$Z$3:$Z$7690,'2way'!$R$3:$R$7690,"=" &amp;B336,'2way'!$Y$3:$Y$7690,"&lt;&gt;P")</f>
        <v>1300</v>
      </c>
      <c r="J336">
        <f>SUMIFS('2way'!$AF$3:$AF$7690,'2way'!$Q$3:$Q$7690,"="&amp;B336,'2way'!$Y$3:$Y$7690,"&lt;&gt;P") + SUMIFS('2way'!$AF$3:$AF$7690,'2way'!$R$3:$R$7690,"="&amp;B336,'2way'!$Y$3:$Y$7690,"&lt;&gt;P")</f>
        <v>-578</v>
      </c>
      <c r="K336" s="79">
        <f t="shared" si="17"/>
        <v>-0.44461538461538463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1300</v>
      </c>
      <c r="D337">
        <f>SUMIFS('2way'!$AB$3:$AB$7690,'2way'!$Q$3:$Q$7690,"="&amp;B337,'2way'!$Z$3:$Z$7690,"&lt;&gt;P") + SUMIFS('2way'!$AB$3:$AB$7690,'2way'!$R$3:$R$7690,"="&amp;B337,'2way'!$Z$3:$Z$7690,"&lt;&gt;P")</f>
        <v>426.99999999999994</v>
      </c>
      <c r="E337" s="79">
        <f t="shared" si="15"/>
        <v>0.32846153846153842</v>
      </c>
      <c r="F337">
        <f>SUMIFS('2way'!$Z$3:$Z$7690,'2way'!$Q$3:$Q$7690,"=" &amp;B337,'2way'!$Y$3:$Y$7690,"&lt;&gt;P") + SUMIFS('2way'!$Z$3:$Z$7690,'2way'!$R$3:$R$7690,"=" &amp;B337,'2way'!$Y$3:$Y$7690,"&lt;&gt;P")</f>
        <v>1300</v>
      </c>
      <c r="G337">
        <f>SUMIFS('2way'!$AD$3:$AD$7690,'2way'!$Q$3:$Q$7690,"="&amp;B337,'2way'!$Y$3:$Y$7690,"&lt;&gt;P") + SUMIFS('2way'!$AD$3:$AD$7690,'2way'!$R$3:$R$7690,"="&amp;D337,'2way'!$Y$3:$Y$7690,"&lt;&gt;P")</f>
        <v>-331</v>
      </c>
      <c r="H337" s="79">
        <f t="shared" si="16"/>
        <v>-0.25461538461538463</v>
      </c>
      <c r="I337">
        <f>SUMIFS('2way'!$Z$3:$Z$7690,'2way'!$Q$3:$Q$7690,"=" &amp;B337,'2way'!$Y$3:$Y$7690,"&lt;&gt;P") + SUMIFS('2way'!$Z$3:$Z$7690,'2way'!$R$3:$R$7690,"=" &amp;B337,'2way'!$Y$3:$Y$7690,"&lt;&gt;P")</f>
        <v>1300</v>
      </c>
      <c r="J337">
        <f>SUMIFS('2way'!$AF$3:$AF$7690,'2way'!$Q$3:$Q$7690,"="&amp;B337,'2way'!$Y$3:$Y$7690,"&lt;&gt;P") + SUMIFS('2way'!$AF$3:$AF$7690,'2way'!$R$3:$R$7690,"="&amp;B337,'2way'!$Y$3:$Y$7690,"&lt;&gt;P")</f>
        <v>-107.00000000000003</v>
      </c>
      <c r="K337" s="79">
        <f t="shared" si="17"/>
        <v>-8.2307692307692332E-2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1300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1300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1300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1300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1300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1300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1300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1300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1300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1300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1300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1300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1300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1300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1300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1300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1300</v>
      </c>
      <c r="G343">
        <f>SUMIFS('2way'!$AD$3:$AD$7690,'2way'!$Q$3:$Q$7690,"="&amp;B343,'2way'!$Y$3:$Y$7690,"&lt;&gt;P") + SUMIFS('2way'!$AD$3:$AD$7690,'2way'!$R$3:$R$7690,"="&amp;D343,'2way'!$Y$3:$Y$7690,"&lt;&gt;P")</f>
        <v>-432</v>
      </c>
      <c r="H343" s="79">
        <f t="shared" si="16"/>
        <v>-0.3323076923076923</v>
      </c>
      <c r="I343">
        <f>SUMIFS('2way'!$Z$3:$Z$7690,'2way'!$Q$3:$Q$7690,"=" &amp;B343,'2way'!$Y$3:$Y$7690,"&lt;&gt;P") + SUMIFS('2way'!$Z$3:$Z$7690,'2way'!$R$3:$R$7690,"=" &amp;B343,'2way'!$Y$3:$Y$7690,"&lt;&gt;P")</f>
        <v>1300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1300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1300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1300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1300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1300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1300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1300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1300</v>
      </c>
      <c r="G346">
        <f>SUMIFS('2way'!$AD$3:$AD$7690,'2way'!$Q$3:$Q$7690,"="&amp;B346,'2way'!$Y$3:$Y$7690,"&lt;&gt;P") + SUMIFS('2way'!$AD$3:$AD$7690,'2way'!$R$3:$R$7690,"="&amp;D346,'2way'!$Y$3:$Y$7690,"&lt;&gt;P")</f>
        <v>-600</v>
      </c>
      <c r="H346" s="79">
        <f t="shared" si="16"/>
        <v>-0.46153846153846156</v>
      </c>
      <c r="I346">
        <f>SUMIFS('2way'!$Z$3:$Z$7690,'2way'!$Q$3:$Q$7690,"=" &amp;B346,'2way'!$Y$3:$Y$7690,"&lt;&gt;P") + SUMIFS('2way'!$Z$3:$Z$7690,'2way'!$R$3:$R$7690,"=" &amp;B346,'2way'!$Y$3:$Y$7690,"&lt;&gt;P")</f>
        <v>1300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1300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1300</v>
      </c>
      <c r="G347">
        <f>SUMIFS('2way'!$AD$3:$AD$7690,'2way'!$Q$3:$Q$7690,"="&amp;B347,'2way'!$Y$3:$Y$7690,"&lt;&gt;P") + SUMIFS('2way'!$AD$3:$AD$7690,'2way'!$R$3:$R$7690,"="&amp;D347,'2way'!$Y$3:$Y$7690,"&lt;&gt;P")</f>
        <v>303</v>
      </c>
      <c r="H347" s="79">
        <f t="shared" si="16"/>
        <v>0.23307692307692307</v>
      </c>
      <c r="I347">
        <f>SUMIFS('2way'!$Z$3:$Z$7690,'2way'!$Q$3:$Q$7690,"=" &amp;B347,'2way'!$Y$3:$Y$7690,"&lt;&gt;P") + SUMIFS('2way'!$Z$3:$Z$7690,'2way'!$R$3:$R$7690,"=" &amp;B347,'2way'!$Y$3:$Y$7690,"&lt;&gt;P")</f>
        <v>1300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1300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1300</v>
      </c>
      <c r="G348">
        <f>SUMIFS('2way'!$AD$3:$AD$7690,'2way'!$Q$3:$Q$7690,"="&amp;B348,'2way'!$Y$3:$Y$7690,"&lt;&gt;P") + SUMIFS('2way'!$AD$3:$AD$7690,'2way'!$R$3:$R$7690,"="&amp;D348,'2way'!$Y$3:$Y$7690,"&lt;&gt;P")</f>
        <v>-258</v>
      </c>
      <c r="H348" s="79">
        <f t="shared" si="16"/>
        <v>-0.19846153846153847</v>
      </c>
      <c r="I348">
        <f>SUMIFS('2way'!$Z$3:$Z$7690,'2way'!$Q$3:$Q$7690,"=" &amp;B348,'2way'!$Y$3:$Y$7690,"&lt;&gt;P") + SUMIFS('2way'!$Z$3:$Z$7690,'2way'!$R$3:$R$7690,"=" &amp;B348,'2way'!$Y$3:$Y$7690,"&lt;&gt;P")</f>
        <v>1300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1000</v>
      </c>
      <c r="D349" t="e">
        <f>SUMIFS('2way'!$AB$3:$AB$7690,'2way'!$Q$3:$Q$7690,"="&amp;B349,'2way'!$Z$3:$Z$7690,"&lt;&gt;P") + SUMIFS('2way'!$AB$3:$AB$7690,'2way'!$R$3:$R$7690,"="&amp;B349,'2way'!$Z$3:$Z$7690,"&lt;&gt;P")</f>
        <v>#DIV/0!</v>
      </c>
      <c r="E349" s="79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1000</v>
      </c>
      <c r="G349">
        <f>SUMIFS('2way'!$AD$3:$AD$7690,'2way'!$Q$3:$Q$7690,"="&amp;B349,'2way'!$Y$3:$Y$7690,"&lt;&gt;P") + SUMIFS('2way'!$AD$3:$AD$7690,'2way'!$R$3:$R$7690,"="&amp;D349,'2way'!$Y$3:$Y$7690,"&lt;&gt;P")</f>
        <v>-202</v>
      </c>
      <c r="H349" s="79">
        <f t="shared" si="16"/>
        <v>-0.20200000000000001</v>
      </c>
      <c r="I349">
        <f>SUMIFS('2way'!$Z$3:$Z$7690,'2way'!$Q$3:$Q$7690,"=" &amp;B349,'2way'!$Y$3:$Y$7690,"&lt;&gt;P") + SUMIFS('2way'!$Z$3:$Z$7690,'2way'!$R$3:$R$7690,"=" &amp;B349,'2way'!$Y$3:$Y$7690,"&lt;&gt;P")</f>
        <v>1000</v>
      </c>
      <c r="J349">
        <f>SUMIFS('2way'!$AF$3:$AF$7690,'2way'!$Q$3:$Q$7690,"="&amp;B349,'2way'!$Y$3:$Y$7690,"&lt;&gt;P") + SUMIFS('2way'!$AF$3:$AF$7690,'2way'!$R$3:$R$7690,"="&amp;B349,'2way'!$Y$3:$Y$7690,"&lt;&gt;P")</f>
        <v>-848</v>
      </c>
      <c r="K349" s="79">
        <f t="shared" si="17"/>
        <v>-0.84799999999999998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1000</v>
      </c>
      <c r="D350" t="e">
        <f>SUMIFS('2way'!$AB$3:$AB$7690,'2way'!$Q$3:$Q$7690,"="&amp;B350,'2way'!$Z$3:$Z$7690,"&lt;&gt;P") + SUMIFS('2way'!$AB$3:$AB$7690,'2way'!$R$3:$R$7690,"="&amp;B350,'2way'!$Z$3:$Z$7690,"&lt;&gt;P")</f>
        <v>#DIV/0!</v>
      </c>
      <c r="E350" s="79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1000</v>
      </c>
      <c r="G350">
        <f>SUMIFS('2way'!$AD$3:$AD$7690,'2way'!$Q$3:$Q$7690,"="&amp;B350,'2way'!$Y$3:$Y$7690,"&lt;&gt;P") + SUMIFS('2way'!$AD$3:$AD$7690,'2way'!$R$3:$R$7690,"="&amp;D350,'2way'!$Y$3:$Y$7690,"&lt;&gt;P")</f>
        <v>-291</v>
      </c>
      <c r="H350" s="79">
        <f t="shared" si="16"/>
        <v>-0.29099999999999998</v>
      </c>
      <c r="I350">
        <f>SUMIFS('2way'!$Z$3:$Z$7690,'2way'!$Q$3:$Q$7690,"=" &amp;B350,'2way'!$Y$3:$Y$7690,"&lt;&gt;P") + SUMIFS('2way'!$Z$3:$Z$7690,'2way'!$R$3:$R$7690,"=" &amp;B350,'2way'!$Y$3:$Y$7690,"&lt;&gt;P")</f>
        <v>1000</v>
      </c>
      <c r="J350">
        <f>SUMIFS('2way'!$AF$3:$AF$7690,'2way'!$Q$3:$Q$7690,"="&amp;B350,'2way'!$Y$3:$Y$7690,"&lt;&gt;P") + SUMIFS('2way'!$AF$3:$AF$7690,'2way'!$R$3:$R$7690,"="&amp;B350,'2way'!$Y$3:$Y$7690,"&lt;&gt;P")</f>
        <v>-497</v>
      </c>
      <c r="K350" s="79">
        <f t="shared" si="17"/>
        <v>-0.497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1000</v>
      </c>
      <c r="D351" t="e">
        <f>SUMIFS('2way'!$AB$3:$AB$7690,'2way'!$Q$3:$Q$7690,"="&amp;B351,'2way'!$Z$3:$Z$7690,"&lt;&gt;P") + SUMIFS('2way'!$AB$3:$AB$7690,'2way'!$R$3:$R$7690,"="&amp;B351,'2way'!$Z$3:$Z$7690,"&lt;&gt;P")</f>
        <v>#DIV/0!</v>
      </c>
      <c r="E351" s="79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1000</v>
      </c>
      <c r="G351">
        <f>SUMIFS('2way'!$AD$3:$AD$7690,'2way'!$Q$3:$Q$7690,"="&amp;B351,'2way'!$Y$3:$Y$7690,"&lt;&gt;P") + SUMIFS('2way'!$AD$3:$AD$7690,'2way'!$R$3:$R$7690,"="&amp;D351,'2way'!$Y$3:$Y$7690,"&lt;&gt;P")</f>
        <v>-420</v>
      </c>
      <c r="H351" s="79">
        <f t="shared" si="16"/>
        <v>-0.42</v>
      </c>
      <c r="I351">
        <f>SUMIFS('2way'!$Z$3:$Z$7690,'2way'!$Q$3:$Q$7690,"=" &amp;B351,'2way'!$Y$3:$Y$7690,"&lt;&gt;P") + SUMIFS('2way'!$Z$3:$Z$7690,'2way'!$R$3:$R$7690,"=" &amp;B351,'2way'!$Y$3:$Y$7690,"&lt;&gt;P")</f>
        <v>1000</v>
      </c>
      <c r="J351">
        <f>SUMIFS('2way'!$AF$3:$AF$7690,'2way'!$Q$3:$Q$7690,"="&amp;B351,'2way'!$Y$3:$Y$7690,"&lt;&gt;P") + SUMIFS('2way'!$AF$3:$AF$7690,'2way'!$R$3:$R$7690,"="&amp;B351,'2way'!$Y$3:$Y$7690,"&lt;&gt;P")</f>
        <v>-659</v>
      </c>
      <c r="K351" s="79">
        <f t="shared" si="17"/>
        <v>-0.65900000000000003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1000</v>
      </c>
      <c r="D352" t="e">
        <f>SUMIFS('2way'!$AB$3:$AB$7690,'2way'!$Q$3:$Q$7690,"="&amp;B352,'2way'!$Z$3:$Z$7690,"&lt;&gt;P") + SUMIFS('2way'!$AB$3:$AB$7690,'2way'!$R$3:$R$7690,"="&amp;B352,'2way'!$Z$3:$Z$7690,"&lt;&gt;P")</f>
        <v>#DIV/0!</v>
      </c>
      <c r="E352" s="79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1000</v>
      </c>
      <c r="G352">
        <f>SUMIFS('2way'!$AD$3:$AD$7690,'2way'!$Q$3:$Q$7690,"="&amp;B352,'2way'!$Y$3:$Y$7690,"&lt;&gt;P") + SUMIFS('2way'!$AD$3:$AD$7690,'2way'!$R$3:$R$7690,"="&amp;D352,'2way'!$Y$3:$Y$7690,"&lt;&gt;P")</f>
        <v>-400</v>
      </c>
      <c r="H352" s="79">
        <f t="shared" si="16"/>
        <v>-0.4</v>
      </c>
      <c r="I352">
        <f>SUMIFS('2way'!$Z$3:$Z$7690,'2way'!$Q$3:$Q$7690,"=" &amp;B352,'2way'!$Y$3:$Y$7690,"&lt;&gt;P") + SUMIFS('2way'!$Z$3:$Z$7690,'2way'!$R$3:$R$7690,"=" &amp;B352,'2way'!$Y$3:$Y$7690,"&lt;&gt;P")</f>
        <v>1000</v>
      </c>
      <c r="J352">
        <f>SUMIFS('2way'!$AF$3:$AF$7690,'2way'!$Q$3:$Q$7690,"="&amp;B352,'2way'!$Y$3:$Y$7690,"&lt;&gt;P") + SUMIFS('2way'!$AF$3:$AF$7690,'2way'!$R$3:$R$7690,"="&amp;B352,'2way'!$Y$3:$Y$7690,"&lt;&gt;P")</f>
        <v>-284</v>
      </c>
      <c r="K352" s="79">
        <f t="shared" si="17"/>
        <v>-0.28399999999999997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1000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1000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1000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1000</v>
      </c>
      <c r="D354" t="e">
        <f>SUMIFS('2way'!$AB$3:$AB$7690,'2way'!$Q$3:$Q$7690,"="&amp;B354,'2way'!$Z$3:$Z$7690,"&lt;&gt;P") + SUMIFS('2way'!$AB$3:$AB$7690,'2way'!$R$3:$R$7690,"="&amp;B354,'2way'!$Z$3:$Z$7690,"&lt;&gt;P")</f>
        <v>#DIV/0!</v>
      </c>
      <c r="E354" s="79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1000</v>
      </c>
      <c r="G354">
        <f>SUMIFS('2way'!$AD$3:$AD$7690,'2way'!$Q$3:$Q$7690,"="&amp;B354,'2way'!$Y$3:$Y$7690,"&lt;&gt;P") + SUMIFS('2way'!$AD$3:$AD$7690,'2way'!$R$3:$R$7690,"="&amp;D354,'2way'!$Y$3:$Y$7690,"&lt;&gt;P")</f>
        <v>-500</v>
      </c>
      <c r="H354" s="79">
        <f t="shared" si="16"/>
        <v>-0.5</v>
      </c>
      <c r="I354">
        <f>SUMIFS('2way'!$Z$3:$Z$7690,'2way'!$Q$3:$Q$7690,"=" &amp;B354,'2way'!$Y$3:$Y$7690,"&lt;&gt;P") + SUMIFS('2way'!$Z$3:$Z$7690,'2way'!$R$3:$R$7690,"=" &amp;B354,'2way'!$Y$3:$Y$7690,"&lt;&gt;P")</f>
        <v>1000</v>
      </c>
      <c r="J354">
        <f>SUMIFS('2way'!$AF$3:$AF$7690,'2way'!$Q$3:$Q$7690,"="&amp;B354,'2way'!$Y$3:$Y$7690,"&lt;&gt;P") + SUMIFS('2way'!$AF$3:$AF$7690,'2way'!$R$3:$R$7690,"="&amp;B354,'2way'!$Y$3:$Y$7690,"&lt;&gt;P")</f>
        <v>-612</v>
      </c>
      <c r="K354" s="79">
        <f t="shared" si="17"/>
        <v>-0.61199999999999999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1000</v>
      </c>
      <c r="D355" t="e">
        <f>SUMIFS('2way'!$AB$3:$AB$7690,'2way'!$Q$3:$Q$7690,"="&amp;B355,'2way'!$Z$3:$Z$7690,"&lt;&gt;P") + SUMIFS('2way'!$AB$3:$AB$7690,'2way'!$R$3:$R$7690,"="&amp;B355,'2way'!$Z$3:$Z$7690,"&lt;&gt;P")</f>
        <v>#DIV/0!</v>
      </c>
      <c r="E355" s="79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1000</v>
      </c>
      <c r="G355">
        <f>SUMIFS('2way'!$AD$3:$AD$7690,'2way'!$Q$3:$Q$7690,"="&amp;B355,'2way'!$Y$3:$Y$7690,"&lt;&gt;P") + SUMIFS('2way'!$AD$3:$AD$7690,'2way'!$R$3:$R$7690,"="&amp;D355,'2way'!$Y$3:$Y$7690,"&lt;&gt;P")</f>
        <v>-500</v>
      </c>
      <c r="H355" s="79">
        <f t="shared" si="16"/>
        <v>-0.5</v>
      </c>
      <c r="I355">
        <f>SUMIFS('2way'!$Z$3:$Z$7690,'2way'!$Q$3:$Q$7690,"=" &amp;B355,'2way'!$Y$3:$Y$7690,"&lt;&gt;P") + SUMIFS('2way'!$Z$3:$Z$7690,'2way'!$R$3:$R$7690,"=" &amp;B355,'2way'!$Y$3:$Y$7690,"&lt;&gt;P")</f>
        <v>1000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1300</v>
      </c>
      <c r="D356">
        <f>SUMIFS('2way'!$AB$3:$AB$7690,'2way'!$Q$3:$Q$7690,"="&amp;B356,'2way'!$Z$3:$Z$7690,"&lt;&gt;P") + SUMIFS('2way'!$AB$3:$AB$7690,'2way'!$R$3:$R$7690,"="&amp;B356,'2way'!$Z$3:$Z$7690,"&lt;&gt;P")</f>
        <v>-126</v>
      </c>
      <c r="E356" s="79">
        <f t="shared" si="15"/>
        <v>-9.6923076923076917E-2</v>
      </c>
      <c r="F356">
        <f>SUMIFS('2way'!$Z$3:$Z$7690,'2way'!$Q$3:$Q$7690,"=" &amp;B356,'2way'!$Y$3:$Y$7690,"&lt;&gt;P") + SUMIFS('2way'!$Z$3:$Z$7690,'2way'!$R$3:$R$7690,"=" &amp;B356,'2way'!$Y$3:$Y$7690,"&lt;&gt;P")</f>
        <v>1300</v>
      </c>
      <c r="G356">
        <f>SUMIFS('2way'!$AD$3:$AD$7690,'2way'!$Q$3:$Q$7690,"="&amp;B356,'2way'!$Y$3:$Y$7690,"&lt;&gt;P") + SUMIFS('2way'!$AD$3:$AD$7690,'2way'!$R$3:$R$7690,"="&amp;D356,'2way'!$Y$3:$Y$7690,"&lt;&gt;P")</f>
        <v>-388</v>
      </c>
      <c r="H356" s="79">
        <f t="shared" si="16"/>
        <v>-0.29846153846153844</v>
      </c>
      <c r="I356">
        <f>SUMIFS('2way'!$Z$3:$Z$7690,'2way'!$Q$3:$Q$7690,"=" &amp;B356,'2way'!$Y$3:$Y$7690,"&lt;&gt;P") + SUMIFS('2way'!$Z$3:$Z$7690,'2way'!$R$3:$R$7690,"=" &amp;B356,'2way'!$Y$3:$Y$7690,"&lt;&gt;P")</f>
        <v>1300</v>
      </c>
      <c r="J356">
        <f>SUMIFS('2way'!$AF$3:$AF$7690,'2way'!$Q$3:$Q$7690,"="&amp;B356,'2way'!$Y$3:$Y$7690,"&lt;&gt;P") + SUMIFS('2way'!$AF$3:$AF$7690,'2way'!$R$3:$R$7690,"="&amp;B356,'2way'!$Y$3:$Y$7690,"&lt;&gt;P")</f>
        <v>-460</v>
      </c>
      <c r="K356" s="79">
        <f t="shared" si="17"/>
        <v>-0.35384615384615387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1300</v>
      </c>
      <c r="D357">
        <f>SUMIFS('2way'!$AB$3:$AB$7690,'2way'!$Q$3:$Q$7690,"="&amp;B357,'2way'!$Z$3:$Z$7690,"&lt;&gt;P") + SUMIFS('2way'!$AB$3:$AB$7690,'2way'!$R$3:$R$7690,"="&amp;B357,'2way'!$Z$3:$Z$7690,"&lt;&gt;P")</f>
        <v>-675</v>
      </c>
      <c r="E357" s="79">
        <f t="shared" si="15"/>
        <v>-0.51923076923076927</v>
      </c>
      <c r="F357">
        <f>SUMIFS('2way'!$Z$3:$Z$7690,'2way'!$Q$3:$Q$7690,"=" &amp;B357,'2way'!$Y$3:$Y$7690,"&lt;&gt;P") + SUMIFS('2way'!$Z$3:$Z$7690,'2way'!$R$3:$R$7690,"=" &amp;B357,'2way'!$Y$3:$Y$7690,"&lt;&gt;P")</f>
        <v>1300</v>
      </c>
      <c r="G357">
        <f>SUMIFS('2way'!$AD$3:$AD$7690,'2way'!$Q$3:$Q$7690,"="&amp;B357,'2way'!$Y$3:$Y$7690,"&lt;&gt;P") + SUMIFS('2way'!$AD$3:$AD$7690,'2way'!$R$3:$R$7690,"="&amp;D357,'2way'!$Y$3:$Y$7690,"&lt;&gt;P")</f>
        <v>-700</v>
      </c>
      <c r="H357" s="79">
        <f t="shared" si="16"/>
        <v>-0.53846153846153844</v>
      </c>
      <c r="I357">
        <f>SUMIFS('2way'!$Z$3:$Z$7690,'2way'!$Q$3:$Q$7690,"=" &amp;B357,'2way'!$Y$3:$Y$7690,"&lt;&gt;P") + SUMIFS('2way'!$Z$3:$Z$7690,'2way'!$R$3:$R$7690,"=" &amp;B357,'2way'!$Y$3:$Y$7690,"&lt;&gt;P")</f>
        <v>1300</v>
      </c>
      <c r="J357">
        <f>SUMIFS('2way'!$AF$3:$AF$7690,'2way'!$Q$3:$Q$7690,"="&amp;B357,'2way'!$Y$3:$Y$7690,"&lt;&gt;P") + SUMIFS('2way'!$AF$3:$AF$7690,'2way'!$R$3:$R$7690,"="&amp;B357,'2way'!$Y$3:$Y$7690,"&lt;&gt;P")</f>
        <v>-897</v>
      </c>
      <c r="K357" s="79">
        <f t="shared" si="17"/>
        <v>-0.69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1400</v>
      </c>
      <c r="D358" t="e">
        <f>SUMIFS('2way'!$AB$3:$AB$7690,'2way'!$Q$3:$Q$7690,"="&amp;B358,'2way'!$Z$3:$Z$7690,"&lt;&gt;P") + SUMIFS('2way'!$AB$3:$AB$7690,'2way'!$R$3:$R$7690,"="&amp;B358,'2way'!$Z$3:$Z$7690,"&lt;&gt;P")</f>
        <v>#N/A</v>
      </c>
      <c r="E358" s="79" t="e">
        <f t="shared" si="15"/>
        <v>#N/A</v>
      </c>
      <c r="F358">
        <f>SUMIFS('2way'!$Z$3:$Z$7690,'2way'!$Q$3:$Q$7690,"=" &amp;B358,'2way'!$Y$3:$Y$7690,"&lt;&gt;P") + SUMIFS('2way'!$Z$3:$Z$7690,'2way'!$R$3:$R$7690,"=" &amp;B358,'2way'!$Y$3:$Y$7690,"&lt;&gt;P")</f>
        <v>1400</v>
      </c>
      <c r="G358" t="e">
        <f>SUMIFS('2way'!$AD$3:$AD$7690,'2way'!$Q$3:$Q$7690,"="&amp;B358,'2way'!$Y$3:$Y$7690,"&lt;&gt;P") + SUMIFS('2way'!$AD$3:$AD$7690,'2way'!$R$3:$R$7690,"="&amp;D358,'2way'!$Y$3:$Y$7690,"&lt;&gt;P")</f>
        <v>#N/A</v>
      </c>
      <c r="H358" s="79" t="e">
        <f t="shared" si="16"/>
        <v>#N/A</v>
      </c>
      <c r="I358">
        <f>SUMIFS('2way'!$Z$3:$Z$7690,'2way'!$Q$3:$Q$7690,"=" &amp;B358,'2way'!$Y$3:$Y$7690,"&lt;&gt;P") + SUMIFS('2way'!$Z$3:$Z$7690,'2way'!$R$3:$R$7690,"=" &amp;B358,'2way'!$Y$3:$Y$7690,"&lt;&gt;P")</f>
        <v>1400</v>
      </c>
      <c r="J358" t="e">
        <f>SUMIFS('2way'!$AF$3:$AF$7690,'2way'!$Q$3:$Q$7690,"="&amp;B358,'2way'!$Y$3:$Y$7690,"&lt;&gt;P") + SUMIFS('2way'!$AF$3:$AF$7690,'2way'!$R$3:$R$7690,"="&amp;B358,'2way'!$Y$3:$Y$7690,"&lt;&gt;P")</f>
        <v>#N/A</v>
      </c>
      <c r="K358" s="79" t="e">
        <f t="shared" si="17"/>
        <v>#N/A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1400</v>
      </c>
      <c r="D359">
        <f>SUMIFS('2way'!$AB$3:$AB$7690,'2way'!$Q$3:$Q$7690,"="&amp;B359,'2way'!$Z$3:$Z$7690,"&lt;&gt;P") + SUMIFS('2way'!$AB$3:$AB$7690,'2way'!$R$3:$R$7690,"="&amp;B359,'2way'!$Z$3:$Z$7690,"&lt;&gt;P")</f>
        <v>-615</v>
      </c>
      <c r="E359" s="79">
        <f t="shared" si="15"/>
        <v>-0.43928571428571428</v>
      </c>
      <c r="F359">
        <f>SUMIFS('2way'!$Z$3:$Z$7690,'2way'!$Q$3:$Q$7690,"=" &amp;B359,'2way'!$Y$3:$Y$7690,"&lt;&gt;P") + SUMIFS('2way'!$Z$3:$Z$7690,'2way'!$R$3:$R$7690,"=" &amp;B359,'2way'!$Y$3:$Y$7690,"&lt;&gt;P")</f>
        <v>1400</v>
      </c>
      <c r="G359">
        <f>SUMIFS('2way'!$AD$3:$AD$7690,'2way'!$Q$3:$Q$7690,"="&amp;B359,'2way'!$Y$3:$Y$7690,"&lt;&gt;P") + SUMIFS('2way'!$AD$3:$AD$7690,'2way'!$R$3:$R$7690,"="&amp;D359,'2way'!$Y$3:$Y$7690,"&lt;&gt;P")</f>
        <v>-296</v>
      </c>
      <c r="H359" s="79">
        <f t="shared" si="16"/>
        <v>-0.21142857142857144</v>
      </c>
      <c r="I359">
        <f>SUMIFS('2way'!$Z$3:$Z$7690,'2way'!$Q$3:$Q$7690,"=" &amp;B359,'2way'!$Y$3:$Y$7690,"&lt;&gt;P") + SUMIFS('2way'!$Z$3:$Z$7690,'2way'!$R$3:$R$7690,"=" &amp;B359,'2way'!$Y$3:$Y$7690,"&lt;&gt;P")</f>
        <v>1400</v>
      </c>
      <c r="J359">
        <f>SUMIFS('2way'!$AF$3:$AF$7690,'2way'!$Q$3:$Q$7690,"="&amp;B359,'2way'!$Y$3:$Y$7690,"&lt;&gt;P") + SUMIFS('2way'!$AF$3:$AF$7690,'2way'!$R$3:$R$7690,"="&amp;B359,'2way'!$Y$3:$Y$7690,"&lt;&gt;P")</f>
        <v>-855</v>
      </c>
      <c r="K359" s="79">
        <f t="shared" si="17"/>
        <v>-0.61071428571428577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1400</v>
      </c>
      <c r="D360">
        <f>SUMIFS('2way'!$AB$3:$AB$7690,'2way'!$Q$3:$Q$7690,"="&amp;B360,'2way'!$Z$3:$Z$7690,"&lt;&gt;P") + SUMIFS('2way'!$AB$3:$AB$7690,'2way'!$R$3:$R$7690,"="&amp;B360,'2way'!$Z$3:$Z$7690,"&lt;&gt;P")</f>
        <v>-406</v>
      </c>
      <c r="E360" s="79">
        <f t="shared" si="15"/>
        <v>-0.28999999999999998</v>
      </c>
      <c r="F360">
        <f>SUMIFS('2way'!$Z$3:$Z$7690,'2way'!$Q$3:$Q$7690,"=" &amp;B360,'2way'!$Y$3:$Y$7690,"&lt;&gt;P") + SUMIFS('2way'!$Z$3:$Z$7690,'2way'!$R$3:$R$7690,"=" &amp;B360,'2way'!$Y$3:$Y$7690,"&lt;&gt;P")</f>
        <v>1400</v>
      </c>
      <c r="G360">
        <f>SUMIFS('2way'!$AD$3:$AD$7690,'2way'!$Q$3:$Q$7690,"="&amp;B360,'2way'!$Y$3:$Y$7690,"&lt;&gt;P") + SUMIFS('2way'!$AD$3:$AD$7690,'2way'!$R$3:$R$7690,"="&amp;D360,'2way'!$Y$3:$Y$7690,"&lt;&gt;P")</f>
        <v>-700</v>
      </c>
      <c r="H360" s="79">
        <f t="shared" si="16"/>
        <v>-0.5</v>
      </c>
      <c r="I360">
        <f>SUMIFS('2way'!$Z$3:$Z$7690,'2way'!$Q$3:$Q$7690,"=" &amp;B360,'2way'!$Y$3:$Y$7690,"&lt;&gt;P") + SUMIFS('2way'!$Z$3:$Z$7690,'2way'!$R$3:$R$7690,"=" &amp;B360,'2way'!$Y$3:$Y$7690,"&lt;&gt;P")</f>
        <v>1400</v>
      </c>
      <c r="J360">
        <f>SUMIFS('2way'!$AF$3:$AF$7690,'2way'!$Q$3:$Q$7690,"="&amp;B360,'2way'!$Y$3:$Y$7690,"&lt;&gt;P") + SUMIFS('2way'!$AF$3:$AF$7690,'2way'!$R$3:$R$7690,"="&amp;B360,'2way'!$Y$3:$Y$7690,"&lt;&gt;P")</f>
        <v>-406</v>
      </c>
      <c r="K360" s="79">
        <f t="shared" si="17"/>
        <v>-0.28999999999999998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1400</v>
      </c>
      <c r="D361">
        <f>SUMIFS('2way'!$AB$3:$AB$7690,'2way'!$Q$3:$Q$7690,"="&amp;B361,'2way'!$Z$3:$Z$7690,"&lt;&gt;P") + SUMIFS('2way'!$AB$3:$AB$7690,'2way'!$R$3:$R$7690,"="&amp;B361,'2way'!$Z$3:$Z$7690,"&lt;&gt;P")</f>
        <v>-238</v>
      </c>
      <c r="E361" s="79">
        <f t="shared" si="15"/>
        <v>-0.17</v>
      </c>
      <c r="F361">
        <f>SUMIFS('2way'!$Z$3:$Z$7690,'2way'!$Q$3:$Q$7690,"=" &amp;B361,'2way'!$Y$3:$Y$7690,"&lt;&gt;P") + SUMIFS('2way'!$Z$3:$Z$7690,'2way'!$R$3:$R$7690,"=" &amp;B361,'2way'!$Y$3:$Y$7690,"&lt;&gt;P")</f>
        <v>1400</v>
      </c>
      <c r="G361">
        <f>SUMIFS('2way'!$AD$3:$AD$7690,'2way'!$Q$3:$Q$7690,"="&amp;B361,'2way'!$Y$3:$Y$7690,"&lt;&gt;P") + SUMIFS('2way'!$AD$3:$AD$7690,'2way'!$R$3:$R$7690,"="&amp;D361,'2way'!$Y$3:$Y$7690,"&lt;&gt;P")</f>
        <v>-564</v>
      </c>
      <c r="H361" s="79">
        <f t="shared" si="16"/>
        <v>-0.40285714285714286</v>
      </c>
      <c r="I361">
        <f>SUMIFS('2way'!$Z$3:$Z$7690,'2way'!$Q$3:$Q$7690,"=" &amp;B361,'2way'!$Y$3:$Y$7690,"&lt;&gt;P") + SUMIFS('2way'!$Z$3:$Z$7690,'2way'!$R$3:$R$7690,"=" &amp;B361,'2way'!$Y$3:$Y$7690,"&lt;&gt;P")</f>
        <v>1400</v>
      </c>
      <c r="J361">
        <f>SUMIFS('2way'!$AF$3:$AF$7690,'2way'!$Q$3:$Q$7690,"="&amp;B361,'2way'!$Y$3:$Y$7690,"&lt;&gt;P") + SUMIFS('2way'!$AF$3:$AF$7690,'2way'!$R$3:$R$7690,"="&amp;B361,'2way'!$Y$3:$Y$7690,"&lt;&gt;P")</f>
        <v>-899</v>
      </c>
      <c r="K361" s="79">
        <f t="shared" si="17"/>
        <v>-0.64214285714285713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1400</v>
      </c>
      <c r="D362">
        <f>SUMIFS('2way'!$AB$3:$AB$7690,'2way'!$Q$3:$Q$7690,"="&amp;B362,'2way'!$Z$3:$Z$7690,"&lt;&gt;P") + SUMIFS('2way'!$AB$3:$AB$7690,'2way'!$R$3:$R$7690,"="&amp;B362,'2way'!$Z$3:$Z$7690,"&lt;&gt;P")</f>
        <v>410</v>
      </c>
      <c r="E362" s="79">
        <f t="shared" si="15"/>
        <v>0.29285714285714287</v>
      </c>
      <c r="F362">
        <f>SUMIFS('2way'!$Z$3:$Z$7690,'2way'!$Q$3:$Q$7690,"=" &amp;B362,'2way'!$Y$3:$Y$7690,"&lt;&gt;P") + SUMIFS('2way'!$Z$3:$Z$7690,'2way'!$R$3:$R$7690,"=" &amp;B362,'2way'!$Y$3:$Y$7690,"&lt;&gt;P")</f>
        <v>1400</v>
      </c>
      <c r="G362">
        <f>SUMIFS('2way'!$AD$3:$AD$7690,'2way'!$Q$3:$Q$7690,"="&amp;B362,'2way'!$Y$3:$Y$7690,"&lt;&gt;P") + SUMIFS('2way'!$AD$3:$AD$7690,'2way'!$R$3:$R$7690,"="&amp;D362,'2way'!$Y$3:$Y$7690,"&lt;&gt;P")</f>
        <v>-700</v>
      </c>
      <c r="H362" s="79">
        <f t="shared" si="16"/>
        <v>-0.5</v>
      </c>
      <c r="I362">
        <f>SUMIFS('2way'!$Z$3:$Z$7690,'2way'!$Q$3:$Q$7690,"=" &amp;B362,'2way'!$Y$3:$Y$7690,"&lt;&gt;P") + SUMIFS('2way'!$Z$3:$Z$7690,'2way'!$R$3:$R$7690,"=" &amp;B362,'2way'!$Y$3:$Y$7690,"&lt;&gt;P")</f>
        <v>1400</v>
      </c>
      <c r="J362">
        <f>SUMIFS('2way'!$AF$3:$AF$7690,'2way'!$Q$3:$Q$7690,"="&amp;B362,'2way'!$Y$3:$Y$7690,"&lt;&gt;P") + SUMIFS('2way'!$AF$3:$AF$7690,'2way'!$R$3:$R$7690,"="&amp;B362,'2way'!$Y$3:$Y$7690,"&lt;&gt;P")</f>
        <v>410</v>
      </c>
      <c r="K362" s="79">
        <f t="shared" si="17"/>
        <v>0.29285714285714287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1400</v>
      </c>
      <c r="D363">
        <f>SUMIFS('2way'!$AB$3:$AB$7690,'2way'!$Q$3:$Q$7690,"="&amp;B363,'2way'!$Z$3:$Z$7690,"&lt;&gt;P") + SUMIFS('2way'!$AB$3:$AB$7690,'2way'!$R$3:$R$7690,"="&amp;B363,'2way'!$Z$3:$Z$7690,"&lt;&gt;P")</f>
        <v>-209.99999999999997</v>
      </c>
      <c r="E363" s="79">
        <f t="shared" si="15"/>
        <v>-0.14999999999999997</v>
      </c>
      <c r="F363">
        <f>SUMIFS('2way'!$Z$3:$Z$7690,'2way'!$Q$3:$Q$7690,"=" &amp;B363,'2way'!$Y$3:$Y$7690,"&lt;&gt;P") + SUMIFS('2way'!$Z$3:$Z$7690,'2way'!$R$3:$R$7690,"=" &amp;B363,'2way'!$Y$3:$Y$7690,"&lt;&gt;P")</f>
        <v>1400</v>
      </c>
      <c r="G363">
        <f>SUMIFS('2way'!$AD$3:$AD$7690,'2way'!$Q$3:$Q$7690,"="&amp;B363,'2way'!$Y$3:$Y$7690,"&lt;&gt;P") + SUMIFS('2way'!$AD$3:$AD$7690,'2way'!$R$3:$R$7690,"="&amp;D363,'2way'!$Y$3:$Y$7690,"&lt;&gt;P")</f>
        <v>-700</v>
      </c>
      <c r="H363" s="79">
        <f t="shared" si="16"/>
        <v>-0.5</v>
      </c>
      <c r="I363">
        <f>SUMIFS('2way'!$Z$3:$Z$7690,'2way'!$Q$3:$Q$7690,"=" &amp;B363,'2way'!$Y$3:$Y$7690,"&lt;&gt;P") + SUMIFS('2way'!$Z$3:$Z$7690,'2way'!$R$3:$R$7690,"=" &amp;B363,'2way'!$Y$3:$Y$7690,"&lt;&gt;P")</f>
        <v>1400</v>
      </c>
      <c r="J363">
        <f>SUMIFS('2way'!$AF$3:$AF$7690,'2way'!$Q$3:$Q$7690,"="&amp;B363,'2way'!$Y$3:$Y$7690,"&lt;&gt;P") + SUMIFS('2way'!$AF$3:$AF$7690,'2way'!$R$3:$R$7690,"="&amp;B363,'2way'!$Y$3:$Y$7690,"&lt;&gt;P")</f>
        <v>-569</v>
      </c>
      <c r="K363" s="79">
        <f t="shared" si="17"/>
        <v>-0.40642857142857142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1300</v>
      </c>
      <c r="D364">
        <f>SUMIFS('2way'!$AB$3:$AB$7690,'2way'!$Q$3:$Q$7690,"="&amp;B364,'2way'!$Z$3:$Z$7690,"&lt;&gt;P") + SUMIFS('2way'!$AB$3:$AB$7690,'2way'!$R$3:$R$7690,"="&amp;B364,'2way'!$Z$3:$Z$7690,"&lt;&gt;P")</f>
        <v>-409</v>
      </c>
      <c r="E364" s="79">
        <f t="shared" si="15"/>
        <v>-0.31461538461538463</v>
      </c>
      <c r="F364">
        <f>SUMIFS('2way'!$Z$3:$Z$7690,'2way'!$Q$3:$Q$7690,"=" &amp;B364,'2way'!$Y$3:$Y$7690,"&lt;&gt;P") + SUMIFS('2way'!$Z$3:$Z$7690,'2way'!$R$3:$R$7690,"=" &amp;B364,'2way'!$Y$3:$Y$7690,"&lt;&gt;P")</f>
        <v>1300</v>
      </c>
      <c r="G364">
        <f>SUMIFS('2way'!$AD$3:$AD$7690,'2way'!$Q$3:$Q$7690,"="&amp;B364,'2way'!$Y$3:$Y$7690,"&lt;&gt;P") + SUMIFS('2way'!$AD$3:$AD$7690,'2way'!$R$3:$R$7690,"="&amp;D364,'2way'!$Y$3:$Y$7690,"&lt;&gt;P")</f>
        <v>-308</v>
      </c>
      <c r="H364" s="79">
        <f t="shared" si="16"/>
        <v>-0.23692307692307693</v>
      </c>
      <c r="I364">
        <f>SUMIFS('2way'!$Z$3:$Z$7690,'2way'!$Q$3:$Q$7690,"=" &amp;B364,'2way'!$Y$3:$Y$7690,"&lt;&gt;P") + SUMIFS('2way'!$Z$3:$Z$7690,'2way'!$R$3:$R$7690,"=" &amp;B364,'2way'!$Y$3:$Y$7690,"&lt;&gt;P")</f>
        <v>1300</v>
      </c>
      <c r="J364">
        <f>SUMIFS('2way'!$AF$3:$AF$7690,'2way'!$Q$3:$Q$7690,"="&amp;B364,'2way'!$Y$3:$Y$7690,"&lt;&gt;P") + SUMIFS('2way'!$AF$3:$AF$7690,'2way'!$R$3:$R$7690,"="&amp;B364,'2way'!$Y$3:$Y$7690,"&lt;&gt;P")</f>
        <v>-597</v>
      </c>
      <c r="K364" s="79">
        <f t="shared" si="17"/>
        <v>-0.45923076923076922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1300</v>
      </c>
      <c r="D365" t="e">
        <f>SUMIFS('2way'!$AB$3:$AB$7690,'2way'!$Q$3:$Q$7690,"="&amp;B365,'2way'!$Z$3:$Z$7690,"&lt;&gt;P") + SUMIFS('2way'!$AB$3:$AB$7690,'2way'!$R$3:$R$7690,"="&amp;B365,'2way'!$Z$3:$Z$7690,"&lt;&gt;P")</f>
        <v>#N/A</v>
      </c>
      <c r="E365" s="79" t="e">
        <f t="shared" si="15"/>
        <v>#N/A</v>
      </c>
      <c r="F365">
        <f>SUMIFS('2way'!$Z$3:$Z$7690,'2way'!$Q$3:$Q$7690,"=" &amp;B365,'2way'!$Y$3:$Y$7690,"&lt;&gt;P") + SUMIFS('2way'!$Z$3:$Z$7690,'2way'!$R$3:$R$7690,"=" &amp;B365,'2way'!$Y$3:$Y$7690,"&lt;&gt;P")</f>
        <v>1300</v>
      </c>
      <c r="G365">
        <f>SUMIFS('2way'!$AD$3:$AD$7690,'2way'!$Q$3:$Q$7690,"="&amp;B365,'2way'!$Y$3:$Y$7690,"&lt;&gt;P") + SUMIFS('2way'!$AD$3:$AD$7690,'2way'!$R$3:$R$7690,"="&amp;D365,'2way'!$Y$3:$Y$7690,"&lt;&gt;P")</f>
        <v>-600</v>
      </c>
      <c r="H365" s="79">
        <f t="shared" si="16"/>
        <v>-0.46153846153846156</v>
      </c>
      <c r="I365">
        <f>SUMIFS('2way'!$Z$3:$Z$7690,'2way'!$Q$3:$Q$7690,"=" &amp;B365,'2way'!$Y$3:$Y$7690,"&lt;&gt;P") + SUMIFS('2way'!$Z$3:$Z$7690,'2way'!$R$3:$R$7690,"=" &amp;B365,'2way'!$Y$3:$Y$7690,"&lt;&gt;P")</f>
        <v>1300</v>
      </c>
      <c r="J365" t="e">
        <f>SUMIFS('2way'!$AF$3:$AF$7690,'2way'!$Q$3:$Q$7690,"="&amp;B365,'2way'!$Y$3:$Y$7690,"&lt;&gt;P") + SUMIFS('2way'!$AF$3:$AF$7690,'2way'!$R$3:$R$7690,"="&amp;B365,'2way'!$Y$3:$Y$7690,"&lt;&gt;P")</f>
        <v>#N/A</v>
      </c>
      <c r="K365" s="79" t="e">
        <f t="shared" si="17"/>
        <v>#N/A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1300</v>
      </c>
      <c r="D366">
        <f>SUMIFS('2way'!$AB$3:$AB$7690,'2way'!$Q$3:$Q$7690,"="&amp;B366,'2way'!$Z$3:$Z$7690,"&lt;&gt;P") + SUMIFS('2way'!$AB$3:$AB$7690,'2way'!$R$3:$R$7690,"="&amp;B366,'2way'!$Z$3:$Z$7690,"&lt;&gt;P")</f>
        <v>-190.99999999999997</v>
      </c>
      <c r="E366" s="79">
        <f t="shared" si="15"/>
        <v>-0.14692307692307691</v>
      </c>
      <c r="F366">
        <f>SUMIFS('2way'!$Z$3:$Z$7690,'2way'!$Q$3:$Q$7690,"=" &amp;B366,'2way'!$Y$3:$Y$7690,"&lt;&gt;P") + SUMIFS('2way'!$Z$3:$Z$7690,'2way'!$R$3:$R$7690,"=" &amp;B366,'2way'!$Y$3:$Y$7690,"&lt;&gt;P")</f>
        <v>1300</v>
      </c>
      <c r="G366">
        <f>SUMIFS('2way'!$AD$3:$AD$7690,'2way'!$Q$3:$Q$7690,"="&amp;B366,'2way'!$Y$3:$Y$7690,"&lt;&gt;P") + SUMIFS('2way'!$AD$3:$AD$7690,'2way'!$R$3:$R$7690,"="&amp;D366,'2way'!$Y$3:$Y$7690,"&lt;&gt;P")</f>
        <v>-500</v>
      </c>
      <c r="H366" s="79">
        <f t="shared" si="16"/>
        <v>-0.38461538461538464</v>
      </c>
      <c r="I366">
        <f>SUMIFS('2way'!$Z$3:$Z$7690,'2way'!$Q$3:$Q$7690,"=" &amp;B366,'2way'!$Y$3:$Y$7690,"&lt;&gt;P") + SUMIFS('2way'!$Z$3:$Z$7690,'2way'!$R$3:$R$7690,"=" &amp;B366,'2way'!$Y$3:$Y$7690,"&lt;&gt;P")</f>
        <v>1300</v>
      </c>
      <c r="J366">
        <f>SUMIFS('2way'!$AF$3:$AF$7690,'2way'!$Q$3:$Q$7690,"="&amp;B366,'2way'!$Y$3:$Y$7690,"&lt;&gt;P") + SUMIFS('2way'!$AF$3:$AF$7690,'2way'!$R$3:$R$7690,"="&amp;B366,'2way'!$Y$3:$Y$7690,"&lt;&gt;P")</f>
        <v>-636</v>
      </c>
      <c r="K366" s="79">
        <f t="shared" si="17"/>
        <v>-0.48923076923076925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1300</v>
      </c>
      <c r="D367">
        <f>SUMIFS('2way'!$AB$3:$AB$7690,'2way'!$Q$3:$Q$7690,"="&amp;B367,'2way'!$Z$3:$Z$7690,"&lt;&gt;P") + SUMIFS('2way'!$AB$3:$AB$7690,'2way'!$R$3:$R$7690,"="&amp;B367,'2way'!$Z$3:$Z$7690,"&lt;&gt;P")</f>
        <v>-364</v>
      </c>
      <c r="E367" s="79">
        <f t="shared" si="15"/>
        <v>-0.28000000000000003</v>
      </c>
      <c r="F367">
        <f>SUMIFS('2way'!$Z$3:$Z$7690,'2way'!$Q$3:$Q$7690,"=" &amp;B367,'2way'!$Y$3:$Y$7690,"&lt;&gt;P") + SUMIFS('2way'!$Z$3:$Z$7690,'2way'!$R$3:$R$7690,"=" &amp;B367,'2way'!$Y$3:$Y$7690,"&lt;&gt;P")</f>
        <v>1300</v>
      </c>
      <c r="G367">
        <f>SUMIFS('2way'!$AD$3:$AD$7690,'2way'!$Q$3:$Q$7690,"="&amp;B367,'2way'!$Y$3:$Y$7690,"&lt;&gt;P") + SUMIFS('2way'!$AD$3:$AD$7690,'2way'!$R$3:$R$7690,"="&amp;D367,'2way'!$Y$3:$Y$7690,"&lt;&gt;P")</f>
        <v>-700</v>
      </c>
      <c r="H367" s="79">
        <f t="shared" si="16"/>
        <v>-0.53846153846153844</v>
      </c>
      <c r="I367">
        <f>SUMIFS('2way'!$Z$3:$Z$7690,'2way'!$Q$3:$Q$7690,"=" &amp;B367,'2way'!$Y$3:$Y$7690,"&lt;&gt;P") + SUMIFS('2way'!$Z$3:$Z$7690,'2way'!$R$3:$R$7690,"=" &amp;B367,'2way'!$Y$3:$Y$7690,"&lt;&gt;P")</f>
        <v>1300</v>
      </c>
      <c r="J367">
        <f>SUMIFS('2way'!$AF$3:$AF$7690,'2way'!$Q$3:$Q$7690,"="&amp;B367,'2way'!$Y$3:$Y$7690,"&lt;&gt;P") + SUMIFS('2way'!$AF$3:$AF$7690,'2way'!$R$3:$R$7690,"="&amp;B367,'2way'!$Y$3:$Y$7690,"&lt;&gt;P")</f>
        <v>-273</v>
      </c>
      <c r="K367" s="79">
        <f t="shared" si="17"/>
        <v>-0.21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1500</v>
      </c>
      <c r="D368">
        <f>SUMIFS('2way'!$AB$3:$AB$7690,'2way'!$Q$3:$Q$7690,"="&amp;B368,'2way'!$Z$3:$Z$7690,"&lt;&gt;P") + SUMIFS('2way'!$AB$3:$AB$7690,'2way'!$R$3:$R$7690,"="&amp;B368,'2way'!$Z$3:$Z$7690,"&lt;&gt;P")</f>
        <v>-202</v>
      </c>
      <c r="E368" s="79">
        <f t="shared" si="15"/>
        <v>-0.13466666666666666</v>
      </c>
      <c r="F368">
        <f>SUMIFS('2way'!$Z$3:$Z$7690,'2way'!$Q$3:$Q$7690,"=" &amp;B368,'2way'!$Y$3:$Y$7690,"&lt;&gt;P") + SUMIFS('2way'!$Z$3:$Z$7690,'2way'!$R$3:$R$7690,"=" &amp;B368,'2way'!$Y$3:$Y$7690,"&lt;&gt;P")</f>
        <v>1500</v>
      </c>
      <c r="G368">
        <f>SUMIFS('2way'!$AD$3:$AD$7690,'2way'!$Q$3:$Q$7690,"="&amp;B368,'2way'!$Y$3:$Y$7690,"&lt;&gt;P") + SUMIFS('2way'!$AD$3:$AD$7690,'2way'!$R$3:$R$7690,"="&amp;D368,'2way'!$Y$3:$Y$7690,"&lt;&gt;P")</f>
        <v>-700</v>
      </c>
      <c r="H368" s="79">
        <f t="shared" si="16"/>
        <v>-0.46666666666666667</v>
      </c>
      <c r="I368">
        <f>SUMIFS('2way'!$Z$3:$Z$7690,'2way'!$Q$3:$Q$7690,"=" &amp;B368,'2way'!$Y$3:$Y$7690,"&lt;&gt;P") + SUMIFS('2way'!$Z$3:$Z$7690,'2way'!$R$3:$R$7690,"=" &amp;B368,'2way'!$Y$3:$Y$7690,"&lt;&gt;P")</f>
        <v>1500</v>
      </c>
      <c r="J368">
        <f>SUMIFS('2way'!$AF$3:$AF$7690,'2way'!$Q$3:$Q$7690,"="&amp;B368,'2way'!$Y$3:$Y$7690,"&lt;&gt;P") + SUMIFS('2way'!$AF$3:$AF$7690,'2way'!$R$3:$R$7690,"="&amp;B368,'2way'!$Y$3:$Y$7690,"&lt;&gt;P")</f>
        <v>-622</v>
      </c>
      <c r="K368" s="79">
        <f t="shared" si="17"/>
        <v>-0.41466666666666668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1500</v>
      </c>
      <c r="D369">
        <f>SUMIFS('2way'!$AB$3:$AB$7690,'2way'!$Q$3:$Q$7690,"="&amp;B369,'2way'!$Z$3:$Z$7690,"&lt;&gt;P") + SUMIFS('2way'!$AB$3:$AB$7690,'2way'!$R$3:$R$7690,"="&amp;B369,'2way'!$Z$3:$Z$7690,"&lt;&gt;P")</f>
        <v>-73</v>
      </c>
      <c r="E369" s="79">
        <f t="shared" si="15"/>
        <v>-4.8666666666666664E-2</v>
      </c>
      <c r="F369">
        <f>SUMIFS('2way'!$Z$3:$Z$7690,'2way'!$Q$3:$Q$7690,"=" &amp;B369,'2way'!$Y$3:$Y$7690,"&lt;&gt;P") + SUMIFS('2way'!$Z$3:$Z$7690,'2way'!$R$3:$R$7690,"=" &amp;B369,'2way'!$Y$3:$Y$7690,"&lt;&gt;P")</f>
        <v>1500</v>
      </c>
      <c r="G369">
        <f>SUMIFS('2way'!$AD$3:$AD$7690,'2way'!$Q$3:$Q$7690,"="&amp;B369,'2way'!$Y$3:$Y$7690,"&lt;&gt;P") + SUMIFS('2way'!$AD$3:$AD$7690,'2way'!$R$3:$R$7690,"="&amp;D369,'2way'!$Y$3:$Y$7690,"&lt;&gt;P")</f>
        <v>-510</v>
      </c>
      <c r="H369" s="79">
        <f t="shared" si="16"/>
        <v>-0.34</v>
      </c>
      <c r="I369">
        <f>SUMIFS('2way'!$Z$3:$Z$7690,'2way'!$Q$3:$Q$7690,"=" &amp;B369,'2way'!$Y$3:$Y$7690,"&lt;&gt;P") + SUMIFS('2way'!$Z$3:$Z$7690,'2way'!$R$3:$R$7690,"=" &amp;B369,'2way'!$Y$3:$Y$7690,"&lt;&gt;P")</f>
        <v>1500</v>
      </c>
      <c r="J369">
        <f>SUMIFS('2way'!$AF$3:$AF$7690,'2way'!$Q$3:$Q$7690,"="&amp;B369,'2way'!$Y$3:$Y$7690,"&lt;&gt;P") + SUMIFS('2way'!$AF$3:$AF$7690,'2way'!$R$3:$R$7690,"="&amp;B369,'2way'!$Y$3:$Y$7690,"&lt;&gt;P")</f>
        <v>-263</v>
      </c>
      <c r="K369" s="79">
        <f t="shared" si="17"/>
        <v>-0.17533333333333334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1500</v>
      </c>
      <c r="D370">
        <f>SUMIFS('2way'!$AB$3:$AB$7690,'2way'!$Q$3:$Q$7690,"="&amp;B370,'2way'!$Z$3:$Z$7690,"&lt;&gt;P") + SUMIFS('2way'!$AB$3:$AB$7690,'2way'!$R$3:$R$7690,"="&amp;B370,'2way'!$Z$3:$Z$7690,"&lt;&gt;P")</f>
        <v>-139</v>
      </c>
      <c r="E370" s="79">
        <f t="shared" si="15"/>
        <v>-9.2666666666666661E-2</v>
      </c>
      <c r="F370">
        <f>SUMIFS('2way'!$Z$3:$Z$7690,'2way'!$Q$3:$Q$7690,"=" &amp;B370,'2way'!$Y$3:$Y$7690,"&lt;&gt;P") + SUMIFS('2way'!$Z$3:$Z$7690,'2way'!$R$3:$R$7690,"=" &amp;B370,'2way'!$Y$3:$Y$7690,"&lt;&gt;P")</f>
        <v>1500</v>
      </c>
      <c r="G370">
        <f>SUMIFS('2way'!$AD$3:$AD$7690,'2way'!$Q$3:$Q$7690,"="&amp;B370,'2way'!$Y$3:$Y$7690,"&lt;&gt;P") + SUMIFS('2way'!$AD$3:$AD$7690,'2way'!$R$3:$R$7690,"="&amp;D370,'2way'!$Y$3:$Y$7690,"&lt;&gt;P")</f>
        <v>-325</v>
      </c>
      <c r="H370" s="79">
        <f t="shared" si="16"/>
        <v>-0.21666666666666667</v>
      </c>
      <c r="I370">
        <f>SUMIFS('2way'!$Z$3:$Z$7690,'2way'!$Q$3:$Q$7690,"=" &amp;B370,'2way'!$Y$3:$Y$7690,"&lt;&gt;P") + SUMIFS('2way'!$Z$3:$Z$7690,'2way'!$R$3:$R$7690,"=" &amp;B370,'2way'!$Y$3:$Y$7690,"&lt;&gt;P")</f>
        <v>1500</v>
      </c>
      <c r="J370">
        <f>SUMIFS('2way'!$AF$3:$AF$7690,'2way'!$Q$3:$Q$7690,"="&amp;B370,'2way'!$Y$3:$Y$7690,"&lt;&gt;P") + SUMIFS('2way'!$AF$3:$AF$7690,'2way'!$R$3:$R$7690,"="&amp;B370,'2way'!$Y$3:$Y$7690,"&lt;&gt;P")</f>
        <v>-1322</v>
      </c>
      <c r="K370" s="79">
        <f t="shared" si="17"/>
        <v>-0.8813333333333333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1500</v>
      </c>
      <c r="D371">
        <f>SUMIFS('2way'!$AB$3:$AB$7690,'2way'!$Q$3:$Q$7690,"="&amp;B371,'2way'!$Z$3:$Z$7690,"&lt;&gt;P") + SUMIFS('2way'!$AB$3:$AB$7690,'2way'!$R$3:$R$7690,"="&amp;B371,'2way'!$Z$3:$Z$7690,"&lt;&gt;P")</f>
        <v>418</v>
      </c>
      <c r="E371" s="79">
        <f t="shared" si="15"/>
        <v>0.27866666666666667</v>
      </c>
      <c r="F371">
        <f>SUMIFS('2way'!$Z$3:$Z$7690,'2way'!$Q$3:$Q$7690,"=" &amp;B371,'2way'!$Y$3:$Y$7690,"&lt;&gt;P") + SUMIFS('2way'!$Z$3:$Z$7690,'2way'!$R$3:$R$7690,"=" &amp;B371,'2way'!$Y$3:$Y$7690,"&lt;&gt;P")</f>
        <v>1500</v>
      </c>
      <c r="G371">
        <f>SUMIFS('2way'!$AD$3:$AD$7690,'2way'!$Q$3:$Q$7690,"="&amp;B371,'2way'!$Y$3:$Y$7690,"&lt;&gt;P") + SUMIFS('2way'!$AD$3:$AD$7690,'2way'!$R$3:$R$7690,"="&amp;D371,'2way'!$Y$3:$Y$7690,"&lt;&gt;P")</f>
        <v>-79</v>
      </c>
      <c r="H371" s="79">
        <f t="shared" si="16"/>
        <v>-5.2666666666666667E-2</v>
      </c>
      <c r="I371">
        <f>SUMIFS('2way'!$Z$3:$Z$7690,'2way'!$Q$3:$Q$7690,"=" &amp;B371,'2way'!$Y$3:$Y$7690,"&lt;&gt;P") + SUMIFS('2way'!$Z$3:$Z$7690,'2way'!$R$3:$R$7690,"=" &amp;B371,'2way'!$Y$3:$Y$7690,"&lt;&gt;P")</f>
        <v>1500</v>
      </c>
      <c r="J371">
        <f>SUMIFS('2way'!$AF$3:$AF$7690,'2way'!$Q$3:$Q$7690,"="&amp;B371,'2way'!$Y$3:$Y$7690,"&lt;&gt;P") + SUMIFS('2way'!$AF$3:$AF$7690,'2way'!$R$3:$R$7690,"="&amp;B371,'2way'!$Y$3:$Y$7690,"&lt;&gt;P")</f>
        <v>-611</v>
      </c>
      <c r="K371" s="79">
        <f t="shared" si="17"/>
        <v>-0.40733333333333333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1500</v>
      </c>
      <c r="D372">
        <f>SUMIFS('2way'!$AB$3:$AB$7690,'2way'!$Q$3:$Q$7690,"="&amp;B372,'2way'!$Z$3:$Z$7690,"&lt;&gt;P") + SUMIFS('2way'!$AB$3:$AB$7690,'2way'!$R$3:$R$7690,"="&amp;B372,'2way'!$Z$3:$Z$7690,"&lt;&gt;P")</f>
        <v>600</v>
      </c>
      <c r="E372" s="79">
        <f t="shared" si="15"/>
        <v>0.4</v>
      </c>
      <c r="F372">
        <f>SUMIFS('2way'!$Z$3:$Z$7690,'2way'!$Q$3:$Q$7690,"=" &amp;B372,'2way'!$Y$3:$Y$7690,"&lt;&gt;P") + SUMIFS('2way'!$Z$3:$Z$7690,'2way'!$R$3:$R$7690,"=" &amp;B372,'2way'!$Y$3:$Y$7690,"&lt;&gt;P")</f>
        <v>1500</v>
      </c>
      <c r="G372">
        <f>SUMIFS('2way'!$AD$3:$AD$7690,'2way'!$Q$3:$Q$7690,"="&amp;B372,'2way'!$Y$3:$Y$7690,"&lt;&gt;P") + SUMIFS('2way'!$AD$3:$AD$7690,'2way'!$R$3:$R$7690,"="&amp;D372,'2way'!$Y$3:$Y$7690,"&lt;&gt;P")</f>
        <v>-205</v>
      </c>
      <c r="H372" s="79">
        <f t="shared" si="16"/>
        <v>-0.13666666666666666</v>
      </c>
      <c r="I372">
        <f>SUMIFS('2way'!$Z$3:$Z$7690,'2way'!$Q$3:$Q$7690,"=" &amp;B372,'2way'!$Y$3:$Y$7690,"&lt;&gt;P") + SUMIFS('2way'!$Z$3:$Z$7690,'2way'!$R$3:$R$7690,"=" &amp;B372,'2way'!$Y$3:$Y$7690,"&lt;&gt;P")</f>
        <v>1500</v>
      </c>
      <c r="J372">
        <f>SUMIFS('2way'!$AF$3:$AF$7690,'2way'!$Q$3:$Q$7690,"="&amp;B372,'2way'!$Y$3:$Y$7690,"&lt;&gt;P") + SUMIFS('2way'!$AF$3:$AF$7690,'2way'!$R$3:$R$7690,"="&amp;B372,'2way'!$Y$3:$Y$7690,"&lt;&gt;P")</f>
        <v>-214.00000000000003</v>
      </c>
      <c r="K372" s="79">
        <f t="shared" si="17"/>
        <v>-0.14266666666666669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1400</v>
      </c>
      <c r="D373">
        <f>SUMIFS('2way'!$AB$3:$AB$7690,'2way'!$Q$3:$Q$7690,"="&amp;B373,'2way'!$Z$3:$Z$7690,"&lt;&gt;P") + SUMIFS('2way'!$AB$3:$AB$7690,'2way'!$R$3:$R$7690,"="&amp;B373,'2way'!$Z$3:$Z$7690,"&lt;&gt;P")</f>
        <v>-90</v>
      </c>
      <c r="E373" s="79">
        <f t="shared" si="15"/>
        <v>-6.4285714285714279E-2</v>
      </c>
      <c r="F373">
        <f>SUMIFS('2way'!$Z$3:$Z$7690,'2way'!$Q$3:$Q$7690,"=" &amp;B373,'2way'!$Y$3:$Y$7690,"&lt;&gt;P") + SUMIFS('2way'!$Z$3:$Z$7690,'2way'!$R$3:$R$7690,"=" &amp;B373,'2way'!$Y$3:$Y$7690,"&lt;&gt;P")</f>
        <v>1400</v>
      </c>
      <c r="G373">
        <f>SUMIFS('2way'!$AD$3:$AD$7690,'2way'!$Q$3:$Q$7690,"="&amp;B373,'2way'!$Y$3:$Y$7690,"&lt;&gt;P") + SUMIFS('2way'!$AD$3:$AD$7690,'2way'!$R$3:$R$7690,"="&amp;D373,'2way'!$Y$3:$Y$7690,"&lt;&gt;P")</f>
        <v>-490</v>
      </c>
      <c r="H373" s="79">
        <f t="shared" si="16"/>
        <v>-0.35</v>
      </c>
      <c r="I373">
        <f>SUMIFS('2way'!$Z$3:$Z$7690,'2way'!$Q$3:$Q$7690,"=" &amp;B373,'2way'!$Y$3:$Y$7690,"&lt;&gt;P") + SUMIFS('2way'!$Z$3:$Z$7690,'2way'!$R$3:$R$7690,"=" &amp;B373,'2way'!$Y$3:$Y$7690,"&lt;&gt;P")</f>
        <v>1400</v>
      </c>
      <c r="J373">
        <f>SUMIFS('2way'!$AF$3:$AF$7690,'2way'!$Q$3:$Q$7690,"="&amp;B373,'2way'!$Y$3:$Y$7690,"&lt;&gt;P") + SUMIFS('2way'!$AF$3:$AF$7690,'2way'!$R$3:$R$7690,"="&amp;B373,'2way'!$Y$3:$Y$7690,"&lt;&gt;P")</f>
        <v>-694</v>
      </c>
      <c r="K373" s="79">
        <f t="shared" si="17"/>
        <v>-0.49571428571428572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1600</v>
      </c>
      <c r="D374">
        <f>SUMIFS('2way'!$AB$3:$AB$7690,'2way'!$Q$3:$Q$7690,"="&amp;B374,'2way'!$Z$3:$Z$7690,"&lt;&gt;P") + SUMIFS('2way'!$AB$3:$AB$7690,'2way'!$R$3:$R$7690,"="&amp;B374,'2way'!$Z$3:$Z$7690,"&lt;&gt;P")</f>
        <v>-791</v>
      </c>
      <c r="E374" s="79">
        <f t="shared" si="15"/>
        <v>-0.49437500000000001</v>
      </c>
      <c r="F374">
        <f>SUMIFS('2way'!$Z$3:$Z$7690,'2way'!$Q$3:$Q$7690,"=" &amp;B374,'2way'!$Y$3:$Y$7690,"&lt;&gt;P") + SUMIFS('2way'!$Z$3:$Z$7690,'2way'!$R$3:$R$7690,"=" &amp;B374,'2way'!$Y$3:$Y$7690,"&lt;&gt;P")</f>
        <v>1600</v>
      </c>
      <c r="G374">
        <f>SUMIFS('2way'!$AD$3:$AD$7690,'2way'!$Q$3:$Q$7690,"="&amp;B374,'2way'!$Y$3:$Y$7690,"&lt;&gt;P") + SUMIFS('2way'!$AD$3:$AD$7690,'2way'!$R$3:$R$7690,"="&amp;D374,'2way'!$Y$3:$Y$7690,"&lt;&gt;P")</f>
        <v>-800</v>
      </c>
      <c r="H374" s="79">
        <f t="shared" si="16"/>
        <v>-0.5</v>
      </c>
      <c r="I374">
        <f>SUMIFS('2way'!$Z$3:$Z$7690,'2way'!$Q$3:$Q$7690,"=" &amp;B374,'2way'!$Y$3:$Y$7690,"&lt;&gt;P") + SUMIFS('2way'!$Z$3:$Z$7690,'2way'!$R$3:$R$7690,"=" &amp;B374,'2way'!$Y$3:$Y$7690,"&lt;&gt;P")</f>
        <v>1600</v>
      </c>
      <c r="J374">
        <f>SUMIFS('2way'!$AF$3:$AF$7690,'2way'!$Q$3:$Q$7690,"="&amp;B374,'2way'!$Y$3:$Y$7690,"&lt;&gt;P") + SUMIFS('2way'!$AF$3:$AF$7690,'2way'!$R$3:$R$7690,"="&amp;B374,'2way'!$Y$3:$Y$7690,"&lt;&gt;P")</f>
        <v>-1218</v>
      </c>
      <c r="K374" s="79">
        <f t="shared" si="17"/>
        <v>-0.76124999999999998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1500</v>
      </c>
      <c r="D375">
        <f>SUMIFS('2way'!$AB$3:$AB$7690,'2way'!$Q$3:$Q$7690,"="&amp;B375,'2way'!$Z$3:$Z$7690,"&lt;&gt;P") + SUMIFS('2way'!$AB$3:$AB$7690,'2way'!$R$3:$R$7690,"="&amp;B375,'2way'!$Z$3:$Z$7690,"&lt;&gt;P")</f>
        <v>-113.00000000000006</v>
      </c>
      <c r="E375" s="79">
        <f t="shared" si="15"/>
        <v>-7.5333333333333377E-2</v>
      </c>
      <c r="F375">
        <f>SUMIFS('2way'!$Z$3:$Z$7690,'2way'!$Q$3:$Q$7690,"=" &amp;B375,'2way'!$Y$3:$Y$7690,"&lt;&gt;P") + SUMIFS('2way'!$Z$3:$Z$7690,'2way'!$R$3:$R$7690,"=" &amp;B375,'2way'!$Y$3:$Y$7690,"&lt;&gt;P")</f>
        <v>1500</v>
      </c>
      <c r="G375">
        <f>SUMIFS('2way'!$AD$3:$AD$7690,'2way'!$Q$3:$Q$7690,"="&amp;B375,'2way'!$Y$3:$Y$7690,"&lt;&gt;P") + SUMIFS('2way'!$AD$3:$AD$7690,'2way'!$R$3:$R$7690,"="&amp;D375,'2way'!$Y$3:$Y$7690,"&lt;&gt;P")</f>
        <v>-607</v>
      </c>
      <c r="H375" s="79">
        <f t="shared" si="16"/>
        <v>-0.40466666666666667</v>
      </c>
      <c r="I375">
        <f>SUMIFS('2way'!$Z$3:$Z$7690,'2way'!$Q$3:$Q$7690,"=" &amp;B375,'2way'!$Y$3:$Y$7690,"&lt;&gt;P") + SUMIFS('2way'!$Z$3:$Z$7690,'2way'!$R$3:$R$7690,"=" &amp;B375,'2way'!$Y$3:$Y$7690,"&lt;&gt;P")</f>
        <v>1500</v>
      </c>
      <c r="J375">
        <f>SUMIFS('2way'!$AF$3:$AF$7690,'2way'!$Q$3:$Q$7690,"="&amp;B375,'2way'!$Y$3:$Y$7690,"&lt;&gt;P") + SUMIFS('2way'!$AF$3:$AF$7690,'2way'!$R$3:$R$7690,"="&amp;B375,'2way'!$Y$3:$Y$7690,"&lt;&gt;P")</f>
        <v>-1112</v>
      </c>
      <c r="K375" s="79">
        <f t="shared" si="17"/>
        <v>-0.74133333333333329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1500</v>
      </c>
      <c r="D376">
        <f>SUMIFS('2way'!$AB$3:$AB$7690,'2way'!$Q$3:$Q$7690,"="&amp;B376,'2way'!$Z$3:$Z$7690,"&lt;&gt;P") + SUMIFS('2way'!$AB$3:$AB$7690,'2way'!$R$3:$R$7690,"="&amp;B376,'2way'!$Z$3:$Z$7690,"&lt;&gt;P")</f>
        <v>296</v>
      </c>
      <c r="E376" s="79">
        <f t="shared" si="15"/>
        <v>0.19733333333333333</v>
      </c>
      <c r="F376">
        <f>SUMIFS('2way'!$Z$3:$Z$7690,'2way'!$Q$3:$Q$7690,"=" &amp;B376,'2way'!$Y$3:$Y$7690,"&lt;&gt;P") + SUMIFS('2way'!$Z$3:$Z$7690,'2way'!$R$3:$R$7690,"=" &amp;B376,'2way'!$Y$3:$Y$7690,"&lt;&gt;P")</f>
        <v>1500</v>
      </c>
      <c r="G376">
        <f>SUMIFS('2way'!$AD$3:$AD$7690,'2way'!$Q$3:$Q$7690,"="&amp;B376,'2way'!$Y$3:$Y$7690,"&lt;&gt;P") + SUMIFS('2way'!$AD$3:$AD$7690,'2way'!$R$3:$R$7690,"="&amp;D376,'2way'!$Y$3:$Y$7690,"&lt;&gt;P")</f>
        <v>-513</v>
      </c>
      <c r="H376" s="79">
        <f t="shared" si="16"/>
        <v>-0.34200000000000003</v>
      </c>
      <c r="I376">
        <f>SUMIFS('2way'!$Z$3:$Z$7690,'2way'!$Q$3:$Q$7690,"=" &amp;B376,'2way'!$Y$3:$Y$7690,"&lt;&gt;P") + SUMIFS('2way'!$Z$3:$Z$7690,'2way'!$R$3:$R$7690,"=" &amp;B376,'2way'!$Y$3:$Y$7690,"&lt;&gt;P")</f>
        <v>1500</v>
      </c>
      <c r="J376">
        <f>SUMIFS('2way'!$AF$3:$AF$7690,'2way'!$Q$3:$Q$7690,"="&amp;B376,'2way'!$Y$3:$Y$7690,"&lt;&gt;P") + SUMIFS('2way'!$AF$3:$AF$7690,'2way'!$R$3:$R$7690,"="&amp;B376,'2way'!$Y$3:$Y$7690,"&lt;&gt;P")</f>
        <v>-96</v>
      </c>
      <c r="K376" s="79">
        <f t="shared" si="17"/>
        <v>-6.4000000000000001E-2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1500</v>
      </c>
      <c r="D377">
        <f>SUMIFS('2way'!$AB$3:$AB$7690,'2way'!$Q$3:$Q$7690,"="&amp;B377,'2way'!$Z$3:$Z$7690,"&lt;&gt;P") + SUMIFS('2way'!$AB$3:$AB$7690,'2way'!$R$3:$R$7690,"="&amp;B377,'2way'!$Z$3:$Z$7690,"&lt;&gt;P")</f>
        <v>200</v>
      </c>
      <c r="E377" s="79">
        <f t="shared" si="15"/>
        <v>0.13333333333333333</v>
      </c>
      <c r="F377">
        <f>SUMIFS('2way'!$Z$3:$Z$7690,'2way'!$Q$3:$Q$7690,"=" &amp;B377,'2way'!$Y$3:$Y$7690,"&lt;&gt;P") + SUMIFS('2way'!$Z$3:$Z$7690,'2way'!$R$3:$R$7690,"=" &amp;B377,'2way'!$Y$3:$Y$7690,"&lt;&gt;P")</f>
        <v>1500</v>
      </c>
      <c r="G377">
        <f>SUMIFS('2way'!$AD$3:$AD$7690,'2way'!$Q$3:$Q$7690,"="&amp;B377,'2way'!$Y$3:$Y$7690,"&lt;&gt;P") + SUMIFS('2way'!$AD$3:$AD$7690,'2way'!$R$3:$R$7690,"="&amp;D377,'2way'!$Y$3:$Y$7690,"&lt;&gt;P")</f>
        <v>-508</v>
      </c>
      <c r="H377" s="79">
        <f t="shared" si="16"/>
        <v>-0.33866666666666667</v>
      </c>
      <c r="I377">
        <f>SUMIFS('2way'!$Z$3:$Z$7690,'2way'!$Q$3:$Q$7690,"=" &amp;B377,'2way'!$Y$3:$Y$7690,"&lt;&gt;P") + SUMIFS('2way'!$Z$3:$Z$7690,'2way'!$R$3:$R$7690,"=" &amp;B377,'2way'!$Y$3:$Y$7690,"&lt;&gt;P")</f>
        <v>1500</v>
      </c>
      <c r="J377">
        <f>SUMIFS('2way'!$AF$3:$AF$7690,'2way'!$Q$3:$Q$7690,"="&amp;B377,'2way'!$Y$3:$Y$7690,"&lt;&gt;P") + SUMIFS('2way'!$AF$3:$AF$7690,'2way'!$R$3:$R$7690,"="&amp;B377,'2way'!$Y$3:$Y$7690,"&lt;&gt;P")</f>
        <v>-954</v>
      </c>
      <c r="K377" s="79">
        <f t="shared" si="17"/>
        <v>-0.63600000000000001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1500</v>
      </c>
      <c r="D378">
        <f>SUMIFS('2way'!$AB$3:$AB$7690,'2way'!$Q$3:$Q$7690,"="&amp;B378,'2way'!$Z$3:$Z$7690,"&lt;&gt;P") + SUMIFS('2way'!$AB$3:$AB$7690,'2way'!$R$3:$R$7690,"="&amp;B378,'2way'!$Z$3:$Z$7690,"&lt;&gt;P")</f>
        <v>376</v>
      </c>
      <c r="E378" s="79">
        <f t="shared" si="15"/>
        <v>0.25066666666666665</v>
      </c>
      <c r="F378">
        <f>SUMIFS('2way'!$Z$3:$Z$7690,'2way'!$Q$3:$Q$7690,"=" &amp;B378,'2way'!$Y$3:$Y$7690,"&lt;&gt;P") + SUMIFS('2way'!$Z$3:$Z$7690,'2way'!$R$3:$R$7690,"=" &amp;B378,'2way'!$Y$3:$Y$7690,"&lt;&gt;P")</f>
        <v>1500</v>
      </c>
      <c r="G378">
        <f>SUMIFS('2way'!$AD$3:$AD$7690,'2way'!$Q$3:$Q$7690,"="&amp;B378,'2way'!$Y$3:$Y$7690,"&lt;&gt;P") + SUMIFS('2way'!$AD$3:$AD$7690,'2way'!$R$3:$R$7690,"="&amp;D378,'2way'!$Y$3:$Y$7690,"&lt;&gt;P")</f>
        <v>474</v>
      </c>
      <c r="H378" s="79">
        <f t="shared" si="16"/>
        <v>0.316</v>
      </c>
      <c r="I378">
        <f>SUMIFS('2way'!$Z$3:$Z$7690,'2way'!$Q$3:$Q$7690,"=" &amp;B378,'2way'!$Y$3:$Y$7690,"&lt;&gt;P") + SUMIFS('2way'!$Z$3:$Z$7690,'2way'!$R$3:$R$7690,"=" &amp;B378,'2way'!$Y$3:$Y$7690,"&lt;&gt;P")</f>
        <v>1500</v>
      </c>
      <c r="J378">
        <f>SUMIFS('2way'!$AF$3:$AF$7690,'2way'!$Q$3:$Q$7690,"="&amp;B378,'2way'!$Y$3:$Y$7690,"&lt;&gt;P") + SUMIFS('2way'!$AF$3:$AF$7690,'2way'!$R$3:$R$7690,"="&amp;B378,'2way'!$Y$3:$Y$7690,"&lt;&gt;P")</f>
        <v>-898</v>
      </c>
      <c r="K378" s="79">
        <f t="shared" si="17"/>
        <v>-0.59866666666666668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1500</v>
      </c>
      <c r="D379">
        <f>SUMIFS('2way'!$AB$3:$AB$7690,'2way'!$Q$3:$Q$7690,"="&amp;B379,'2way'!$Z$3:$Z$7690,"&lt;&gt;P") + SUMIFS('2way'!$AB$3:$AB$7690,'2way'!$R$3:$R$7690,"="&amp;B379,'2way'!$Z$3:$Z$7690,"&lt;&gt;P")</f>
        <v>-20.000000000000028</v>
      </c>
      <c r="E379" s="79">
        <f t="shared" si="15"/>
        <v>-1.3333333333333352E-2</v>
      </c>
      <c r="F379">
        <f>SUMIFS('2way'!$Z$3:$Z$7690,'2way'!$Q$3:$Q$7690,"=" &amp;B379,'2way'!$Y$3:$Y$7690,"&lt;&gt;P") + SUMIFS('2way'!$Z$3:$Z$7690,'2way'!$R$3:$R$7690,"=" &amp;B379,'2way'!$Y$3:$Y$7690,"&lt;&gt;P")</f>
        <v>1500</v>
      </c>
      <c r="G379">
        <f>SUMIFS('2way'!$AD$3:$AD$7690,'2way'!$Q$3:$Q$7690,"="&amp;B379,'2way'!$Y$3:$Y$7690,"&lt;&gt;P") + SUMIFS('2way'!$AD$3:$AD$7690,'2way'!$R$3:$R$7690,"="&amp;D379,'2way'!$Y$3:$Y$7690,"&lt;&gt;P")</f>
        <v>33</v>
      </c>
      <c r="H379" s="79">
        <f t="shared" si="16"/>
        <v>2.1999999999999999E-2</v>
      </c>
      <c r="I379">
        <f>SUMIFS('2way'!$Z$3:$Z$7690,'2way'!$Q$3:$Q$7690,"=" &amp;B379,'2way'!$Y$3:$Y$7690,"&lt;&gt;P") + SUMIFS('2way'!$Z$3:$Z$7690,'2way'!$R$3:$R$7690,"=" &amp;B379,'2way'!$Y$3:$Y$7690,"&lt;&gt;P")</f>
        <v>1500</v>
      </c>
      <c r="J379">
        <f>SUMIFS('2way'!$AF$3:$AF$7690,'2way'!$Q$3:$Q$7690,"="&amp;B379,'2way'!$Y$3:$Y$7690,"&lt;&gt;P") + SUMIFS('2way'!$AF$3:$AF$7690,'2way'!$R$3:$R$7690,"="&amp;B379,'2way'!$Y$3:$Y$7690,"&lt;&gt;P")</f>
        <v>-1500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1500</v>
      </c>
      <c r="D380">
        <f>SUMIFS('2way'!$AB$3:$AB$7690,'2way'!$Q$3:$Q$7690,"="&amp;B380,'2way'!$Z$3:$Z$7690,"&lt;&gt;P") + SUMIFS('2way'!$AB$3:$AB$7690,'2way'!$R$3:$R$7690,"="&amp;B380,'2way'!$Z$3:$Z$7690,"&lt;&gt;P")</f>
        <v>-405</v>
      </c>
      <c r="E380" s="79">
        <f t="shared" si="15"/>
        <v>-0.27</v>
      </c>
      <c r="F380">
        <f>SUMIFS('2way'!$Z$3:$Z$7690,'2way'!$Q$3:$Q$7690,"=" &amp;B380,'2way'!$Y$3:$Y$7690,"&lt;&gt;P") + SUMIFS('2way'!$Z$3:$Z$7690,'2way'!$R$3:$R$7690,"=" &amp;B380,'2way'!$Y$3:$Y$7690,"&lt;&gt;P")</f>
        <v>1500</v>
      </c>
      <c r="G380">
        <f>SUMIFS('2way'!$AD$3:$AD$7690,'2way'!$Q$3:$Q$7690,"="&amp;B380,'2way'!$Y$3:$Y$7690,"&lt;&gt;P") + SUMIFS('2way'!$AD$3:$AD$7690,'2way'!$R$3:$R$7690,"="&amp;D380,'2way'!$Y$3:$Y$7690,"&lt;&gt;P")</f>
        <v>-186</v>
      </c>
      <c r="H380" s="79">
        <f t="shared" si="16"/>
        <v>-0.124</v>
      </c>
      <c r="I380">
        <f>SUMIFS('2way'!$Z$3:$Z$7690,'2way'!$Q$3:$Q$7690,"=" &amp;B380,'2way'!$Y$3:$Y$7690,"&lt;&gt;P") + SUMIFS('2way'!$Z$3:$Z$7690,'2way'!$R$3:$R$7690,"=" &amp;B380,'2way'!$Y$3:$Y$7690,"&lt;&gt;P")</f>
        <v>1500</v>
      </c>
      <c r="J380">
        <f>SUMIFS('2way'!$AF$3:$AF$7690,'2way'!$Q$3:$Q$7690,"="&amp;B380,'2way'!$Y$3:$Y$7690,"&lt;&gt;P") + SUMIFS('2way'!$AF$3:$AF$7690,'2way'!$R$3:$R$7690,"="&amp;B380,'2way'!$Y$3:$Y$7690,"&lt;&gt;P")</f>
        <v>-919</v>
      </c>
      <c r="K380" s="79">
        <f t="shared" si="17"/>
        <v>-0.61266666666666669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1500</v>
      </c>
      <c r="D381">
        <f>SUMIFS('2way'!$AB$3:$AB$7690,'2way'!$Q$3:$Q$7690,"="&amp;B381,'2way'!$Z$3:$Z$7690,"&lt;&gt;P") + SUMIFS('2way'!$AB$3:$AB$7690,'2way'!$R$3:$R$7690,"="&amp;B381,'2way'!$Z$3:$Z$7690,"&lt;&gt;P")</f>
        <v>320</v>
      </c>
      <c r="E381" s="79">
        <f t="shared" si="15"/>
        <v>0.21333333333333335</v>
      </c>
      <c r="F381">
        <f>SUMIFS('2way'!$Z$3:$Z$7690,'2way'!$Q$3:$Q$7690,"=" &amp;B381,'2way'!$Y$3:$Y$7690,"&lt;&gt;P") + SUMIFS('2way'!$Z$3:$Z$7690,'2way'!$R$3:$R$7690,"=" &amp;B381,'2way'!$Y$3:$Y$7690,"&lt;&gt;P")</f>
        <v>1500</v>
      </c>
      <c r="G381">
        <f>SUMIFS('2way'!$AD$3:$AD$7690,'2way'!$Q$3:$Q$7690,"="&amp;B381,'2way'!$Y$3:$Y$7690,"&lt;&gt;P") + SUMIFS('2way'!$AD$3:$AD$7690,'2way'!$R$3:$R$7690,"="&amp;D381,'2way'!$Y$3:$Y$7690,"&lt;&gt;P")</f>
        <v>-167</v>
      </c>
      <c r="H381" s="79">
        <f t="shared" si="16"/>
        <v>-0.11133333333333334</v>
      </c>
      <c r="I381">
        <f>SUMIFS('2way'!$Z$3:$Z$7690,'2way'!$Q$3:$Q$7690,"=" &amp;B381,'2way'!$Y$3:$Y$7690,"&lt;&gt;P") + SUMIFS('2way'!$Z$3:$Z$7690,'2way'!$R$3:$R$7690,"=" &amp;B381,'2way'!$Y$3:$Y$7690,"&lt;&gt;P")</f>
        <v>1500</v>
      </c>
      <c r="J381">
        <f>SUMIFS('2way'!$AF$3:$AF$7690,'2way'!$Q$3:$Q$7690,"="&amp;B381,'2way'!$Y$3:$Y$7690,"&lt;&gt;P") + SUMIFS('2way'!$AF$3:$AF$7690,'2way'!$R$3:$R$7690,"="&amp;B381,'2way'!$Y$3:$Y$7690,"&lt;&gt;P")</f>
        <v>-1105</v>
      </c>
      <c r="K381" s="79">
        <f t="shared" si="17"/>
        <v>-0.73666666666666669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1500</v>
      </c>
      <c r="D382">
        <f>SUMIFS('2way'!$AB$3:$AB$7690,'2way'!$Q$3:$Q$7690,"="&amp;B382,'2way'!$Z$3:$Z$7690,"&lt;&gt;P") + SUMIFS('2way'!$AB$3:$AB$7690,'2way'!$R$3:$R$7690,"="&amp;B382,'2way'!$Z$3:$Z$7690,"&lt;&gt;P")</f>
        <v>-216</v>
      </c>
      <c r="E382" s="79">
        <f t="shared" si="15"/>
        <v>-0.14399999999999999</v>
      </c>
      <c r="F382">
        <f>SUMIFS('2way'!$Z$3:$Z$7690,'2way'!$Q$3:$Q$7690,"=" &amp;B382,'2way'!$Y$3:$Y$7690,"&lt;&gt;P") + SUMIFS('2way'!$Z$3:$Z$7690,'2way'!$R$3:$R$7690,"=" &amp;B382,'2way'!$Y$3:$Y$7690,"&lt;&gt;P")</f>
        <v>1500</v>
      </c>
      <c r="G382">
        <f>SUMIFS('2way'!$AD$3:$AD$7690,'2way'!$Q$3:$Q$7690,"="&amp;B382,'2way'!$Y$3:$Y$7690,"&lt;&gt;P") + SUMIFS('2way'!$AD$3:$AD$7690,'2way'!$R$3:$R$7690,"="&amp;D382,'2way'!$Y$3:$Y$7690,"&lt;&gt;P")</f>
        <v>-800</v>
      </c>
      <c r="H382" s="79">
        <f t="shared" si="16"/>
        <v>-0.53333333333333333</v>
      </c>
      <c r="I382">
        <f>SUMIFS('2way'!$Z$3:$Z$7690,'2way'!$Q$3:$Q$7690,"=" &amp;B382,'2way'!$Y$3:$Y$7690,"&lt;&gt;P") + SUMIFS('2way'!$Z$3:$Z$7690,'2way'!$R$3:$R$7690,"=" &amp;B382,'2way'!$Y$3:$Y$7690,"&lt;&gt;P")</f>
        <v>1500</v>
      </c>
      <c r="J382">
        <f>SUMIFS('2way'!$AF$3:$AF$7690,'2way'!$Q$3:$Q$7690,"="&amp;B382,'2way'!$Y$3:$Y$7690,"&lt;&gt;P") + SUMIFS('2way'!$AF$3:$AF$7690,'2way'!$R$3:$R$7690,"="&amp;B382,'2way'!$Y$3:$Y$7690,"&lt;&gt;P")</f>
        <v>-933</v>
      </c>
      <c r="K382" s="79">
        <f t="shared" si="17"/>
        <v>-0.622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1500</v>
      </c>
      <c r="D383">
        <f>SUMIFS('2way'!$AB$3:$AB$7690,'2way'!$Q$3:$Q$7690,"="&amp;B383,'2way'!$Z$3:$Z$7690,"&lt;&gt;P") + SUMIFS('2way'!$AB$3:$AB$7690,'2way'!$R$3:$R$7690,"="&amp;B383,'2way'!$Z$3:$Z$7690,"&lt;&gt;P")</f>
        <v>187</v>
      </c>
      <c r="E383" s="79">
        <f t="shared" si="15"/>
        <v>0.12466666666666666</v>
      </c>
      <c r="F383">
        <f>SUMIFS('2way'!$Z$3:$Z$7690,'2way'!$Q$3:$Q$7690,"=" &amp;B383,'2way'!$Y$3:$Y$7690,"&lt;&gt;P") + SUMIFS('2way'!$Z$3:$Z$7690,'2way'!$R$3:$R$7690,"=" &amp;B383,'2way'!$Y$3:$Y$7690,"&lt;&gt;P")</f>
        <v>1500</v>
      </c>
      <c r="G383">
        <f>SUMIFS('2way'!$AD$3:$AD$7690,'2way'!$Q$3:$Q$7690,"="&amp;B383,'2way'!$Y$3:$Y$7690,"&lt;&gt;P") + SUMIFS('2way'!$AD$3:$AD$7690,'2way'!$R$3:$R$7690,"="&amp;D383,'2way'!$Y$3:$Y$7690,"&lt;&gt;P")</f>
        <v>128</v>
      </c>
      <c r="H383" s="79">
        <f t="shared" si="16"/>
        <v>8.533333333333333E-2</v>
      </c>
      <c r="I383">
        <f>SUMIFS('2way'!$Z$3:$Z$7690,'2way'!$Q$3:$Q$7690,"=" &amp;B383,'2way'!$Y$3:$Y$7690,"&lt;&gt;P") + SUMIFS('2way'!$Z$3:$Z$7690,'2way'!$R$3:$R$7690,"=" &amp;B383,'2way'!$Y$3:$Y$7690,"&lt;&gt;P")</f>
        <v>1500</v>
      </c>
      <c r="J383">
        <f>SUMIFS('2way'!$AF$3:$AF$7690,'2way'!$Q$3:$Q$7690,"="&amp;B383,'2way'!$Y$3:$Y$7690,"&lt;&gt;P") + SUMIFS('2way'!$AF$3:$AF$7690,'2way'!$R$3:$R$7690,"="&amp;B383,'2way'!$Y$3:$Y$7690,"&lt;&gt;P")</f>
        <v>-944</v>
      </c>
      <c r="K383" s="79">
        <f t="shared" si="17"/>
        <v>-0.6293333333333333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1500</v>
      </c>
      <c r="D384">
        <f>SUMIFS('2way'!$AB$3:$AB$7690,'2way'!$Q$3:$Q$7690,"="&amp;B384,'2way'!$Z$3:$Z$7690,"&lt;&gt;P") + SUMIFS('2way'!$AB$3:$AB$7690,'2way'!$R$3:$R$7690,"="&amp;B384,'2way'!$Z$3:$Z$7690,"&lt;&gt;P")</f>
        <v>-800</v>
      </c>
      <c r="E384" s="79">
        <f t="shared" si="15"/>
        <v>-0.53333333333333333</v>
      </c>
      <c r="F384">
        <f>SUMIFS('2way'!$Z$3:$Z$7690,'2way'!$Q$3:$Q$7690,"=" &amp;B384,'2way'!$Y$3:$Y$7690,"&lt;&gt;P") + SUMIFS('2way'!$Z$3:$Z$7690,'2way'!$R$3:$R$7690,"=" &amp;B384,'2way'!$Y$3:$Y$7690,"&lt;&gt;P")</f>
        <v>1500</v>
      </c>
      <c r="G384">
        <f>SUMIFS('2way'!$AD$3:$AD$7690,'2way'!$Q$3:$Q$7690,"="&amp;B384,'2way'!$Y$3:$Y$7690,"&lt;&gt;P") + SUMIFS('2way'!$AD$3:$AD$7690,'2way'!$R$3:$R$7690,"="&amp;D384,'2way'!$Y$3:$Y$7690,"&lt;&gt;P")</f>
        <v>-700</v>
      </c>
      <c r="H384" s="79">
        <f t="shared" si="16"/>
        <v>-0.46666666666666667</v>
      </c>
      <c r="I384">
        <f>SUMIFS('2way'!$Z$3:$Z$7690,'2way'!$Q$3:$Q$7690,"=" &amp;B384,'2way'!$Y$3:$Y$7690,"&lt;&gt;P") + SUMIFS('2way'!$Z$3:$Z$7690,'2way'!$R$3:$R$7690,"=" &amp;B384,'2way'!$Y$3:$Y$7690,"&lt;&gt;P")</f>
        <v>1500</v>
      </c>
      <c r="J384">
        <f>SUMIFS('2way'!$AF$3:$AF$7690,'2way'!$Q$3:$Q$7690,"="&amp;B384,'2way'!$Y$3:$Y$7690,"&lt;&gt;P") + SUMIFS('2way'!$AF$3:$AF$7690,'2way'!$R$3:$R$7690,"="&amp;B384,'2way'!$Y$3:$Y$7690,"&lt;&gt;P")</f>
        <v>-1317</v>
      </c>
      <c r="K384" s="79">
        <f t="shared" si="17"/>
        <v>-0.878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1500</v>
      </c>
      <c r="D385">
        <f>SUMIFS('2way'!$AB$3:$AB$7690,'2way'!$Q$3:$Q$7690,"="&amp;B385,'2way'!$Z$3:$Z$7690,"&lt;&gt;P") + SUMIFS('2way'!$AB$3:$AB$7690,'2way'!$R$3:$R$7690,"="&amp;B385,'2way'!$Z$3:$Z$7690,"&lt;&gt;P")</f>
        <v>-541</v>
      </c>
      <c r="E385" s="79">
        <f t="shared" si="15"/>
        <v>-0.36066666666666669</v>
      </c>
      <c r="F385">
        <f>SUMIFS('2way'!$Z$3:$Z$7690,'2way'!$Q$3:$Q$7690,"=" &amp;B385,'2way'!$Y$3:$Y$7690,"&lt;&gt;P") + SUMIFS('2way'!$Z$3:$Z$7690,'2way'!$R$3:$R$7690,"=" &amp;B385,'2way'!$Y$3:$Y$7690,"&lt;&gt;P")</f>
        <v>1500</v>
      </c>
      <c r="G385">
        <f>SUMIFS('2way'!$AD$3:$AD$7690,'2way'!$Q$3:$Q$7690,"="&amp;B385,'2way'!$Y$3:$Y$7690,"&lt;&gt;P") + SUMIFS('2way'!$AD$3:$AD$7690,'2way'!$R$3:$R$7690,"="&amp;D385,'2way'!$Y$3:$Y$7690,"&lt;&gt;P")</f>
        <v>-800</v>
      </c>
      <c r="H385" s="79">
        <f t="shared" si="16"/>
        <v>-0.53333333333333333</v>
      </c>
      <c r="I385">
        <f>SUMIFS('2way'!$Z$3:$Z$7690,'2way'!$Q$3:$Q$7690,"=" &amp;B385,'2way'!$Y$3:$Y$7690,"&lt;&gt;P") + SUMIFS('2way'!$Z$3:$Z$7690,'2way'!$R$3:$R$7690,"=" &amp;B385,'2way'!$Y$3:$Y$7690,"&lt;&gt;P")</f>
        <v>1500</v>
      </c>
      <c r="J385">
        <f>SUMIFS('2way'!$AF$3:$AF$7690,'2way'!$Q$3:$Q$7690,"="&amp;B385,'2way'!$Y$3:$Y$7690,"&lt;&gt;P") + SUMIFS('2way'!$AF$3:$AF$7690,'2way'!$R$3:$R$7690,"="&amp;B385,'2way'!$Y$3:$Y$7690,"&lt;&gt;P")</f>
        <v>-915</v>
      </c>
      <c r="K385" s="79">
        <f t="shared" si="17"/>
        <v>-0.61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1500</v>
      </c>
      <c r="D386">
        <f>SUMIFS('2way'!$AB$3:$AB$7690,'2way'!$Q$3:$Q$7690,"="&amp;B386,'2way'!$Z$3:$Z$7690,"&lt;&gt;P") + SUMIFS('2way'!$AB$3:$AB$7690,'2way'!$R$3:$R$7690,"="&amp;B386,'2way'!$Z$3:$Z$7690,"&lt;&gt;P")</f>
        <v>-32.000000000000028</v>
      </c>
      <c r="E386" s="79">
        <f t="shared" si="15"/>
        <v>-2.1333333333333353E-2</v>
      </c>
      <c r="F386">
        <f>SUMIFS('2way'!$Z$3:$Z$7690,'2way'!$Q$3:$Q$7690,"=" &amp;B386,'2way'!$Y$3:$Y$7690,"&lt;&gt;P") + SUMIFS('2way'!$Z$3:$Z$7690,'2way'!$R$3:$R$7690,"=" &amp;B386,'2way'!$Y$3:$Y$7690,"&lt;&gt;P")</f>
        <v>1500</v>
      </c>
      <c r="G386">
        <f>SUMIFS('2way'!$AD$3:$AD$7690,'2way'!$Q$3:$Q$7690,"="&amp;B386,'2way'!$Y$3:$Y$7690,"&lt;&gt;P") + SUMIFS('2way'!$AD$3:$AD$7690,'2way'!$R$3:$R$7690,"="&amp;D386,'2way'!$Y$3:$Y$7690,"&lt;&gt;P")</f>
        <v>-175</v>
      </c>
      <c r="H386" s="79">
        <f t="shared" si="16"/>
        <v>-0.11666666666666667</v>
      </c>
      <c r="I386">
        <f>SUMIFS('2way'!$Z$3:$Z$7690,'2way'!$Q$3:$Q$7690,"=" &amp;B386,'2way'!$Y$3:$Y$7690,"&lt;&gt;P") + SUMIFS('2way'!$Z$3:$Z$7690,'2way'!$R$3:$R$7690,"=" &amp;B386,'2way'!$Y$3:$Y$7690,"&lt;&gt;P")</f>
        <v>1500</v>
      </c>
      <c r="J386">
        <f>SUMIFS('2way'!$AF$3:$AF$7690,'2way'!$Q$3:$Q$7690,"="&amp;B386,'2way'!$Y$3:$Y$7690,"&lt;&gt;P") + SUMIFS('2way'!$AF$3:$AF$7690,'2way'!$R$3:$R$7690,"="&amp;B386,'2way'!$Y$3:$Y$7690,"&lt;&gt;P")</f>
        <v>-1102</v>
      </c>
      <c r="K386" s="79">
        <f t="shared" si="17"/>
        <v>-0.73466666666666669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1500</v>
      </c>
      <c r="D387">
        <f>SUMIFS('2way'!$AB$3:$AB$7690,'2way'!$Q$3:$Q$7690,"="&amp;B387,'2way'!$Z$3:$Z$7690,"&lt;&gt;P") + SUMIFS('2way'!$AB$3:$AB$7690,'2way'!$R$3:$R$7690,"="&amp;B387,'2way'!$Z$3:$Z$7690,"&lt;&gt;P")</f>
        <v>-153.00000000000003</v>
      </c>
      <c r="E387" s="79">
        <f t="shared" si="15"/>
        <v>-0.10200000000000002</v>
      </c>
      <c r="F387">
        <f>SUMIFS('2way'!$Z$3:$Z$7690,'2way'!$Q$3:$Q$7690,"=" &amp;B387,'2way'!$Y$3:$Y$7690,"&lt;&gt;P") + SUMIFS('2way'!$Z$3:$Z$7690,'2way'!$R$3:$R$7690,"=" &amp;B387,'2way'!$Y$3:$Y$7690,"&lt;&gt;P")</f>
        <v>1500</v>
      </c>
      <c r="G387">
        <f>SUMIFS('2way'!$AD$3:$AD$7690,'2way'!$Q$3:$Q$7690,"="&amp;B387,'2way'!$Y$3:$Y$7690,"&lt;&gt;P") + SUMIFS('2way'!$AD$3:$AD$7690,'2way'!$R$3:$R$7690,"="&amp;D387,'2way'!$Y$3:$Y$7690,"&lt;&gt;P")</f>
        <v>-800</v>
      </c>
      <c r="H387" s="79">
        <f t="shared" si="16"/>
        <v>-0.53333333333333333</v>
      </c>
      <c r="I387">
        <f>SUMIFS('2way'!$Z$3:$Z$7690,'2way'!$Q$3:$Q$7690,"=" &amp;B387,'2way'!$Y$3:$Y$7690,"&lt;&gt;P") + SUMIFS('2way'!$Z$3:$Z$7690,'2way'!$R$3:$R$7690,"=" &amp;B387,'2way'!$Y$3:$Y$7690,"&lt;&gt;P")</f>
        <v>1500</v>
      </c>
      <c r="J387">
        <f>SUMIFS('2way'!$AF$3:$AF$7690,'2way'!$Q$3:$Q$7690,"="&amp;B387,'2way'!$Y$3:$Y$7690,"&lt;&gt;P") + SUMIFS('2way'!$AF$3:$AF$7690,'2way'!$R$3:$R$7690,"="&amp;B387,'2way'!$Y$3:$Y$7690,"&lt;&gt;P")</f>
        <v>-745</v>
      </c>
      <c r="K387" s="79">
        <f t="shared" si="17"/>
        <v>-0.49666666666666665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1300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1300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1300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1400</v>
      </c>
      <c r="D389">
        <f>SUMIFS('2way'!$AB$3:$AB$7690,'2way'!$Q$3:$Q$7690,"="&amp;B389,'2way'!$Z$3:$Z$7690,"&lt;&gt;P") + SUMIFS('2way'!$AB$3:$AB$7690,'2way'!$R$3:$R$7690,"="&amp;B389,'2way'!$Z$3:$Z$7690,"&lt;&gt;P")</f>
        <v>-45.000000000000028</v>
      </c>
      <c r="E389" s="79">
        <f t="shared" si="18"/>
        <v>-3.2142857142857161E-2</v>
      </c>
      <c r="F389">
        <f>SUMIFS('2way'!$Z$3:$Z$7690,'2way'!$Q$3:$Q$7690,"=" &amp;B389,'2way'!$Y$3:$Y$7690,"&lt;&gt;P") + SUMIFS('2way'!$Z$3:$Z$7690,'2way'!$R$3:$R$7690,"=" &amp;B389,'2way'!$Y$3:$Y$7690,"&lt;&gt;P")</f>
        <v>1400</v>
      </c>
      <c r="G389">
        <f>SUMIFS('2way'!$AD$3:$AD$7690,'2way'!$Q$3:$Q$7690,"="&amp;B389,'2way'!$Y$3:$Y$7690,"&lt;&gt;P") + SUMIFS('2way'!$AD$3:$AD$7690,'2way'!$R$3:$R$7690,"="&amp;D389,'2way'!$Y$3:$Y$7690,"&lt;&gt;P")</f>
        <v>-158</v>
      </c>
      <c r="H389" s="79">
        <f t="shared" si="19"/>
        <v>-0.11285714285714285</v>
      </c>
      <c r="I389">
        <f>SUMIFS('2way'!$Z$3:$Z$7690,'2way'!$Q$3:$Q$7690,"=" &amp;B389,'2way'!$Y$3:$Y$7690,"&lt;&gt;P") + SUMIFS('2way'!$Z$3:$Z$7690,'2way'!$R$3:$R$7690,"=" &amp;B389,'2way'!$Y$3:$Y$7690,"&lt;&gt;P")</f>
        <v>1400</v>
      </c>
      <c r="J389">
        <f>SUMIFS('2way'!$AF$3:$AF$7690,'2way'!$Q$3:$Q$7690,"="&amp;B389,'2way'!$Y$3:$Y$7690,"&lt;&gt;P") + SUMIFS('2way'!$AF$3:$AF$7690,'2way'!$R$3:$R$7690,"="&amp;B389,'2way'!$Y$3:$Y$7690,"&lt;&gt;P")</f>
        <v>-587</v>
      </c>
      <c r="K389" s="79">
        <f t="shared" si="20"/>
        <v>-0.41928571428571426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1300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1300</v>
      </c>
      <c r="G390">
        <f>SUMIFS('2way'!$AD$3:$AD$7690,'2way'!$Q$3:$Q$7690,"="&amp;B390,'2way'!$Y$3:$Y$7690,"&lt;&gt;P") + SUMIFS('2way'!$AD$3:$AD$7690,'2way'!$R$3:$R$7690,"="&amp;D390,'2way'!$Y$3:$Y$7690,"&lt;&gt;P")</f>
        <v>-265</v>
      </c>
      <c r="H390" s="79">
        <f t="shared" si="19"/>
        <v>-0.20384615384615384</v>
      </c>
      <c r="I390">
        <f>SUMIFS('2way'!$Z$3:$Z$7690,'2way'!$Q$3:$Q$7690,"=" &amp;B390,'2way'!$Y$3:$Y$7690,"&lt;&gt;P") + SUMIFS('2way'!$Z$3:$Z$7690,'2way'!$R$3:$R$7690,"=" &amp;B390,'2way'!$Y$3:$Y$7690,"&lt;&gt;P")</f>
        <v>1300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1400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1400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1400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1300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1300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1300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1400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1400</v>
      </c>
      <c r="G393">
        <f>SUMIFS('2way'!$AD$3:$AD$7690,'2way'!$Q$3:$Q$7690,"="&amp;B393,'2way'!$Y$3:$Y$7690,"&lt;&gt;P") + SUMIFS('2way'!$AD$3:$AD$7690,'2way'!$R$3:$R$7690,"="&amp;D393,'2way'!$Y$3:$Y$7690,"&lt;&gt;P")</f>
        <v>-600</v>
      </c>
      <c r="H393" s="79">
        <f t="shared" si="19"/>
        <v>-0.42857142857142855</v>
      </c>
      <c r="I393">
        <f>SUMIFS('2way'!$Z$3:$Z$7690,'2way'!$Q$3:$Q$7690,"=" &amp;B393,'2way'!$Y$3:$Y$7690,"&lt;&gt;P") + SUMIFS('2way'!$Z$3:$Z$7690,'2way'!$R$3:$R$7690,"=" &amp;B393,'2way'!$Y$3:$Y$7690,"&lt;&gt;P")</f>
        <v>1400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1400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1400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1400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1400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1400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1400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1400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1400</v>
      </c>
      <c r="G396">
        <f>SUMIFS('2way'!$AD$3:$AD$7690,'2way'!$Q$3:$Q$7690,"="&amp;B396,'2way'!$Y$3:$Y$7690,"&lt;&gt;P") + SUMIFS('2way'!$AD$3:$AD$7690,'2way'!$R$3:$R$7690,"="&amp;D396,'2way'!$Y$3:$Y$7690,"&lt;&gt;P")</f>
        <v>-513</v>
      </c>
      <c r="H396" s="79">
        <f t="shared" si="19"/>
        <v>-0.36642857142857144</v>
      </c>
      <c r="I396">
        <f>SUMIFS('2way'!$Z$3:$Z$7690,'2way'!$Q$3:$Q$7690,"=" &amp;B396,'2way'!$Y$3:$Y$7690,"&lt;&gt;P") + SUMIFS('2way'!$Z$3:$Z$7690,'2way'!$R$3:$R$7690,"=" &amp;B396,'2way'!$Y$3:$Y$7690,"&lt;&gt;P")</f>
        <v>1400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1300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1300</v>
      </c>
      <c r="G397">
        <f>SUMIFS('2way'!$AD$3:$AD$7690,'2way'!$Q$3:$Q$7690,"="&amp;B397,'2way'!$Y$3:$Y$7690,"&lt;&gt;P") + SUMIFS('2way'!$AD$3:$AD$7690,'2way'!$R$3:$R$7690,"="&amp;D397,'2way'!$Y$3:$Y$7690,"&lt;&gt;P")</f>
        <v>16</v>
      </c>
      <c r="H397" s="79">
        <f t="shared" si="19"/>
        <v>1.2307692307692308E-2</v>
      </c>
      <c r="I397">
        <f>SUMIFS('2way'!$Z$3:$Z$7690,'2way'!$Q$3:$Q$7690,"=" &amp;B397,'2way'!$Y$3:$Y$7690,"&lt;&gt;P") + SUMIFS('2way'!$Z$3:$Z$7690,'2way'!$R$3:$R$7690,"=" &amp;B397,'2way'!$Y$3:$Y$7690,"&lt;&gt;P")</f>
        <v>1300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 xr:uid="{00000000-0009-0000-0000-000009000000}">
    <filterColumn colId="0">
      <filters>
        <filter val="B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2021-11-24T13:13:48Z</dcterms:modified>
</cp:coreProperties>
</file>